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92309\Desktop\List of Works\"/>
    </mc:Choice>
  </mc:AlternateContent>
  <bookViews>
    <workbookView xWindow="0" yWindow="0" windowWidth="20490" windowHeight="7320" tabRatio="610" activeTab="1"/>
  </bookViews>
  <sheets>
    <sheet name="Ext &amp; AR " sheetId="1" r:id="rId1"/>
    <sheet name="Farm Pond" sheetId="5" r:id="rId2"/>
    <sheet name="Solar on FP" sheetId="6" r:id="rId3"/>
    <sheet name="Dug WEll" sheetId="2" r:id="rId4"/>
    <sheet name="Solar on DW" sheetId="3" r:id="rId5"/>
    <sheet name="Water Course" sheetId="4" r:id="rId6"/>
  </sheets>
  <externalReferences>
    <externalReference r:id="rId7"/>
  </externalReferences>
  <definedNames>
    <definedName name="_xlnm._FilterDatabase" localSheetId="3" hidden="1">'Dug WEll'!$C$1:$C$288</definedName>
    <definedName name="_xlnm._FilterDatabase" localSheetId="0" hidden="1">'Ext &amp; AR '!$Q$1:$Q$2498</definedName>
    <definedName name="_xlnm._FilterDatabase" localSheetId="1" hidden="1">'Farm Pond'!$A$1:$A$236</definedName>
    <definedName name="_xlnm._FilterDatabase" localSheetId="4" hidden="1">'Solar on DW'!$C$1:$C$247</definedName>
    <definedName name="_xlnm._FilterDatabase" localSheetId="2" hidden="1">'Solar on FP'!$C$1:$C$214</definedName>
    <definedName name="_xlnm._FilterDatabase" localSheetId="5" hidden="1">'Water Course'!$H$1:$H$255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9" i="4" l="1"/>
  <c r="A160" i="4" s="1"/>
  <c r="A161" i="4" s="1"/>
  <c r="A162" i="4" s="1"/>
  <c r="A132" i="6"/>
  <c r="A129" i="6"/>
  <c r="A130" i="6"/>
  <c r="A131" i="6" s="1"/>
  <c r="A150" i="5"/>
  <c r="A147" i="5"/>
  <c r="A148" i="5"/>
  <c r="A149" i="5" s="1"/>
  <c r="S2442" i="1"/>
  <c r="R2442" i="1"/>
  <c r="Q2442" i="1"/>
  <c r="A2068" i="1"/>
  <c r="A1851" i="1"/>
  <c r="S2067" i="1"/>
  <c r="R2067" i="1"/>
  <c r="Q2067" i="1"/>
  <c r="B1998" i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1997" i="1"/>
  <c r="B1883" i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852" i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A1852" i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J2447" i="1"/>
  <c r="M2445" i="1"/>
  <c r="M2448" i="1"/>
  <c r="S2375" i="1"/>
  <c r="R2375" i="1"/>
  <c r="Q2375" i="1"/>
  <c r="B2372" i="1"/>
  <c r="B2373" i="1" s="1"/>
  <c r="B2374" i="1" s="1"/>
  <c r="B2264" i="1"/>
  <c r="Q2265" i="1"/>
  <c r="R2265" i="1"/>
  <c r="S2265" i="1"/>
  <c r="R2276" i="1"/>
  <c r="Q2276" i="1"/>
  <c r="S2434" i="1"/>
  <c r="R2434" i="1"/>
  <c r="S2276" i="1"/>
  <c r="S2191" i="1"/>
  <c r="R2191" i="1"/>
  <c r="Q2191" i="1"/>
  <c r="Q2194" i="1"/>
  <c r="S1600" i="1"/>
  <c r="R1600" i="1"/>
  <c r="Q1600" i="1"/>
  <c r="S1323" i="1"/>
  <c r="R1323" i="1"/>
  <c r="Q1323" i="1"/>
  <c r="Q1130" i="1"/>
  <c r="R1130" i="1"/>
  <c r="S1130" i="1"/>
  <c r="S1062" i="1"/>
  <c r="R1062" i="1"/>
  <c r="Q1062" i="1"/>
  <c r="S213" i="1"/>
  <c r="R213" i="1"/>
  <c r="Q213" i="1"/>
  <c r="S196" i="1"/>
  <c r="R196" i="1"/>
  <c r="Q196" i="1"/>
  <c r="S71" i="1"/>
  <c r="R71" i="1"/>
  <c r="Q71" i="1"/>
  <c r="S65" i="1"/>
  <c r="R65" i="1"/>
  <c r="Q65" i="1"/>
  <c r="B61" i="3" l="1"/>
  <c r="B62" i="3" s="1"/>
  <c r="B67" i="2"/>
  <c r="B68" i="2" s="1"/>
  <c r="B69" i="2" s="1"/>
  <c r="B70" i="2" s="1"/>
  <c r="B71" i="2" s="1"/>
  <c r="B72" i="2" s="1"/>
  <c r="R49" i="5"/>
  <c r="S2371" i="1"/>
  <c r="R2371" i="1"/>
  <c r="Q2371" i="1"/>
  <c r="S664" i="1"/>
  <c r="R664" i="1"/>
  <c r="Q664" i="1"/>
  <c r="S438" i="1"/>
  <c r="R438" i="1"/>
  <c r="Q438" i="1"/>
  <c r="B293" i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221" i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15" i="3"/>
  <c r="B206" i="3"/>
  <c r="B207" i="3" s="1"/>
  <c r="B208" i="3" s="1"/>
  <c r="B209" i="3" s="1"/>
  <c r="B210" i="3" s="1"/>
  <c r="B211" i="3" s="1"/>
  <c r="B212" i="3" s="1"/>
  <c r="B213" i="3" s="1"/>
  <c r="B256" i="2"/>
  <c r="B247" i="2"/>
  <c r="B248" i="2" s="1"/>
  <c r="B249" i="2" s="1"/>
  <c r="B250" i="2" s="1"/>
  <c r="B251" i="2" s="1"/>
  <c r="B252" i="2" s="1"/>
  <c r="B253" i="2" s="1"/>
  <c r="B254" i="2" s="1"/>
  <c r="B179" i="6"/>
  <c r="B180" i="6" s="1"/>
  <c r="B181" i="6" s="1"/>
  <c r="B182" i="6" s="1"/>
  <c r="B183" i="6" s="1"/>
  <c r="B184" i="6" s="1"/>
  <c r="B185" i="6" s="1"/>
  <c r="B186" i="6" s="1"/>
  <c r="B201" i="5"/>
  <c r="B202" i="5" s="1"/>
  <c r="B203" i="5" s="1"/>
  <c r="B204" i="5" s="1"/>
  <c r="B205" i="5" s="1"/>
  <c r="B206" i="5" s="1"/>
  <c r="B207" i="5" s="1"/>
  <c r="B208" i="5" s="1"/>
  <c r="S2207" i="1"/>
  <c r="R2207" i="1"/>
  <c r="Q2207" i="1"/>
  <c r="B2201" i="1"/>
  <c r="B2202" i="1" s="1"/>
  <c r="B2203" i="1" s="1"/>
  <c r="B2204" i="1" s="1"/>
  <c r="B2205" i="1" s="1"/>
  <c r="B2206" i="1" s="1"/>
  <c r="B2196" i="1"/>
  <c r="B2197" i="1" s="1"/>
  <c r="B2198" i="1" s="1"/>
  <c r="B2199" i="1" s="1"/>
  <c r="Q14" i="1" l="1"/>
  <c r="B10" i="1"/>
  <c r="B11" i="1" s="1"/>
  <c r="B12" i="1" s="1"/>
  <c r="B13" i="1" s="1"/>
  <c r="Q8" i="1"/>
  <c r="B6" i="1"/>
  <c r="B7" i="1" s="1"/>
  <c r="A6" i="1"/>
  <c r="A7" i="1" s="1"/>
  <c r="A9" i="1" s="1"/>
  <c r="A10" i="1" s="1"/>
  <c r="A11" i="1" s="1"/>
  <c r="A12" i="1" s="1"/>
  <c r="A13" i="1" s="1"/>
  <c r="A72" i="1" s="1"/>
  <c r="B10" i="4"/>
  <c r="B11" i="4" s="1"/>
  <c r="B12" i="4" s="1"/>
  <c r="B13" i="4" s="1"/>
  <c r="A6" i="4"/>
  <c r="A7" i="4" s="1"/>
  <c r="A8" i="4" s="1"/>
  <c r="A9" i="4" s="1"/>
  <c r="A10" i="4" s="1"/>
  <c r="A11" i="4" s="1"/>
  <c r="A12" i="4" s="1"/>
  <c r="A13" i="4" s="1"/>
  <c r="A14" i="4" s="1"/>
  <c r="A7" i="3"/>
  <c r="A8" i="3" s="1"/>
  <c r="A9" i="3" s="1"/>
  <c r="A10" i="3" s="1"/>
  <c r="A11" i="3" s="1"/>
  <c r="A12" i="3" s="1"/>
  <c r="A6" i="2"/>
  <c r="A7" i="2" s="1"/>
  <c r="A8" i="2" s="1"/>
  <c r="A9" i="2" s="1"/>
  <c r="A10" i="2" s="1"/>
  <c r="A11" i="2" s="1"/>
  <c r="B7" i="6"/>
  <c r="B8" i="6" s="1"/>
  <c r="B9" i="6" s="1"/>
  <c r="B10" i="6" s="1"/>
  <c r="A6" i="6"/>
  <c r="A7" i="6" s="1"/>
  <c r="A8" i="6" s="1"/>
  <c r="A9" i="6" s="1"/>
  <c r="A10" i="6" s="1"/>
  <c r="A11" i="6" s="1"/>
  <c r="B7" i="5"/>
  <c r="B8" i="5" s="1"/>
  <c r="B9" i="5" s="1"/>
  <c r="B10" i="5" s="1"/>
  <c r="A6" i="5"/>
  <c r="A7" i="5" s="1"/>
  <c r="A8" i="5" s="1"/>
  <c r="A9" i="5" s="1"/>
  <c r="A10" i="5" s="1"/>
  <c r="A11" i="5" s="1"/>
  <c r="S2438" i="1" l="1"/>
  <c r="R2438" i="1"/>
  <c r="Q2434" i="1"/>
  <c r="S2381" i="1"/>
  <c r="R2381" i="1"/>
  <c r="S2363" i="1"/>
  <c r="R2363" i="1"/>
  <c r="S2354" i="1"/>
  <c r="R2354" i="1"/>
  <c r="Q2354" i="1"/>
  <c r="S2262" i="1"/>
  <c r="R2262" i="1"/>
  <c r="Q2262" i="1"/>
  <c r="S2251" i="1"/>
  <c r="R2251" i="1"/>
  <c r="Q2251" i="1"/>
  <c r="S2248" i="1"/>
  <c r="R2248" i="1"/>
  <c r="Q2248" i="1"/>
  <c r="S2094" i="1"/>
  <c r="R2094" i="1"/>
  <c r="S2081" i="1"/>
  <c r="R2081" i="1"/>
  <c r="S2072" i="1"/>
  <c r="R2072" i="1"/>
  <c r="S1850" i="1"/>
  <c r="R1850" i="1"/>
  <c r="Q1850" i="1"/>
  <c r="S1729" i="1"/>
  <c r="R1729" i="1"/>
  <c r="S1723" i="1"/>
  <c r="R1723" i="1"/>
  <c r="Q1723" i="1"/>
  <c r="S1719" i="1"/>
  <c r="R1719" i="1"/>
  <c r="S1604" i="1"/>
  <c r="R1604" i="1"/>
  <c r="S1602" i="1"/>
  <c r="R1602" i="1"/>
  <c r="S1318" i="1"/>
  <c r="R1318" i="1"/>
  <c r="S1259" i="1"/>
  <c r="R1259" i="1"/>
  <c r="S1254" i="1"/>
  <c r="R1254" i="1"/>
  <c r="S1247" i="1"/>
  <c r="R1247" i="1"/>
  <c r="Q1247" i="1"/>
  <c r="R1186" i="1"/>
  <c r="S1196" i="1"/>
  <c r="R1196" i="1"/>
  <c r="S1190" i="1"/>
  <c r="R1190" i="1"/>
  <c r="S1144" i="1"/>
  <c r="R1144" i="1"/>
  <c r="Q1144" i="1"/>
  <c r="S1132" i="1"/>
  <c r="R1132" i="1"/>
  <c r="Q1073" i="1"/>
  <c r="Q945" i="1"/>
  <c r="S696" i="1"/>
  <c r="R696" i="1"/>
  <c r="S692" i="1"/>
  <c r="R692" i="1"/>
  <c r="Q692" i="1"/>
  <c r="S653" i="1"/>
  <c r="R653" i="1"/>
  <c r="S647" i="1"/>
  <c r="R647" i="1"/>
  <c r="S219" i="1"/>
  <c r="R219" i="1"/>
  <c r="S62" i="1"/>
  <c r="R62" i="1"/>
  <c r="S167" i="1"/>
  <c r="R167" i="1"/>
  <c r="Q167" i="1"/>
  <c r="S163" i="1"/>
  <c r="R163" i="1"/>
  <c r="S130" i="1" l="1"/>
  <c r="R130" i="1"/>
  <c r="Q130" i="1"/>
  <c r="S2079" i="1"/>
  <c r="R2079" i="1"/>
  <c r="Q2079" i="1"/>
  <c r="B245" i="4"/>
  <c r="B246" i="4" s="1"/>
  <c r="B247" i="4" s="1"/>
  <c r="S223" i="3" l="1"/>
  <c r="U223" i="3" s="1"/>
  <c r="B224" i="3"/>
  <c r="B225" i="3" s="1"/>
  <c r="B226" i="3" s="1"/>
  <c r="B227" i="3" s="1"/>
  <c r="B228" i="3" s="1"/>
  <c r="B229" i="3" s="1"/>
  <c r="S224" i="3"/>
  <c r="U224" i="3" s="1"/>
  <c r="S225" i="3"/>
  <c r="U225" i="3" s="1"/>
  <c r="S226" i="3"/>
  <c r="U226" i="3" s="1"/>
  <c r="S227" i="3"/>
  <c r="U227" i="3" s="1"/>
  <c r="B223" i="2" l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199" i="4" l="1"/>
  <c r="B200" i="4" s="1"/>
  <c r="B201" i="4" s="1"/>
  <c r="B175" i="2"/>
  <c r="B176" i="2" s="1"/>
  <c r="B177" i="2" s="1"/>
  <c r="B178" i="2" s="1"/>
  <c r="B179" i="2" s="1"/>
  <c r="B132" i="6"/>
  <c r="B133" i="6" s="1"/>
  <c r="B134" i="6" s="1"/>
  <c r="Q2072" i="1" l="1"/>
  <c r="Q1259" i="1"/>
  <c r="B1256" i="1"/>
  <c r="B1257" i="1" s="1"/>
  <c r="B1258" i="1" s="1"/>
  <c r="B2074" i="1" l="1"/>
  <c r="B2075" i="1" s="1"/>
  <c r="B2076" i="1" s="1"/>
  <c r="B2077" i="1" s="1"/>
  <c r="B163" i="4"/>
  <c r="B164" i="4" s="1"/>
  <c r="B177" i="3"/>
  <c r="B178" i="3" s="1"/>
  <c r="B182" i="2"/>
  <c r="B183" i="2" s="1"/>
  <c r="B188" i="6"/>
  <c r="B136" i="6"/>
  <c r="B137" i="6" s="1"/>
  <c r="B2078" i="1" l="1"/>
  <c r="B2068" i="1"/>
  <c r="B2069" i="1" s="1"/>
  <c r="B2070" i="1" s="1"/>
  <c r="B2071" i="1" s="1"/>
  <c r="Q1254" i="1"/>
  <c r="D1253" i="1"/>
  <c r="D1252" i="1"/>
  <c r="D1251" i="1"/>
  <c r="D1250" i="1"/>
  <c r="D1249" i="1"/>
  <c r="D1248" i="1"/>
  <c r="A73" i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1" i="1" s="1"/>
  <c r="A12" i="2"/>
  <c r="Q2094" i="1" l="1"/>
  <c r="B198" i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173" i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203" i="4"/>
  <c r="B204" i="4" s="1"/>
  <c r="B205" i="4" s="1"/>
  <c r="B206" i="4" s="1"/>
  <c r="B207" i="4" s="1"/>
  <c r="B208" i="4" s="1"/>
  <c r="B209" i="4" s="1"/>
  <c r="B210" i="4" s="1"/>
  <c r="B136" i="4"/>
  <c r="B137" i="4" s="1"/>
  <c r="B44" i="4"/>
  <c r="V39" i="4"/>
  <c r="V38" i="4"/>
  <c r="V37" i="4"/>
  <c r="B37" i="4"/>
  <c r="B38" i="4" s="1"/>
  <c r="B39" i="4" s="1"/>
  <c r="V36" i="4"/>
  <c r="B48" i="3"/>
  <c r="B43" i="3"/>
  <c r="B44" i="3" s="1"/>
  <c r="B45" i="3" s="1"/>
  <c r="B46" i="3" s="1"/>
  <c r="C172" i="2" l="1"/>
  <c r="B54" i="2"/>
  <c r="B44" i="2"/>
  <c r="B45" i="2" s="1"/>
  <c r="B46" i="2" s="1"/>
  <c r="B47" i="2" s="1"/>
  <c r="B48" i="2" s="1"/>
  <c r="B49" i="2" s="1"/>
  <c r="B50" i="2" s="1"/>
  <c r="B51" i="2" s="1"/>
  <c r="B52" i="2" s="1"/>
  <c r="B116" i="6"/>
  <c r="B117" i="6" s="1"/>
  <c r="B118" i="6" s="1"/>
  <c r="B31" i="6"/>
  <c r="B32" i="6" s="1"/>
  <c r="B33" i="6" s="1"/>
  <c r="B34" i="6" s="1"/>
  <c r="B35" i="6" s="1"/>
  <c r="B134" i="5"/>
  <c r="B135" i="5" s="1"/>
  <c r="B136" i="5" s="1"/>
  <c r="B33" i="5"/>
  <c r="B34" i="5" s="1"/>
  <c r="B35" i="5" s="1"/>
  <c r="B36" i="5" s="1"/>
  <c r="B37" i="5" s="1"/>
  <c r="A132" i="1" l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4" i="1" s="1"/>
  <c r="Q2381" i="1"/>
  <c r="B2377" i="1"/>
  <c r="B2378" i="1" s="1"/>
  <c r="B2379" i="1" s="1"/>
  <c r="B2380" i="1" s="1"/>
  <c r="B249" i="4"/>
  <c r="B2116" i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10" i="1"/>
  <c r="B2111" i="1" s="1"/>
  <c r="B2112" i="1" s="1"/>
  <c r="B2113" i="1" s="1"/>
  <c r="B2114" i="1" s="1"/>
  <c r="B2096" i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185" i="3"/>
  <c r="B186" i="3" s="1"/>
  <c r="B187" i="3" s="1"/>
  <c r="B197" i="2"/>
  <c r="B147" i="6"/>
  <c r="B148" i="6" s="1"/>
  <c r="B149" i="6" s="1"/>
  <c r="B169" i="5"/>
  <c r="B170" i="5" s="1"/>
  <c r="B171" i="5" s="1"/>
  <c r="B165" i="5"/>
  <c r="B166" i="5" s="1"/>
  <c r="B167" i="5" s="1"/>
  <c r="Q2081" i="1"/>
  <c r="B167" i="4"/>
  <c r="B168" i="4" s="1"/>
  <c r="B169" i="4" s="1"/>
  <c r="B170" i="4" s="1"/>
  <c r="B171" i="4" s="1"/>
  <c r="B172" i="4" s="1"/>
  <c r="Q1602" i="1"/>
  <c r="B127" i="4"/>
  <c r="B128" i="4" s="1"/>
  <c r="B129" i="4" s="1"/>
  <c r="U137" i="3"/>
  <c r="B875" i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778" i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698" i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85" i="3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Q219" i="1"/>
  <c r="B215" i="1"/>
  <c r="B216" i="1" s="1"/>
  <c r="B217" i="1" s="1"/>
  <c r="B218" i="1" s="1"/>
  <c r="B46" i="4"/>
  <c r="B47" i="4" s="1"/>
  <c r="B48" i="4" s="1"/>
  <c r="B49" i="4" s="1"/>
  <c r="B50" i="4" s="1"/>
  <c r="B51" i="4" s="1"/>
  <c r="B52" i="4" s="1"/>
  <c r="B53" i="4" s="1"/>
  <c r="B54" i="4" s="1"/>
  <c r="B50" i="3"/>
  <c r="B51" i="3" s="1"/>
  <c r="B52" i="3" s="1"/>
  <c r="B53" i="3" s="1"/>
  <c r="B54" i="3" s="1"/>
  <c r="B55" i="3" s="1"/>
  <c r="B56" i="3" s="1"/>
  <c r="B57" i="3" s="1"/>
  <c r="B58" i="3" s="1"/>
  <c r="B59" i="3" s="1"/>
  <c r="B56" i="2"/>
  <c r="B57" i="2" s="1"/>
  <c r="B58" i="2" s="1"/>
  <c r="B59" i="2" s="1"/>
  <c r="B60" i="2" s="1"/>
  <c r="B61" i="2" s="1"/>
  <c r="B62" i="2" s="1"/>
  <c r="B63" i="2" s="1"/>
  <c r="B64" i="2" s="1"/>
  <c r="B65" i="2" s="1"/>
  <c r="K48" i="5"/>
  <c r="K47" i="5"/>
  <c r="K46" i="5"/>
  <c r="K45" i="5"/>
  <c r="K44" i="5"/>
  <c r="K43" i="5"/>
  <c r="K42" i="5"/>
  <c r="K41" i="5"/>
  <c r="K40" i="5"/>
  <c r="B40" i="5"/>
  <c r="B41" i="5" s="1"/>
  <c r="B42" i="5" s="1"/>
  <c r="B43" i="5" s="1"/>
  <c r="B44" i="5" s="1"/>
  <c r="B45" i="5" s="1"/>
  <c r="B46" i="5" s="1"/>
  <c r="B47" i="5" s="1"/>
  <c r="B48" i="5" s="1"/>
  <c r="K39" i="5"/>
  <c r="K38" i="5"/>
  <c r="B2209" i="1" l="1"/>
  <c r="S945" i="1" l="1"/>
  <c r="R945" i="1"/>
  <c r="B253" i="4"/>
  <c r="B254" i="4" s="1"/>
  <c r="B255" i="4" s="1"/>
  <c r="B251" i="4"/>
  <c r="B230" i="4"/>
  <c r="B231" i="4" s="1"/>
  <c r="B232" i="4" s="1"/>
  <c r="B233" i="4" s="1"/>
  <c r="B155" i="4"/>
  <c r="B156" i="4" s="1"/>
  <c r="B157" i="4" s="1"/>
  <c r="B158" i="4" s="1"/>
  <c r="B159" i="4" s="1"/>
  <c r="B131" i="4"/>
  <c r="B132" i="4" s="1"/>
  <c r="B133" i="4" s="1"/>
  <c r="B124" i="4"/>
  <c r="B125" i="4" s="1"/>
  <c r="B120" i="4"/>
  <c r="B121" i="4" s="1"/>
  <c r="B122" i="4" s="1"/>
  <c r="B112" i="4"/>
  <c r="B113" i="4" s="1"/>
  <c r="B108" i="4"/>
  <c r="B109" i="4" s="1"/>
  <c r="B110" i="4" s="1"/>
  <c r="B104" i="4"/>
  <c r="B105" i="4" s="1"/>
  <c r="B106" i="4" s="1"/>
  <c r="B92" i="4"/>
  <c r="B93" i="4" s="1"/>
  <c r="B94" i="4" s="1"/>
  <c r="B95" i="4" s="1"/>
  <c r="B96" i="4" s="1"/>
  <c r="B97" i="4" s="1"/>
  <c r="B98" i="4" s="1"/>
  <c r="B99" i="4" s="1"/>
  <c r="B100" i="4" s="1"/>
  <c r="B88" i="4"/>
  <c r="B89" i="4" s="1"/>
  <c r="B90" i="4" s="1"/>
  <c r="B73" i="4"/>
  <c r="B74" i="4" s="1"/>
  <c r="B75" i="4" s="1"/>
  <c r="B76" i="4" s="1"/>
  <c r="B62" i="4"/>
  <c r="B63" i="4" s="1"/>
  <c r="B64" i="4" s="1"/>
  <c r="B65" i="4" s="1"/>
  <c r="B66" i="4" s="1"/>
  <c r="B67" i="4" s="1"/>
  <c r="B68" i="4" s="1"/>
  <c r="B69" i="4" s="1"/>
  <c r="B70" i="4" s="1"/>
  <c r="B58" i="4"/>
  <c r="B59" i="4" s="1"/>
  <c r="B60" i="4" s="1"/>
  <c r="B33" i="4"/>
  <c r="B34" i="4" s="1"/>
  <c r="B35" i="4" s="1"/>
  <c r="B22" i="4"/>
  <c r="B23" i="4" s="1"/>
  <c r="B24" i="4" s="1"/>
  <c r="B25" i="4" s="1"/>
  <c r="B26" i="4" s="1"/>
  <c r="B27" i="4" s="1"/>
  <c r="B18" i="4"/>
  <c r="B19" i="4" s="1"/>
  <c r="B20" i="4" s="1"/>
  <c r="B243" i="3"/>
  <c r="B172" i="3"/>
  <c r="B173" i="3" s="1"/>
  <c r="B174" i="3" s="1"/>
  <c r="B166" i="3"/>
  <c r="B167" i="3" s="1"/>
  <c r="B168" i="3" s="1"/>
  <c r="B151" i="3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15" i="3"/>
  <c r="B116" i="3" s="1"/>
  <c r="B117" i="3" s="1"/>
  <c r="B108" i="3"/>
  <c r="B109" i="3" s="1"/>
  <c r="B110" i="3" s="1"/>
  <c r="B103" i="3"/>
  <c r="B104" i="3" s="1"/>
  <c r="B64" i="3"/>
  <c r="B65" i="3" s="1"/>
  <c r="B66" i="3" s="1"/>
  <c r="B67" i="3" s="1"/>
  <c r="B68" i="3" s="1"/>
  <c r="B69" i="3" s="1"/>
  <c r="B70" i="3" s="1"/>
  <c r="B71" i="3" s="1"/>
  <c r="B37" i="3"/>
  <c r="B38" i="3" s="1"/>
  <c r="B39" i="3" s="1"/>
  <c r="B40" i="3" s="1"/>
  <c r="B14" i="3"/>
  <c r="B15" i="3" s="1"/>
  <c r="B16" i="3" s="1"/>
  <c r="B17" i="3" s="1"/>
  <c r="B18" i="3" s="1"/>
  <c r="B19" i="3" s="1"/>
  <c r="B20" i="3" s="1"/>
  <c r="B21" i="3" s="1"/>
  <c r="B285" i="2"/>
  <c r="B286" i="2" s="1"/>
  <c r="B287" i="2" s="1"/>
  <c r="B265" i="2"/>
  <c r="B266" i="2" s="1"/>
  <c r="B267" i="2" s="1"/>
  <c r="B268" i="2" s="1"/>
  <c r="B269" i="2" s="1"/>
  <c r="B243" i="2"/>
  <c r="B244" i="2" s="1"/>
  <c r="B245" i="2" s="1"/>
  <c r="B145" i="2"/>
  <c r="B146" i="2" s="1"/>
  <c r="B147" i="2" s="1"/>
  <c r="B135" i="2"/>
  <c r="B136" i="2" s="1"/>
  <c r="B137" i="2" s="1"/>
  <c r="B138" i="2" s="1"/>
  <c r="B139" i="2" s="1"/>
  <c r="B131" i="2"/>
  <c r="B132" i="2" s="1"/>
  <c r="B133" i="2" s="1"/>
  <c r="B125" i="2"/>
  <c r="B126" i="2" s="1"/>
  <c r="B127" i="2" s="1"/>
  <c r="B128" i="2" s="1"/>
  <c r="B129" i="2" s="1"/>
  <c r="B120" i="2"/>
  <c r="B121" i="2" s="1"/>
  <c r="B122" i="2" s="1"/>
  <c r="B114" i="2"/>
  <c r="B115" i="2" s="1"/>
  <c r="B116" i="2" s="1"/>
  <c r="B117" i="2" s="1"/>
  <c r="B118" i="2" s="1"/>
  <c r="B74" i="2"/>
  <c r="B75" i="2" s="1"/>
  <c r="B76" i="2" s="1"/>
  <c r="B77" i="2" s="1"/>
  <c r="B78" i="2" s="1"/>
  <c r="B79" i="2" s="1"/>
  <c r="B80" i="2" s="1"/>
  <c r="B81" i="2" s="1"/>
  <c r="B38" i="2"/>
  <c r="B39" i="2" s="1"/>
  <c r="B40" i="2" s="1"/>
  <c r="B41" i="2" s="1"/>
  <c r="B13" i="2"/>
  <c r="B14" i="2" s="1"/>
  <c r="B15" i="2" s="1"/>
  <c r="B16" i="2" s="1"/>
  <c r="B17" i="2" s="1"/>
  <c r="B18" i="2" s="1"/>
  <c r="B19" i="2" s="1"/>
  <c r="B20" i="2" s="1"/>
  <c r="B195" i="6"/>
  <c r="B196" i="6" s="1"/>
  <c r="B176" i="6"/>
  <c r="B172" i="6"/>
  <c r="B173" i="6" s="1"/>
  <c r="B169" i="6"/>
  <c r="B170" i="6" s="1"/>
  <c r="B155" i="6"/>
  <c r="B151" i="6"/>
  <c r="B152" i="6" s="1"/>
  <c r="B153" i="6" s="1"/>
  <c r="B98" i="6"/>
  <c r="B99" i="6" s="1"/>
  <c r="B100" i="6" s="1"/>
  <c r="B92" i="6"/>
  <c r="B93" i="6" s="1"/>
  <c r="B94" i="6" s="1"/>
  <c r="B95" i="6" s="1"/>
  <c r="B82" i="6"/>
  <c r="B83" i="6" s="1"/>
  <c r="B84" i="6" s="1"/>
  <c r="B85" i="6" s="1"/>
  <c r="B86" i="6" s="1"/>
  <c r="B87" i="6" s="1"/>
  <c r="B88" i="6" s="1"/>
  <c r="B89" i="6" s="1"/>
  <c r="B24" i="6"/>
  <c r="B25" i="6" s="1"/>
  <c r="B26" i="6" s="1"/>
  <c r="B27" i="6" s="1"/>
  <c r="B14" i="6"/>
  <c r="B15" i="6" s="1"/>
  <c r="B16" i="6" s="1"/>
  <c r="B17" i="6" s="1"/>
  <c r="B18" i="6" s="1"/>
  <c r="B19" i="6" s="1"/>
  <c r="B236" i="5"/>
  <c r="B220" i="5"/>
  <c r="B217" i="5"/>
  <c r="B218" i="5" s="1"/>
  <c r="B195" i="5"/>
  <c r="B196" i="5" s="1"/>
  <c r="B192" i="5"/>
  <c r="B193" i="5" s="1"/>
  <c r="B177" i="5"/>
  <c r="B178" i="5" s="1"/>
  <c r="B173" i="5"/>
  <c r="B174" i="5" s="1"/>
  <c r="B175" i="5" s="1"/>
  <c r="B116" i="5"/>
  <c r="B117" i="5" s="1"/>
  <c r="B118" i="5" s="1"/>
  <c r="B108" i="5"/>
  <c r="B109" i="5" s="1"/>
  <c r="B110" i="5" s="1"/>
  <c r="B111" i="5" s="1"/>
  <c r="B104" i="5"/>
  <c r="B105" i="5" s="1"/>
  <c r="B95" i="5"/>
  <c r="B96" i="5" s="1"/>
  <c r="B97" i="5" s="1"/>
  <c r="B98" i="5" s="1"/>
  <c r="B99" i="5" s="1"/>
  <c r="B100" i="5" s="1"/>
  <c r="B101" i="5" s="1"/>
  <c r="B102" i="5" s="1"/>
  <c r="B83" i="5"/>
  <c r="B84" i="5" s="1"/>
  <c r="B79" i="5"/>
  <c r="B80" i="5" s="1"/>
  <c r="B65" i="5"/>
  <c r="B56" i="5"/>
  <c r="B57" i="5" s="1"/>
  <c r="B58" i="5" s="1"/>
  <c r="B59" i="5" s="1"/>
  <c r="B60" i="5" s="1"/>
  <c r="B61" i="5" s="1"/>
  <c r="B62" i="5" s="1"/>
  <c r="B63" i="5" s="1"/>
  <c r="B54" i="5"/>
  <c r="B51" i="5"/>
  <c r="B52" i="5" s="1"/>
  <c r="B25" i="5"/>
  <c r="B26" i="5" s="1"/>
  <c r="B27" i="5" s="1"/>
  <c r="B28" i="5" s="1"/>
  <c r="B18" i="5"/>
  <c r="B19" i="5" s="1"/>
  <c r="B20" i="5" s="1"/>
  <c r="B21" i="5" s="1"/>
  <c r="B22" i="5" s="1"/>
  <c r="B23" i="5" s="1"/>
  <c r="B16" i="5"/>
  <c r="B12" i="5"/>
  <c r="B13" i="5" s="1"/>
  <c r="B14" i="5" s="1"/>
  <c r="B2436" i="1"/>
  <c r="B2437" i="1" s="1"/>
  <c r="B2383" i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356" i="1"/>
  <c r="B2357" i="1" s="1"/>
  <c r="B2358" i="1" s="1"/>
  <c r="B2359" i="1" s="1"/>
  <c r="B2360" i="1" s="1"/>
  <c r="B2361" i="1" s="1"/>
  <c r="B2362" i="1" s="1"/>
  <c r="B2278" i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253" i="1"/>
  <c r="B2254" i="1" s="1"/>
  <c r="B2255" i="1" s="1"/>
  <c r="B2256" i="1" s="1"/>
  <c r="B2257" i="1" s="1"/>
  <c r="B2258" i="1" s="1"/>
  <c r="B2259" i="1" s="1"/>
  <c r="B2260" i="1" s="1"/>
  <c r="B2261" i="1" s="1"/>
  <c r="B2250" i="1"/>
  <c r="B2210" i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1731" i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725" i="1"/>
  <c r="B1726" i="1" s="1"/>
  <c r="B1727" i="1" s="1"/>
  <c r="B1728" i="1" s="1"/>
  <c r="B1721" i="1"/>
  <c r="B1722" i="1" s="1"/>
  <c r="B1606" i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261" i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146" i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92" i="1"/>
  <c r="B1193" i="1" s="1"/>
  <c r="B1194" i="1" s="1"/>
  <c r="B1195" i="1" s="1"/>
  <c r="B1110" i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087" i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075" i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134" i="1"/>
  <c r="B1135" i="1" s="1"/>
  <c r="B1136" i="1" s="1"/>
  <c r="B1137" i="1" s="1"/>
  <c r="B1138" i="1" s="1"/>
  <c r="B1139" i="1" s="1"/>
  <c r="B1140" i="1" s="1"/>
  <c r="B1141" i="1" s="1"/>
  <c r="B1142" i="1" s="1"/>
  <c r="B1143" i="1" s="1"/>
  <c r="B1064" i="1"/>
  <c r="B1065" i="1" s="1"/>
  <c r="B1066" i="1" s="1"/>
  <c r="B1067" i="1" s="1"/>
  <c r="B1068" i="1" s="1"/>
  <c r="B1069" i="1" s="1"/>
  <c r="B1070" i="1" s="1"/>
  <c r="B1071" i="1" s="1"/>
  <c r="B1072" i="1" s="1"/>
  <c r="B1009" i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973" i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957" i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47" i="1"/>
  <c r="B948" i="1" s="1"/>
  <c r="B949" i="1" s="1"/>
  <c r="B950" i="1" s="1"/>
  <c r="B951" i="1" s="1"/>
  <c r="B952" i="1" s="1"/>
  <c r="B953" i="1" s="1"/>
  <c r="B954" i="1" s="1"/>
  <c r="B955" i="1" s="1"/>
  <c r="B694" i="1"/>
  <c r="B695" i="1" s="1"/>
  <c r="B666" i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49" i="1"/>
  <c r="B650" i="1" s="1"/>
  <c r="B651" i="1" s="1"/>
  <c r="B652" i="1" s="1"/>
  <c r="B488" i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Q2363" i="1"/>
  <c r="Q1132" i="1" l="1"/>
  <c r="B123" i="2" l="1"/>
  <c r="A15" i="4" l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U2386" i="1"/>
  <c r="Q1719" i="1"/>
  <c r="Q1196" i="1"/>
  <c r="Q1190" i="1"/>
  <c r="B95" i="2"/>
  <c r="B96" i="2" s="1"/>
  <c r="B48" i="6"/>
  <c r="B49" i="6" s="1"/>
  <c r="B50" i="6" s="1"/>
  <c r="B51" i="6" s="1"/>
  <c r="B52" i="6" s="1"/>
  <c r="B53" i="6" s="1"/>
  <c r="B54" i="6" s="1"/>
  <c r="B55" i="6" s="1"/>
  <c r="B56" i="6" s="1"/>
  <c r="A28" i="4" l="1"/>
  <c r="A29" i="4" s="1"/>
  <c r="A30" i="4" s="1"/>
  <c r="A31" i="4" s="1"/>
  <c r="A32" i="4" s="1"/>
  <c r="A33" i="4" s="1"/>
  <c r="A34" i="4" s="1"/>
  <c r="A35" i="4" s="1"/>
  <c r="A36" i="4" s="1"/>
  <c r="B189" i="4"/>
  <c r="B190" i="4" s="1"/>
  <c r="B191" i="4" s="1"/>
  <c r="B192" i="4" s="1"/>
  <c r="B193" i="4" s="1"/>
  <c r="B194" i="4" s="1"/>
  <c r="B195" i="4" s="1"/>
  <c r="B196" i="4" s="1"/>
  <c r="B197" i="4" s="1"/>
  <c r="B185" i="4"/>
  <c r="B186" i="4" s="1"/>
  <c r="B187" i="4" s="1"/>
  <c r="B219" i="2"/>
  <c r="B205" i="2"/>
  <c r="B201" i="2"/>
  <c r="B202" i="2" s="1"/>
  <c r="B203" i="2" s="1"/>
  <c r="B158" i="6"/>
  <c r="B159" i="6" s="1"/>
  <c r="B160" i="6" s="1"/>
  <c r="B161" i="6" s="1"/>
  <c r="B162" i="6" s="1"/>
  <c r="B163" i="6" s="1"/>
  <c r="B164" i="6" s="1"/>
  <c r="B165" i="6" s="1"/>
  <c r="B156" i="6"/>
  <c r="U151" i="6"/>
  <c r="U152" i="6" s="1"/>
  <c r="U153" i="6" s="1"/>
  <c r="B180" i="5"/>
  <c r="B181" i="5" s="1"/>
  <c r="B182" i="5" s="1"/>
  <c r="B183" i="5" s="1"/>
  <c r="B184" i="5" s="1"/>
  <c r="B185" i="5" s="1"/>
  <c r="B186" i="5" s="1"/>
  <c r="B187" i="5" s="1"/>
  <c r="Q1604" i="1"/>
  <c r="Q696" i="1"/>
  <c r="K691" i="1"/>
  <c r="K690" i="1"/>
  <c r="K689" i="1"/>
  <c r="K688" i="1"/>
  <c r="K687" i="1"/>
  <c r="K686" i="1"/>
  <c r="K685" i="1"/>
  <c r="Q653" i="1"/>
  <c r="Q647" i="1"/>
  <c r="V75" i="4"/>
  <c r="V74" i="4"/>
  <c r="V73" i="4"/>
  <c r="V72" i="4"/>
  <c r="V71" i="4"/>
  <c r="A37" i="4" l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B98" i="3" l="1"/>
  <c r="B99" i="3" s="1"/>
  <c r="B100" i="3" s="1"/>
  <c r="B101" i="3" s="1"/>
  <c r="R1073" i="1" l="1"/>
  <c r="S1073" i="1"/>
  <c r="B114" i="5"/>
  <c r="V125" i="4" l="1"/>
  <c r="V124" i="4"/>
  <c r="V123" i="4"/>
  <c r="AP115" i="5" l="1"/>
  <c r="AO115" i="5"/>
  <c r="AN115" i="5"/>
  <c r="K25" i="1" l="1"/>
  <c r="K21" i="1"/>
  <c r="A12" i="6" l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12" i="5"/>
  <c r="AA230" i="4"/>
  <c r="AA231" i="4" s="1"/>
  <c r="AA232" i="4" s="1"/>
  <c r="AA233" i="4" s="1"/>
  <c r="R230" i="4"/>
  <c r="R231" i="4" s="1"/>
  <c r="R232" i="4" s="1"/>
  <c r="R233" i="4" s="1"/>
  <c r="Q230" i="4"/>
  <c r="Q231" i="4" s="1"/>
  <c r="Q232" i="4" s="1"/>
  <c r="Q233" i="4" s="1"/>
  <c r="C230" i="4"/>
  <c r="C231" i="4" s="1"/>
  <c r="C232" i="4" s="1"/>
  <c r="C233" i="4" s="1"/>
  <c r="V108" i="4"/>
  <c r="V107" i="4"/>
  <c r="B102" i="4"/>
  <c r="Y97" i="4"/>
  <c r="AA97" i="4" s="1"/>
  <c r="Y95" i="4"/>
  <c r="AA95" i="4" s="1"/>
  <c r="V94" i="4"/>
  <c r="S229" i="3"/>
  <c r="U229" i="3" s="1"/>
  <c r="S228" i="3"/>
  <c r="U228" i="3" s="1"/>
  <c r="A13" i="3"/>
  <c r="A14" i="3" s="1"/>
  <c r="A15" i="3" s="1"/>
  <c r="A16" i="3" s="1"/>
  <c r="A17" i="3" s="1"/>
  <c r="A18" i="3" s="1"/>
  <c r="A19" i="3" s="1"/>
  <c r="A20" i="3" s="1"/>
  <c r="A21" i="3" s="1"/>
  <c r="W271" i="2"/>
  <c r="W270" i="2"/>
  <c r="W269" i="2"/>
  <c r="W268" i="2"/>
  <c r="W267" i="2"/>
  <c r="W266" i="2"/>
  <c r="W265" i="2"/>
  <c r="W264" i="2"/>
  <c r="A13" i="2"/>
  <c r="A14" i="2" s="1"/>
  <c r="A15" i="2" s="1"/>
  <c r="A16" i="2" s="1"/>
  <c r="A17" i="2" s="1"/>
  <c r="A18" i="2" s="1"/>
  <c r="A19" i="2" s="1"/>
  <c r="A20" i="2" s="1"/>
  <c r="Q2438" i="1"/>
  <c r="U2433" i="1"/>
  <c r="U2432" i="1"/>
  <c r="U2431" i="1"/>
  <c r="U2430" i="1"/>
  <c r="U2429" i="1"/>
  <c r="U2428" i="1"/>
  <c r="U2427" i="1"/>
  <c r="U2426" i="1"/>
  <c r="U2425" i="1"/>
  <c r="U2424" i="1"/>
  <c r="U2423" i="1"/>
  <c r="U2422" i="1"/>
  <c r="U2421" i="1"/>
  <c r="U2420" i="1"/>
  <c r="U2419" i="1"/>
  <c r="U2418" i="1"/>
  <c r="U2417" i="1"/>
  <c r="U2416" i="1"/>
  <c r="U2415" i="1"/>
  <c r="U2414" i="1"/>
  <c r="U2413" i="1"/>
  <c r="U2412" i="1"/>
  <c r="U2411" i="1"/>
  <c r="U2410" i="1"/>
  <c r="U2409" i="1"/>
  <c r="U2408" i="1"/>
  <c r="U2407" i="1"/>
  <c r="U2406" i="1"/>
  <c r="U2405" i="1"/>
  <c r="U2404" i="1"/>
  <c r="U2403" i="1"/>
  <c r="U2402" i="1"/>
  <c r="U2401" i="1"/>
  <c r="U2400" i="1"/>
  <c r="U2399" i="1"/>
  <c r="U2398" i="1"/>
  <c r="U2397" i="1"/>
  <c r="U2396" i="1"/>
  <c r="U2395" i="1"/>
  <c r="U2394" i="1"/>
  <c r="U2393" i="1"/>
  <c r="U2392" i="1"/>
  <c r="U2385" i="1"/>
  <c r="U2384" i="1"/>
  <c r="U2382" i="1"/>
  <c r="Q1729" i="1"/>
  <c r="Q1318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A21" i="2" l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22" i="3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13" i="5"/>
  <c r="A14" i="5" s="1"/>
  <c r="A15" i="5" s="1"/>
  <c r="A16" i="5" s="1"/>
  <c r="A17" i="5" s="1"/>
  <c r="A18" i="5" s="1"/>
  <c r="A23" i="6"/>
  <c r="A24" i="6" s="1"/>
  <c r="A25" i="6" s="1"/>
  <c r="A26" i="6" s="1"/>
  <c r="A27" i="6" s="1"/>
  <c r="A28" i="6" s="1"/>
  <c r="A29" i="6" s="1"/>
  <c r="A56" i="4"/>
  <c r="A57" i="4" s="1"/>
  <c r="A58" i="4" s="1"/>
  <c r="A59" i="4" s="1"/>
  <c r="A60" i="4" s="1"/>
  <c r="S1186" i="1" l="1"/>
  <c r="Q1186" i="1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50" i="3"/>
  <c r="A51" i="3" s="1"/>
  <c r="A52" i="3" s="1"/>
  <c r="A53" i="3" s="1"/>
  <c r="A54" i="3" s="1"/>
  <c r="A55" i="3" s="1"/>
  <c r="A56" i="3" s="1"/>
  <c r="A57" i="3" s="1"/>
  <c r="A58" i="3" s="1"/>
  <c r="A59" i="3" s="1"/>
  <c r="A30" i="6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61" i="4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40" i="2"/>
  <c r="A41" i="2" s="1"/>
  <c r="A60" i="3" l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47" i="6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42" i="2"/>
  <c r="A30" i="5"/>
  <c r="A31" i="5" s="1"/>
  <c r="A32" i="5" s="1"/>
  <c r="A33" i="5" s="1"/>
  <c r="A34" i="5" s="1"/>
  <c r="A35" i="5" s="1"/>
  <c r="A36" i="5" s="1"/>
  <c r="A37" i="5" s="1"/>
  <c r="A38" i="5" s="1"/>
  <c r="A72" i="4"/>
  <c r="A73" i="4" s="1"/>
  <c r="A74" i="4" s="1"/>
  <c r="A75" i="4" s="1"/>
  <c r="A76" i="4" s="1"/>
  <c r="Q171" i="1"/>
  <c r="S171" i="1"/>
  <c r="R171" i="1"/>
  <c r="A77" i="4" l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75" i="3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60" i="6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43" i="2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39" i="5"/>
  <c r="A40" i="5" s="1"/>
  <c r="A41" i="5" s="1"/>
  <c r="A42" i="5" s="1"/>
  <c r="A43" i="5" s="1"/>
  <c r="A44" i="5" s="1"/>
  <c r="A45" i="5" s="1"/>
  <c r="A46" i="5" s="1"/>
  <c r="A47" i="5" s="1"/>
  <c r="A48" i="5" s="1"/>
  <c r="Q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4" i="1"/>
  <c r="K23" i="1"/>
  <c r="K22" i="1"/>
  <c r="K20" i="1"/>
  <c r="K19" i="1"/>
  <c r="K18" i="1"/>
  <c r="K17" i="1"/>
  <c r="K16" i="1"/>
  <c r="K15" i="1"/>
  <c r="A165" i="1"/>
  <c r="A166" i="1" s="1"/>
  <c r="Q163" i="1"/>
  <c r="A66" i="2" l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49" i="5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220" i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3" i="1" s="1"/>
  <c r="A64" i="1" s="1"/>
  <c r="A66" i="1" s="1"/>
  <c r="A67" i="1" s="1"/>
  <c r="A68" i="1" s="1"/>
  <c r="A69" i="1" s="1"/>
  <c r="A70" i="1" s="1"/>
  <c r="A168" i="1" s="1"/>
  <c r="A169" i="1" s="1"/>
  <c r="A170" i="1" s="1"/>
  <c r="A138" i="3"/>
  <c r="A73" i="6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92" i="4"/>
  <c r="A93" i="4" s="1"/>
  <c r="A94" i="4" s="1"/>
  <c r="A95" i="4" s="1"/>
  <c r="A85" i="2" l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67" i="5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72" i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4" i="1" s="1"/>
  <c r="A215" i="1" s="1"/>
  <c r="A216" i="1" s="1"/>
  <c r="A217" i="1" s="1"/>
  <c r="A21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139" i="3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14" i="6"/>
  <c r="A96" i="4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51" i="3" l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15" i="6"/>
  <c r="A116" i="6" s="1"/>
  <c r="A117" i="6" s="1"/>
  <c r="A118" i="6" s="1"/>
  <c r="A648" i="1"/>
  <c r="A649" i="1" s="1"/>
  <c r="A650" i="1" s="1"/>
  <c r="A651" i="1" s="1"/>
  <c r="A652" i="1" s="1"/>
  <c r="A654" i="1" s="1"/>
  <c r="A107" i="4"/>
  <c r="A113" i="5"/>
  <c r="A114" i="5" s="1"/>
  <c r="A115" i="5" s="1"/>
  <c r="A116" i="5" s="1"/>
  <c r="A117" i="5" s="1"/>
  <c r="A655" i="1" l="1"/>
  <c r="A656" i="1" s="1"/>
  <c r="A657" i="1" s="1"/>
  <c r="A658" i="1" s="1"/>
  <c r="A659" i="1" s="1"/>
  <c r="A660" i="1" s="1"/>
  <c r="A661" i="1" s="1"/>
  <c r="A662" i="1" s="1"/>
  <c r="A663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3" i="1" s="1"/>
  <c r="A694" i="1" s="1"/>
  <c r="A695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6" i="1" s="1"/>
  <c r="A170" i="3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19" i="6"/>
  <c r="A120" i="6" s="1"/>
  <c r="A121" i="6" s="1"/>
  <c r="A122" i="6" s="1"/>
  <c r="A123" i="6" s="1"/>
  <c r="A124" i="6" s="1"/>
  <c r="A125" i="6" s="1"/>
  <c r="A126" i="6" s="1"/>
  <c r="A127" i="6" s="1"/>
  <c r="A128" i="6" s="1"/>
  <c r="A118" i="5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3" i="6" l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81" i="3"/>
  <c r="A182" i="3" s="1"/>
  <c r="A183" i="3" s="1"/>
  <c r="A184" i="3" s="1"/>
  <c r="A185" i="3" s="1"/>
  <c r="A186" i="3" s="1"/>
  <c r="A187" i="3" s="1"/>
  <c r="A188" i="3" s="1"/>
  <c r="A189" i="3" s="1"/>
  <c r="A190" i="3" s="1"/>
  <c r="A132" i="5"/>
  <c r="A133" i="5" s="1"/>
  <c r="A134" i="5" s="1"/>
  <c r="A135" i="5" s="1"/>
  <c r="A136" i="5" s="1"/>
  <c r="A137" i="5" s="1"/>
  <c r="A138" i="5" s="1"/>
  <c r="A139" i="5" s="1"/>
  <c r="A140" i="5" s="1"/>
  <c r="A947" i="1" l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166" i="6"/>
  <c r="A167" i="6" s="1"/>
  <c r="A168" i="6" s="1"/>
  <c r="A169" i="6" s="1"/>
  <c r="A170" i="6" s="1"/>
  <c r="A171" i="6" s="1"/>
  <c r="A172" i="6" s="1"/>
  <c r="A173" i="6" s="1"/>
  <c r="A141" i="5"/>
  <c r="A142" i="5" s="1"/>
  <c r="A143" i="5" s="1"/>
  <c r="A144" i="5" s="1"/>
  <c r="A145" i="5" s="1"/>
  <c r="A146" i="5" s="1"/>
  <c r="A151" i="5" s="1"/>
  <c r="A152" i="5" s="1"/>
  <c r="A153" i="5" s="1"/>
  <c r="A154" i="5" s="1"/>
  <c r="A155" i="5" s="1"/>
  <c r="A191" i="3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174" i="6" l="1"/>
  <c r="A175" i="6" s="1"/>
  <c r="A176" i="6" s="1"/>
  <c r="A177" i="6" s="1"/>
  <c r="A156" i="5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217" i="3"/>
  <c r="A218" i="3" s="1"/>
  <c r="A219" i="3" s="1"/>
  <c r="A220" i="3" s="1"/>
  <c r="A221" i="3" s="1"/>
  <c r="A222" i="3" s="1"/>
  <c r="A959" i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178" i="6" l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89" i="5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23" i="3"/>
  <c r="A224" i="3" s="1"/>
  <c r="A225" i="3" s="1"/>
  <c r="A226" i="3" s="1"/>
  <c r="A227" i="3" s="1"/>
  <c r="A228" i="3" s="1"/>
  <c r="A229" i="3" s="1"/>
  <c r="A975" i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230" i="3" l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199" i="6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00" i="5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1011" i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3" i="1" s="1"/>
  <c r="A1064" i="1" s="1"/>
  <c r="A1065" i="1" s="1"/>
  <c r="A109" i="2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221" i="5" l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1066" i="1"/>
  <c r="A1067" i="1" s="1"/>
  <c r="A1068" i="1" s="1"/>
  <c r="A1069" i="1" s="1"/>
  <c r="A1070" i="1" s="1"/>
  <c r="A1071" i="1" s="1"/>
  <c r="A1072" i="1" s="1"/>
  <c r="A1131" i="1" s="1"/>
  <c r="A1133" i="1" s="1"/>
  <c r="A1134" i="1" s="1"/>
  <c r="A1135" i="1" s="1"/>
  <c r="A130" i="2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08" i="4"/>
  <c r="A109" i="4" s="1"/>
  <c r="A110" i="4" s="1"/>
  <c r="A111" i="4" s="1"/>
  <c r="A112" i="4" s="1"/>
  <c r="A113" i="4" s="1"/>
  <c r="A234" i="5" l="1"/>
  <c r="A235" i="5" s="1"/>
  <c r="A236" i="5" s="1"/>
  <c r="A1136" i="1"/>
  <c r="A1137" i="1" s="1"/>
  <c r="A1138" i="1" s="1"/>
  <c r="A1139" i="1" s="1"/>
  <c r="A1140" i="1" s="1"/>
  <c r="A1141" i="1" s="1"/>
  <c r="A1142" i="1" s="1"/>
  <c r="A1143" i="1" s="1"/>
  <c r="A1074" i="1" s="1"/>
  <c r="A1075" i="1" s="1"/>
  <c r="A1076" i="1" s="1"/>
  <c r="A114" i="4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68" i="2"/>
  <c r="A1077" i="1" l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26" i="4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69" i="2"/>
  <c r="A170" i="2" s="1"/>
  <c r="A171" i="2" s="1"/>
  <c r="A172" i="2" s="1"/>
  <c r="A138" i="4" l="1"/>
  <c r="A139" i="4" s="1"/>
  <c r="A140" i="4" s="1"/>
  <c r="A141" i="4" s="1"/>
  <c r="A173" i="2"/>
  <c r="A174" i="2" s="1"/>
  <c r="A175" i="2" s="1"/>
  <c r="A176" i="2" s="1"/>
  <c r="A177" i="2" s="1"/>
  <c r="A178" i="2" s="1"/>
  <c r="A179" i="2" s="1"/>
  <c r="A180" i="2" s="1"/>
  <c r="A1089" i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81" i="2" l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142" i="4"/>
  <c r="A143" i="4" s="1"/>
  <c r="A144" i="4" s="1"/>
  <c r="A145" i="4" s="1"/>
  <c r="A146" i="4" s="1"/>
  <c r="A147" i="4" s="1"/>
  <c r="A148" i="4" s="1"/>
  <c r="A149" i="4" s="1"/>
  <c r="A150" i="4" s="1"/>
  <c r="A1112" i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87" i="1" s="1"/>
  <c r="A1188" i="1" s="1"/>
  <c r="A1189" i="1" s="1"/>
  <c r="A1191" i="1" s="1"/>
  <c r="A1192" i="1" s="1"/>
  <c r="A1193" i="1" s="1"/>
  <c r="A1194" i="1" s="1"/>
  <c r="A1195" i="1" s="1"/>
  <c r="A1145" i="1" s="1"/>
  <c r="A1146" i="1" s="1"/>
  <c r="A1147" i="1" s="1"/>
  <c r="A151" i="4" l="1"/>
  <c r="A152" i="4" s="1"/>
  <c r="A153" i="4" s="1"/>
  <c r="A154" i="4" s="1"/>
  <c r="A155" i="4" s="1"/>
  <c r="A156" i="4" s="1"/>
  <c r="A157" i="4" s="1"/>
  <c r="A158" i="4" s="1"/>
  <c r="A163" i="4" s="1"/>
  <c r="A164" i="4" s="1"/>
  <c r="A165" i="4" s="1"/>
  <c r="A221" i="2"/>
  <c r="A1148" i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97" i="1" s="1"/>
  <c r="A222" i="2" l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1198" i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8" i="1" s="1"/>
  <c r="A1249" i="1" s="1"/>
  <c r="A1250" i="1" s="1"/>
  <c r="A1251" i="1" s="1"/>
  <c r="A1252" i="1" s="1"/>
  <c r="A1253" i="1" s="1"/>
  <c r="A246" i="2" l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1255" i="1"/>
  <c r="A1256" i="1" s="1"/>
  <c r="A1257" i="1" s="1"/>
  <c r="A1258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9" i="1" s="1"/>
  <c r="A1320" i="1" s="1"/>
  <c r="A1321" i="1" s="1"/>
  <c r="A1322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1" i="1" s="1"/>
  <c r="A1603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20" i="1" s="1"/>
  <c r="A1721" i="1" s="1"/>
  <c r="A1722" i="1" s="1"/>
  <c r="A1724" i="1" s="1"/>
  <c r="A1725" i="1" s="1"/>
  <c r="A1726" i="1" s="1"/>
  <c r="A1727" i="1" s="1"/>
  <c r="A1728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2073" i="1" s="1"/>
  <c r="A2074" i="1" s="1"/>
  <c r="A2075" i="1" s="1"/>
  <c r="A2076" i="1" s="1"/>
  <c r="A2077" i="1" s="1"/>
  <c r="A273" i="2" l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078" i="1"/>
  <c r="A2069" i="1" s="1"/>
  <c r="A2070" i="1" s="1"/>
  <c r="A2071" i="1" s="1"/>
  <c r="A2080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2" i="1" s="1"/>
  <c r="A2193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9" i="1" s="1"/>
  <c r="A2250" i="1" s="1"/>
  <c r="A2252" i="1" s="1"/>
  <c r="A2253" i="1" s="1"/>
  <c r="A2254" i="1" s="1"/>
  <c r="A2255" i="1" l="1"/>
  <c r="A2256" i="1" s="1"/>
  <c r="A2257" i="1" s="1"/>
  <c r="A2258" i="1" s="1"/>
  <c r="A2259" i="1" s="1"/>
  <c r="A2260" i="1" s="1"/>
  <c r="A2261" i="1" s="1"/>
  <c r="A2372" i="1" s="1"/>
  <c r="A2373" i="1" s="1"/>
  <c r="A2374" i="1" s="1"/>
  <c r="A2263" i="1" s="1"/>
  <c r="A2195" i="1" l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64" i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5" i="1" s="1"/>
  <c r="A2356" i="1" s="1"/>
  <c r="A2357" i="1" s="1"/>
  <c r="A2358" i="1" l="1"/>
  <c r="A2359" i="1" s="1"/>
  <c r="A2360" i="1" s="1"/>
  <c r="A2361" i="1" s="1"/>
  <c r="A2362" i="1" s="1"/>
  <c r="A2364" i="1" s="1"/>
  <c r="A2365" i="1" l="1"/>
  <c r="A2366" i="1" s="1"/>
  <c r="A2367" i="1" s="1"/>
  <c r="A2368" i="1" s="1"/>
  <c r="A2369" i="1" s="1"/>
  <c r="A2370" i="1" s="1"/>
  <c r="A2376" i="1" s="1"/>
  <c r="A2377" i="1" s="1"/>
  <c r="A2378" i="1" s="1"/>
  <c r="A2379" i="1" s="1"/>
  <c r="A2380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5" i="1" s="1"/>
  <c r="A2436" i="1" s="1"/>
  <c r="A2437" i="1" s="1"/>
  <c r="A166" i="4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l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l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l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</calcChain>
</file>

<file path=xl/sharedStrings.xml><?xml version="1.0" encoding="utf-8"?>
<sst xmlns="http://schemas.openxmlformats.org/spreadsheetml/2006/main" count="54803" uniqueCount="8710">
  <si>
    <t xml:space="preserve"> PROGRESS REPORT FOR NATIONAL PROGRAM FOR ENHANCING THE COMMAND AREA IN  BARANI AREAS OF  PAKISTAN </t>
  </si>
  <si>
    <t>Nushki</t>
  </si>
  <si>
    <t>Mal</t>
  </si>
  <si>
    <t xml:space="preserve">Liaqat Ali </t>
  </si>
  <si>
    <t>54102-1564085-9</t>
  </si>
  <si>
    <t>0345-8388226</t>
  </si>
  <si>
    <t>YES</t>
  </si>
  <si>
    <t xml:space="preserve">Tube well </t>
  </si>
  <si>
    <t>Yes</t>
  </si>
  <si>
    <t>26-06-2020</t>
  </si>
  <si>
    <t>cheque</t>
  </si>
  <si>
    <t>Re-verified</t>
  </si>
  <si>
    <t>Newly Checked  &amp; Verified</t>
  </si>
  <si>
    <t>Kisankori</t>
  </si>
  <si>
    <t>Muhammad Rafiq</t>
  </si>
  <si>
    <t>No net work covrage</t>
  </si>
  <si>
    <t>Gaznali</t>
  </si>
  <si>
    <t>Manzoor Ahmed</t>
  </si>
  <si>
    <t>0344=8022895</t>
  </si>
  <si>
    <t xml:space="preserve">Abdul Rauf </t>
  </si>
  <si>
    <t>54102-7518426-7</t>
  </si>
  <si>
    <t>Abdul Aziz</t>
  </si>
  <si>
    <t>54102-2630071-1</t>
  </si>
  <si>
    <t>Haji Muhammad Raza</t>
  </si>
  <si>
    <t>54501-2125391-5</t>
  </si>
  <si>
    <t>0344-2766709</t>
  </si>
  <si>
    <t>Darband</t>
  </si>
  <si>
    <t>Abdul Baqi</t>
  </si>
  <si>
    <t>54501-2081689-1</t>
  </si>
  <si>
    <t xml:space="preserve">Muhammad Ayout </t>
  </si>
  <si>
    <t>54102-3844708-3</t>
  </si>
  <si>
    <t>0343-8183242</t>
  </si>
  <si>
    <t>Muhammad Hassam</t>
  </si>
  <si>
    <t>54102-1563303-1</t>
  </si>
  <si>
    <t>0345-8913142</t>
  </si>
  <si>
    <t>Jaffar Khan</t>
  </si>
  <si>
    <t>54102-1180591-5</t>
  </si>
  <si>
    <t>0343-8022477</t>
  </si>
  <si>
    <t>Daak</t>
  </si>
  <si>
    <t>Abdul Samad</t>
  </si>
  <si>
    <t>54102-1563322-3</t>
  </si>
  <si>
    <t>Abdul Haleem</t>
  </si>
  <si>
    <t>54102-5753165-7</t>
  </si>
  <si>
    <t>Sana Ullah</t>
  </si>
  <si>
    <t>54102-1548314-7</t>
  </si>
  <si>
    <t xml:space="preserve">Noor Uddin </t>
  </si>
  <si>
    <t>54102-1557201-1</t>
  </si>
  <si>
    <t>Salal Ahmed</t>
  </si>
  <si>
    <t>54501-2158895-3</t>
  </si>
  <si>
    <t>Killi Badeni</t>
  </si>
  <si>
    <t>Badeni</t>
  </si>
  <si>
    <t xml:space="preserve">Aman Ullah </t>
  </si>
  <si>
    <t>54102-1564183-1</t>
  </si>
  <si>
    <t>Ahmed Wall</t>
  </si>
  <si>
    <t>Qaim Khan</t>
  </si>
  <si>
    <t>54102-7093021-7</t>
  </si>
  <si>
    <t>0332-6304054</t>
  </si>
  <si>
    <t>Qudrat Ullah</t>
  </si>
  <si>
    <t>54501-2137363-1</t>
  </si>
  <si>
    <t>0342-0027456</t>
  </si>
  <si>
    <t>Jahanzaib</t>
  </si>
  <si>
    <t>54501-2173705-7</t>
  </si>
  <si>
    <t>54301-2106481-5</t>
  </si>
  <si>
    <t>Rasool baksh</t>
  </si>
  <si>
    <t>54501-2126455-9</t>
  </si>
  <si>
    <t>Muhammad Asif</t>
  </si>
  <si>
    <t>54102-26299426-5</t>
  </si>
  <si>
    <t>Shadad</t>
  </si>
  <si>
    <t>54102-6832008-9</t>
  </si>
  <si>
    <t>54102-1563404-5</t>
  </si>
  <si>
    <t>Kisankori Gaznali</t>
  </si>
  <si>
    <t>Tamas Khan</t>
  </si>
  <si>
    <t>54102-1550663-5</t>
  </si>
  <si>
    <t>Muihammad Saleem</t>
  </si>
  <si>
    <t>54501-2108489-5</t>
  </si>
  <si>
    <t>Bundi Pachnan</t>
  </si>
  <si>
    <t xml:space="preserve">Munir Ahmed </t>
  </si>
  <si>
    <t>54501-2090373-1</t>
  </si>
  <si>
    <t>54102-8636198-3</t>
  </si>
  <si>
    <t>Syed Yousaf Shah</t>
  </si>
  <si>
    <t>54102-8062198-1</t>
  </si>
  <si>
    <t>Muhammad Khalid</t>
  </si>
  <si>
    <t>54102-6634406-5</t>
  </si>
  <si>
    <t>Muhammad Karim</t>
  </si>
  <si>
    <t>54102-3814364-3</t>
  </si>
  <si>
    <t>54102-1553350-5</t>
  </si>
  <si>
    <t>.</t>
  </si>
  <si>
    <t xml:space="preserve"> Total No.</t>
  </si>
  <si>
    <t>Fiscal Year</t>
  </si>
  <si>
    <t>District</t>
  </si>
  <si>
    <t>Mouza</t>
  </si>
  <si>
    <t>Union Council</t>
  </si>
  <si>
    <t>Name of Benificiary</t>
  </si>
  <si>
    <t>CNIC No.</t>
  </si>
  <si>
    <t>Contact No.</t>
  </si>
  <si>
    <t>Address</t>
  </si>
  <si>
    <t>GPS Coordinate</t>
  </si>
  <si>
    <t>Land Holding</t>
  </si>
  <si>
    <t>Water Source</t>
  </si>
  <si>
    <t>Registered with</t>
  </si>
  <si>
    <t>Status</t>
  </si>
  <si>
    <t>MFSCs</t>
  </si>
  <si>
    <t>Fodder</t>
  </si>
  <si>
    <t>2020-21</t>
  </si>
  <si>
    <t>Noshki</t>
  </si>
  <si>
    <t>Badini</t>
  </si>
  <si>
    <t>Tube well</t>
  </si>
  <si>
    <t>Re-Verified</t>
  </si>
  <si>
    <t>Scheme was functional in October 2023 but some documentation was missing which is now completed</t>
  </si>
  <si>
    <t>2019-20</t>
  </si>
  <si>
    <t>Chagai</t>
  </si>
  <si>
    <t>Dalbandin</t>
  </si>
  <si>
    <t>Shah Salar</t>
  </si>
  <si>
    <t>Paddag</t>
  </si>
  <si>
    <t>54103-2638072-5</t>
  </si>
  <si>
    <t>Net work not available  in the area</t>
  </si>
  <si>
    <t>20-06-2020</t>
  </si>
  <si>
    <t>Reverified</t>
  </si>
  <si>
    <t xml:space="preserve">Asad Ullah </t>
  </si>
  <si>
    <t>54501-2114662-9</t>
  </si>
  <si>
    <t>Puzhoi</t>
  </si>
  <si>
    <t>Atiq Ur Rehman</t>
  </si>
  <si>
    <t>54101-9850893-3</t>
  </si>
  <si>
    <t>Peshuk</t>
  </si>
  <si>
    <t>Haji Mazar Mehmood</t>
  </si>
  <si>
    <t>54101-01115538-7</t>
  </si>
  <si>
    <t>Mazang</t>
  </si>
  <si>
    <t>Fazal Ur Rehman</t>
  </si>
  <si>
    <t>54101-6488495-3</t>
  </si>
  <si>
    <t xml:space="preserve">Yar Muhammad </t>
  </si>
  <si>
    <t>54102-5565444-7</t>
  </si>
  <si>
    <t>Muhammad Ismail</t>
  </si>
  <si>
    <t>54101-6033140-5</t>
  </si>
  <si>
    <t>Muneer Ahmed</t>
  </si>
  <si>
    <t>54101-0127622-1</t>
  </si>
  <si>
    <t>Ameen Abad</t>
  </si>
  <si>
    <t>Hamid Gul</t>
  </si>
  <si>
    <t>54101-0570751-5</t>
  </si>
  <si>
    <t>Muhammad Raheem</t>
  </si>
  <si>
    <t>54400-687445-5</t>
  </si>
  <si>
    <t>Niaz Muhammad</t>
  </si>
  <si>
    <t>54101-0120439-1</t>
  </si>
  <si>
    <t>Malak Muhammad Azam</t>
  </si>
  <si>
    <t>54101-9926824-1</t>
  </si>
  <si>
    <t>Ahmed Shah</t>
  </si>
  <si>
    <t>54101-0057821-3</t>
  </si>
  <si>
    <t>Abdul Ghafar</t>
  </si>
  <si>
    <t>54101-2020375-9</t>
  </si>
  <si>
    <t>Charsar</t>
  </si>
  <si>
    <t xml:space="preserve">Abdul Salam </t>
  </si>
  <si>
    <t>54400-5338021-5</t>
  </si>
  <si>
    <t>Padag</t>
  </si>
  <si>
    <t>54101-6480863-3</t>
  </si>
  <si>
    <t>Muhammad Younas</t>
  </si>
  <si>
    <t>54101-338809-1</t>
  </si>
  <si>
    <t xml:space="preserve">Husain Baksh </t>
  </si>
  <si>
    <t>54101-7035222-9</t>
  </si>
  <si>
    <t xml:space="preserve">Faiz Muhammad </t>
  </si>
  <si>
    <t>54101-7474800-9</t>
  </si>
  <si>
    <t>Amuri</t>
  </si>
  <si>
    <t xml:space="preserve">Muhammad Ibrahim </t>
  </si>
  <si>
    <t>54101-7035000-9</t>
  </si>
  <si>
    <t>Mubarak</t>
  </si>
  <si>
    <t>54101-267321-7</t>
  </si>
  <si>
    <t>Zia ur Rehman</t>
  </si>
  <si>
    <t>54400-1694785-5</t>
  </si>
  <si>
    <t>54101-3020773-7</t>
  </si>
  <si>
    <t>Cheather</t>
  </si>
  <si>
    <t>Inayat Ullah</t>
  </si>
  <si>
    <t>54101-5708327-9</t>
  </si>
  <si>
    <t>54101-1219194-9</t>
  </si>
  <si>
    <t>Sarfraz</t>
  </si>
  <si>
    <t>54101-2638510-3</t>
  </si>
  <si>
    <t>Bazgaz</t>
  </si>
  <si>
    <t>Abdullah</t>
  </si>
  <si>
    <t>54101-2774166-9</t>
  </si>
  <si>
    <t>Gul Muhammad</t>
  </si>
  <si>
    <t>54101-0118495-5</t>
  </si>
  <si>
    <t>Pushai</t>
  </si>
  <si>
    <t>Fazal ur Rehman</t>
  </si>
  <si>
    <t>Abdul Qadir</t>
  </si>
  <si>
    <t>54101-3316625-1</t>
  </si>
  <si>
    <t>Abdul Khaliq</t>
  </si>
  <si>
    <t>54101-0123198-3</t>
  </si>
  <si>
    <t>Allah Baksh</t>
  </si>
  <si>
    <t>54101-6393205-7</t>
  </si>
  <si>
    <t>Habib ur Rehman</t>
  </si>
  <si>
    <t>54101-8967561-4</t>
  </si>
  <si>
    <t>Shakar App</t>
  </si>
  <si>
    <t>Syed Amir Shah</t>
  </si>
  <si>
    <t>Allah Noor</t>
  </si>
  <si>
    <t>54101-0118418-5</t>
  </si>
  <si>
    <t>Bashir Ahmed</t>
  </si>
  <si>
    <t>54400-2948279-9</t>
  </si>
  <si>
    <t>Pasand Khan</t>
  </si>
  <si>
    <t>54101-5429145-1</t>
  </si>
  <si>
    <t xml:space="preserve">Gul Khan </t>
  </si>
  <si>
    <t>54101-6779547-5</t>
  </si>
  <si>
    <t>Khuda Nazar</t>
  </si>
  <si>
    <t>54101-9285355-3</t>
  </si>
  <si>
    <t>Ali Dost</t>
  </si>
  <si>
    <t>54101-7741297-5</t>
  </si>
  <si>
    <t>Hazrat Ullah</t>
  </si>
  <si>
    <t>54101-25143070-3</t>
  </si>
  <si>
    <t>Allah Dad</t>
  </si>
  <si>
    <t>54101-3387240-1</t>
  </si>
  <si>
    <t xml:space="preserve">Muhammd Wali </t>
  </si>
  <si>
    <t>54101-1424911-9</t>
  </si>
  <si>
    <t>Shysalar</t>
  </si>
  <si>
    <t>Zia Ul Haq</t>
  </si>
  <si>
    <t>54400-7395983-7</t>
  </si>
  <si>
    <t>Dadar siachan</t>
  </si>
  <si>
    <t xml:space="preserve">Umar Gul </t>
  </si>
  <si>
    <t>54101-9418637-5</t>
  </si>
  <si>
    <t>Taj Muhammad</t>
  </si>
  <si>
    <t>54101-8844450-5</t>
  </si>
  <si>
    <t>2021-22</t>
  </si>
  <si>
    <t>54101-0118497-5</t>
  </si>
  <si>
    <t>25-06-2022</t>
  </si>
  <si>
    <t>Mazar Mehmood</t>
  </si>
  <si>
    <t>54101-0111559-7</t>
  </si>
  <si>
    <t>Baz Gaz</t>
  </si>
  <si>
    <t>Abdul Wahab</t>
  </si>
  <si>
    <t>54101-0483124-3</t>
  </si>
  <si>
    <t>0331-8368841</t>
  </si>
  <si>
    <t>0332-8061771</t>
  </si>
  <si>
    <t>54101-3328809-1</t>
  </si>
  <si>
    <t>0345-8008040</t>
  </si>
  <si>
    <t>54400-6827445-5</t>
  </si>
  <si>
    <t>0306-3375822</t>
  </si>
  <si>
    <t>Sarfraz Ahmed</t>
  </si>
  <si>
    <t>0337-0359119</t>
  </si>
  <si>
    <t>Kharan</t>
  </si>
  <si>
    <t>Sar Kharan</t>
  </si>
  <si>
    <t>Kunari</t>
  </si>
  <si>
    <t>Joda e Kalt</t>
  </si>
  <si>
    <t>Attaullah</t>
  </si>
  <si>
    <t>51301-2126023-5</t>
  </si>
  <si>
    <t>0333-7824443</t>
  </si>
  <si>
    <t>Verified</t>
  </si>
  <si>
    <t>Jozzan</t>
  </si>
  <si>
    <t>Ameer Sultan Zehri</t>
  </si>
  <si>
    <t>51301-7891670-9</t>
  </si>
  <si>
    <t>0333-2455708</t>
  </si>
  <si>
    <t>Jangal</t>
  </si>
  <si>
    <t>Shoukat Ali</t>
  </si>
  <si>
    <t>51301-2125002-1</t>
  </si>
  <si>
    <t>Date od Amount Paid To Benificiary</t>
  </si>
  <si>
    <t>Amount Paid to Benificiary (Rs.)</t>
  </si>
  <si>
    <t>Remarks</t>
  </si>
  <si>
    <t>Killa Abdullah</t>
  </si>
  <si>
    <t>Dobandi</t>
  </si>
  <si>
    <t>Killa Ali  Abad</t>
  </si>
  <si>
    <t>Ahsanullah</t>
  </si>
  <si>
    <t>54201-3208910-7</t>
  </si>
  <si>
    <t>0315-0800270</t>
  </si>
  <si>
    <t>No Internet service available</t>
  </si>
  <si>
    <t>T.Well</t>
  </si>
  <si>
    <t>Cheque</t>
  </si>
  <si>
    <t>Toba Achkzai</t>
  </si>
  <si>
    <t>Juma Khan</t>
  </si>
  <si>
    <t>54201-5142714-7</t>
  </si>
  <si>
    <t>0333-7848601</t>
  </si>
  <si>
    <t>23/2/2022</t>
  </si>
  <si>
    <t>M.C K.Abdullah</t>
  </si>
  <si>
    <t>Shafiullah Khan</t>
  </si>
  <si>
    <t>54400-0558934-3</t>
  </si>
  <si>
    <t>0333-7877616</t>
  </si>
  <si>
    <t>Popalzai</t>
  </si>
  <si>
    <t>Jangal Piralzai</t>
  </si>
  <si>
    <t>54203-4444392-5</t>
  </si>
  <si>
    <t>0301-3788709</t>
  </si>
  <si>
    <t>Frakhi</t>
  </si>
  <si>
    <t>Asal Khan</t>
  </si>
  <si>
    <t>54400-6744437-5</t>
  </si>
  <si>
    <t>0346-8390330</t>
  </si>
  <si>
    <t>Musa Khail</t>
  </si>
  <si>
    <t>Toyi Sar</t>
  </si>
  <si>
    <t xml:space="preserve">Abdul Ladin </t>
  </si>
  <si>
    <t>56401-8163889-3</t>
  </si>
  <si>
    <t>Saddar</t>
  </si>
  <si>
    <t>Ghuryasa</t>
  </si>
  <si>
    <t>Mussa Gull</t>
  </si>
  <si>
    <t>56304-3969080-5</t>
  </si>
  <si>
    <t>Dargaie</t>
  </si>
  <si>
    <t xml:space="preserve">Muhammad Azam </t>
  </si>
  <si>
    <t>56304-1433620-9</t>
  </si>
  <si>
    <t xml:space="preserve">Sadrudin </t>
  </si>
  <si>
    <t>56401-2918054-1</t>
  </si>
  <si>
    <t>Zawar Khuramzai</t>
  </si>
  <si>
    <t xml:space="preserve">Torak </t>
  </si>
  <si>
    <t>56304-1431571-1</t>
  </si>
  <si>
    <t xml:space="preserve">Chassan </t>
  </si>
  <si>
    <t xml:space="preserve">Allah Noor </t>
  </si>
  <si>
    <t>56401-7343263-7</t>
  </si>
  <si>
    <t xml:space="preserve">Khair Muhammad </t>
  </si>
  <si>
    <t>56401-0689021-1</t>
  </si>
  <si>
    <t>Loghi Punga</t>
  </si>
  <si>
    <t>Tamak</t>
  </si>
  <si>
    <t>56304-1428614-9</t>
  </si>
  <si>
    <t>15-05-2020</t>
  </si>
  <si>
    <t>Nali Meerdadzai</t>
  </si>
  <si>
    <t>Muhammad Yousaf</t>
  </si>
  <si>
    <t>56304-1429466-1</t>
  </si>
  <si>
    <t>Khuramzai</t>
  </si>
  <si>
    <t>Majnoon</t>
  </si>
  <si>
    <t>56104-6427625-5</t>
  </si>
  <si>
    <t>56304-1143103-7</t>
  </si>
  <si>
    <t xml:space="preserve">Killa Saifullah </t>
  </si>
  <si>
    <t>Killa Saifullah</t>
  </si>
  <si>
    <t>Khusnoob Jalalzai</t>
  </si>
  <si>
    <t>Saddar Killa Saifullah</t>
  </si>
  <si>
    <t>Mr. Muhammad Rafee</t>
  </si>
  <si>
    <t>56201-0981737-9</t>
  </si>
  <si>
    <t>0331-1322510</t>
  </si>
  <si>
    <t>12.02.2021</t>
  </si>
  <si>
    <t>Muslim Bagh</t>
  </si>
  <si>
    <t>Mulghuzar</t>
  </si>
  <si>
    <t>Orrgass</t>
  </si>
  <si>
    <t>Mr. Jawab Khan</t>
  </si>
  <si>
    <t>56202-0954279-9</t>
  </si>
  <si>
    <t>0301-3445109</t>
  </si>
  <si>
    <t>13.02.2021</t>
  </si>
  <si>
    <t>Twon Muslim Bagh</t>
  </si>
  <si>
    <t xml:space="preserve">Mr. Wazir Khan </t>
  </si>
  <si>
    <t>56202-0963395-3</t>
  </si>
  <si>
    <t>0307-8110908</t>
  </si>
  <si>
    <t>08.02.2021</t>
  </si>
  <si>
    <t>Mr. Muhibullah</t>
  </si>
  <si>
    <t>56202-4365979-1</t>
  </si>
  <si>
    <t>0312-8051957</t>
  </si>
  <si>
    <t>10.02.2021</t>
  </si>
  <si>
    <t>Mr. Zahir Shah</t>
  </si>
  <si>
    <t>56202-3309577-7</t>
  </si>
  <si>
    <t>0313-3531103</t>
  </si>
  <si>
    <t>14.02.2021</t>
  </si>
  <si>
    <t>Mr. Atiqullah</t>
  </si>
  <si>
    <t>56202-1929504-1</t>
  </si>
  <si>
    <t>0313-8551841</t>
  </si>
  <si>
    <t>15.02.2021</t>
  </si>
  <si>
    <t xml:space="preserve">Mr. Abdul Jabbar </t>
  </si>
  <si>
    <t>42301-0732151-3</t>
  </si>
  <si>
    <t>0312-9500918</t>
  </si>
  <si>
    <t>07.02.2021</t>
  </si>
  <si>
    <t>Mr. Allah Dad</t>
  </si>
  <si>
    <t>56202-0962858-7</t>
  </si>
  <si>
    <t>0314-8140820</t>
  </si>
  <si>
    <t>05.02.2021</t>
  </si>
  <si>
    <t>Mr. Abdul Wasir</t>
  </si>
  <si>
    <t>56202-1717927-1</t>
  </si>
  <si>
    <t>0332-7802295</t>
  </si>
  <si>
    <t>Bandat Nassai</t>
  </si>
  <si>
    <t>Nassai</t>
  </si>
  <si>
    <t>Mr. Shiasta Khan</t>
  </si>
  <si>
    <t>56202-1234359-7</t>
  </si>
  <si>
    <t>0334-2556788</t>
  </si>
  <si>
    <t>09.02.2021</t>
  </si>
  <si>
    <t>Mr. Sharbat Khan</t>
  </si>
  <si>
    <t>56201-1766830-9</t>
  </si>
  <si>
    <t>0336-3738959</t>
  </si>
  <si>
    <t>Mr. Jahangeer Khan</t>
  </si>
  <si>
    <t>56201-3435211-5</t>
  </si>
  <si>
    <t>0334-4559993</t>
  </si>
  <si>
    <t>Mr. Kaleemullah Jogezai</t>
  </si>
  <si>
    <t>56201-1782913-3</t>
  </si>
  <si>
    <t>0334-4558889</t>
  </si>
  <si>
    <t>Saddar Muslim Bah</t>
  </si>
  <si>
    <t>Mr. Kala Khan</t>
  </si>
  <si>
    <t>56202-2834834-3</t>
  </si>
  <si>
    <t>Nil</t>
  </si>
  <si>
    <t>Mr. Zarif Khan</t>
  </si>
  <si>
    <t>56202-0954280-3</t>
  </si>
  <si>
    <t>Malik Loughunai</t>
  </si>
  <si>
    <t>56201-9464371-3</t>
  </si>
  <si>
    <t>Killi Sultanzai</t>
  </si>
  <si>
    <t>Ragha Sultanzai</t>
  </si>
  <si>
    <t>Mr. Sadoo Khan</t>
  </si>
  <si>
    <t>56201-8855897-9</t>
  </si>
  <si>
    <t>Sharan Jogezai</t>
  </si>
  <si>
    <t>Rode Jogezai</t>
  </si>
  <si>
    <t>Mr. Muta Khan</t>
  </si>
  <si>
    <t>56201-4760766-3</t>
  </si>
  <si>
    <t>0331-8921414</t>
  </si>
  <si>
    <t>Mr. Jalal Din</t>
  </si>
  <si>
    <t>56201-1766823-7</t>
  </si>
  <si>
    <t>Mr. Hayat Khan Jogezai</t>
  </si>
  <si>
    <t>56201-1763129-7</t>
  </si>
  <si>
    <t>0334-4559992</t>
  </si>
  <si>
    <t>Killi Akhtarzai</t>
  </si>
  <si>
    <t>Akhtarzai</t>
  </si>
  <si>
    <t>Mr. Abdul Khalaq</t>
  </si>
  <si>
    <t>56201-9936235-9</t>
  </si>
  <si>
    <t>Mr.Jalal-ud-Din</t>
  </si>
  <si>
    <t>56201-7893334-1</t>
  </si>
  <si>
    <t>Qundar</t>
  </si>
  <si>
    <t>Mr. Khush Hall Khan</t>
  </si>
  <si>
    <t>56201-7002397-1</t>
  </si>
  <si>
    <t>Killi Tarkhah</t>
  </si>
  <si>
    <t>Mr. Muhammad Yousf</t>
  </si>
  <si>
    <t>56201-0258169-3</t>
  </si>
  <si>
    <t>Mr. Abdul Hakeem</t>
  </si>
  <si>
    <t>56201-6652071-1</t>
  </si>
  <si>
    <t>0331-0375457</t>
  </si>
  <si>
    <t>Khasnob Jalazai</t>
  </si>
  <si>
    <t>Ali Khai</t>
  </si>
  <si>
    <t>Mr. Alam Khan</t>
  </si>
  <si>
    <t>56201-9388619-7</t>
  </si>
  <si>
    <t>0336-2850315</t>
  </si>
  <si>
    <t>Kili Doran rod Jog</t>
  </si>
  <si>
    <t>Kamr din kariz</t>
  </si>
  <si>
    <t>Mr. Hussain Khan</t>
  </si>
  <si>
    <t>56201-1764007-7</t>
  </si>
  <si>
    <t>0330-2581722</t>
  </si>
  <si>
    <t>Killi Barat Khail</t>
  </si>
  <si>
    <t>Hafiz Sarwar</t>
  </si>
  <si>
    <t>56201-4831646-7</t>
  </si>
  <si>
    <t>0335-5607530</t>
  </si>
  <si>
    <t>Mr. Waheedullah</t>
  </si>
  <si>
    <t>56201-5703849-7</t>
  </si>
  <si>
    <t>0310-5588715</t>
  </si>
  <si>
    <t xml:space="preserve">Mr. Rafiullah </t>
  </si>
  <si>
    <t>56201-1768016-5</t>
  </si>
  <si>
    <t>0315-2667771</t>
  </si>
  <si>
    <t>Mr. Adam Khan</t>
  </si>
  <si>
    <t>562011-5714757-5</t>
  </si>
  <si>
    <t>Mr. Soorat Khan</t>
  </si>
  <si>
    <t>56201-1768024-9</t>
  </si>
  <si>
    <t>Mr. Raza Khan</t>
  </si>
  <si>
    <t>56201-0925676-1</t>
  </si>
  <si>
    <t>Mr. Iftikhar Ahmed</t>
  </si>
  <si>
    <t>56201-1496578-9</t>
  </si>
  <si>
    <t>Mr. Noor ud Din</t>
  </si>
  <si>
    <t>56201-5119871-7</t>
  </si>
  <si>
    <t>Mr. Nazir Khan</t>
  </si>
  <si>
    <t>56201-1766511-1</t>
  </si>
  <si>
    <t xml:space="preserve">Mr. Shamsullah </t>
  </si>
  <si>
    <t>56201-8316272-9</t>
  </si>
  <si>
    <t>Mr. Agha Muhammad</t>
  </si>
  <si>
    <t>56201-9800038-3</t>
  </si>
  <si>
    <t>Mr. Rahimullah</t>
  </si>
  <si>
    <t>56201-5521641-3</t>
  </si>
  <si>
    <t>Mr. Abid Zaman</t>
  </si>
  <si>
    <t>56201-0121582-1</t>
  </si>
  <si>
    <t>Mr. Attaullah</t>
  </si>
  <si>
    <t>56201-8463397-1</t>
  </si>
  <si>
    <t>Mr. Akhtar Shah</t>
  </si>
  <si>
    <t>56201-9723383-7</t>
  </si>
  <si>
    <t>Mr. Aminullah</t>
  </si>
  <si>
    <t>612-9311098-2</t>
  </si>
  <si>
    <t>Sub Teshil Shankai</t>
  </si>
  <si>
    <t xml:space="preserve">Killi Gwal Ismailzai </t>
  </si>
  <si>
    <t>Gwal Ismailzai</t>
  </si>
  <si>
    <t>Mr. Muhammad Akbar</t>
  </si>
  <si>
    <t>56201-1760540-3</t>
  </si>
  <si>
    <t>Mr. Asghar Khan</t>
  </si>
  <si>
    <t>56201-4646754-3</t>
  </si>
  <si>
    <t>Mr. Jan Muhammad</t>
  </si>
  <si>
    <t>56201-1763752-5</t>
  </si>
  <si>
    <t>Gwal Ismilzai</t>
  </si>
  <si>
    <t>05.03.2021</t>
  </si>
  <si>
    <t>Mr. Mira Jan</t>
  </si>
  <si>
    <t>56201-1762733-7</t>
  </si>
  <si>
    <t>Mr. Dawood Khan</t>
  </si>
  <si>
    <t>56201-8825605-5</t>
  </si>
  <si>
    <t>Mr. Sharaf Khan</t>
  </si>
  <si>
    <t>56201-7023020-5</t>
  </si>
  <si>
    <t xml:space="preserve">Mr. Juma Khan </t>
  </si>
  <si>
    <t>56201-7076386-9</t>
  </si>
  <si>
    <t>Mr. Muhammad Usman</t>
  </si>
  <si>
    <t>56201-7161981-9</t>
  </si>
  <si>
    <t>Mr. Gul Khan</t>
  </si>
  <si>
    <t>56201-1760539-5</t>
  </si>
  <si>
    <t>Mr. Jaffar Khan</t>
  </si>
  <si>
    <t>56201-9887091-1</t>
  </si>
  <si>
    <t>Mr. Haq Dad</t>
  </si>
  <si>
    <t>56202-0950095-5</t>
  </si>
  <si>
    <t>Bazar Muslim Bagh</t>
  </si>
  <si>
    <t>56202-9620783-1</t>
  </si>
  <si>
    <t>Mr. Muhammad Ramzan</t>
  </si>
  <si>
    <t>56202-0850150-3</t>
  </si>
  <si>
    <t>Kili Akhtrazai</t>
  </si>
  <si>
    <t>Akhtrazai</t>
  </si>
  <si>
    <t>Mr. Akbar Khan</t>
  </si>
  <si>
    <t>56201-8349090-1</t>
  </si>
  <si>
    <t>0335-8622282</t>
  </si>
  <si>
    <t>56201-6263862-9</t>
  </si>
  <si>
    <t>Mr. Obidullah</t>
  </si>
  <si>
    <t>56201-8073114-5</t>
  </si>
  <si>
    <t>Mr. Tifullah</t>
  </si>
  <si>
    <t>56201-1771529-3</t>
  </si>
  <si>
    <t>56202-2738031-1</t>
  </si>
  <si>
    <t xml:space="preserve">Mr, Zahir Shah </t>
  </si>
  <si>
    <t xml:space="preserve">Mr. Shafiullah </t>
  </si>
  <si>
    <t>56202-0296944-3</t>
  </si>
  <si>
    <t>Mr. Abdul Shakoor</t>
  </si>
  <si>
    <t>56202-0281277-9</t>
  </si>
  <si>
    <t>Mr. Bismullah</t>
  </si>
  <si>
    <t>56202-0962916-1</t>
  </si>
  <si>
    <t>Saddar Muslim Bagh</t>
  </si>
  <si>
    <t>56202-0960829-9</t>
  </si>
  <si>
    <t>Mr. Umer Farooq</t>
  </si>
  <si>
    <t>56202-747172-5</t>
  </si>
  <si>
    <t xml:space="preserve">Mr. Amanullah </t>
  </si>
  <si>
    <t>56202-0961209-9</t>
  </si>
  <si>
    <t>Mr. Abdullah Khan</t>
  </si>
  <si>
    <t>56202-0954433-3</t>
  </si>
  <si>
    <t>Mr. Roz-ud-Din</t>
  </si>
  <si>
    <t>56202-6070251-9</t>
  </si>
  <si>
    <t xml:space="preserve">Mr. Noorullah </t>
  </si>
  <si>
    <t>56202-9915933-5</t>
  </si>
  <si>
    <t>Mr. Mehrab Khan</t>
  </si>
  <si>
    <t>56202-0960404-7</t>
  </si>
  <si>
    <t>Mr. Abdul Raziq</t>
  </si>
  <si>
    <t>56201-7891014-9</t>
  </si>
  <si>
    <t>Mr. Azad Khan</t>
  </si>
  <si>
    <t>56201-8020192-5</t>
  </si>
  <si>
    <t xml:space="preserve">Khusnoob </t>
  </si>
  <si>
    <t>Mr. Muhammad Asif</t>
  </si>
  <si>
    <t>56201-533238-5</t>
  </si>
  <si>
    <t>0333-1390712</t>
  </si>
  <si>
    <t>Khusnob</t>
  </si>
  <si>
    <t>Mr. Muhabat Khan</t>
  </si>
  <si>
    <t>56201-9246053-9</t>
  </si>
  <si>
    <t>0336-3742961</t>
  </si>
  <si>
    <t>Mr. Baloch Khan</t>
  </si>
  <si>
    <t>56201-8753919-7</t>
  </si>
  <si>
    <t>Mr. Nawab</t>
  </si>
  <si>
    <t>56201-6343104-1</t>
  </si>
  <si>
    <t>0311-8000792</t>
  </si>
  <si>
    <t>Mr. Nawaz Khan</t>
  </si>
  <si>
    <t>56201-3334971-3</t>
  </si>
  <si>
    <t>0334-7559993</t>
  </si>
  <si>
    <t>Mr. Azizullah</t>
  </si>
  <si>
    <t>56201-9740908-3</t>
  </si>
  <si>
    <t>Tawon Muslim Bagh</t>
  </si>
  <si>
    <t>56202-0962758-7</t>
  </si>
  <si>
    <t>Urgass</t>
  </si>
  <si>
    <t>Malghuzar</t>
  </si>
  <si>
    <t>Mr. Kaleemullah Maorzai</t>
  </si>
  <si>
    <t>56202-0961842-5</t>
  </si>
  <si>
    <t>Nawa Killi M. B</t>
  </si>
  <si>
    <t>Mr. Tamoor Shah</t>
  </si>
  <si>
    <t>56202-0952913-1</t>
  </si>
  <si>
    <t>Mr. Abdul Qadir</t>
  </si>
  <si>
    <t>56202-0953071-3</t>
  </si>
  <si>
    <t>Mr. Abdul Zahir</t>
  </si>
  <si>
    <t>56202-0349872-1</t>
  </si>
  <si>
    <t xml:space="preserve">Mr. Kamal Khan </t>
  </si>
  <si>
    <t>56202-1274894-9</t>
  </si>
  <si>
    <t>Talray Muhammad Jan</t>
  </si>
  <si>
    <t>56202-0950082-3</t>
  </si>
  <si>
    <t>Mr. Abdul Qayyoum</t>
  </si>
  <si>
    <t>56202-0957460-5</t>
  </si>
  <si>
    <t xml:space="preserve">Mr. Muhammad Asif </t>
  </si>
  <si>
    <t>56202-3457622-9</t>
  </si>
  <si>
    <t>Mr. Kaleemullah</t>
  </si>
  <si>
    <t>56202-8211578-9</t>
  </si>
  <si>
    <t>Khusnoob Jalazai</t>
  </si>
  <si>
    <t>Saatar Killah Saifullah</t>
  </si>
  <si>
    <t>Mr. Samiullah</t>
  </si>
  <si>
    <t>56201-8278503-5</t>
  </si>
  <si>
    <t>Khusnoob</t>
  </si>
  <si>
    <t>56201-88965420-1</t>
  </si>
  <si>
    <t>Dukki</t>
  </si>
  <si>
    <t xml:space="preserve">Yaro Sher </t>
  </si>
  <si>
    <t>Malak Muhammad Aslam Khan</t>
  </si>
  <si>
    <t>56301-7249788-9</t>
  </si>
  <si>
    <t>0312 8197700</t>
  </si>
  <si>
    <t xml:space="preserve">Karam Khan Nasar Abad-II </t>
  </si>
  <si>
    <t>Abdul Salam</t>
  </si>
  <si>
    <t>0345-8309445</t>
  </si>
  <si>
    <t xml:space="preserve">Gharib Abad </t>
  </si>
  <si>
    <t>Dawood Khan</t>
  </si>
  <si>
    <t>56301-1076642-3</t>
  </si>
  <si>
    <t>0344-8282117</t>
  </si>
  <si>
    <t>Jahangir Shaher</t>
  </si>
  <si>
    <t>Jan Muhammad</t>
  </si>
  <si>
    <t>56301-1079105-1</t>
  </si>
  <si>
    <t>0313 8459574</t>
  </si>
  <si>
    <t>Yaro Shaher</t>
  </si>
  <si>
    <t>Muhammad Ahmed</t>
  </si>
  <si>
    <t>61101-1804345-5</t>
  </si>
  <si>
    <t>0313 8490800</t>
  </si>
  <si>
    <t xml:space="preserve">Bani Kot </t>
  </si>
  <si>
    <t>Malak Ahmad Jan</t>
  </si>
  <si>
    <t>56301-2023343-3</t>
  </si>
  <si>
    <t>0315 9911174</t>
  </si>
  <si>
    <t>56301-1082757-7</t>
  </si>
  <si>
    <t>Killi Nimaki</t>
  </si>
  <si>
    <t xml:space="preserve">Molvi Khair ud Din </t>
  </si>
  <si>
    <t>56301-7486882-1</t>
  </si>
  <si>
    <t>0332 8422303</t>
  </si>
  <si>
    <t xml:space="preserve">Yaro Shaher </t>
  </si>
  <si>
    <t>Ali Muhammad</t>
  </si>
  <si>
    <t>56301-1076057-5</t>
  </si>
  <si>
    <t>0312 5000533</t>
  </si>
  <si>
    <t xml:space="preserve">Sadozai Jungle </t>
  </si>
  <si>
    <t>56301-2534697-7</t>
  </si>
  <si>
    <t>0334-4140996</t>
  </si>
  <si>
    <t xml:space="preserve">Killi Sanawo </t>
  </si>
  <si>
    <t>Mula Dad</t>
  </si>
  <si>
    <t>56301-1078430-3</t>
  </si>
  <si>
    <t>0333 2031062</t>
  </si>
  <si>
    <t>Ghazi China</t>
  </si>
  <si>
    <t>Muhammad Qasim</t>
  </si>
  <si>
    <t>56301-1208519-5</t>
  </si>
  <si>
    <t>0313 8846448</t>
  </si>
  <si>
    <t>Duki</t>
  </si>
  <si>
    <t>Missing</t>
  </si>
  <si>
    <t xml:space="preserve">Wakum Rabat </t>
  </si>
  <si>
    <t>Muhammad Ayub</t>
  </si>
  <si>
    <t>56301-8698621-7</t>
  </si>
  <si>
    <t>0344 8147182</t>
  </si>
  <si>
    <t>14/06/2020</t>
  </si>
  <si>
    <t>Sado China</t>
  </si>
  <si>
    <t xml:space="preserve">Abdul Khaliq </t>
  </si>
  <si>
    <t>56301-3737111-1</t>
  </si>
  <si>
    <t>0312 8459574</t>
  </si>
  <si>
    <t>Wiala Duki</t>
  </si>
  <si>
    <t>Abdul Jabar</t>
  </si>
  <si>
    <t>56301-7934584-9</t>
  </si>
  <si>
    <t>0343 8122654</t>
  </si>
  <si>
    <t xml:space="preserve">Killi Manzaki </t>
  </si>
  <si>
    <t>Khaliq Dad</t>
  </si>
  <si>
    <t>56301-1152221-1</t>
  </si>
  <si>
    <t>0331 8008886</t>
  </si>
  <si>
    <t>Jungle Sadozai</t>
  </si>
  <si>
    <t>Dewa Khan</t>
  </si>
  <si>
    <t>56301-0830511-5</t>
  </si>
  <si>
    <t>0336 8474255</t>
  </si>
  <si>
    <t>Zaki Bani Kot</t>
  </si>
  <si>
    <t>56301-7691262-7</t>
  </si>
  <si>
    <t>0315 8314899</t>
  </si>
  <si>
    <t>Rahim Khan</t>
  </si>
  <si>
    <t>56301-4251113-5</t>
  </si>
  <si>
    <t>Kach Sadozai</t>
  </si>
  <si>
    <t>Abdul Wahid</t>
  </si>
  <si>
    <t>56301-1080843-9</t>
  </si>
  <si>
    <t>0332 7045660</t>
  </si>
  <si>
    <t>Abdul Sadiq</t>
  </si>
  <si>
    <t>56301-6366444-9</t>
  </si>
  <si>
    <t>0313 8275409</t>
  </si>
  <si>
    <t>Muhammad Hanif</t>
  </si>
  <si>
    <t>56301-9704101-9</t>
  </si>
  <si>
    <t>0313 6274504</t>
  </si>
  <si>
    <t>Talavo Belanda</t>
  </si>
  <si>
    <t>Din Muhammad</t>
  </si>
  <si>
    <t>56301-1075282-7</t>
  </si>
  <si>
    <t>0332 3144638</t>
  </si>
  <si>
    <t xml:space="preserve">Killi Daramana </t>
  </si>
  <si>
    <t>56301-3971946-3</t>
  </si>
  <si>
    <t>0336 3732906</t>
  </si>
  <si>
    <t>Kalato Malazai</t>
  </si>
  <si>
    <t>Muhammad Ashraf</t>
  </si>
  <si>
    <t>56301-1072349-9</t>
  </si>
  <si>
    <t>0333 2177057</t>
  </si>
  <si>
    <t>Imran Khan</t>
  </si>
  <si>
    <t>56301-7895337-9</t>
  </si>
  <si>
    <t>0332 8146182</t>
  </si>
  <si>
    <t>Mala Shahu</t>
  </si>
  <si>
    <t xml:space="preserve">Faqir </t>
  </si>
  <si>
    <t>56301-9201337-1</t>
  </si>
  <si>
    <t>Faqir Muhammad</t>
  </si>
  <si>
    <t>56301-6769091-5</t>
  </si>
  <si>
    <t>0312 8459511</t>
  </si>
  <si>
    <t xml:space="preserve"> Zaki Bani Kot</t>
  </si>
  <si>
    <t xml:space="preserve">Jaffar Khan </t>
  </si>
  <si>
    <t>56301-1078011-9</t>
  </si>
  <si>
    <t>0310 8183485</t>
  </si>
  <si>
    <t>Yaro Sher</t>
  </si>
  <si>
    <t>Muhammad Sadiq</t>
  </si>
  <si>
    <t>56301-4950655-3</t>
  </si>
  <si>
    <t>0312 89981078</t>
  </si>
  <si>
    <t>56301-5449051-1</t>
  </si>
  <si>
    <t>0331 2319281</t>
  </si>
  <si>
    <t>Sanavo Jalil</t>
  </si>
  <si>
    <t xml:space="preserve">Abdul Jalil </t>
  </si>
  <si>
    <t>56301-1872576-3</t>
  </si>
  <si>
    <t>Kuch Sadozai</t>
  </si>
  <si>
    <t>Muhammad Sidiq</t>
  </si>
  <si>
    <t>56301-1076835-1</t>
  </si>
  <si>
    <t>0335 3868566</t>
  </si>
  <si>
    <t>Khalil China</t>
  </si>
  <si>
    <t>Habib Ullah</t>
  </si>
  <si>
    <t>56301-0256046-7</t>
  </si>
  <si>
    <t>0334 6023829</t>
  </si>
  <si>
    <t>Lal Jan</t>
  </si>
  <si>
    <t>56301-1005038-3</t>
  </si>
  <si>
    <t>0332 2356130</t>
  </si>
  <si>
    <t>Sherani</t>
  </si>
  <si>
    <t>Koriwasta</t>
  </si>
  <si>
    <t>56601-6340732-1</t>
  </si>
  <si>
    <t>18-06-2021</t>
  </si>
  <si>
    <t>Newly checked and Ok to verify</t>
  </si>
  <si>
    <t>Ghabargai</t>
  </si>
  <si>
    <t>Abdul Qayoum</t>
  </si>
  <si>
    <t>56601-0362870-5</t>
  </si>
  <si>
    <t>Rasta Wasta</t>
  </si>
  <si>
    <t>Hafiz Suliman</t>
  </si>
  <si>
    <t>56602-8743999-1</t>
  </si>
  <si>
    <t>Shinkai kona</t>
  </si>
  <si>
    <t>Muhammad Naseem</t>
  </si>
  <si>
    <t>56601-0342604-7</t>
  </si>
  <si>
    <t>20-06-2022</t>
  </si>
  <si>
    <t>Kori wasta</t>
  </si>
  <si>
    <t>Abdul Rauf</t>
  </si>
  <si>
    <t>56601-0349795-5</t>
  </si>
  <si>
    <t>Kapip</t>
  </si>
  <si>
    <t>Gul Adam</t>
  </si>
  <si>
    <t>56502-6407476-3</t>
  </si>
  <si>
    <t>Asoband</t>
  </si>
  <si>
    <t>Jahangir Shah</t>
  </si>
  <si>
    <t>56502-2121228-1</t>
  </si>
  <si>
    <t>Mani Khwa</t>
  </si>
  <si>
    <t>Muhammad Naeem</t>
  </si>
  <si>
    <t>56502-0362319-3</t>
  </si>
  <si>
    <t>Shinki kona</t>
  </si>
  <si>
    <t>Roza Gul</t>
  </si>
  <si>
    <t>56502-1970474-1</t>
  </si>
  <si>
    <t>24/06/2020</t>
  </si>
  <si>
    <t>Estshi</t>
  </si>
  <si>
    <t>Daulat Khan</t>
  </si>
  <si>
    <t>56601-0340261-9</t>
  </si>
  <si>
    <t>Sarwi</t>
  </si>
  <si>
    <t>Musa Jan</t>
  </si>
  <si>
    <t>56502-1804485-1</t>
  </si>
  <si>
    <t>Kuch</t>
  </si>
  <si>
    <t>suliman Shah</t>
  </si>
  <si>
    <t>56502-0358307-1</t>
  </si>
  <si>
    <t>Samanzai</t>
  </si>
  <si>
    <t>Hasham Khan</t>
  </si>
  <si>
    <t>56601-0345054-3</t>
  </si>
  <si>
    <t xml:space="preserve">Manda </t>
  </si>
  <si>
    <t xml:space="preserve">Din Muhammad </t>
  </si>
  <si>
    <t>56502-7256502-9</t>
  </si>
  <si>
    <t>Hasso Band</t>
  </si>
  <si>
    <t>Muhammad Hasham</t>
  </si>
  <si>
    <t>56601-0341180-5</t>
  </si>
  <si>
    <t>Sirghail</t>
  </si>
  <si>
    <t>Muhammad Khan</t>
  </si>
  <si>
    <t>56502-0365779-7</t>
  </si>
  <si>
    <t>Karmcha Wala</t>
  </si>
  <si>
    <t>Bismellah</t>
  </si>
  <si>
    <t>56502-0628626-7</t>
  </si>
  <si>
    <t>Shna Khuza Sur</t>
  </si>
  <si>
    <t>Ghulam Sarwar</t>
  </si>
  <si>
    <t>56502-3618138-5</t>
  </si>
  <si>
    <t xml:space="preserve">Peer Muhammad </t>
  </si>
  <si>
    <t>Juma Rahim</t>
  </si>
  <si>
    <t>56601-0345902-3</t>
  </si>
  <si>
    <t>Obasir</t>
  </si>
  <si>
    <t>56601-0353661-7</t>
  </si>
  <si>
    <t>Koz Khadrzai</t>
  </si>
  <si>
    <t>56601-0360295-3</t>
  </si>
  <si>
    <t>Ghurlama</t>
  </si>
  <si>
    <t>Jhangeer shah</t>
  </si>
  <si>
    <t>56601-0352781-1</t>
  </si>
  <si>
    <t>Istashi</t>
  </si>
  <si>
    <t>Memood Khan</t>
  </si>
  <si>
    <t>56601-0365149-1</t>
  </si>
  <si>
    <t>Imam Shah</t>
  </si>
  <si>
    <t>56601-0356459-9</t>
  </si>
  <si>
    <t>Muhamad Khalid</t>
  </si>
  <si>
    <t>56601-0361151-9</t>
  </si>
  <si>
    <t>Shin urmazb</t>
  </si>
  <si>
    <t>Hijrat Khan</t>
  </si>
  <si>
    <t>56502-5880318-1</t>
  </si>
  <si>
    <t>Baitullah Khan</t>
  </si>
  <si>
    <t>56502-0131123-1</t>
  </si>
  <si>
    <t>Murghabal</t>
  </si>
  <si>
    <t xml:space="preserve">Baz Muhammad </t>
  </si>
  <si>
    <t>56502-2237652-9</t>
  </si>
  <si>
    <t>Zainullah</t>
  </si>
  <si>
    <t>56601-0347633-1</t>
  </si>
  <si>
    <t>Suba Khan</t>
  </si>
  <si>
    <t>42501-0680682-7</t>
  </si>
  <si>
    <t>Zara Kala</t>
  </si>
  <si>
    <t>Fazal U Rehman</t>
  </si>
  <si>
    <t>56601-0358998-7</t>
  </si>
  <si>
    <t xml:space="preserve">Kozkhadrzai </t>
  </si>
  <si>
    <t>Bara Khan</t>
  </si>
  <si>
    <t>56503-1830111-1</t>
  </si>
  <si>
    <t>Abdul Khan</t>
  </si>
  <si>
    <t>22301-8473850-5</t>
  </si>
  <si>
    <t>Dowal Gad</t>
  </si>
  <si>
    <t>Sadiq Shah</t>
  </si>
  <si>
    <t>56502-3161627-3</t>
  </si>
  <si>
    <t>Bismillah</t>
  </si>
  <si>
    <t>56601-0339164-9</t>
  </si>
  <si>
    <t>Mangal</t>
  </si>
  <si>
    <t>56502-1683511-7</t>
  </si>
  <si>
    <t>mazora</t>
  </si>
  <si>
    <t>Hazrat Ali</t>
  </si>
  <si>
    <t>56601-0345782-5</t>
  </si>
  <si>
    <t>56502-0359885-5</t>
  </si>
  <si>
    <t>Pasta</t>
  </si>
  <si>
    <t>Abdullah Khan</t>
  </si>
  <si>
    <t>56601-0341476-3</t>
  </si>
  <si>
    <t>Wala Shahal</t>
  </si>
  <si>
    <t>Muhsin</t>
  </si>
  <si>
    <t>56502-0735231-3</t>
  </si>
  <si>
    <t>Koz Khadarzai</t>
  </si>
  <si>
    <t>Gul Shah Khan</t>
  </si>
  <si>
    <t>56502-3672255-9</t>
  </si>
  <si>
    <t>Surlaki</t>
  </si>
  <si>
    <t xml:space="preserve">Rahimullah </t>
  </si>
  <si>
    <t>56601-0349543-3</t>
  </si>
  <si>
    <t>Khan Alam</t>
  </si>
  <si>
    <t>56502-4245192-5</t>
  </si>
  <si>
    <t>Ehsanullah</t>
  </si>
  <si>
    <t>56601-0364304-7</t>
  </si>
  <si>
    <t>Tari</t>
  </si>
  <si>
    <t>Mehrab Khan</t>
  </si>
  <si>
    <t>56601-0345390-3</t>
  </si>
  <si>
    <t>Muhammad Hassan</t>
  </si>
  <si>
    <t>56601-0344720-5</t>
  </si>
  <si>
    <t>Dawood Shah</t>
  </si>
  <si>
    <t>56601-0338929-7</t>
  </si>
  <si>
    <t>Gul Hassan</t>
  </si>
  <si>
    <t>56502-0360269-9</t>
  </si>
  <si>
    <t>Gul Adam Khan</t>
  </si>
  <si>
    <t>56502-6467476-3</t>
  </si>
  <si>
    <t>Kachhi</t>
  </si>
  <si>
    <t>54400-4525460-3</t>
  </si>
  <si>
    <t>53104-9156030-7</t>
  </si>
  <si>
    <t>42401-0860952-3</t>
  </si>
  <si>
    <t>53104-6058850-7</t>
  </si>
  <si>
    <t>53102-8601821-5</t>
  </si>
  <si>
    <t>54400-6997735-1</t>
  </si>
  <si>
    <t>54400-5929569-7</t>
  </si>
  <si>
    <t>53104-6689887-9</t>
  </si>
  <si>
    <t>54400-3865919-9</t>
  </si>
  <si>
    <t>54401-8198818-3</t>
  </si>
  <si>
    <t>Shoran</t>
  </si>
  <si>
    <t>53104-3152754-9</t>
  </si>
  <si>
    <t>Not Avilable</t>
  </si>
  <si>
    <t>53304-3732133-1</t>
  </si>
  <si>
    <t>53104-3770071-3</t>
  </si>
  <si>
    <t>DEEN MUHAMMAD</t>
  </si>
  <si>
    <t>54400-8842104-5</t>
  </si>
  <si>
    <t>ABDUL MALIK</t>
  </si>
  <si>
    <t>54400-2448692-3</t>
  </si>
  <si>
    <t>MOHBAT ULLAH</t>
  </si>
  <si>
    <t>54400-6400875-3</t>
  </si>
  <si>
    <t xml:space="preserve">ASAD KHAN </t>
  </si>
  <si>
    <t>51201-9702676-5</t>
  </si>
  <si>
    <t>NAIMAT ULLAH</t>
  </si>
  <si>
    <t>54400-4221334-9</t>
  </si>
  <si>
    <t>ATTAULLAH</t>
  </si>
  <si>
    <t>54400-5026705-1</t>
  </si>
  <si>
    <t xml:space="preserve"> FEROZ KHAN</t>
  </si>
  <si>
    <t>54400-1818747-1</t>
  </si>
  <si>
    <t>SADAM HUSSAN</t>
  </si>
  <si>
    <t>53102-4970742-5</t>
  </si>
  <si>
    <t>SIKANDAR ALI</t>
  </si>
  <si>
    <t>53102-2878254-7</t>
  </si>
  <si>
    <t>MEHRAB KHAN</t>
  </si>
  <si>
    <t>53102-6140887-9</t>
  </si>
  <si>
    <t>ABUBAQAR</t>
  </si>
  <si>
    <t>53201-1402175-1</t>
  </si>
  <si>
    <t>MUHAMMAD HASHIM</t>
  </si>
  <si>
    <t>53104-8250566-9</t>
  </si>
  <si>
    <t>MUHAMMAD RAFEEQ</t>
  </si>
  <si>
    <t>53304-6391916-5</t>
  </si>
  <si>
    <t>ALI AHMEED</t>
  </si>
  <si>
    <t>53306-323870-3</t>
  </si>
  <si>
    <t>ALI HASSAN</t>
  </si>
  <si>
    <t>53102-9002261-7</t>
  </si>
  <si>
    <t>HAROON RASHEED</t>
  </si>
  <si>
    <t>FAZAL DIN</t>
  </si>
  <si>
    <t>53102-1923686-1</t>
  </si>
  <si>
    <t>IMAM BAKHSH</t>
  </si>
  <si>
    <t>53104-6130236-3</t>
  </si>
  <si>
    <t xml:space="preserve">RASHID ALI </t>
  </si>
  <si>
    <t>54401-5042743-3</t>
  </si>
  <si>
    <t>ABDUL QADIR</t>
  </si>
  <si>
    <t>53201-8550544-1</t>
  </si>
  <si>
    <t>MUHAMMAD ANWAR</t>
  </si>
  <si>
    <t>53104-0106775-9</t>
  </si>
  <si>
    <t>ABDUL GHAFOOR</t>
  </si>
  <si>
    <t>53104-1896815-1</t>
  </si>
  <si>
    <t>MIR JUMA</t>
  </si>
  <si>
    <t>53104-9136266-5</t>
  </si>
  <si>
    <t>MUHAMMAD IQBAL</t>
  </si>
  <si>
    <t>53104-1105909-5</t>
  </si>
  <si>
    <t>RANAWAZ</t>
  </si>
  <si>
    <t>53104-4337362-9</t>
  </si>
  <si>
    <t>ABDUL RAZAQ</t>
  </si>
  <si>
    <t>53104-6185897-3</t>
  </si>
  <si>
    <t>AZEEM KHAN</t>
  </si>
  <si>
    <t>53102-6055387-9</t>
  </si>
  <si>
    <t>ABDUL HAI</t>
  </si>
  <si>
    <t>53104-3342193-9</t>
  </si>
  <si>
    <t>ZAFAR ULLAH</t>
  </si>
  <si>
    <t>53104-9724786-1</t>
  </si>
  <si>
    <t>ALLAH YAR KHAN</t>
  </si>
  <si>
    <t>53104-0358534-1</t>
  </si>
  <si>
    <t>KAMAAL KHAN</t>
  </si>
  <si>
    <t>54400-6315470-3</t>
  </si>
  <si>
    <t>HAFIZ AMEEN ULLAH</t>
  </si>
  <si>
    <t>54401-3784812-3</t>
  </si>
  <si>
    <t xml:space="preserve">MUHAMMAD ALIM </t>
  </si>
  <si>
    <t>53104-9361646-9</t>
  </si>
  <si>
    <t>SHAHNAWAZ</t>
  </si>
  <si>
    <t>53102-2258922-3</t>
  </si>
  <si>
    <t>MAHMOOD AHMEED</t>
  </si>
  <si>
    <t>54400-2009251-9</t>
  </si>
  <si>
    <t>LAL KHAN</t>
  </si>
  <si>
    <t>54400-8215720-1</t>
  </si>
  <si>
    <t>HAJI MOHAMMAD UMAR</t>
  </si>
  <si>
    <t>54400-0503932-5</t>
  </si>
  <si>
    <t>ABDUL BAQI</t>
  </si>
  <si>
    <t>54400-0392006-5</t>
  </si>
  <si>
    <t xml:space="preserve">SHAH MOHAMMAD </t>
  </si>
  <si>
    <t>54400-3439965-7</t>
  </si>
  <si>
    <t>GHULAM RASSOOL</t>
  </si>
  <si>
    <t>53104-4692123-1</t>
  </si>
  <si>
    <t>Chakar Mari</t>
  </si>
  <si>
    <t>HADI BKHSH</t>
  </si>
  <si>
    <t>53104-4276759-7</t>
  </si>
  <si>
    <t>GHULAM HAYDER</t>
  </si>
  <si>
    <t>53304-8361757-5</t>
  </si>
  <si>
    <t>MUHAMMD IQBAL</t>
  </si>
  <si>
    <t>53304-9963790-7</t>
  </si>
  <si>
    <t>ABDUL RASOOL</t>
  </si>
  <si>
    <t>53104-40790025</t>
  </si>
  <si>
    <t>Harnai</t>
  </si>
  <si>
    <t>Sharag</t>
  </si>
  <si>
    <t>Zarghoon Ghar</t>
  </si>
  <si>
    <t>Jalat Khan</t>
  </si>
  <si>
    <t>55301-3626875-7</t>
  </si>
  <si>
    <t>yes</t>
  </si>
  <si>
    <t>Tubwell</t>
  </si>
  <si>
    <t>30-06-2020</t>
  </si>
  <si>
    <t>Dalwani</t>
  </si>
  <si>
    <t>Dai Khan</t>
  </si>
  <si>
    <t>55301-6673803-9</t>
  </si>
  <si>
    <t>Killi Maryan</t>
  </si>
  <si>
    <t>55501-0347426-7</t>
  </si>
  <si>
    <t>Killi Sarkan</t>
  </si>
  <si>
    <t>Saddar-1</t>
  </si>
  <si>
    <t>Abdul Satar</t>
  </si>
  <si>
    <t>55301-7847889-3</t>
  </si>
  <si>
    <t>0336-3572613</t>
  </si>
  <si>
    <t>Muhammad Ayaz</t>
  </si>
  <si>
    <t>55502-0343962-7</t>
  </si>
  <si>
    <t>0334-8095301</t>
  </si>
  <si>
    <t>Lal Muhammad</t>
  </si>
  <si>
    <t>55301-2420651-7</t>
  </si>
  <si>
    <t>0334-3572615</t>
  </si>
  <si>
    <t>Rooh Ullah</t>
  </si>
  <si>
    <t>55501-0348859-7</t>
  </si>
  <si>
    <t>0333-7465197</t>
  </si>
  <si>
    <t>55301-2334405-1</t>
  </si>
  <si>
    <t>0335-2179825</t>
  </si>
  <si>
    <t>Naseer Ahmed</t>
  </si>
  <si>
    <t>55501-034352-7</t>
  </si>
  <si>
    <t>0333-7885728</t>
  </si>
  <si>
    <t>Ghulam Farooq</t>
  </si>
  <si>
    <t>55301-5084232-5</t>
  </si>
  <si>
    <t>Killi Siyan</t>
  </si>
  <si>
    <t>55301-6815841-7</t>
  </si>
  <si>
    <t>55301-5700287-5</t>
  </si>
  <si>
    <t>0332-7892327</t>
  </si>
  <si>
    <t>Killi Qala</t>
  </si>
  <si>
    <t>Muhammad Nawaz</t>
  </si>
  <si>
    <t>55501-0347451-5</t>
  </si>
  <si>
    <t>0331-9115859</t>
  </si>
  <si>
    <t>Killi Dab</t>
  </si>
  <si>
    <t>Babian-ii</t>
  </si>
  <si>
    <t>55301-0598719-6</t>
  </si>
  <si>
    <t>0336-8051898</t>
  </si>
  <si>
    <t>killi Sinari</t>
  </si>
  <si>
    <t>Babian-i</t>
  </si>
  <si>
    <t>Agha Muhammad</t>
  </si>
  <si>
    <t>55501-0352312-5</t>
  </si>
  <si>
    <t>0334-2967687</t>
  </si>
  <si>
    <t>killi Arbozz</t>
  </si>
  <si>
    <t>Saddar-ii</t>
  </si>
  <si>
    <t>Muhammad Arif</t>
  </si>
  <si>
    <t>55301-6553857-9</t>
  </si>
  <si>
    <t>0332-2840665</t>
  </si>
  <si>
    <t>Killi Roghai</t>
  </si>
  <si>
    <t>Abdul Wakil</t>
  </si>
  <si>
    <t>55501-344269-1</t>
  </si>
  <si>
    <t>0333-7129813</t>
  </si>
  <si>
    <t>Killi Toor Shore</t>
  </si>
  <si>
    <t>Mughfur Ullah</t>
  </si>
  <si>
    <t>55520203406-1</t>
  </si>
  <si>
    <t>0335-2782357</t>
  </si>
  <si>
    <t>Killi Dalwani</t>
  </si>
  <si>
    <t>Zareef Khan</t>
  </si>
  <si>
    <t>55301-7159044-9</t>
  </si>
  <si>
    <t>Gul Khan</t>
  </si>
  <si>
    <t>55502-0345464-7</t>
  </si>
  <si>
    <t>Maryani</t>
  </si>
  <si>
    <t>Johar Khan</t>
  </si>
  <si>
    <t>55301-2338679-3</t>
  </si>
  <si>
    <t>0336-2782359</t>
  </si>
  <si>
    <t>Muhammad Gul</t>
  </si>
  <si>
    <t>55301-2905310-9</t>
  </si>
  <si>
    <t>0333-3958628</t>
  </si>
  <si>
    <t>Zarmina</t>
  </si>
  <si>
    <t>Ghulam Saidani</t>
  </si>
  <si>
    <t>55301-7959599-3</t>
  </si>
  <si>
    <t>0332-7854143</t>
  </si>
  <si>
    <t>Zahid Ullah</t>
  </si>
  <si>
    <t>55501-0344203-9</t>
  </si>
  <si>
    <t>0333-2840664</t>
  </si>
  <si>
    <t>Killi Ghosha</t>
  </si>
  <si>
    <t>Saddar-2</t>
  </si>
  <si>
    <t>khaliq Dad</t>
  </si>
  <si>
    <t>55301-4292261-1</t>
  </si>
  <si>
    <t>0332-8254551</t>
  </si>
  <si>
    <t>Safar Khan</t>
  </si>
  <si>
    <t>55301-0656620-7</t>
  </si>
  <si>
    <t>killi Siyan</t>
  </si>
  <si>
    <t>illayas Khan</t>
  </si>
  <si>
    <t>55301-2286864-7</t>
  </si>
  <si>
    <t>0333-7129831</t>
  </si>
  <si>
    <t>Zafar Ullah</t>
  </si>
  <si>
    <t>55501-0347135-1</t>
  </si>
  <si>
    <t>0333-66811561</t>
  </si>
  <si>
    <t>Killi Hamalabad</t>
  </si>
  <si>
    <t>55501-0346601-9</t>
  </si>
  <si>
    <t>Babian -ii</t>
  </si>
  <si>
    <t>Gamar Khan</t>
  </si>
  <si>
    <t>55301-662452-5</t>
  </si>
  <si>
    <t>0335-611560</t>
  </si>
  <si>
    <t>Mir Hazma</t>
  </si>
  <si>
    <t>55501-0343927-7</t>
  </si>
  <si>
    <t>0332-7711560</t>
  </si>
  <si>
    <t>Killi Nazai</t>
  </si>
  <si>
    <t>Muhammad Tariq</t>
  </si>
  <si>
    <t>55501-0344748-3</t>
  </si>
  <si>
    <t>0333-6045038</t>
  </si>
  <si>
    <t>Harbooz</t>
  </si>
  <si>
    <t>Maz ullah</t>
  </si>
  <si>
    <t>55501-0348708-9</t>
  </si>
  <si>
    <t>0335-2765497</t>
  </si>
  <si>
    <t>Muhammad Saleem</t>
  </si>
  <si>
    <t>55301-9355270-3</t>
  </si>
  <si>
    <t>0333-3215460</t>
  </si>
  <si>
    <t>Killi Sazo</t>
  </si>
  <si>
    <t>Nakis -II</t>
  </si>
  <si>
    <t>Izat Ullah</t>
  </si>
  <si>
    <t>55502-0344325-1</t>
  </si>
  <si>
    <t>0331-8041952</t>
  </si>
  <si>
    <t>Mehar Khan</t>
  </si>
  <si>
    <t>55401-2059307-7</t>
  </si>
  <si>
    <t>0332-2068719</t>
  </si>
  <si>
    <t>Toor Khan</t>
  </si>
  <si>
    <t>55301-9156242-9</t>
  </si>
  <si>
    <t>0332-7934966</t>
  </si>
  <si>
    <t>Kiili Gochina</t>
  </si>
  <si>
    <t>Nakis -I</t>
  </si>
  <si>
    <t>Faiz ulhaq</t>
  </si>
  <si>
    <t>55301-1428168-1</t>
  </si>
  <si>
    <t>0335-2050682</t>
  </si>
  <si>
    <t>Nazir Khan</t>
  </si>
  <si>
    <t>55301-2333365-7</t>
  </si>
  <si>
    <t>0335-7579060</t>
  </si>
  <si>
    <t>Killi Ghurmi</t>
  </si>
  <si>
    <t>Baz muhammad</t>
  </si>
  <si>
    <t>55502-0340594-5</t>
  </si>
  <si>
    <t>0332-7831936</t>
  </si>
  <si>
    <t>55301-5638914-9</t>
  </si>
  <si>
    <t>0333-2745505</t>
  </si>
  <si>
    <t>55301-1675547-7</t>
  </si>
  <si>
    <t>55301-7330023-3</t>
  </si>
  <si>
    <t>0332-2394943</t>
  </si>
  <si>
    <t>Killi Gochina</t>
  </si>
  <si>
    <t>Ejaz Khan</t>
  </si>
  <si>
    <t>55301-6666412-9</t>
  </si>
  <si>
    <t>0332-8047682</t>
  </si>
  <si>
    <t>55501-0343502-7</t>
  </si>
  <si>
    <t>Ubaid Ullah</t>
  </si>
  <si>
    <t>55401-6250255-5</t>
  </si>
  <si>
    <t>0332-054556</t>
  </si>
  <si>
    <t>Momin Khan</t>
  </si>
  <si>
    <t>55301-7260722-3</t>
  </si>
  <si>
    <t>0335-2436260</t>
  </si>
  <si>
    <t>Killi Bali</t>
  </si>
  <si>
    <t>Gul Badin</t>
  </si>
  <si>
    <t>55501-339756-7</t>
  </si>
  <si>
    <t>0336-0382344</t>
  </si>
  <si>
    <t>Muhammad Ghani</t>
  </si>
  <si>
    <t>55301-4263681-5</t>
  </si>
  <si>
    <t>0336-0382093</t>
  </si>
  <si>
    <t>Killi Asfani</t>
  </si>
  <si>
    <t>Saddar-II</t>
  </si>
  <si>
    <t>Uimran Khan</t>
  </si>
  <si>
    <t>55301-2970706-1</t>
  </si>
  <si>
    <t>0332-7875070</t>
  </si>
  <si>
    <t>Nakis</t>
  </si>
  <si>
    <t>55301-0324077-3</t>
  </si>
  <si>
    <t>0335-2292687</t>
  </si>
  <si>
    <t>Killi Maryani</t>
  </si>
  <si>
    <t xml:space="preserve">Abdul Kareem </t>
  </si>
  <si>
    <t>55501-0340996-3</t>
  </si>
  <si>
    <t>0336-3184847</t>
  </si>
  <si>
    <t>Janat Gul</t>
  </si>
  <si>
    <t>55301-2332341-3</t>
  </si>
  <si>
    <t>02243-904883</t>
  </si>
  <si>
    <t xml:space="preserve">Killi Asfai </t>
  </si>
  <si>
    <t>Baz Muhammad</t>
  </si>
  <si>
    <t>55301-3947623-5</t>
  </si>
  <si>
    <t>0333-7935163</t>
  </si>
  <si>
    <t>55301-2337864-1</t>
  </si>
  <si>
    <t>0334-2792162</t>
  </si>
  <si>
    <t>Sami Ullah</t>
  </si>
  <si>
    <t>55301-6426611-1</t>
  </si>
  <si>
    <t>0334-2792163</t>
  </si>
  <si>
    <t>Muhammad Ameen</t>
  </si>
  <si>
    <t>55301-0673416-7</t>
  </si>
  <si>
    <t>0333-7944380</t>
  </si>
  <si>
    <t>Haider Khan</t>
  </si>
  <si>
    <t>55501-0673416-7</t>
  </si>
  <si>
    <t>Khanan</t>
  </si>
  <si>
    <t>55301-6929436-3</t>
  </si>
  <si>
    <t>0331-2369248</t>
  </si>
  <si>
    <t>Fazal Muhammad</t>
  </si>
  <si>
    <t>55501-0352471-1</t>
  </si>
  <si>
    <t>0332-2377959</t>
  </si>
  <si>
    <t>Asfani</t>
  </si>
  <si>
    <t>Eshan Ullah</t>
  </si>
  <si>
    <t>55501-0340812-1</t>
  </si>
  <si>
    <t>0300-4421723</t>
  </si>
  <si>
    <t>Kiili Sinari</t>
  </si>
  <si>
    <t>Babihan</t>
  </si>
  <si>
    <t>55301-5773163-9</t>
  </si>
  <si>
    <t>0343-8221898</t>
  </si>
  <si>
    <t>55301-8614885-5</t>
  </si>
  <si>
    <t>0333-3139210</t>
  </si>
  <si>
    <t>Killi Ghormai</t>
  </si>
  <si>
    <t>Saddar-i</t>
  </si>
  <si>
    <t>Surat Khan</t>
  </si>
  <si>
    <t>55301-7140280-1</t>
  </si>
  <si>
    <t>Munawar Khan</t>
  </si>
  <si>
    <t>55301-9429221-1</t>
  </si>
  <si>
    <t>0331-2791320</t>
  </si>
  <si>
    <t>Killi Sal Ghormai</t>
  </si>
  <si>
    <t>Muhammad Essa</t>
  </si>
  <si>
    <t>55301-7360743-9</t>
  </si>
  <si>
    <t>0333-8327783</t>
  </si>
  <si>
    <t>55501-0341069-9</t>
  </si>
  <si>
    <t>0334-2443865</t>
  </si>
  <si>
    <t>Salah Uddin</t>
  </si>
  <si>
    <t>55301-5445155-3</t>
  </si>
  <si>
    <t>0333-9433835</t>
  </si>
  <si>
    <t>55501-0348210-9</t>
  </si>
  <si>
    <t>0336-2110916</t>
  </si>
  <si>
    <t>55301-2333389-5</t>
  </si>
  <si>
    <t>0332-7800571</t>
  </si>
  <si>
    <t>Killi Gomai</t>
  </si>
  <si>
    <t>55301-2286846-7</t>
  </si>
  <si>
    <t>55501-034215-3</t>
  </si>
  <si>
    <t>0334-2416115</t>
  </si>
  <si>
    <t>Muhammad Sharif</t>
  </si>
  <si>
    <t>55501-0339764-3</t>
  </si>
  <si>
    <t>0334-2412732</t>
  </si>
  <si>
    <t>Aslam Jan</t>
  </si>
  <si>
    <t>55301-5504392-3</t>
  </si>
  <si>
    <t>0335-2018499</t>
  </si>
  <si>
    <t>55501-0341623-7</t>
  </si>
  <si>
    <t>Kiili Qilla</t>
  </si>
  <si>
    <t>55501-0340790-9</t>
  </si>
  <si>
    <t>0333-7854392</t>
  </si>
  <si>
    <t>Alllah Noor</t>
  </si>
  <si>
    <t>55301-8429155-5</t>
  </si>
  <si>
    <t>0335-0037663</t>
  </si>
  <si>
    <t>0332-239494-3</t>
  </si>
  <si>
    <t>Muhammad Akbar</t>
  </si>
  <si>
    <t>55301-473660-7</t>
  </si>
  <si>
    <t>0335-8132673</t>
  </si>
  <si>
    <t>Muhammad Azeem Khan</t>
  </si>
  <si>
    <t>55301-5220762-5</t>
  </si>
  <si>
    <t>Killi Grmai</t>
  </si>
  <si>
    <t>Zahoor Ahmed</t>
  </si>
  <si>
    <t>55501-03353168-3</t>
  </si>
  <si>
    <t>0334-2512799</t>
  </si>
  <si>
    <t>Kiili Nakis</t>
  </si>
  <si>
    <t>Nakis-i</t>
  </si>
  <si>
    <t>Peer Muhammad</t>
  </si>
  <si>
    <t>55301-4235723-3</t>
  </si>
  <si>
    <t>0336-8293309</t>
  </si>
  <si>
    <t>Muhammad jan</t>
  </si>
  <si>
    <t>55301-2379702-5</t>
  </si>
  <si>
    <t>0336-6479580</t>
  </si>
  <si>
    <t>Naik Muhammad</t>
  </si>
  <si>
    <t>55301-2339747-7</t>
  </si>
  <si>
    <t>0334-3904883</t>
  </si>
  <si>
    <t>Muhammad Naeem Jan</t>
  </si>
  <si>
    <t>55301-2334538-9</t>
  </si>
  <si>
    <t>0332-2748545</t>
  </si>
  <si>
    <t>Killi Gurmai</t>
  </si>
  <si>
    <t>Shams Uddin</t>
  </si>
  <si>
    <t>55301-2336854-3</t>
  </si>
  <si>
    <t>0332-7861657</t>
  </si>
  <si>
    <t>Killi Zinda Peer</t>
  </si>
  <si>
    <t>Nakis-ii</t>
  </si>
  <si>
    <t>Khair Shah</t>
  </si>
  <si>
    <t>55402-8102680-7</t>
  </si>
  <si>
    <t>0333-3848724</t>
  </si>
  <si>
    <t>Killi Choki</t>
  </si>
  <si>
    <t>Ghafar</t>
  </si>
  <si>
    <t>55301-4897805-9</t>
  </si>
  <si>
    <t>0334-1228380</t>
  </si>
  <si>
    <t>Fazal hussain</t>
  </si>
  <si>
    <t>55301-2335027-3</t>
  </si>
  <si>
    <t>0334-8047932</t>
  </si>
  <si>
    <t>Sherzaman</t>
  </si>
  <si>
    <t>55301-9126208-1</t>
  </si>
  <si>
    <t>0335-3423967</t>
  </si>
  <si>
    <t>Atta Jan</t>
  </si>
  <si>
    <t>55301-5751885-9</t>
  </si>
  <si>
    <t>0333-8504673</t>
  </si>
  <si>
    <t>Gul Zaman</t>
  </si>
  <si>
    <t>55501-0339346-1</t>
  </si>
  <si>
    <t>0336-1225330</t>
  </si>
  <si>
    <t>Killi tailu</t>
  </si>
  <si>
    <t>Behram Khan</t>
  </si>
  <si>
    <t>55301-9474440-7</t>
  </si>
  <si>
    <t>0331-2330617</t>
  </si>
  <si>
    <t>Killi  Peer</t>
  </si>
  <si>
    <t>Sher Afzal</t>
  </si>
  <si>
    <t>55504-0342107-3</t>
  </si>
  <si>
    <t>Sinari</t>
  </si>
  <si>
    <t>Umer Khan</t>
  </si>
  <si>
    <t>54400-3146673-3</t>
  </si>
  <si>
    <t>0335-6711560</t>
  </si>
  <si>
    <t>55501-0339591-9</t>
  </si>
  <si>
    <t>0332-7711902</t>
  </si>
  <si>
    <t>0336-0043451</t>
  </si>
  <si>
    <t>Killi Taka</t>
  </si>
  <si>
    <t>Muhammad Shah</t>
  </si>
  <si>
    <t>55301-6736085-9</t>
  </si>
  <si>
    <t>Killi Sinari</t>
  </si>
  <si>
    <t>0334-6778812</t>
  </si>
  <si>
    <t>0332-3272812</t>
  </si>
  <si>
    <t>55301-0598713-5</t>
  </si>
  <si>
    <t>0331-1324536</t>
  </si>
  <si>
    <t>Killi Babul Mohala</t>
  </si>
  <si>
    <t>M/C</t>
  </si>
  <si>
    <t>Dilawar Shah</t>
  </si>
  <si>
    <t>55301-7321648-5</t>
  </si>
  <si>
    <t>0332-7333219</t>
  </si>
  <si>
    <t>Syed Naveed Ullah</t>
  </si>
  <si>
    <t>55501-0348173-1</t>
  </si>
  <si>
    <t>0334-2426834</t>
  </si>
  <si>
    <t>Dilawar  Ahmed Shah</t>
  </si>
  <si>
    <t>55301-2334046-7</t>
  </si>
  <si>
    <t>0332-0376895</t>
  </si>
  <si>
    <t>Malak Shah</t>
  </si>
  <si>
    <t>55301-4694552-7</t>
  </si>
  <si>
    <t>0332-7894380</t>
  </si>
  <si>
    <t>Aslam Shah</t>
  </si>
  <si>
    <t>55501-0344394-9</t>
  </si>
  <si>
    <t>0334-2321492</t>
  </si>
  <si>
    <t>Sher Muhammad</t>
  </si>
  <si>
    <t>55501-0342758-3</t>
  </si>
  <si>
    <t>0336-8114705</t>
  </si>
  <si>
    <t>Sadder-ii</t>
  </si>
  <si>
    <t xml:space="preserve">Killi Mirza </t>
  </si>
  <si>
    <t>Dastager Shah</t>
  </si>
  <si>
    <t>55301-6734761-3</t>
  </si>
  <si>
    <t>0334-5010358</t>
  </si>
  <si>
    <t>muhammad Hanif</t>
  </si>
  <si>
    <t>55301-2267319-1</t>
  </si>
  <si>
    <t xml:space="preserve">Toti Gul </t>
  </si>
  <si>
    <t>55401-0344064-3</t>
  </si>
  <si>
    <t>0335-7579066</t>
  </si>
  <si>
    <t>Basti Shekhan Ispnamena</t>
  </si>
  <si>
    <t>54400-61299161</t>
  </si>
  <si>
    <t>0332-7877572</t>
  </si>
  <si>
    <t>30-06-2021</t>
  </si>
  <si>
    <t>Syed Asad Ullah Shah</t>
  </si>
  <si>
    <t>54400-27494751</t>
  </si>
  <si>
    <t>0334-3215920</t>
  </si>
  <si>
    <t>Killi Tangian</t>
  </si>
  <si>
    <t>Haji Hauat Ullah</t>
  </si>
  <si>
    <t>55301-2591811-5</t>
  </si>
  <si>
    <t>0332-7907273</t>
  </si>
  <si>
    <t>Killi Shekhan</t>
  </si>
  <si>
    <t>Israr Ullah Shah</t>
  </si>
  <si>
    <t>55501-0342188-7</t>
  </si>
  <si>
    <t>30-06-2022</t>
  </si>
  <si>
    <t>Khost</t>
  </si>
  <si>
    <t>Mohib Ullah</t>
  </si>
  <si>
    <t>55301-2339802-9</t>
  </si>
  <si>
    <t>0334-2011216</t>
  </si>
  <si>
    <t>55301-882703-1</t>
  </si>
  <si>
    <t>0333-3280511</t>
  </si>
  <si>
    <t>Qamar Din</t>
  </si>
  <si>
    <t>55301-5283729-1</t>
  </si>
  <si>
    <t>0333-7925043</t>
  </si>
  <si>
    <t>55301-8382808-9</t>
  </si>
  <si>
    <t>0331-2221331</t>
  </si>
  <si>
    <t xml:space="preserve">Sharag </t>
  </si>
  <si>
    <t>30/06/2022</t>
  </si>
  <si>
    <t>Zardalo Speen Tangi</t>
  </si>
  <si>
    <t>Khost killi Dargai</t>
  </si>
  <si>
    <t>Killi Zermana</t>
  </si>
  <si>
    <t xml:space="preserve">Municiple corporation </t>
  </si>
  <si>
    <t>Abdul Ali</t>
  </si>
  <si>
    <t>Kech</t>
  </si>
  <si>
    <t>Turbat</t>
  </si>
  <si>
    <t>Ginnah</t>
  </si>
  <si>
    <t>Mohammad Iqbal</t>
  </si>
  <si>
    <t>52203-1001372-7</t>
  </si>
  <si>
    <t>Tube Well</t>
  </si>
  <si>
    <t>Scheme was functional in May 2023 but some documentation was missing which is now completed</t>
  </si>
  <si>
    <t>Koshkalat</t>
  </si>
  <si>
    <t>Abdul Raouf</t>
  </si>
  <si>
    <t>52203-5595711-1</t>
  </si>
  <si>
    <t>Kallag Sami</t>
  </si>
  <si>
    <t>Sami</t>
  </si>
  <si>
    <t>Mohammad Nadim</t>
  </si>
  <si>
    <t>52203-0984226-5</t>
  </si>
  <si>
    <t>Nodiz</t>
  </si>
  <si>
    <t xml:space="preserve">Mahammad Saleem </t>
  </si>
  <si>
    <t>52203-0995294-3</t>
  </si>
  <si>
    <t>Haji Mukash</t>
  </si>
  <si>
    <t>52230-687512-1</t>
  </si>
  <si>
    <t>Not Avialable</t>
  </si>
  <si>
    <t>Buleda</t>
  </si>
  <si>
    <t>Kore Pusht</t>
  </si>
  <si>
    <t>Bit</t>
  </si>
  <si>
    <t>Basheer Ahmed</t>
  </si>
  <si>
    <t>52201-1359473-9</t>
  </si>
  <si>
    <t>Saleh Mohammad</t>
  </si>
  <si>
    <t>52201-9328803-0</t>
  </si>
  <si>
    <t>MC</t>
  </si>
  <si>
    <t>Nisar Ahmed</t>
  </si>
  <si>
    <t>52203-9343266-3</t>
  </si>
  <si>
    <t>Abdul Shakoor</t>
  </si>
  <si>
    <t>52201-1265235-7</t>
  </si>
  <si>
    <t>Maliki Bagh</t>
  </si>
  <si>
    <t>52203-1001556-3</t>
  </si>
  <si>
    <t>Dasht</t>
  </si>
  <si>
    <t>Kasar /Sangai DL3</t>
  </si>
  <si>
    <t xml:space="preserve">Sangai </t>
  </si>
  <si>
    <t>Rahim Bakhsh</t>
  </si>
  <si>
    <t>52203-0986010-7</t>
  </si>
  <si>
    <t>Canal</t>
  </si>
  <si>
    <t>Shakeel</t>
  </si>
  <si>
    <t>52202-7412706-1</t>
  </si>
  <si>
    <t xml:space="preserve">Mir Akbar Ali </t>
  </si>
  <si>
    <t>52201-7643324-5</t>
  </si>
  <si>
    <t>Sangai</t>
  </si>
  <si>
    <t>Jalal-ud-din</t>
  </si>
  <si>
    <t>52203-0993436-3</t>
  </si>
  <si>
    <t>52203-0992804-1</t>
  </si>
  <si>
    <t>56303-7331422-9</t>
  </si>
  <si>
    <t>Pirani Lumb DL1</t>
  </si>
  <si>
    <t>Konchiti</t>
  </si>
  <si>
    <t>Sameer Khali</t>
  </si>
  <si>
    <t>52203-9419619-3</t>
  </si>
  <si>
    <t>52203-791515-9</t>
  </si>
  <si>
    <t>Hammal Khan</t>
  </si>
  <si>
    <t>52202-5827838-3</t>
  </si>
  <si>
    <t>Jehangeer Khan</t>
  </si>
  <si>
    <t>52203-1591844-3</t>
  </si>
  <si>
    <t>Shahitump</t>
  </si>
  <si>
    <t>Saghar Noor Gichki</t>
  </si>
  <si>
    <t>52203-1563969-7</t>
  </si>
  <si>
    <t>DR2 Sibdan</t>
  </si>
  <si>
    <t>Darchko</t>
  </si>
  <si>
    <t>Muhammad Azim</t>
  </si>
  <si>
    <t>52201-1623970-3</t>
  </si>
  <si>
    <t>Churbook</t>
  </si>
  <si>
    <t>Khairabad</t>
  </si>
  <si>
    <t>Ghulam jan</t>
  </si>
  <si>
    <t>52203-7861938-5</t>
  </si>
  <si>
    <t>Zoor bazar</t>
  </si>
  <si>
    <t>Abdul Hameed Gichki</t>
  </si>
  <si>
    <t>52203-9315805-9</t>
  </si>
  <si>
    <t>DR1 Pittok</t>
  </si>
  <si>
    <t xml:space="preserve">Ghulam jan </t>
  </si>
  <si>
    <t>52203-8570656-9</t>
  </si>
  <si>
    <t>Jusak</t>
  </si>
  <si>
    <t>52203-0989140-9</t>
  </si>
  <si>
    <t>DL3 Sangai</t>
  </si>
  <si>
    <t xml:space="preserve"> Sangai</t>
  </si>
  <si>
    <t>Naveed Ahmed</t>
  </si>
  <si>
    <t>52203-0989754-3</t>
  </si>
  <si>
    <t>Mansoor Ahmed</t>
  </si>
  <si>
    <t>52203-7784443-1</t>
  </si>
  <si>
    <t>RBC</t>
  </si>
  <si>
    <t>Gazzin</t>
  </si>
  <si>
    <t>52203-2217276-5</t>
  </si>
  <si>
    <t>52203-5035431-7</t>
  </si>
  <si>
    <t>Abdul Rehman</t>
  </si>
  <si>
    <t>52203-5093840-9</t>
  </si>
  <si>
    <t>Kamal Hussain Baloch</t>
  </si>
  <si>
    <t>52203-5337113-1</t>
  </si>
  <si>
    <t>Kassar Sangai DL3</t>
  </si>
  <si>
    <t xml:space="preserve">Haji Naseer Ahmed </t>
  </si>
  <si>
    <t>52203-1000831-1</t>
  </si>
  <si>
    <t xml:space="preserve">Abdul Basit </t>
  </si>
  <si>
    <t>52203-6530240-5</t>
  </si>
  <si>
    <t>Bahoot Chat</t>
  </si>
  <si>
    <t>Zubair Ahmed</t>
  </si>
  <si>
    <t>52203-6343674-3</t>
  </si>
  <si>
    <t xml:space="preserve">Shakeel Ahmed </t>
  </si>
  <si>
    <t>52203-0995487-9</t>
  </si>
  <si>
    <t>Shey Kahan</t>
  </si>
  <si>
    <t>Rasheed Ahmed</t>
  </si>
  <si>
    <t>52203-6199704-5</t>
  </si>
  <si>
    <t>Malikabad Koshk</t>
  </si>
  <si>
    <t>Zafar Ali</t>
  </si>
  <si>
    <t>52203-6209936-9</t>
  </si>
  <si>
    <t xml:space="preserve">Pirani Lumb DL1 </t>
  </si>
  <si>
    <t>Shahnawaz</t>
  </si>
  <si>
    <t>52203-0120046-1</t>
  </si>
  <si>
    <t>Abdul Ghani</t>
  </si>
  <si>
    <t>52203-8515203-1</t>
  </si>
  <si>
    <t xml:space="preserve">Mukhtar Ahmed </t>
  </si>
  <si>
    <t>52203-5722080-7</t>
  </si>
  <si>
    <t>Essa</t>
  </si>
  <si>
    <t>52203-1002628-1</t>
  </si>
  <si>
    <t xml:space="preserve">Tabaz </t>
  </si>
  <si>
    <t>52203-1244807-1</t>
  </si>
  <si>
    <t>Naryan-e-dan</t>
  </si>
  <si>
    <t xml:space="preserve">Gul Muhammad </t>
  </si>
  <si>
    <t>52203-7811708-1</t>
  </si>
  <si>
    <t>Hamalani DL2</t>
  </si>
  <si>
    <t xml:space="preserve">Ahmed Khan </t>
  </si>
  <si>
    <t>52203-0992363-7</t>
  </si>
  <si>
    <t>Kasar Sharki</t>
  </si>
  <si>
    <t>Barkat Ali</t>
  </si>
  <si>
    <t>52203-5942003-3</t>
  </si>
  <si>
    <t xml:space="preserve">Peer Bakhsh </t>
  </si>
  <si>
    <t>52203-9846195-7</t>
  </si>
  <si>
    <t>Mir Hamza</t>
  </si>
  <si>
    <t>52203-0985036-9</t>
  </si>
  <si>
    <t>Akhtaran</t>
  </si>
  <si>
    <t>52203-9619551-5</t>
  </si>
  <si>
    <t xml:space="preserve">Ishaque </t>
  </si>
  <si>
    <t>52202-4367549-5</t>
  </si>
  <si>
    <t>Kamal Mir jan</t>
  </si>
  <si>
    <t>52203-4872472-1</t>
  </si>
  <si>
    <t>Choot DL2</t>
  </si>
  <si>
    <t>Muhammad Aslam</t>
  </si>
  <si>
    <t>52203-0948321-3</t>
  </si>
  <si>
    <t>52202-0764953-1</t>
  </si>
  <si>
    <t>Balnigoor</t>
  </si>
  <si>
    <t>16/2/2021</t>
  </si>
  <si>
    <t>Dr Habiburehman</t>
  </si>
  <si>
    <t>5220054265675</t>
  </si>
  <si>
    <t>Sorag</t>
  </si>
  <si>
    <t>Sari Kahan</t>
  </si>
  <si>
    <t>Muhammad Iqbal</t>
  </si>
  <si>
    <t>Total. No.</t>
  </si>
  <si>
    <t>Sr. No.</t>
  </si>
  <si>
    <t xml:space="preserve">Command Area </t>
  </si>
  <si>
    <t>Estimated Cost (Rs.)</t>
  </si>
  <si>
    <t>Depth of Dug Well</t>
  </si>
  <si>
    <t>Date of Tender Opening</t>
  </si>
  <si>
    <t>Date of Completion Of Scheem</t>
  </si>
  <si>
    <t>Peeshuk</t>
  </si>
  <si>
    <t>Sadar</t>
  </si>
  <si>
    <t>20-01-2021</t>
  </si>
  <si>
    <t>85 ft</t>
  </si>
  <si>
    <t>22-10-2021</t>
  </si>
  <si>
    <t>Re verified</t>
  </si>
  <si>
    <t>Newly Checked and verified</t>
  </si>
  <si>
    <t>0333-9230828</t>
  </si>
  <si>
    <t>20-10-2021</t>
  </si>
  <si>
    <t>18-10-2021</t>
  </si>
  <si>
    <t>23-10-2021</t>
  </si>
  <si>
    <t>Newly checked and verified</t>
  </si>
  <si>
    <t>0334-41843131</t>
  </si>
  <si>
    <t>0333-3381307</t>
  </si>
  <si>
    <t xml:space="preserve">Amuri </t>
  </si>
  <si>
    <t>0334-2360560</t>
  </si>
  <si>
    <t>0333-5467921</t>
  </si>
  <si>
    <t>0332-8010140</t>
  </si>
  <si>
    <t>0336-0083953</t>
  </si>
  <si>
    <t>54101-2673281-7</t>
  </si>
  <si>
    <t>0347-3900308</t>
  </si>
  <si>
    <t>Bundi Pachnan Kishingi</t>
  </si>
  <si>
    <t>Kishingi</t>
  </si>
  <si>
    <t>Lal Baksh</t>
  </si>
  <si>
    <t>54102-1565645-3</t>
  </si>
  <si>
    <t>No network coverage in this area</t>
  </si>
  <si>
    <t>18-05-2020</t>
  </si>
  <si>
    <t>24-01-2020</t>
  </si>
  <si>
    <t>15-02-2020</t>
  </si>
  <si>
    <t>54102-2821605-9</t>
  </si>
  <si>
    <t>90 ft</t>
  </si>
  <si>
    <t>Kochaki</t>
  </si>
  <si>
    <t>Muhammad  Naseer</t>
  </si>
  <si>
    <t>54102-2882564-1</t>
  </si>
  <si>
    <t>30-03-2021</t>
  </si>
  <si>
    <t>Intervations was okay to verify in October 2023 but due to un avilablity of TS remain in Pending</t>
  </si>
  <si>
    <t>Gowarghan</t>
  </si>
  <si>
    <t>Patkin</t>
  </si>
  <si>
    <t>Mumtaz Ali</t>
  </si>
  <si>
    <t>51301-7995896-1</t>
  </si>
  <si>
    <t>10 ft</t>
  </si>
  <si>
    <t>24-01-2022</t>
  </si>
  <si>
    <t>17-02-2022</t>
  </si>
  <si>
    <t>Dashtakin</t>
  </si>
  <si>
    <t xml:space="preserve">Kharan </t>
  </si>
  <si>
    <t>Inayatullah</t>
  </si>
  <si>
    <t>51301-5003942-3</t>
  </si>
  <si>
    <t>Irri Kalag</t>
  </si>
  <si>
    <t>Raskoh</t>
  </si>
  <si>
    <t>51301-8844639-5</t>
  </si>
  <si>
    <t>0332-2297148</t>
  </si>
  <si>
    <t>88 ft</t>
  </si>
  <si>
    <t>Shaikh Zaid</t>
  </si>
  <si>
    <t>76 ft</t>
  </si>
  <si>
    <t>Saeed Ahmed</t>
  </si>
  <si>
    <t>51301-2131289-1</t>
  </si>
  <si>
    <t>0336-2523244</t>
  </si>
  <si>
    <t>91 ft</t>
  </si>
  <si>
    <t>2022-23</t>
  </si>
  <si>
    <t>Pishin</t>
  </si>
  <si>
    <t xml:space="preserve">Karezat </t>
  </si>
  <si>
    <t xml:space="preserve">Faizabad </t>
  </si>
  <si>
    <t xml:space="preserve">Shair Mohammad </t>
  </si>
  <si>
    <t>54303-7927056-8</t>
  </si>
  <si>
    <t>Zarak</t>
  </si>
  <si>
    <t>10'</t>
  </si>
  <si>
    <t>98'</t>
  </si>
  <si>
    <t xml:space="preserve">Nana Sahib </t>
  </si>
  <si>
    <t xml:space="preserve">Gharishinan </t>
  </si>
  <si>
    <t>Haji Hamdullah Khan</t>
  </si>
  <si>
    <t>54302-0780205-1</t>
  </si>
  <si>
    <t>Rodh Malazai</t>
  </si>
  <si>
    <t>11'</t>
  </si>
  <si>
    <t xml:space="preserve">Barshore </t>
  </si>
  <si>
    <t xml:space="preserve">Bund Malizai </t>
  </si>
  <si>
    <t>Sar Khanzai</t>
  </si>
  <si>
    <t>54301-9092184-1</t>
  </si>
  <si>
    <t>Pirwel</t>
  </si>
  <si>
    <t xml:space="preserve">25 Acres </t>
  </si>
  <si>
    <t>Injini Tooba Kakari</t>
  </si>
  <si>
    <t>Abdul Jalil</t>
  </si>
  <si>
    <t>54303-1327798-1</t>
  </si>
  <si>
    <t xml:space="preserve">Kach Hassanzai Barshore </t>
  </si>
  <si>
    <t>15 Acres</t>
  </si>
  <si>
    <t xml:space="preserve">Amanullah </t>
  </si>
  <si>
    <t>54301-0914307-9</t>
  </si>
  <si>
    <t xml:space="preserve">Ragha Barshore </t>
  </si>
  <si>
    <t xml:space="preserve">Mando Villa </t>
  </si>
  <si>
    <t>54301-2248155-5</t>
  </si>
  <si>
    <t>Poti Essazai Barshore</t>
  </si>
  <si>
    <t xml:space="preserve">Kaza Villa </t>
  </si>
  <si>
    <t>Bor Muhammad</t>
  </si>
  <si>
    <t>54301-5538216-1</t>
  </si>
  <si>
    <t>Barshore</t>
  </si>
  <si>
    <t>97'</t>
  </si>
  <si>
    <t>Ibrahim Shah</t>
  </si>
  <si>
    <t>54301-0918942-5</t>
  </si>
  <si>
    <t>Kaza Villa Barshore</t>
  </si>
  <si>
    <t>Mohammad Aslam</t>
  </si>
  <si>
    <t>54301-0917812-3</t>
  </si>
  <si>
    <t xml:space="preserve"> </t>
  </si>
  <si>
    <t>Badeni 2</t>
  </si>
  <si>
    <t>Malak Bashir Khan</t>
  </si>
  <si>
    <t>56201-9684127-5</t>
  </si>
  <si>
    <t>30,06,2021</t>
  </si>
  <si>
    <t>28,06,2021</t>
  </si>
  <si>
    <t>The scheams was visited in July 2023 but some documents not avilabe (now its ok to verify)</t>
  </si>
  <si>
    <t>Allahdadzai</t>
  </si>
  <si>
    <t>Juma khan</t>
  </si>
  <si>
    <t>56201-8718253-9</t>
  </si>
  <si>
    <t>Ali khail</t>
  </si>
  <si>
    <t>56201-3522292-1</t>
  </si>
  <si>
    <t>Rod jogezai</t>
  </si>
  <si>
    <t>56201-8020097-5</t>
  </si>
  <si>
    <t>56201-6212191-9</t>
  </si>
  <si>
    <t>Mani khwa</t>
  </si>
  <si>
    <t>Shomali2</t>
  </si>
  <si>
    <t>Fazal din</t>
  </si>
  <si>
    <t>56502-0358978-3</t>
  </si>
  <si>
    <t>18-03-2021</t>
  </si>
  <si>
    <t>28-01-2021</t>
  </si>
  <si>
    <t>24-05-2021</t>
  </si>
  <si>
    <t>The scheams was visited in Augest 2023 but some documents not avilabe (now its ok to verify)</t>
  </si>
  <si>
    <t>Zhob</t>
  </si>
  <si>
    <t>Wani</t>
  </si>
  <si>
    <t>Badinzai</t>
  </si>
  <si>
    <t xml:space="preserve">Gul Mir </t>
  </si>
  <si>
    <t>56503-8043709-3</t>
  </si>
  <si>
    <t>29/5/2020</t>
  </si>
  <si>
    <t>29/4/2020</t>
  </si>
  <si>
    <t>30/06/2020</t>
  </si>
  <si>
    <t>26/6/2020</t>
  </si>
  <si>
    <t>The scheams was visited in October 2023 but some documents not avilabe (now its ok to verify)</t>
  </si>
  <si>
    <t>56503-3685765-5</t>
  </si>
  <si>
    <t>Bahar khan</t>
  </si>
  <si>
    <t>56503-1826381-3</t>
  </si>
  <si>
    <t>Mehrab khan</t>
  </si>
  <si>
    <t>56503-8132795-3</t>
  </si>
  <si>
    <t>Dargamandizi</t>
  </si>
  <si>
    <t>omza</t>
  </si>
  <si>
    <t>Raz Khan</t>
  </si>
  <si>
    <t>56503-1845367-9</t>
  </si>
  <si>
    <t>Sabakzi</t>
  </si>
  <si>
    <t>Mena Bazar</t>
  </si>
  <si>
    <t>Mouladad</t>
  </si>
  <si>
    <t>56503-8171832-7</t>
  </si>
  <si>
    <t>Gulam Haider</t>
  </si>
  <si>
    <t>56503-1842724-3</t>
  </si>
  <si>
    <t>13-03-2021</t>
  </si>
  <si>
    <t>22-06-2021</t>
  </si>
  <si>
    <t>The scheams was visited in June 2023 but some documents not avilabe (now its ok to verify)</t>
  </si>
  <si>
    <t>Hosri</t>
  </si>
  <si>
    <t>14-06-2020</t>
  </si>
  <si>
    <t>The scheams was visited in May 2023 but some documents not avilabe (now its ok to verify)</t>
  </si>
  <si>
    <t>Qasim khan</t>
  </si>
  <si>
    <t>56301-6579348-7</t>
  </si>
  <si>
    <t>22-01-2021</t>
  </si>
  <si>
    <t>15-03-2021</t>
  </si>
  <si>
    <t>25-06-2021</t>
  </si>
  <si>
    <t>Shafiulah</t>
  </si>
  <si>
    <t>56301-8038221-7</t>
  </si>
  <si>
    <t>21-10-2021</t>
  </si>
  <si>
    <t>16-05-2022</t>
  </si>
  <si>
    <t>Hayat khan</t>
  </si>
  <si>
    <t>56301-0810163-1</t>
  </si>
  <si>
    <t>Talawo Daman</t>
  </si>
  <si>
    <t>56301-6398884-9</t>
  </si>
  <si>
    <t>The scheams was visited in September 2023 but some documents not avilabe (now its ok to verify)</t>
  </si>
  <si>
    <t>Asmat Ullah</t>
  </si>
  <si>
    <t>56301-1883685-5</t>
  </si>
  <si>
    <t>22/10/2021</t>
  </si>
  <si>
    <t>22/1/2022</t>
  </si>
  <si>
    <t>30/6/2022</t>
  </si>
  <si>
    <t>23/5/2022</t>
  </si>
  <si>
    <t>The scheams was visited in December 2023 but some documents not avilabe (now its ok to verify)</t>
  </si>
  <si>
    <t xml:space="preserve">Mastung </t>
  </si>
  <si>
    <t>Mastung</t>
  </si>
  <si>
    <t>Shams Abad</t>
  </si>
  <si>
    <t xml:space="preserve"> Syed Ghulam Shah</t>
  </si>
  <si>
    <t>51602-3407369-9</t>
  </si>
  <si>
    <t>21-1-2021</t>
  </si>
  <si>
    <t>25-3-2021</t>
  </si>
  <si>
    <t>16-6-2021</t>
  </si>
  <si>
    <t>Atta Muhammad</t>
  </si>
  <si>
    <t>Dend</t>
  </si>
  <si>
    <t>20-1-2022</t>
  </si>
  <si>
    <t>Khowja Ibrahim</t>
  </si>
  <si>
    <t>51602-283121-3</t>
  </si>
  <si>
    <t>Khwaja Ibrahim</t>
  </si>
  <si>
    <t>Toori</t>
  </si>
  <si>
    <t>51602-5896593-7</t>
  </si>
  <si>
    <t>Bangul Khan</t>
  </si>
  <si>
    <t>51602-1130105-5</t>
  </si>
  <si>
    <t>14-4-2022</t>
  </si>
  <si>
    <t>Abad</t>
  </si>
  <si>
    <t>Nazir Ahmad</t>
  </si>
  <si>
    <t>51602-3185053-7</t>
  </si>
  <si>
    <t>51602-7910560-9</t>
  </si>
  <si>
    <t>22-1-2021</t>
  </si>
  <si>
    <t>23-6-2022</t>
  </si>
  <si>
    <t>Landhi Dasht</t>
  </si>
  <si>
    <t>Ghulam Shah</t>
  </si>
  <si>
    <t>51602-8673694-1</t>
  </si>
  <si>
    <t>Lundhi Dasht</t>
  </si>
  <si>
    <t>Faizabad</t>
  </si>
  <si>
    <t>Munir Ahmed</t>
  </si>
  <si>
    <t>51602-5557727-9</t>
  </si>
  <si>
    <t>53305-1429125-5</t>
  </si>
  <si>
    <t>25-11-2022</t>
  </si>
  <si>
    <t>Already Checked in the month of Augest &amp; September 2023</t>
  </si>
  <si>
    <t>53103-7102664-3</t>
  </si>
  <si>
    <t>53305-9620939-7</t>
  </si>
  <si>
    <t>53103-41906056-9</t>
  </si>
  <si>
    <t>53305-2566075-3</t>
  </si>
  <si>
    <t>54400-5356986-9</t>
  </si>
  <si>
    <t>53103-9118783-3</t>
  </si>
  <si>
    <t>53103-6037240-7</t>
  </si>
  <si>
    <t>53102-4975495-5</t>
  </si>
  <si>
    <t>53102-5886001-9</t>
  </si>
  <si>
    <t>53103-4918988-5</t>
  </si>
  <si>
    <t>54401-6532545-1</t>
  </si>
  <si>
    <t>0333-8320933</t>
  </si>
  <si>
    <t>29-05-2020</t>
  </si>
  <si>
    <t>28-12-2019</t>
  </si>
  <si>
    <t>Zarghoon gar</t>
  </si>
  <si>
    <t>55301-2338699-9</t>
  </si>
  <si>
    <t>0333-2763387</t>
  </si>
  <si>
    <t>HARNAI</t>
  </si>
  <si>
    <t>Sarleza Khost</t>
  </si>
  <si>
    <t>0333-3452778</t>
  </si>
  <si>
    <t>24-12-2021</t>
  </si>
  <si>
    <t>16/06/2022</t>
  </si>
  <si>
    <t>Killi Toor shor zarghoon gahar</t>
  </si>
  <si>
    <t>55301-3223163-5</t>
  </si>
  <si>
    <t>0332-7866927</t>
  </si>
  <si>
    <t>Main Bazar Harnai</t>
  </si>
  <si>
    <t>55501-0356028-3</t>
  </si>
  <si>
    <t>0333-4206534</t>
  </si>
  <si>
    <t>Killi Roghanai</t>
  </si>
  <si>
    <t>55401-2058421-7</t>
  </si>
  <si>
    <t>0331-8387630</t>
  </si>
  <si>
    <t>25-03-2021</t>
  </si>
  <si>
    <t>Newly checked and schem found okay and functional</t>
  </si>
  <si>
    <t>Kiili Mamata Asfani</t>
  </si>
  <si>
    <t>55301-2337139-3</t>
  </si>
  <si>
    <t>0332-6183301</t>
  </si>
  <si>
    <t>Khuzdar</t>
  </si>
  <si>
    <t>Shahrawa</t>
  </si>
  <si>
    <t>Nughay</t>
  </si>
  <si>
    <t>Amir Bakhsh</t>
  </si>
  <si>
    <t>51401-2773862-1</t>
  </si>
  <si>
    <t>818914/-</t>
  </si>
  <si>
    <t>31 Ft</t>
  </si>
  <si>
    <t>26 Ft</t>
  </si>
  <si>
    <t>30-6-2020</t>
  </si>
  <si>
    <t>Scheme was functional in October 2023 but some documentation was missing which is now available</t>
  </si>
  <si>
    <t>51501-6697480-1</t>
  </si>
  <si>
    <t>45 ft</t>
  </si>
  <si>
    <t>26 ft</t>
  </si>
  <si>
    <t>Najeeb Ullah</t>
  </si>
  <si>
    <t>51401-1407480-7</t>
  </si>
  <si>
    <t>42 ft</t>
  </si>
  <si>
    <t>27 ft</t>
  </si>
  <si>
    <t>51401-9422453-1</t>
  </si>
  <si>
    <t>36 ft</t>
  </si>
  <si>
    <t>17 ft</t>
  </si>
  <si>
    <t>Naseeb Ullah</t>
  </si>
  <si>
    <t>51401-7612415-1</t>
  </si>
  <si>
    <t>43 ft</t>
  </si>
  <si>
    <t>Muhammad Jan</t>
  </si>
  <si>
    <t>51401-8629613-7</t>
  </si>
  <si>
    <t>missing</t>
  </si>
  <si>
    <t>Moola</t>
  </si>
  <si>
    <t xml:space="preserve">Mordan </t>
  </si>
  <si>
    <t>Mardan</t>
  </si>
  <si>
    <t>Mujeeb ur Rehman</t>
  </si>
  <si>
    <t>51404-1502186</t>
  </si>
  <si>
    <t>0335-4880857</t>
  </si>
  <si>
    <t>29/6/2021</t>
  </si>
  <si>
    <t>Zahri</t>
  </si>
  <si>
    <t>Easwani</t>
  </si>
  <si>
    <t>51404-153775-5</t>
  </si>
  <si>
    <t>0336-2768260</t>
  </si>
  <si>
    <t>30/6/2021</t>
  </si>
  <si>
    <t xml:space="preserve">Dil Jan </t>
  </si>
  <si>
    <t>52203-2366038-9</t>
  </si>
  <si>
    <t>Scheme was functional in May 2023 but some documentation was missing which is now available</t>
  </si>
  <si>
    <t>Mohammad Saleem</t>
  </si>
  <si>
    <t>52202-1180070-1</t>
  </si>
  <si>
    <t>14/02/2021</t>
  </si>
  <si>
    <t>20/01/2021</t>
  </si>
  <si>
    <t>16/02/2021</t>
  </si>
  <si>
    <t>30/6/021</t>
  </si>
  <si>
    <t>02/032021</t>
  </si>
  <si>
    <t>Scheme was made  functional in October 2023 but some documentation was missing which is now available</t>
  </si>
  <si>
    <t>Total No</t>
  </si>
  <si>
    <t>CNIC</t>
  </si>
  <si>
    <t>Issuance of TS Date</t>
  </si>
  <si>
    <t>Tender Opening Date</t>
  </si>
  <si>
    <t>Date of Payment to Contractor</t>
  </si>
  <si>
    <t>Amount paid to Contractor</t>
  </si>
  <si>
    <t>22-102021</t>
  </si>
  <si>
    <t>Re- verified</t>
  </si>
  <si>
    <t>20 Acres</t>
  </si>
  <si>
    <t xml:space="preserve">35 Acres </t>
  </si>
  <si>
    <t xml:space="preserve">30 Acres </t>
  </si>
  <si>
    <t>24-04-2021</t>
  </si>
  <si>
    <t>16/5/2022</t>
  </si>
  <si>
    <t>Masutng</t>
  </si>
  <si>
    <t>Ludha</t>
  </si>
  <si>
    <t>Syed Ghulam Shah</t>
  </si>
  <si>
    <t>53102-1279113-3</t>
  </si>
  <si>
    <t>Hameed Ullah</t>
  </si>
  <si>
    <t>55501-4046058-7</t>
  </si>
  <si>
    <t>0333-7107231</t>
  </si>
  <si>
    <t>22-12-2021</t>
  </si>
  <si>
    <t>Habib Ullah Shah</t>
  </si>
  <si>
    <t>55301-4040587-0</t>
  </si>
  <si>
    <t>22/1/2021</t>
  </si>
  <si>
    <t>30/3/2021</t>
  </si>
  <si>
    <t>Scheme was functional in October  2023 but some documentation was missing which is now available</t>
  </si>
  <si>
    <t>Name of Chairman WUA</t>
  </si>
  <si>
    <t xml:space="preserve"> Design &amp; Cost Estimate Approval Date</t>
  </si>
  <si>
    <t>Cost Estimate (RS.)</t>
  </si>
  <si>
    <t xml:space="preserve"> TS Issuance Date</t>
  </si>
  <si>
    <t xml:space="preserve"> Tenders Opening Date</t>
  </si>
  <si>
    <t>Lining Length  (M)</t>
  </si>
  <si>
    <t>Date of Payment to Contractor/firm</t>
  </si>
  <si>
    <t>Amount Paid to Contractor/Firm (Rs.)</t>
  </si>
  <si>
    <t>Stauts</t>
  </si>
  <si>
    <t>54101-6900783-3</t>
  </si>
  <si>
    <t>15-7-2019</t>
  </si>
  <si>
    <t>27-05-2020</t>
  </si>
  <si>
    <t>20-08-2019</t>
  </si>
  <si>
    <t>PCC</t>
  </si>
  <si>
    <t>20-06-2021</t>
  </si>
  <si>
    <t>Gathbrothh</t>
  </si>
  <si>
    <t>15-07-2021</t>
  </si>
  <si>
    <t>Kalag</t>
  </si>
  <si>
    <t>54101-5247492-9</t>
  </si>
  <si>
    <t>Shay Salar</t>
  </si>
  <si>
    <t>Asad Ullah</t>
  </si>
  <si>
    <t>54101-2114662-9</t>
  </si>
  <si>
    <t>54105-0344323-5</t>
  </si>
  <si>
    <t>15-7-2020</t>
  </si>
  <si>
    <t>54101-60333150-5</t>
  </si>
  <si>
    <t>54101-01271622-1</t>
  </si>
  <si>
    <t>54101-0115194-7</t>
  </si>
  <si>
    <t>Yar muhammad</t>
  </si>
  <si>
    <t>54101-0111553-7</t>
  </si>
  <si>
    <t>Tohmulk</t>
  </si>
  <si>
    <t>Sanaullah</t>
  </si>
  <si>
    <t>54501-2131933-7</t>
  </si>
  <si>
    <t>0335-3166546</t>
  </si>
  <si>
    <t xml:space="preserve">Dadozai </t>
  </si>
  <si>
    <t>Irrikalag</t>
  </si>
  <si>
    <t>Ali Ahmed</t>
  </si>
  <si>
    <t>51301-3774464-1</t>
  </si>
  <si>
    <t>0336-8632861</t>
  </si>
  <si>
    <t>Barshonkhi</t>
  </si>
  <si>
    <t>Norozkalat</t>
  </si>
  <si>
    <t>51301-7592720-1</t>
  </si>
  <si>
    <t>0333-3342242</t>
  </si>
  <si>
    <t>Meski Barshonki</t>
  </si>
  <si>
    <t>Sarawan</t>
  </si>
  <si>
    <t>Fazalullah</t>
  </si>
  <si>
    <t>51301-2128654-3</t>
  </si>
  <si>
    <t>0333-3271306</t>
  </si>
  <si>
    <t>Khazeena Jamaldini</t>
  </si>
  <si>
    <t>Jamaldini</t>
  </si>
  <si>
    <t>Haji Alam Khan</t>
  </si>
  <si>
    <t>44205-6625507-1</t>
  </si>
  <si>
    <t>0344-8022895</t>
  </si>
  <si>
    <t>Sar Mal</t>
  </si>
  <si>
    <t>54102-4037506-1</t>
  </si>
  <si>
    <t>54102-1546360-9</t>
  </si>
  <si>
    <t>0347-2144885</t>
  </si>
  <si>
    <t>Singbur</t>
  </si>
  <si>
    <t>Kaisangi</t>
  </si>
  <si>
    <t>54102-1691228-3</t>
  </si>
  <si>
    <t>0333-7727954</t>
  </si>
  <si>
    <t>Mal Makaki</t>
  </si>
  <si>
    <t>0345-9466408</t>
  </si>
  <si>
    <t>Ziarat Dastgeer</t>
  </si>
  <si>
    <t>Khushi Ram</t>
  </si>
  <si>
    <t>54102-6342882-9</t>
  </si>
  <si>
    <t>0346-8339134</t>
  </si>
  <si>
    <t xml:space="preserve">Abdul Qadar   </t>
  </si>
  <si>
    <t>54303-5689458-5</t>
  </si>
  <si>
    <t>304.87 m</t>
  </si>
  <si>
    <t xml:space="preserve">Re-verified </t>
  </si>
  <si>
    <t>Mohammad Ibrahim</t>
  </si>
  <si>
    <t>54303-2057861-9</t>
  </si>
  <si>
    <t xml:space="preserve">Haji Salahuddin  </t>
  </si>
  <si>
    <t>54303-2057298-1</t>
  </si>
  <si>
    <t>Haji Nourang</t>
  </si>
  <si>
    <t>Malikyar</t>
  </si>
  <si>
    <t xml:space="preserve">Abdul Manaf Advocate </t>
  </si>
  <si>
    <t>54303-2043429-5</t>
  </si>
  <si>
    <t>Badizai</t>
  </si>
  <si>
    <t>Muhammad Ikram</t>
  </si>
  <si>
    <t>54303-2034503-5</t>
  </si>
  <si>
    <t xml:space="preserve">Malak Muheeb </t>
  </si>
  <si>
    <t>54303-7913013-5</t>
  </si>
  <si>
    <t>Faiz Abad</t>
  </si>
  <si>
    <t>54303-2054907-3</t>
  </si>
  <si>
    <t>Khudaidadzai</t>
  </si>
  <si>
    <t>Jahabzaib Khan</t>
  </si>
  <si>
    <t>54400-6155391-7</t>
  </si>
  <si>
    <t xml:space="preserve">Dori  Sulamankhil </t>
  </si>
  <si>
    <t>54303-2458706-7</t>
  </si>
  <si>
    <t>Sub Tehsil Loui Band</t>
  </si>
  <si>
    <t>Loui Band</t>
  </si>
  <si>
    <t>56201-1769778-7</t>
  </si>
  <si>
    <t>0336-82839211</t>
  </si>
  <si>
    <t>29/10/2021</t>
  </si>
  <si>
    <t>03.11.2021</t>
  </si>
  <si>
    <t>30.06.2022</t>
  </si>
  <si>
    <t>22.06.2022</t>
  </si>
  <si>
    <t>Killa Saiufllah</t>
  </si>
  <si>
    <t>Badni-01</t>
  </si>
  <si>
    <t>Mr. Zafarullah</t>
  </si>
  <si>
    <t>56201-5200464-3</t>
  </si>
  <si>
    <t>0336-78412510</t>
  </si>
  <si>
    <t>Killasaifullah</t>
  </si>
  <si>
    <t>Bandth Meerzai</t>
  </si>
  <si>
    <t>Khan Muhammad</t>
  </si>
  <si>
    <t>56201-5975980-3</t>
  </si>
  <si>
    <t>PC-I Approved for 5 Year, with cost Estimate</t>
  </si>
  <si>
    <t>03,1,2021</t>
  </si>
  <si>
    <t>30,6,2022</t>
  </si>
  <si>
    <t>22.6.2022</t>
  </si>
  <si>
    <t>Qilla Saifullah</t>
  </si>
  <si>
    <t>Amir Muhammad</t>
  </si>
  <si>
    <t>56302-6496810-9</t>
  </si>
  <si>
    <t>Qehermand sadiq</t>
  </si>
  <si>
    <t>56201-9274823-7</t>
  </si>
  <si>
    <t>tehsil loi band</t>
  </si>
  <si>
    <t>Nasrullah</t>
  </si>
  <si>
    <t>56202-0950730-7</t>
  </si>
  <si>
    <t xml:space="preserve">Mr. Muhammad Saleem </t>
  </si>
  <si>
    <t>56201-1760082-3</t>
  </si>
  <si>
    <t>0336-8044397</t>
  </si>
  <si>
    <t>Killi Sanzili Sharan Jogezai</t>
  </si>
  <si>
    <t>29th October, 2021</t>
  </si>
  <si>
    <t>Kanjoghi</t>
  </si>
  <si>
    <t xml:space="preserve">Kanjoghi  </t>
  </si>
  <si>
    <t>56202-0949175-3</t>
  </si>
  <si>
    <t>0333-7863803</t>
  </si>
  <si>
    <t>Killi Tangai Kanjoghi</t>
  </si>
  <si>
    <t>Tarwall Jogezai</t>
  </si>
  <si>
    <t>Mr. Umar Khitab Jogezai</t>
  </si>
  <si>
    <t>0300-3854015</t>
  </si>
  <si>
    <t>Tarwalla Jogezai</t>
  </si>
  <si>
    <t>The scheams was visited in January 2024 but some documents not avilabe (now its ok to verify)</t>
  </si>
  <si>
    <t>Loralai</t>
  </si>
  <si>
    <t>Bori</t>
  </si>
  <si>
    <t>Pathan Kot</t>
  </si>
  <si>
    <t>56302-9093611-1</t>
  </si>
  <si>
    <t>Daragai</t>
  </si>
  <si>
    <t>wali akram</t>
  </si>
  <si>
    <t>56503-6060813-9</t>
  </si>
  <si>
    <t>no network area</t>
  </si>
  <si>
    <t>30.6.2020</t>
  </si>
  <si>
    <t>26.6.2020</t>
  </si>
  <si>
    <t>The scheams was visited in Augst 2023 but some documents not avilabe (now its ok to verify)</t>
  </si>
  <si>
    <t>Murgha</t>
  </si>
  <si>
    <t>Murgha Kibzai</t>
  </si>
  <si>
    <t>56503-2008740-9</t>
  </si>
  <si>
    <t>30,6,2020</t>
  </si>
  <si>
    <t>ZHOB</t>
  </si>
  <si>
    <t>56503-4096880-5</t>
  </si>
  <si>
    <t xml:space="preserve">Murgha </t>
  </si>
  <si>
    <t>56503-5541624-9</t>
  </si>
  <si>
    <t>30.6.2021</t>
  </si>
  <si>
    <t>26.6.2021</t>
  </si>
  <si>
    <t>The scheams was visited in August 2023 but some documents not avilabe (now its ok to verify)</t>
  </si>
  <si>
    <t>56503-9898617-7</t>
  </si>
  <si>
    <t>Mina bazar</t>
  </si>
  <si>
    <t>Wali khan</t>
  </si>
  <si>
    <t>56503-1830030-7</t>
  </si>
  <si>
    <t>Hosri Dukki</t>
  </si>
  <si>
    <t>Sher Dil</t>
  </si>
  <si>
    <t>56301-8451436-9</t>
  </si>
  <si>
    <t>Salah ud Din</t>
  </si>
  <si>
    <t>56301-19426113-1</t>
  </si>
  <si>
    <t>Marjanzai</t>
  </si>
  <si>
    <t>Haq  Dad</t>
  </si>
  <si>
    <t>56301-1071514-9</t>
  </si>
  <si>
    <t>The scheams was visited in Febuary 2024 but some documents not avilabe (now its ok to verify)</t>
  </si>
  <si>
    <t>Baizwar</t>
  </si>
  <si>
    <t>56301-0791332-5</t>
  </si>
  <si>
    <t>Para ud Din</t>
  </si>
  <si>
    <t>56301-1072377-3</t>
  </si>
  <si>
    <t>Hosri Duki</t>
  </si>
  <si>
    <t>56301-1080478-9</t>
  </si>
  <si>
    <t>0336 2102375</t>
  </si>
  <si>
    <t xml:space="preserve">22-01-2021 </t>
  </si>
  <si>
    <t>56301-3081657-5</t>
  </si>
  <si>
    <t>0330 6148143</t>
  </si>
  <si>
    <t>Shumali harifal 01</t>
  </si>
  <si>
    <t>56601-0367265-5</t>
  </si>
  <si>
    <t>Salarai</t>
  </si>
  <si>
    <t>Karm karmanzai</t>
  </si>
  <si>
    <t>Muhabat</t>
  </si>
  <si>
    <t>56601-0356708-5</t>
  </si>
  <si>
    <t>Koriasta</t>
  </si>
  <si>
    <t>56601-0347197-3</t>
  </si>
  <si>
    <t>56601-0345255-5</t>
  </si>
  <si>
    <t>pcc</t>
  </si>
  <si>
    <t>Pcc</t>
  </si>
  <si>
    <t>Gundain Dasht</t>
  </si>
  <si>
    <t>53305-1431173-9</t>
  </si>
  <si>
    <t>25/10/2021</t>
  </si>
  <si>
    <t>21/01/2021</t>
  </si>
  <si>
    <t>Dasht -e-Baba</t>
  </si>
  <si>
    <t>Haji Inayat ullah</t>
  </si>
  <si>
    <t>51602-1130604-9</t>
  </si>
  <si>
    <t>Aziz Ur Rehman</t>
  </si>
  <si>
    <t>51602-1555427-1</t>
  </si>
  <si>
    <t>21/10/2021</t>
  </si>
  <si>
    <t>14/04/2022</t>
  </si>
  <si>
    <t>Killi Akhatari Khozaree</t>
  </si>
  <si>
    <t>Nakas-ii</t>
  </si>
  <si>
    <t>0330-02022280</t>
  </si>
  <si>
    <t>20-8-2021</t>
  </si>
  <si>
    <t>Killi Sheikhan</t>
  </si>
  <si>
    <t>Israrullah Shah</t>
  </si>
  <si>
    <t>No Avilable</t>
  </si>
  <si>
    <t>Ganja Doori</t>
  </si>
  <si>
    <t>53103-9407592-9</t>
  </si>
  <si>
    <t>Gundain
/Dasht</t>
  </si>
  <si>
    <t>25-04-2021</t>
  </si>
  <si>
    <t>27-03-2021</t>
  </si>
  <si>
    <t>53103-0397416-9</t>
  </si>
  <si>
    <t>Ghanji Dorri</t>
  </si>
  <si>
    <t>Haji Habib</t>
  </si>
  <si>
    <t>51602-0777318-9</t>
  </si>
  <si>
    <t>25-11-2021</t>
  </si>
  <si>
    <t>20/10/2021</t>
  </si>
  <si>
    <t>25/11/2021</t>
  </si>
  <si>
    <t>Abdul Quddus</t>
  </si>
  <si>
    <t>51602-0882488-1</t>
  </si>
  <si>
    <t>13-11-2021</t>
  </si>
  <si>
    <t>15/10/2021</t>
  </si>
  <si>
    <t>13/11/2021</t>
  </si>
  <si>
    <t>Muhammad
 shoaib</t>
  </si>
  <si>
    <t>54001-27773187</t>
  </si>
  <si>
    <t>22-03-2022</t>
  </si>
  <si>
    <t>22/3/2022</t>
  </si>
  <si>
    <t>Abdul Sattar</t>
  </si>
  <si>
    <t>Sako zai 
dasht</t>
  </si>
  <si>
    <t>Abdul Had</t>
  </si>
  <si>
    <t>53306-4356943-3</t>
  </si>
  <si>
    <t>Badal khan</t>
  </si>
  <si>
    <t>51601-1308472-7</t>
  </si>
  <si>
    <t>15-05-2022</t>
  </si>
  <si>
    <t>15/5/2022</t>
  </si>
  <si>
    <t>51602-1297936-1</t>
  </si>
  <si>
    <t>18/6/2022</t>
  </si>
  <si>
    <t>14/5/2022</t>
  </si>
  <si>
    <t>15/6/2022</t>
  </si>
  <si>
    <t>51602-7349062-1</t>
  </si>
  <si>
    <t>18/5/2022</t>
  </si>
  <si>
    <t>21/6/20222</t>
  </si>
  <si>
    <t>Karkh</t>
  </si>
  <si>
    <t>Lakharo</t>
  </si>
  <si>
    <t>Atta Ullah</t>
  </si>
  <si>
    <t>51401-2288718-5</t>
  </si>
  <si>
    <t>Lahkaro</t>
  </si>
  <si>
    <t>25/03/2021</t>
  </si>
  <si>
    <t>22/01/2021</t>
  </si>
  <si>
    <t>18/03/2021</t>
  </si>
  <si>
    <t>17/5/2021</t>
  </si>
  <si>
    <t>Scheme was functional in November 2024 but some documentation was missing which is now available</t>
  </si>
  <si>
    <t>Sunni</t>
  </si>
  <si>
    <t>Mohammad Hassan</t>
  </si>
  <si>
    <t>51401-1089342-3</t>
  </si>
  <si>
    <t>20/03/2021</t>
  </si>
  <si>
    <t>22/5/2021</t>
  </si>
  <si>
    <t>Koshk</t>
  </si>
  <si>
    <t>51401-4349215-5</t>
  </si>
  <si>
    <t>15/4/2021</t>
  </si>
  <si>
    <t>23/4/2021</t>
  </si>
  <si>
    <t>25/05/2021</t>
  </si>
  <si>
    <t>Wadh</t>
  </si>
  <si>
    <t>Waher</t>
  </si>
  <si>
    <t>Mohammad Anwar</t>
  </si>
  <si>
    <t>51403-5230630-5</t>
  </si>
  <si>
    <t>Waher Wadh</t>
  </si>
  <si>
    <t>20-05-2021</t>
  </si>
  <si>
    <t>16/5/2021</t>
  </si>
  <si>
    <t>18/6/2021</t>
  </si>
  <si>
    <t>Dr. Hassan</t>
  </si>
  <si>
    <t>51403-1196130-7</t>
  </si>
  <si>
    <t>27-05-2021</t>
  </si>
  <si>
    <t>22/4/2021</t>
  </si>
  <si>
    <t>24/6/2021</t>
  </si>
  <si>
    <t>24/06/2021</t>
  </si>
  <si>
    <t>Bahad Jameel</t>
  </si>
  <si>
    <t>54400-8721820-3</t>
  </si>
  <si>
    <t>Menaz</t>
  </si>
  <si>
    <t>Nadeem Jan</t>
  </si>
  <si>
    <t>52201-2336684-9</t>
  </si>
  <si>
    <t>Akbar</t>
  </si>
  <si>
    <t>52201-0344938-7</t>
  </si>
  <si>
    <t>52205-6330199-9</t>
  </si>
  <si>
    <t>Scheme was functional in Oct  2023 but some documentation was missing which is now available</t>
  </si>
  <si>
    <t xml:space="preserve">Fiscal year </t>
  </si>
  <si>
    <t>Command Area (Acres)</t>
  </si>
  <si>
    <t>Capacity of Pond  C.M</t>
  </si>
  <si>
    <t>Size of Pond L,W &amp;D (FT)</t>
  </si>
  <si>
    <t xml:space="preserve">Paddag </t>
  </si>
  <si>
    <t>120*120*4.5</t>
  </si>
  <si>
    <t>Haji Sahib Khan</t>
  </si>
  <si>
    <t>54101-5850934-7</t>
  </si>
  <si>
    <t xml:space="preserve">Bazgaz </t>
  </si>
  <si>
    <t>54101-0117692-9</t>
  </si>
  <si>
    <t>Ameenabad</t>
  </si>
  <si>
    <t>Baz gaz</t>
  </si>
  <si>
    <t xml:space="preserve">Abdul Wahab </t>
  </si>
  <si>
    <t>Yak Mach</t>
  </si>
  <si>
    <t>54101-1022201-5</t>
  </si>
  <si>
    <t>0336-8627022</t>
  </si>
  <si>
    <t>Sarfaraz Ahmed</t>
  </si>
  <si>
    <t>54104-9926824-7</t>
  </si>
  <si>
    <t>0332-2816593</t>
  </si>
  <si>
    <t>Dalabndin</t>
  </si>
  <si>
    <t xml:space="preserve">Muhammad Azeem </t>
  </si>
  <si>
    <t>54101-0121370-9</t>
  </si>
  <si>
    <t>54101-2875290-5</t>
  </si>
  <si>
    <t>0331-2360560</t>
  </si>
  <si>
    <t>51301-2128711-3</t>
  </si>
  <si>
    <t>0335-5663375</t>
  </si>
  <si>
    <t>Noroz Kalat</t>
  </si>
  <si>
    <t>Noor Bakhsh</t>
  </si>
  <si>
    <t>51301-2134433-7</t>
  </si>
  <si>
    <t>0332-2266967</t>
  </si>
  <si>
    <t>Habibullah</t>
  </si>
  <si>
    <t>51301-2131207-5</t>
  </si>
  <si>
    <t>0336-8448951</t>
  </si>
  <si>
    <t>Shikari Bent</t>
  </si>
  <si>
    <t>51301-2126962-9</t>
  </si>
  <si>
    <t>0334-6325192</t>
  </si>
  <si>
    <t>Ulmargh</t>
  </si>
  <si>
    <t>H.Abdullah Qambarani</t>
  </si>
  <si>
    <t>51301-9437193-5</t>
  </si>
  <si>
    <t>0345-7027569</t>
  </si>
  <si>
    <t xml:space="preserve">Gwany Kahn </t>
  </si>
  <si>
    <t>Ahmed wal</t>
  </si>
  <si>
    <t>54501-2132363-1</t>
  </si>
  <si>
    <t>0342-2489122</t>
  </si>
  <si>
    <t>28-06-2020</t>
  </si>
  <si>
    <t>0343-3043437</t>
  </si>
  <si>
    <t>54501-2112201-3</t>
  </si>
  <si>
    <t>0344-8033516</t>
  </si>
  <si>
    <t>Sordum Daak</t>
  </si>
  <si>
    <t xml:space="preserve">Muhammad  Tahir </t>
  </si>
  <si>
    <t>54102-60707999-1</t>
  </si>
  <si>
    <t>966893/-</t>
  </si>
  <si>
    <t xml:space="preserve">Pishin </t>
  </si>
  <si>
    <t xml:space="preserve">Hurramzai </t>
  </si>
  <si>
    <t xml:space="preserve">Bund Karbala </t>
  </si>
  <si>
    <t>Manzari</t>
  </si>
  <si>
    <t>Ali Mohammad</t>
  </si>
  <si>
    <t>54303-1857804-5</t>
  </si>
  <si>
    <t>Dab Khanzai</t>
  </si>
  <si>
    <t>7-05 2022</t>
  </si>
  <si>
    <t xml:space="preserve">R. Malazai </t>
  </si>
  <si>
    <t>Gharshinan</t>
  </si>
  <si>
    <t xml:space="preserve">Gharshinan </t>
  </si>
  <si>
    <t>Mehmood Ahmed</t>
  </si>
  <si>
    <t>54302-4822386-1</t>
  </si>
  <si>
    <t>10-05 2022</t>
  </si>
  <si>
    <t xml:space="preserve">Bund Shikhalzai </t>
  </si>
  <si>
    <t>Sadeequllah</t>
  </si>
  <si>
    <t>54303-7163302-9</t>
  </si>
  <si>
    <t>Samiullah</t>
  </si>
  <si>
    <t>54303-3675816-7</t>
  </si>
  <si>
    <t>Nana Sahib</t>
  </si>
  <si>
    <t xml:space="preserve">Sajad Ahmed </t>
  </si>
  <si>
    <t xml:space="preserve">Murgha zakaryazai </t>
  </si>
  <si>
    <t>Nilli Barshore</t>
  </si>
  <si>
    <t>Noor Muhammad</t>
  </si>
  <si>
    <t>54301-0912781-9</t>
  </si>
  <si>
    <t>0301-2107599</t>
  </si>
  <si>
    <t>Churmian</t>
  </si>
  <si>
    <t>Samaza</t>
  </si>
  <si>
    <t>Nilli Pishin</t>
  </si>
  <si>
    <t>Killi Watt</t>
  </si>
  <si>
    <t>Muhammad Tahir</t>
  </si>
  <si>
    <t>54303-4569309-1</t>
  </si>
  <si>
    <t>0335-3544413</t>
  </si>
  <si>
    <t>Malazai Pishin</t>
  </si>
  <si>
    <t>Killi Karez</t>
  </si>
  <si>
    <t>Sultan Ali</t>
  </si>
  <si>
    <t>54303-2019988-1</t>
  </si>
  <si>
    <t>0333-3403648</t>
  </si>
  <si>
    <t>Khuzhaikzi</t>
  </si>
  <si>
    <t>Narazi</t>
  </si>
  <si>
    <t>Muhammad Nazar</t>
  </si>
  <si>
    <t>56503-2357420-1</t>
  </si>
  <si>
    <t>Badenzi</t>
  </si>
  <si>
    <t>56503-7058741-1</t>
  </si>
  <si>
    <t>Wala Akram</t>
  </si>
  <si>
    <t>Muhammad Mirza khan</t>
  </si>
  <si>
    <t>Toradarga</t>
  </si>
  <si>
    <t>Gadakhail</t>
  </si>
  <si>
    <t>Durrani</t>
  </si>
  <si>
    <t>Shinksi</t>
  </si>
  <si>
    <t>22/06/2021</t>
  </si>
  <si>
    <t>22,01,2021</t>
  </si>
  <si>
    <t>14,01,202130</t>
  </si>
  <si>
    <t>Asoozi Kan</t>
  </si>
  <si>
    <t>Kan Mehterzai</t>
  </si>
  <si>
    <t>Mr. Abdul Baqi</t>
  </si>
  <si>
    <t>56202-0962203-3</t>
  </si>
  <si>
    <t>0315-8844124</t>
  </si>
  <si>
    <t xml:space="preserve">Killi Kan Mehtrzai Asooszi </t>
  </si>
  <si>
    <t>120x120x4.5</t>
  </si>
  <si>
    <t>23.06.2022</t>
  </si>
  <si>
    <t>Qundar Jalalzai</t>
  </si>
  <si>
    <t>Badani -01</t>
  </si>
  <si>
    <t>Mr. Aqal Khan</t>
  </si>
  <si>
    <t>56201-7897759-5</t>
  </si>
  <si>
    <t>0337-3116148</t>
  </si>
  <si>
    <t>Killi Shabozai Qundar Jalalzai</t>
  </si>
  <si>
    <t>23.06.2023</t>
  </si>
  <si>
    <t>Mr. Muhammad Noor</t>
  </si>
  <si>
    <t>56201-1767307-3</t>
  </si>
  <si>
    <t>0334-7393068</t>
  </si>
  <si>
    <t>Killi Sooghi Allahdadzai</t>
  </si>
  <si>
    <t>Shanglunah</t>
  </si>
  <si>
    <t>Mr. Asmatullah</t>
  </si>
  <si>
    <t>56201-5727524-5</t>
  </si>
  <si>
    <t>0321-8070255</t>
  </si>
  <si>
    <t>Killi Shangluna Musazai</t>
  </si>
  <si>
    <t>120x120x34.2</t>
  </si>
  <si>
    <t>The scheams was visited in November 2023 but some documents not avilabe (now its ok to verify)</t>
  </si>
  <si>
    <t>Kach Memanzai</t>
  </si>
  <si>
    <t>Mr. Zardad</t>
  </si>
  <si>
    <t>56201-3898718-3</t>
  </si>
  <si>
    <t>0331-8487454</t>
  </si>
  <si>
    <t>Killi Kach Mehmanzai</t>
  </si>
  <si>
    <t xml:space="preserve">Molvi  Yar Muhammad </t>
  </si>
  <si>
    <t>Gari Mirzai</t>
  </si>
  <si>
    <t>Kazah Mirzai</t>
  </si>
  <si>
    <t>Mula Zarif Khan Akhunzada</t>
  </si>
  <si>
    <t>56201-1760358-3</t>
  </si>
  <si>
    <t>0333-7886692</t>
  </si>
  <si>
    <t>Killi Mula Abdul Baqi Mirzai Gari</t>
  </si>
  <si>
    <t>Tanishpah</t>
  </si>
  <si>
    <t>Mr. Amir Muhammad</t>
  </si>
  <si>
    <t>56201-0870678-7</t>
  </si>
  <si>
    <t>0331-3156095</t>
  </si>
  <si>
    <t>Killi Tanshpah Jalalzai</t>
  </si>
  <si>
    <t>Kan Mehtarzai</t>
  </si>
  <si>
    <t>Kan Mehterzai-01</t>
  </si>
  <si>
    <t>56202-1274482-7</t>
  </si>
  <si>
    <t>0332-78809999</t>
  </si>
  <si>
    <t>Killi Kan Mehtezai</t>
  </si>
  <si>
    <t>Kelli Sanawo</t>
  </si>
  <si>
    <t>zaki bani kot</t>
  </si>
  <si>
    <t>56301-1078013-7</t>
  </si>
  <si>
    <t>Nimaki</t>
  </si>
  <si>
    <t>56301-9487806-7</t>
  </si>
  <si>
    <t>56301-2493865-1</t>
  </si>
  <si>
    <t>25/6/2021</t>
  </si>
  <si>
    <t>Rafiullah</t>
  </si>
  <si>
    <t>56301-9024184-7</t>
  </si>
  <si>
    <t>Zain ud Din</t>
  </si>
  <si>
    <t>56301-7124758-5</t>
  </si>
  <si>
    <t>0335 1280669</t>
  </si>
  <si>
    <t>Taj  Muhammad</t>
  </si>
  <si>
    <t>56301-2356533-9</t>
  </si>
  <si>
    <t>The scheams was visited in Febuar 2023 but some documents not avilabe (now its ok to verify)</t>
  </si>
  <si>
    <t>Mainzai</t>
  </si>
  <si>
    <t xml:space="preserve">Atta Muhammad </t>
  </si>
  <si>
    <t>56301-7580001-1</t>
  </si>
  <si>
    <t xml:space="preserve">Ahmad khail </t>
  </si>
  <si>
    <t>56502-0855309-9</t>
  </si>
  <si>
    <t>23/5/2021</t>
  </si>
  <si>
    <t>Landhi dasht</t>
  </si>
  <si>
    <t>Safeer Ahmed</t>
  </si>
  <si>
    <t>51602-0477325-9</t>
  </si>
  <si>
    <t>15-10-2021</t>
  </si>
  <si>
    <t>13-1-2022</t>
  </si>
  <si>
    <t>Sheeren Ab</t>
  </si>
  <si>
    <t>Muhammad Hashim</t>
  </si>
  <si>
    <t>51507-6474820-7</t>
  </si>
  <si>
    <t>Shereen Ab</t>
  </si>
  <si>
    <t>19-2-2022</t>
  </si>
  <si>
    <t>23-2-2022</t>
  </si>
  <si>
    <t>Noor Ahmed</t>
  </si>
  <si>
    <t>51602-0492337-9</t>
  </si>
  <si>
    <t>Amach</t>
  </si>
  <si>
    <t>Niyamatullah</t>
  </si>
  <si>
    <t>51602-1143550-5</t>
  </si>
  <si>
    <t>24-2-2022</t>
  </si>
  <si>
    <t>27-2-2022</t>
  </si>
  <si>
    <t>51602-4351723-5</t>
  </si>
  <si>
    <t>Mastung city</t>
  </si>
  <si>
    <t>Ghulam Priez</t>
  </si>
  <si>
    <t>Murad Ali</t>
  </si>
  <si>
    <t>51602-1145625-3</t>
  </si>
  <si>
    <t>18-5-2022</t>
  </si>
  <si>
    <t>22-5-2022</t>
  </si>
  <si>
    <t>Meer Ahmed</t>
  </si>
  <si>
    <t>5622-1124951-5</t>
  </si>
  <si>
    <t>Killi Dargai</t>
  </si>
  <si>
    <t>Abdul Raheem</t>
  </si>
  <si>
    <t>55301-9358109-3</t>
  </si>
  <si>
    <t>0331-8381542</t>
  </si>
  <si>
    <t>Haq dad</t>
  </si>
  <si>
    <t>55501-0341667-7</t>
  </si>
  <si>
    <t>0306-6547290</t>
  </si>
  <si>
    <t>Killi Aspanai</t>
  </si>
  <si>
    <t>55301-2321417-9</t>
  </si>
  <si>
    <t>0333-7470472</t>
  </si>
  <si>
    <t>Khuzari Harnai</t>
  </si>
  <si>
    <t>Abdul Basit</t>
  </si>
  <si>
    <t>55501-0342547-7</t>
  </si>
  <si>
    <t>0332-7942243</t>
  </si>
  <si>
    <t>Killi Sharag</t>
  </si>
  <si>
    <t>Syed Baseer Shah</t>
  </si>
  <si>
    <t>54400-2572274-5</t>
  </si>
  <si>
    <t>0331-3103304</t>
  </si>
  <si>
    <t>55301-4291637-3</t>
  </si>
  <si>
    <t>Muhammad Karam</t>
  </si>
  <si>
    <t>55401-2054586-9</t>
  </si>
  <si>
    <t>0334-4027329</t>
  </si>
  <si>
    <t>Charo Machia</t>
  </si>
  <si>
    <t>Zaidi</t>
  </si>
  <si>
    <t>51401-6834283-5</t>
  </si>
  <si>
    <t>17/5/2020</t>
  </si>
  <si>
    <t>30/6/2020</t>
  </si>
  <si>
    <t>Kadari</t>
  </si>
  <si>
    <t>Aranji</t>
  </si>
  <si>
    <t>51502-8078211-3</t>
  </si>
  <si>
    <t>16/5/2020</t>
  </si>
  <si>
    <t>22/5/2020</t>
  </si>
  <si>
    <t>Mola</t>
  </si>
  <si>
    <t>Karkh Mula</t>
  </si>
  <si>
    <t>51404-4702153-1</t>
  </si>
  <si>
    <t>0333-2724945</t>
  </si>
  <si>
    <t>19/5/2020</t>
  </si>
  <si>
    <t>Balnigoor Sorak</t>
  </si>
  <si>
    <t>Muhammad Yasin</t>
  </si>
  <si>
    <t>18/06/2021</t>
  </si>
  <si>
    <t>Scheme was functional in OCT 2023 but some documentation was missing which is now available</t>
  </si>
  <si>
    <t>52201-4115394-7</t>
  </si>
  <si>
    <t>Re- Verified</t>
  </si>
  <si>
    <t xml:space="preserve">Sajid Ahmed </t>
  </si>
  <si>
    <t>54302-9167421-3</t>
  </si>
  <si>
    <t>17,04,2020</t>
  </si>
  <si>
    <t>14,04,2020</t>
  </si>
  <si>
    <t>26,06,2020</t>
  </si>
  <si>
    <t>16-6-2022</t>
  </si>
  <si>
    <t xml:space="preserve">    </t>
  </si>
  <si>
    <t>Fruit Plants</t>
  </si>
  <si>
    <t>Oil seed</t>
  </si>
  <si>
    <t>15/12/2022</t>
  </si>
  <si>
    <t>54303-5036065-5</t>
  </si>
  <si>
    <t>54303-5738844-5</t>
  </si>
  <si>
    <t>Sarkhab</t>
  </si>
  <si>
    <t>Band Karbala</t>
  </si>
  <si>
    <t>Band Malazai</t>
  </si>
  <si>
    <t xml:space="preserve">M/C Pishin </t>
  </si>
  <si>
    <t>Battazai</t>
  </si>
  <si>
    <t>M.C Hurramzai</t>
  </si>
  <si>
    <t>Hurramzai</t>
  </si>
  <si>
    <t xml:space="preserve">Saranan </t>
  </si>
  <si>
    <t>Cadet College Pishin</t>
  </si>
  <si>
    <t>Kareem Abad Battazai</t>
  </si>
  <si>
    <t>Near Cadet College Pishin</t>
  </si>
  <si>
    <t>Kili Karez Malizai</t>
  </si>
  <si>
    <t>Samaza Churmian</t>
  </si>
  <si>
    <t>Killi Watt Nali Pishin</t>
  </si>
  <si>
    <t>Muhammad Yaqoob</t>
  </si>
  <si>
    <t>Malak Mohammad Azam</t>
  </si>
  <si>
    <t>Haji Niaz Mohammad</t>
  </si>
  <si>
    <t>Sharaf Ud Din</t>
  </si>
  <si>
    <t>Gathbroth</t>
  </si>
  <si>
    <t>Syed Mohammad</t>
  </si>
  <si>
    <t>Shah Baig</t>
  </si>
  <si>
    <t>Elahi Baksh</t>
  </si>
  <si>
    <t>Sarfaraz</t>
  </si>
  <si>
    <t>Sardar Muhammad Rafiq</t>
  </si>
  <si>
    <t>Muhammad Ibrahim</t>
  </si>
  <si>
    <t>Mubarakh</t>
  </si>
  <si>
    <t>Siay Ganjal</t>
  </si>
  <si>
    <t xml:space="preserve">Nachki Padage </t>
  </si>
  <si>
    <t>Sir Gasha</t>
  </si>
  <si>
    <t>Chatter</t>
  </si>
  <si>
    <t>Sir chishma Sir Gasha</t>
  </si>
  <si>
    <t>Kroduk</t>
  </si>
  <si>
    <t>Amen Abad</t>
  </si>
  <si>
    <t>Malik Muhammad Azam</t>
  </si>
  <si>
    <t xml:space="preserve">Gath Baroth </t>
  </si>
  <si>
    <t xml:space="preserve">Chappar </t>
  </si>
  <si>
    <t xml:space="preserve">Sahlay Muhammad </t>
  </si>
  <si>
    <t>Hussain Bux</t>
  </si>
  <si>
    <t>Shahslar</t>
  </si>
  <si>
    <t>Jamadar Mola Bux</t>
  </si>
  <si>
    <t>Mola Bux</t>
  </si>
  <si>
    <t xml:space="preserve">Ellhi Baksh </t>
  </si>
  <si>
    <t>54101-1473104-3</t>
  </si>
  <si>
    <t>Karodok</t>
  </si>
  <si>
    <t>Gat Baroth</t>
  </si>
  <si>
    <t>Sir Ghasha</t>
  </si>
  <si>
    <t>Sia Jangle</t>
  </si>
  <si>
    <t>Siah Chang</t>
  </si>
  <si>
    <t xml:space="preserve">Shah Baig </t>
  </si>
  <si>
    <t>ok</t>
  </si>
  <si>
    <t>Mazang Chatter</t>
  </si>
  <si>
    <t xml:space="preserve">Ameen Abad </t>
  </si>
  <si>
    <t>Siay Jangal</t>
  </si>
  <si>
    <t>Krodok</t>
  </si>
  <si>
    <t>Sargesha</t>
  </si>
  <si>
    <t>Mufti Mumtaz Ahmed</t>
  </si>
  <si>
    <t>0337-0333590</t>
  </si>
  <si>
    <t>Barshonki</t>
  </si>
  <si>
    <t>28/06/2021</t>
  </si>
  <si>
    <t>30/06/2021</t>
  </si>
  <si>
    <t>100 ft</t>
  </si>
  <si>
    <t>Jafar Khan</t>
  </si>
  <si>
    <t>Ahmed Wal</t>
  </si>
  <si>
    <t>Kochuki</t>
  </si>
  <si>
    <t>54102-1560286-3</t>
  </si>
  <si>
    <t>Rehmanzi Mal</t>
  </si>
  <si>
    <t>Ziarat Dastageer</t>
  </si>
  <si>
    <t>Sundoori Daak</t>
  </si>
  <si>
    <t>Shahjahan</t>
  </si>
  <si>
    <t>Abdul Rasheed</t>
  </si>
  <si>
    <t>Sultan Muhammad</t>
  </si>
  <si>
    <t>Abdul Waheed</t>
  </si>
  <si>
    <t>Shaukat Ali</t>
  </si>
  <si>
    <t>54102-7092315-7</t>
  </si>
  <si>
    <t>54102-1600302-1</t>
  </si>
  <si>
    <t xml:space="preserve">Mal </t>
  </si>
  <si>
    <t>Kili Shareef Khan</t>
  </si>
  <si>
    <t>Kili Badeni</t>
  </si>
  <si>
    <t>54501-2123894-7</t>
  </si>
  <si>
    <t>54102-1552616-7</t>
  </si>
  <si>
    <t>Khuda Bakhsh</t>
  </si>
  <si>
    <t>Killa Saifulllah</t>
  </si>
  <si>
    <t>14/01/2021</t>
  </si>
  <si>
    <t>Mach</t>
  </si>
  <si>
    <t>Kirta</t>
  </si>
  <si>
    <t>Barari Bibi Nani</t>
  </si>
  <si>
    <t>Sardar Murad Bakhsh</t>
  </si>
  <si>
    <t>Mubarak Shah</t>
  </si>
  <si>
    <t>Ganwar Khan</t>
  </si>
  <si>
    <t>Hazoor bakhsh</t>
  </si>
  <si>
    <t>Samad Khan</t>
  </si>
  <si>
    <t>Jaro Khan</t>
  </si>
  <si>
    <t>Iltaf Hussan</t>
  </si>
  <si>
    <t>Riaz Ahmed</t>
  </si>
  <si>
    <t>Sharbath Khan</t>
  </si>
  <si>
    <t>Abe-Gum</t>
  </si>
  <si>
    <t>53102-9149042-3</t>
  </si>
  <si>
    <t>Sanni</t>
  </si>
  <si>
    <t>Khuda E Noor</t>
  </si>
  <si>
    <t>Pakar Khan</t>
  </si>
  <si>
    <t>Dost Mohammad</t>
  </si>
  <si>
    <t>Mohammad Ismail</t>
  </si>
  <si>
    <t>Shahzad Khan</t>
  </si>
  <si>
    <t>Mohammad Salah</t>
  </si>
  <si>
    <t>Mahbath Khan</t>
  </si>
  <si>
    <t>Abdur Rahman</t>
  </si>
  <si>
    <t>Noor Ullah</t>
  </si>
  <si>
    <t>Shahnawaz Shah</t>
  </si>
  <si>
    <t>Mohammad Bakhsh</t>
  </si>
  <si>
    <t>Saki Bakhsh</t>
  </si>
  <si>
    <t>53102-6128420-5</t>
  </si>
  <si>
    <t>Badenzai</t>
  </si>
  <si>
    <t>Hakeem ullah</t>
  </si>
  <si>
    <t>120*120*4.50</t>
  </si>
  <si>
    <t>Duranai Khan</t>
  </si>
  <si>
    <t xml:space="preserve">No Network  avilable </t>
  </si>
  <si>
    <t>Shahbzi</t>
  </si>
  <si>
    <t>Zahir Khan</t>
  </si>
  <si>
    <t>Zahidullah</t>
  </si>
  <si>
    <t>Murgha Kibzi</t>
  </si>
  <si>
    <t>Mina Bazar</t>
  </si>
  <si>
    <t>Hazrat Musa</t>
  </si>
  <si>
    <t>Estashi</t>
  </si>
  <si>
    <t>Shin urmazh</t>
  </si>
  <si>
    <t>Kozkhadrzai towdazi</t>
  </si>
  <si>
    <t>Murgharbal</t>
  </si>
  <si>
    <t>Mazora</t>
  </si>
  <si>
    <t>Mani Khua</t>
  </si>
  <si>
    <t>Raza Khan</t>
  </si>
  <si>
    <t>Ahmadi Derga</t>
  </si>
  <si>
    <t>Nawaz Khan</t>
  </si>
  <si>
    <t>Abdul Malik</t>
  </si>
  <si>
    <t>Tera Malezai</t>
  </si>
  <si>
    <t>Muhmmad SIdiq</t>
  </si>
  <si>
    <t>Killi Manzakai</t>
  </si>
  <si>
    <t>Ehsan Ullah</t>
  </si>
  <si>
    <t>Haji Janan</t>
  </si>
  <si>
    <t>Killi Sanawo</t>
  </si>
  <si>
    <t>Kill Sadozai Lakhi</t>
  </si>
  <si>
    <t>Sobat Sher Gaza Loni</t>
  </si>
  <si>
    <t>Ghous ud Din</t>
  </si>
  <si>
    <t>The scheams was visited in May 2023 but some documents were not avilabe (now its ok to verify)</t>
  </si>
  <si>
    <t xml:space="preserve">Killi Nimaki </t>
  </si>
  <si>
    <t>Khair ud Din</t>
  </si>
  <si>
    <t>Killi Daramna Duki</t>
  </si>
  <si>
    <t>Samal Khan</t>
  </si>
  <si>
    <t>56301-1080581-3</t>
  </si>
  <si>
    <t>0336 3634244</t>
  </si>
  <si>
    <t>Paind Khan</t>
  </si>
  <si>
    <t>56301-1078290-3</t>
  </si>
  <si>
    <t>0335 1590530</t>
  </si>
  <si>
    <t>Killi Sado China</t>
  </si>
  <si>
    <t>Malak Amir Muhammad</t>
  </si>
  <si>
    <t>56301-6621265-5</t>
  </si>
  <si>
    <t>0313-8459574</t>
  </si>
  <si>
    <t>Khair Muhammad</t>
  </si>
  <si>
    <t>56301-1076977-3</t>
  </si>
  <si>
    <t>0333 7687776</t>
  </si>
  <si>
    <t>Nasiro</t>
  </si>
  <si>
    <t>56301-8385012-5</t>
  </si>
  <si>
    <t>Nazar Dad</t>
  </si>
  <si>
    <t>56301-4573035-3</t>
  </si>
  <si>
    <t>0336 0072274</t>
  </si>
  <si>
    <t>Khair Ullah Jan</t>
  </si>
  <si>
    <t>56301-9423855-7</t>
  </si>
  <si>
    <t>0332 4579919</t>
  </si>
  <si>
    <t>Abdul Ghafoor</t>
  </si>
  <si>
    <t>56301-8505813-5</t>
  </si>
  <si>
    <t>0335 8137860</t>
  </si>
  <si>
    <t>Nizam Abad Kuch Sadozai</t>
  </si>
  <si>
    <t>56301-1080869-9</t>
  </si>
  <si>
    <t>0336 3735196</t>
  </si>
  <si>
    <t>Jahangir Sher Duki</t>
  </si>
  <si>
    <t>56301-1962627-1</t>
  </si>
  <si>
    <t>Kilii Darama Sadozai</t>
  </si>
  <si>
    <t>56301-2343746-9</t>
  </si>
  <si>
    <t>0333 9774998</t>
  </si>
  <si>
    <t>Dulat Khan</t>
  </si>
  <si>
    <t>56301-0342841-1</t>
  </si>
  <si>
    <t>0333 3208909</t>
  </si>
  <si>
    <t>Killi Jaffar Walyani Duki</t>
  </si>
  <si>
    <t>Janan</t>
  </si>
  <si>
    <t>56301-8225980-5</t>
  </si>
  <si>
    <t>0334-3828900</t>
  </si>
  <si>
    <t>Ahmad Khan</t>
  </si>
  <si>
    <t>56301-4388276-5</t>
  </si>
  <si>
    <t>0334 2111936</t>
  </si>
  <si>
    <t>Raz Muhammad</t>
  </si>
  <si>
    <t>56301-6848054-1</t>
  </si>
  <si>
    <t>0345 2803381</t>
  </si>
  <si>
    <t>Gulzar Khan</t>
  </si>
  <si>
    <t>56301-3299192-5</t>
  </si>
  <si>
    <t>0332 2793648</t>
  </si>
  <si>
    <t xml:space="preserve">Mala Shahu Noor Khan </t>
  </si>
  <si>
    <t>56301-3958472-1</t>
  </si>
  <si>
    <t>0333 3345446</t>
  </si>
  <si>
    <t>Bacha Khan</t>
  </si>
  <si>
    <t>56301-6967561-1</t>
  </si>
  <si>
    <t>0332 214495</t>
  </si>
  <si>
    <t>Warazai</t>
  </si>
  <si>
    <t>56301-6488787-3</t>
  </si>
  <si>
    <t>0334 4442782</t>
  </si>
  <si>
    <t>Haji Nadir Khan</t>
  </si>
  <si>
    <t>56301-1078262-9</t>
  </si>
  <si>
    <t>0333 6083643</t>
  </si>
  <si>
    <t xml:space="preserve">Allah Dad </t>
  </si>
  <si>
    <t>Akhtar Shah</t>
  </si>
  <si>
    <t>56301-1082238-1</t>
  </si>
  <si>
    <t>0335 8783651</t>
  </si>
  <si>
    <t>Gul Baran</t>
  </si>
  <si>
    <t>56301-9039084-7</t>
  </si>
  <si>
    <t>0335 8282330</t>
  </si>
  <si>
    <t>Baizawar</t>
  </si>
  <si>
    <t>0331 2800175</t>
  </si>
  <si>
    <t>Faiz Muhammad</t>
  </si>
  <si>
    <t>56301-6744117-1</t>
  </si>
  <si>
    <t>0335 7377344</t>
  </si>
  <si>
    <t>Bani Kot</t>
  </si>
  <si>
    <t>Shams ud Din</t>
  </si>
  <si>
    <t>56301-1080515-3</t>
  </si>
  <si>
    <t>0334 2883583</t>
  </si>
  <si>
    <t>Gula khan</t>
  </si>
  <si>
    <t>56301-6460399-9</t>
  </si>
  <si>
    <t>Hafiz Noor ud Din</t>
  </si>
  <si>
    <t>56301-1072640-9</t>
  </si>
  <si>
    <t>Muhammad Noor</t>
  </si>
  <si>
    <t>55202-0414262-5</t>
  </si>
  <si>
    <t>56301-4906194-7</t>
  </si>
  <si>
    <t>Alla ud Din</t>
  </si>
  <si>
    <t>56301-1080479-1</t>
  </si>
  <si>
    <t>25/06/2021</t>
  </si>
  <si>
    <t>16/05/2022</t>
  </si>
  <si>
    <t>Killi Baizawar</t>
  </si>
  <si>
    <t>31.67442 69.46765</t>
  </si>
  <si>
    <t>31.27131 69.446774</t>
  </si>
  <si>
    <t>31.298856 69.467539</t>
  </si>
  <si>
    <t>56601-0345425-5</t>
  </si>
  <si>
    <t>14-05-2020</t>
  </si>
  <si>
    <t>16-04-2020</t>
  </si>
  <si>
    <t>21-05-2020</t>
  </si>
  <si>
    <t>23/5/2020</t>
  </si>
  <si>
    <t>Reported in July 2023 but due to missing data it was deffered now the data is available so its reverified</t>
  </si>
  <si>
    <t>56601-0345282-9</t>
  </si>
  <si>
    <t>Mani Khawa</t>
  </si>
  <si>
    <t>56601-0341762-7</t>
  </si>
  <si>
    <t>25-02-2022</t>
  </si>
  <si>
    <t>18-03-2022</t>
  </si>
  <si>
    <t>56503-1854537-7</t>
  </si>
  <si>
    <t>56502-9201572-9</t>
  </si>
  <si>
    <t>56601-0359795-5</t>
  </si>
  <si>
    <t>Lahar</t>
  </si>
  <si>
    <t>56501-2547411-7</t>
  </si>
  <si>
    <t>24-06-2020</t>
  </si>
  <si>
    <t>Chachobi</t>
  </si>
  <si>
    <t>56502-0365779-1</t>
  </si>
  <si>
    <t>Kozkhdarzai</t>
  </si>
  <si>
    <t>56601-1847415-3</t>
  </si>
  <si>
    <t>Niamat Khan</t>
  </si>
  <si>
    <t>56503-5825229-7</t>
  </si>
  <si>
    <t>56601-0362029-9</t>
  </si>
  <si>
    <t>18-04-2022</t>
  </si>
  <si>
    <t>56601-0345852-3</t>
  </si>
  <si>
    <t>56502-2038409-9</t>
  </si>
  <si>
    <t>Work done                                                              but (File (FCR)and other missing data not yet Provided)</t>
  </si>
  <si>
    <t>Kor-e-Pusht Bulida</t>
  </si>
  <si>
    <t>56601-0339019-4</t>
  </si>
  <si>
    <t>Pir Muhammad</t>
  </si>
  <si>
    <t>Shkinkai Kaza</t>
  </si>
  <si>
    <t>Muhammad Zamir</t>
  </si>
  <si>
    <t>Haji Muhammad Khan</t>
  </si>
  <si>
    <t>Ehsan ullah</t>
  </si>
  <si>
    <t>Karm Karmanzai</t>
  </si>
  <si>
    <t>Shomali 2</t>
  </si>
  <si>
    <t>Shinghar Janobi 2</t>
  </si>
  <si>
    <t>Hazrat Noor</t>
  </si>
  <si>
    <t>Ajab Khan</t>
  </si>
  <si>
    <t>Haji  Ayaz</t>
  </si>
  <si>
    <t>56502-8894021-1</t>
  </si>
  <si>
    <t xml:space="preserve"> FILE, FCR and other data are missing</t>
  </si>
  <si>
    <t>56601-0357616-5</t>
  </si>
  <si>
    <t>56601-0370916-5</t>
  </si>
  <si>
    <t>Muhammad Jasam</t>
  </si>
  <si>
    <t>Hassan Khan</t>
  </si>
  <si>
    <t>Naseeb ullah</t>
  </si>
  <si>
    <t>File, FCR and other data is not available</t>
  </si>
  <si>
    <t>Work done but (File ( FCR) and other missing data not yet Provided)</t>
  </si>
  <si>
    <t>File, TS.FCR and other data is not available</t>
  </si>
  <si>
    <t>Hafiz Naik Muhammad</t>
  </si>
  <si>
    <t>Fatah Muhammad</t>
  </si>
  <si>
    <t>Shanaponga</t>
  </si>
  <si>
    <t>Work done                                                              but (File (TS +FCR)and other missing data not yet Provided)</t>
  </si>
  <si>
    <t>Mr. Juma khan</t>
  </si>
  <si>
    <t>Mr. Muhammad Younas</t>
  </si>
  <si>
    <t>Mr. Saleem Khan</t>
  </si>
  <si>
    <t>Mr. Mir Gul</t>
  </si>
  <si>
    <t>Mr. Ramadan</t>
  </si>
  <si>
    <t>Badini Killi Malik Safar Khan</t>
  </si>
  <si>
    <t>Nashpa Allahdadzai</t>
  </si>
  <si>
    <t>Bandat Abdul Hakeem</t>
  </si>
  <si>
    <t>Killi kariwai Rod Jogezai</t>
  </si>
  <si>
    <t>Killi Kach Karmezai</t>
  </si>
  <si>
    <t>Chenath Barat Khail</t>
  </si>
  <si>
    <t>56201-7822972-9</t>
  </si>
  <si>
    <t xml:space="preserve">Mr. Yar Muhammad </t>
  </si>
  <si>
    <t>56201-1770020-1</t>
  </si>
  <si>
    <t>Killi Alozia Shah</t>
  </si>
  <si>
    <t>Killi Alozai Shah</t>
  </si>
  <si>
    <t>Mr. Muhammad Youans</t>
  </si>
  <si>
    <t>56201-1735391-5</t>
  </si>
  <si>
    <t>0333-7783349</t>
  </si>
  <si>
    <t>Killi Fateh Khan Allah Dadzai</t>
  </si>
  <si>
    <t>Sub-Tehsil Shankai</t>
  </si>
  <si>
    <t>Radarzi Ismailzai</t>
  </si>
  <si>
    <t>Maspar Pur</t>
  </si>
  <si>
    <t>Mr. Muhammad Bashir</t>
  </si>
  <si>
    <t>56201-5460315-5</t>
  </si>
  <si>
    <t>0341-2675076</t>
  </si>
  <si>
    <t>Killi Radarzai Musafar Pure</t>
  </si>
  <si>
    <t>Tarkha Badini</t>
  </si>
  <si>
    <t>Badini-02</t>
  </si>
  <si>
    <t>Mr. Jamsheed Khan Jog</t>
  </si>
  <si>
    <t>56201-1771958-3</t>
  </si>
  <si>
    <t>0321-8070080</t>
  </si>
  <si>
    <t>Killa Nawab Tamoor Shah Jogezai Badini</t>
  </si>
  <si>
    <t>31.06.2022</t>
  </si>
  <si>
    <t>Ghorazai</t>
  </si>
  <si>
    <t>Petow Ghorzai</t>
  </si>
  <si>
    <t>Mr. Sabghatullah</t>
  </si>
  <si>
    <t>56201-3922046-5</t>
  </si>
  <si>
    <t>0313-2974870</t>
  </si>
  <si>
    <t>Killi Pawrah Ghorazai</t>
  </si>
  <si>
    <t>31.08.2022</t>
  </si>
  <si>
    <t xml:space="preserve">File , FCR ,TS Not Issued form DG Office.                                                       Designed dimesions not followed  </t>
  </si>
  <si>
    <t>Amrah Shabozai</t>
  </si>
  <si>
    <t>Badini-01</t>
  </si>
  <si>
    <t>Haji Rehmatullah</t>
  </si>
  <si>
    <t>56201-8047700-5</t>
  </si>
  <si>
    <t>0332-2995571</t>
  </si>
  <si>
    <t>Killi Ambarah Shabozai</t>
  </si>
  <si>
    <t>Killi Sharan Ismilzai</t>
  </si>
  <si>
    <t>Rod Jogzai</t>
  </si>
  <si>
    <t>Hafiz Muhmmad Aslam</t>
  </si>
  <si>
    <t>56201-2907620-5</t>
  </si>
  <si>
    <t>Gawal Ismilzai</t>
  </si>
  <si>
    <t>56201-4822985-5</t>
  </si>
  <si>
    <t>Bonap, Buleda</t>
  </si>
  <si>
    <t>52202-3984218-7</t>
  </si>
  <si>
    <t xml:space="preserve">Jhal Magsi </t>
  </si>
  <si>
    <t>Gandawa</t>
  </si>
  <si>
    <t>Khari</t>
  </si>
  <si>
    <t>Jhan Baig</t>
  </si>
  <si>
    <t>53301-0588102-1</t>
  </si>
  <si>
    <t>30-6-21</t>
  </si>
  <si>
    <t>Konaro</t>
  </si>
  <si>
    <t>Liaqat Ali</t>
  </si>
  <si>
    <t xml:space="preserve">Atta Mohamed </t>
  </si>
  <si>
    <t>53301-8002935-1</t>
  </si>
  <si>
    <t>Paach</t>
  </si>
  <si>
    <t>Qadir Bux</t>
  </si>
  <si>
    <t>53301-0589785-7</t>
  </si>
  <si>
    <t>Jhal Magsi</t>
  </si>
  <si>
    <t>Safrani</t>
  </si>
  <si>
    <t>Muhammad Murad</t>
  </si>
  <si>
    <t>53302-2093018-9</t>
  </si>
  <si>
    <t>Kocha</t>
  </si>
  <si>
    <t xml:space="preserve">Mir Niaz Hussain </t>
  </si>
  <si>
    <t>51401-2278249-9</t>
  </si>
  <si>
    <t>200*120*4.5</t>
  </si>
  <si>
    <t>Jhal magsi</t>
  </si>
  <si>
    <t>Mir niaz Hussain</t>
  </si>
  <si>
    <t>56301-8712576-5</t>
  </si>
  <si>
    <t>53102-1581690-1</t>
  </si>
  <si>
    <t xml:space="preserve"> Jhal Magsi</t>
  </si>
  <si>
    <t>Gandawah</t>
  </si>
  <si>
    <t>Khunaro</t>
  </si>
  <si>
    <t>khunaro</t>
  </si>
  <si>
    <t>Qaim khan</t>
  </si>
  <si>
    <t>54400-0960225-3</t>
  </si>
  <si>
    <t>27.06.2022</t>
  </si>
  <si>
    <t>Naasi Barat Chinah</t>
  </si>
  <si>
    <t>Mr. Abdul Rasheed</t>
  </si>
  <si>
    <t>56202-8143288-3</t>
  </si>
  <si>
    <t>Nassai Shenah Khurah</t>
  </si>
  <si>
    <t>Killi Raray MB</t>
  </si>
  <si>
    <t>Killi Murghuzar</t>
  </si>
  <si>
    <t>Killi Malghuzar</t>
  </si>
  <si>
    <t>Khusnob Jalalzai</t>
  </si>
  <si>
    <t>Killi Khusnob Jalalzai</t>
  </si>
  <si>
    <t>Killi Doharah Ismilzai</t>
  </si>
  <si>
    <t>Killi Sanzali Rode Jogezai</t>
  </si>
  <si>
    <t>Rod Jogezai</t>
  </si>
  <si>
    <t xml:space="preserve"> 29-10-2021</t>
  </si>
  <si>
    <t>Mr. Hussain Ahmad</t>
  </si>
  <si>
    <t>Mr. Hayth Khan Joge</t>
  </si>
  <si>
    <t>Killi Torshore</t>
  </si>
  <si>
    <t>Abdullah Jan</t>
  </si>
  <si>
    <t xml:space="preserve">Zahoor </t>
  </si>
  <si>
    <t>55301-0500881-1</t>
  </si>
  <si>
    <t>Qamar ud Din</t>
  </si>
  <si>
    <t>Torsher Zarghoon Ghar</t>
  </si>
  <si>
    <t>Killi Surmi</t>
  </si>
  <si>
    <t>Killi Karkana Zargoon Ghar</t>
  </si>
  <si>
    <t>Rori Panrir Paree</t>
  </si>
  <si>
    <t>Shehbaz Khan</t>
  </si>
  <si>
    <t>Shahedullah</t>
  </si>
  <si>
    <t>55401-9454431-5</t>
  </si>
  <si>
    <t>Killi Toor shor Zarghoon Ghar</t>
  </si>
  <si>
    <t>Bazar Harnai</t>
  </si>
  <si>
    <t>Khozari Harnai</t>
  </si>
  <si>
    <t>Zerdogull</t>
  </si>
  <si>
    <t>55301-2748031-5</t>
  </si>
  <si>
    <t>43406-0348650-1</t>
  </si>
  <si>
    <t>56202-0959368-9</t>
  </si>
  <si>
    <t>0313-8501086</t>
  </si>
  <si>
    <t>Killi Shenah Khurah</t>
  </si>
  <si>
    <t>Mr. Muhammad Hussian</t>
  </si>
  <si>
    <t>56202-5085744-9</t>
  </si>
  <si>
    <t>0332-3907514</t>
  </si>
  <si>
    <t>11.02.2021</t>
  </si>
  <si>
    <t>Mr. Muhammad Naeem</t>
  </si>
  <si>
    <t>56202-3414036-5</t>
  </si>
  <si>
    <t>0310-8115822</t>
  </si>
  <si>
    <t>06.02.2021</t>
  </si>
  <si>
    <t>Saddar Ki.Saifullah</t>
  </si>
  <si>
    <t>Mr. Muhammad Naseem</t>
  </si>
  <si>
    <t>56202-6505800-9</t>
  </si>
  <si>
    <t>0330-2182946</t>
  </si>
  <si>
    <t>0312-4353330</t>
  </si>
  <si>
    <t>0300-3817450</t>
  </si>
  <si>
    <t>Mr. Rafiullah Kakar</t>
  </si>
  <si>
    <t>0310-3817450</t>
  </si>
  <si>
    <t>Toor Daman MB</t>
  </si>
  <si>
    <t>Mr. Zai-ul-Haq</t>
  </si>
  <si>
    <t>56202-0950048-5</t>
  </si>
  <si>
    <t>Nawan Killi M. B</t>
  </si>
  <si>
    <t>56202-4900515-7</t>
  </si>
  <si>
    <t>Mr. Inam-ul-Haq</t>
  </si>
  <si>
    <t>56202-4437783-5</t>
  </si>
  <si>
    <t>56201-4876066-1</t>
  </si>
  <si>
    <t>0321-8071615</t>
  </si>
  <si>
    <t>Mr. Qadir Khan</t>
  </si>
  <si>
    <t>562021-8808416-9</t>
  </si>
  <si>
    <t>0334-2766725</t>
  </si>
  <si>
    <t>Mr. Muhammad Rafay</t>
  </si>
  <si>
    <t>Mr. Inyatullah</t>
  </si>
  <si>
    <t>56201-6827355-1</t>
  </si>
  <si>
    <t>0313-8632850</t>
  </si>
  <si>
    <t>Tawan M. Bagh</t>
  </si>
  <si>
    <t>Muhammad Rahim</t>
  </si>
  <si>
    <t>30-06-2023</t>
  </si>
  <si>
    <t>Newly Checked okay to verify</t>
  </si>
  <si>
    <t>Gochena</t>
  </si>
  <si>
    <t>Babar Kach</t>
  </si>
  <si>
    <t>Muhammad Ali</t>
  </si>
  <si>
    <t>Killi Shor</t>
  </si>
  <si>
    <t>Zar Muhammad</t>
  </si>
  <si>
    <t>Ghulam Muhammad</t>
  </si>
  <si>
    <t>Mumtaz Ahmed</t>
  </si>
  <si>
    <t>Sarkan</t>
  </si>
  <si>
    <t>Rehmatullah</t>
  </si>
  <si>
    <t>Javed Khan</t>
  </si>
  <si>
    <t>Haji Dad Muhammad</t>
  </si>
  <si>
    <t>Syed Barkatullah</t>
  </si>
  <si>
    <t>Khadrani</t>
  </si>
  <si>
    <t>Muhammad Zahir</t>
  </si>
  <si>
    <t>Marpani</t>
  </si>
  <si>
    <t>Shin Kech</t>
  </si>
  <si>
    <t>Muhammad Ameer</t>
  </si>
  <si>
    <t>Ala ud Din</t>
  </si>
  <si>
    <t>Killi Chap</t>
  </si>
  <si>
    <t>Shamir Gul</t>
  </si>
  <si>
    <t>Urban</t>
  </si>
  <si>
    <t>Naik Saleh</t>
  </si>
  <si>
    <t>Koryak</t>
  </si>
  <si>
    <t>Saeed ur Rehman</t>
  </si>
  <si>
    <t>Atta ur Rehman</t>
  </si>
  <si>
    <t>Aspani</t>
  </si>
  <si>
    <t>Gul Shah</t>
  </si>
  <si>
    <t>Kala Khan</t>
  </si>
  <si>
    <t>Wam Tangi</t>
  </si>
  <si>
    <t>Kazim Shah</t>
  </si>
  <si>
    <t>Shahrukh Khan</t>
  </si>
  <si>
    <t>Abdul Naveed</t>
  </si>
  <si>
    <t>Abdul Hanan</t>
  </si>
  <si>
    <t>Ghulam Nabi</t>
  </si>
  <si>
    <t>Ghurmi</t>
  </si>
  <si>
    <t>Muhammad Saqlain</t>
  </si>
  <si>
    <t>Killi Lal Khan</t>
  </si>
  <si>
    <t>Rehman Shah</t>
  </si>
  <si>
    <t>Sadiqullah</t>
  </si>
  <si>
    <t>Iqsamullah</t>
  </si>
  <si>
    <t>Toor Jan</t>
  </si>
  <si>
    <t>Taqsimullah</t>
  </si>
  <si>
    <t>Zangul Khan</t>
  </si>
  <si>
    <t>Shamsullah</t>
  </si>
  <si>
    <t>Killi Arbooz</t>
  </si>
  <si>
    <t>Faiz ul Haq</t>
  </si>
  <si>
    <t>Killi Sanzar</t>
  </si>
  <si>
    <t>Amanullah</t>
  </si>
  <si>
    <t>Babian</t>
  </si>
  <si>
    <t>Baha ud Din</t>
  </si>
  <si>
    <t>Killi Ambo</t>
  </si>
  <si>
    <t>Ibrarullah</t>
  </si>
  <si>
    <t>Killi Roogi</t>
  </si>
  <si>
    <t>Abdul Raziq</t>
  </si>
  <si>
    <t>Malik Kooty</t>
  </si>
  <si>
    <t>Azizullah</t>
  </si>
  <si>
    <t>Syed Anwar</t>
  </si>
  <si>
    <t>Inam Shah</t>
  </si>
  <si>
    <t>Muhammad Mir Shah</t>
  </si>
  <si>
    <t>Muhammad Kabir</t>
  </si>
  <si>
    <t>Umer Jan</t>
  </si>
  <si>
    <t>Anwar Jamil</t>
  </si>
  <si>
    <t>Shabir Shah</t>
  </si>
  <si>
    <t>Abdul Qadeer</t>
  </si>
  <si>
    <t>Asad Khan</t>
  </si>
  <si>
    <t>Spin Tangi</t>
  </si>
  <si>
    <t>Nasarullah</t>
  </si>
  <si>
    <t>Seyan</t>
  </si>
  <si>
    <t>Fareedullah</t>
  </si>
  <si>
    <t>Dildar Shah</t>
  </si>
  <si>
    <t>Ghulam Rabbani</t>
  </si>
  <si>
    <t>Sanari</t>
  </si>
  <si>
    <t>Char Gul</t>
  </si>
  <si>
    <t>Noor Gul</t>
  </si>
  <si>
    <t>Soorat Khan</t>
  </si>
  <si>
    <t>Mir Afzal</t>
  </si>
  <si>
    <t>Siraj Muhammad</t>
  </si>
  <si>
    <t>Muhammad Hayyat</t>
  </si>
  <si>
    <t>Anwar Jan</t>
  </si>
  <si>
    <t>Saeedo Gul</t>
  </si>
  <si>
    <t>Ghulam Akbar</t>
  </si>
  <si>
    <t>Lendi</t>
  </si>
  <si>
    <t>Mohibullah</t>
  </si>
  <si>
    <t>Muhammad Islam</t>
  </si>
  <si>
    <t>Barkatullah</t>
  </si>
  <si>
    <t>Samandar Khan</t>
  </si>
  <si>
    <t>Barkat Khan</t>
  </si>
  <si>
    <t>Nawab Khan</t>
  </si>
  <si>
    <t>Shoor</t>
  </si>
  <si>
    <t>Toti Shah</t>
  </si>
  <si>
    <t>Barkat Shah</t>
  </si>
  <si>
    <t>Khuda e Dad</t>
  </si>
  <si>
    <t>Zameerullah</t>
  </si>
  <si>
    <t>Saeed Muhammad</t>
  </si>
  <si>
    <t>Riazullah</t>
  </si>
  <si>
    <t>Hameedullah</t>
  </si>
  <si>
    <t>Jamal Khan</t>
  </si>
  <si>
    <t>Shai Khan</t>
  </si>
  <si>
    <t>Bilal Ahmed</t>
  </si>
  <si>
    <t>Muhammad Yaseen</t>
  </si>
  <si>
    <t>Abdul Manan</t>
  </si>
  <si>
    <t>Altafullah</t>
  </si>
  <si>
    <t>Dilbar Khan</t>
  </si>
  <si>
    <t>Tuka Bals</t>
  </si>
  <si>
    <t>Jalil Khan</t>
  </si>
  <si>
    <t>Muhammad Zaman</t>
  </si>
  <si>
    <t>Umer Gul</t>
  </si>
  <si>
    <t>Zinda Pir</t>
  </si>
  <si>
    <t>Abdul Bari</t>
  </si>
  <si>
    <t>Abdul Qadeem</t>
  </si>
  <si>
    <t>Mirza Killi</t>
  </si>
  <si>
    <t>Nawaz Shah</t>
  </si>
  <si>
    <t>Suleman Shah</t>
  </si>
  <si>
    <t>Spin Mena</t>
  </si>
  <si>
    <t>Alizai</t>
  </si>
  <si>
    <t>Muhammad Ramzan</t>
  </si>
  <si>
    <t>Basti Sheikhan</t>
  </si>
  <si>
    <t>Muhammad Baseer</t>
  </si>
  <si>
    <t>Sama Qila</t>
  </si>
  <si>
    <t>Muhammad Shafi</t>
  </si>
  <si>
    <t>Muhammd Faheem</t>
  </si>
  <si>
    <t>Muhammd Qasem</t>
  </si>
  <si>
    <t>Hayyat Khan</t>
  </si>
  <si>
    <t>Akbar Shah</t>
  </si>
  <si>
    <t>Sasol</t>
  </si>
  <si>
    <t>Sardar Murad Khan Sheikh</t>
  </si>
  <si>
    <t>51401-1478699-1</t>
  </si>
  <si>
    <t>0333-7983845</t>
  </si>
  <si>
    <t>Deffered</t>
  </si>
  <si>
    <t>Zangi Farm</t>
  </si>
  <si>
    <t xml:space="preserve">Sardar Muhammad Tayab </t>
  </si>
  <si>
    <t>42501-4349381-3</t>
  </si>
  <si>
    <t>0333-7991577</t>
  </si>
  <si>
    <t xml:space="preserve">Tootak </t>
  </si>
  <si>
    <t xml:space="preserve">Mushtaq Ahmed </t>
  </si>
  <si>
    <t>51401-5878409-1</t>
  </si>
  <si>
    <t>0333-7980654</t>
  </si>
  <si>
    <t>Tootak</t>
  </si>
  <si>
    <t xml:space="preserve">Mir Hassan Khan </t>
  </si>
  <si>
    <t>51401-2280664-5</t>
  </si>
  <si>
    <t xml:space="preserve">Feroz Khan </t>
  </si>
  <si>
    <t>51401-1230829-9</t>
  </si>
  <si>
    <t xml:space="preserve">Abdul Rehman </t>
  </si>
  <si>
    <t>51401-1761677-3</t>
  </si>
  <si>
    <t>0333-7983550</t>
  </si>
  <si>
    <t>Bagh Bana</t>
  </si>
  <si>
    <t xml:space="preserve">Abdul Nabi </t>
  </si>
  <si>
    <t>51401-4493250-3</t>
  </si>
  <si>
    <t>0333-3319003</t>
  </si>
  <si>
    <t xml:space="preserve">Bagh Bana </t>
  </si>
  <si>
    <t xml:space="preserve">Abdul Hameed </t>
  </si>
  <si>
    <t>51401-7534401-5</t>
  </si>
  <si>
    <t>0333-7970706</t>
  </si>
  <si>
    <t xml:space="preserve">Ehsan Ahmed </t>
  </si>
  <si>
    <t>51401-2277321-5</t>
  </si>
  <si>
    <t>0333-7351919</t>
  </si>
  <si>
    <t>Goniko</t>
  </si>
  <si>
    <t>Mir Abdul Razaq</t>
  </si>
  <si>
    <t>51401-6192631-7</t>
  </si>
  <si>
    <t>0330-2432222</t>
  </si>
  <si>
    <t xml:space="preserve">Mir Din Muhammad </t>
  </si>
  <si>
    <t>51401-9815703-1</t>
  </si>
  <si>
    <t xml:space="preserve">Anjeer </t>
  </si>
  <si>
    <t>51401-6233461-1</t>
  </si>
  <si>
    <t>0333-7982943</t>
  </si>
  <si>
    <t xml:space="preserve">Bashir Ahmed </t>
  </si>
  <si>
    <t>51401-0222446-5</t>
  </si>
  <si>
    <t>0331-1175111</t>
  </si>
  <si>
    <t xml:space="preserve">Zeedi </t>
  </si>
  <si>
    <t xml:space="preserve">Ghulam Mustafa </t>
  </si>
  <si>
    <t>51401-2892588-9</t>
  </si>
  <si>
    <t>0333-7897839</t>
  </si>
  <si>
    <t>Zeedi</t>
  </si>
  <si>
    <t>Mir Abdul Qayyum</t>
  </si>
  <si>
    <t>51401-8321753-3</t>
  </si>
  <si>
    <t xml:space="preserve">Khan Muhammad </t>
  </si>
  <si>
    <t>51401-8424399-9</t>
  </si>
  <si>
    <t>0313-3457675</t>
  </si>
  <si>
    <t xml:space="preserve">Hazoor Bakhsh </t>
  </si>
  <si>
    <t>51401-3636315-5</t>
  </si>
  <si>
    <t>0331-8903051</t>
  </si>
  <si>
    <t xml:space="preserve">Feroz Abad </t>
  </si>
  <si>
    <t xml:space="preserve">Shoaib Ahmed </t>
  </si>
  <si>
    <t>51401-6326313-9</t>
  </si>
  <si>
    <t>Feroz Abad</t>
  </si>
  <si>
    <t xml:space="preserve">Abdullah </t>
  </si>
  <si>
    <t>51401-6963074-9</t>
  </si>
  <si>
    <t>0333-3224811</t>
  </si>
  <si>
    <t xml:space="preserve">Ahmed </t>
  </si>
  <si>
    <t>51401-2479145-7</t>
  </si>
  <si>
    <t>0334-3735903</t>
  </si>
  <si>
    <t xml:space="preserve">Ali Ahmed </t>
  </si>
  <si>
    <t>51401-2022354-9</t>
  </si>
  <si>
    <t>0332-8084883</t>
  </si>
  <si>
    <t>Zakir</t>
  </si>
  <si>
    <t>51401-0699955-1</t>
  </si>
  <si>
    <t>0333-20907023</t>
  </si>
  <si>
    <t>54401-7087004-5</t>
  </si>
  <si>
    <t>0335-3183972</t>
  </si>
  <si>
    <t xml:space="preserve">Sarwar </t>
  </si>
  <si>
    <t>51401-1360653-3</t>
  </si>
  <si>
    <t xml:space="preserve">Ilyas </t>
  </si>
  <si>
    <t>51401-0470020-1</t>
  </si>
  <si>
    <t>0335-5771107</t>
  </si>
  <si>
    <t xml:space="preserve">Wali Muhammad </t>
  </si>
  <si>
    <t>51401-8441574-1</t>
  </si>
  <si>
    <t xml:space="preserve">Ali Asghar </t>
  </si>
  <si>
    <t>51401-2204202-7</t>
  </si>
  <si>
    <t>0333-7973415</t>
  </si>
  <si>
    <t xml:space="preserve">Muhammad Umer </t>
  </si>
  <si>
    <t>51401-7865572-3</t>
  </si>
  <si>
    <t>0336-6864423</t>
  </si>
  <si>
    <t xml:space="preserve">Khuda Bakhsh </t>
  </si>
  <si>
    <t>51401-3081466-7</t>
  </si>
  <si>
    <t>0333-3779279</t>
  </si>
  <si>
    <t xml:space="preserve">Abdul Hakeem </t>
  </si>
  <si>
    <t>51401-5646976-7</t>
  </si>
  <si>
    <t xml:space="preserve">Javaid </t>
  </si>
  <si>
    <t>51401-8239270-7</t>
  </si>
  <si>
    <t>0332-1302013</t>
  </si>
  <si>
    <t>51401-9976574-7</t>
  </si>
  <si>
    <t>0332-2378070</t>
  </si>
  <si>
    <t xml:space="preserve">Mehmood </t>
  </si>
  <si>
    <t>51401-2294231-3</t>
  </si>
  <si>
    <t xml:space="preserve">Ghorawa </t>
  </si>
  <si>
    <t>Abdul Qayyum</t>
  </si>
  <si>
    <t>51401-4020237-3</t>
  </si>
  <si>
    <t>Ghorawa</t>
  </si>
  <si>
    <t xml:space="preserve">Mohammad Akram </t>
  </si>
  <si>
    <t>51401-3976650-5</t>
  </si>
  <si>
    <t>51401-0610768-9</t>
  </si>
  <si>
    <t xml:space="preserve">Mohammad Anwar </t>
  </si>
  <si>
    <t>51401-6606166-1</t>
  </si>
  <si>
    <t xml:space="preserve">Mohammad Raza </t>
  </si>
  <si>
    <t>51401-2291220-7</t>
  </si>
  <si>
    <t>51401-4649801-1</t>
  </si>
  <si>
    <t xml:space="preserve">Mohammad Sadiq </t>
  </si>
  <si>
    <t>51401-6826624-1</t>
  </si>
  <si>
    <t xml:space="preserve">Ali Dost </t>
  </si>
  <si>
    <t>51401-8896193-7</t>
  </si>
  <si>
    <t>51401-7461978-1</t>
  </si>
  <si>
    <t>51401-7970751-1</t>
  </si>
  <si>
    <t xml:space="preserve">Ghulam Qadir </t>
  </si>
  <si>
    <t>51401-0857568-5</t>
  </si>
  <si>
    <t xml:space="preserve">Mohammad Ramzan </t>
  </si>
  <si>
    <t xml:space="preserve">Khat Kapper </t>
  </si>
  <si>
    <t>51401-8882757-7</t>
  </si>
  <si>
    <t>0332-8085437</t>
  </si>
  <si>
    <t>Mohammad Akram</t>
  </si>
  <si>
    <t>51401-3537690-3</t>
  </si>
  <si>
    <t>0336-2154298</t>
  </si>
  <si>
    <t xml:space="preserve">Abdul Majeed </t>
  </si>
  <si>
    <t>51401-0125232-3</t>
  </si>
  <si>
    <t>0333-62154298</t>
  </si>
  <si>
    <t>51401-7107331-7</t>
  </si>
  <si>
    <t>0332-8089452</t>
  </si>
  <si>
    <t xml:space="preserve">Dur Muhammad </t>
  </si>
  <si>
    <t>51401-8788707-7</t>
  </si>
  <si>
    <t>0335-2567021</t>
  </si>
  <si>
    <t>Azmat Ullah</t>
  </si>
  <si>
    <t>51401-0626593-1</t>
  </si>
  <si>
    <t>0333-2096777</t>
  </si>
  <si>
    <t xml:space="preserve">Muhammad Arif </t>
  </si>
  <si>
    <t>51401-3670385-1</t>
  </si>
  <si>
    <t>0334-9215825</t>
  </si>
  <si>
    <t>Yahya</t>
  </si>
  <si>
    <t>51401-7155971-1</t>
  </si>
  <si>
    <t>0337-7768885</t>
  </si>
  <si>
    <t xml:space="preserve">Muhammad Ibrahim  </t>
  </si>
  <si>
    <t>51401-7960789-9</t>
  </si>
  <si>
    <t>0331-8906806</t>
  </si>
  <si>
    <t>51401-4474571-7</t>
  </si>
  <si>
    <t>0332-8085426</t>
  </si>
  <si>
    <t>51401-5912135-9</t>
  </si>
  <si>
    <t>0333-7974128</t>
  </si>
  <si>
    <t xml:space="preserve">Muhammad Ramzan </t>
  </si>
  <si>
    <t>51401-8498897-3</t>
  </si>
  <si>
    <t>0334-0327831</t>
  </si>
  <si>
    <t xml:space="preserve">Riaz Ahmed </t>
  </si>
  <si>
    <t>51401-1968313-7</t>
  </si>
  <si>
    <t>0335-10221252</t>
  </si>
  <si>
    <t xml:space="preserve">Taj Muhammad  </t>
  </si>
  <si>
    <t>51401-7965503-3</t>
  </si>
  <si>
    <t>0331-89071873</t>
  </si>
  <si>
    <t xml:space="preserve">Muhammad Nasir  </t>
  </si>
  <si>
    <t>51401-7155516-1</t>
  </si>
  <si>
    <t xml:space="preserve">Muhammad Usman  </t>
  </si>
  <si>
    <t>51401-4796538-9</t>
  </si>
  <si>
    <t xml:space="preserve">Zeedi Mengal Abad </t>
  </si>
  <si>
    <t>51401-5308807-9</t>
  </si>
  <si>
    <t>51401-5070730-1</t>
  </si>
  <si>
    <t xml:space="preserve">Koshk </t>
  </si>
  <si>
    <t xml:space="preserve">Waseem Ahmed </t>
  </si>
  <si>
    <t>51401-3377240-7</t>
  </si>
  <si>
    <t>Oh Bara</t>
  </si>
  <si>
    <t xml:space="preserve">Javaid Aslam </t>
  </si>
  <si>
    <t>51401-3510898-1</t>
  </si>
  <si>
    <t>0333-7972630</t>
  </si>
  <si>
    <t xml:space="preserve">Sasol </t>
  </si>
  <si>
    <t>Hazoor Bakhsh</t>
  </si>
  <si>
    <t xml:space="preserve">Mir Shahzad </t>
  </si>
  <si>
    <t>51401-8679194-5</t>
  </si>
  <si>
    <t>0333-7975467</t>
  </si>
  <si>
    <t xml:space="preserve">Obara </t>
  </si>
  <si>
    <t>51401-3537621-5</t>
  </si>
  <si>
    <t xml:space="preserve">Malguzar </t>
  </si>
  <si>
    <t>51401-4000496-3</t>
  </si>
  <si>
    <t>0334-2310340</t>
  </si>
  <si>
    <t>Abdul Rasool</t>
  </si>
  <si>
    <t>51401-4426261-5</t>
  </si>
  <si>
    <t xml:space="preserve">Manzoor Ahmed </t>
  </si>
  <si>
    <t>51401-5191410-7</t>
  </si>
  <si>
    <t xml:space="preserve">Latif Abad </t>
  </si>
  <si>
    <t xml:space="preserve">Muhammad Hayat </t>
  </si>
  <si>
    <t>51401-2778736-1</t>
  </si>
  <si>
    <t>0333-7982895</t>
  </si>
  <si>
    <t xml:space="preserve">Mehr Ullah </t>
  </si>
  <si>
    <t>51401-7495817-1</t>
  </si>
  <si>
    <t>51401-5780831-9</t>
  </si>
  <si>
    <t>Kanak Feroz Abad</t>
  </si>
  <si>
    <t>Agha Sultan Ibrahim</t>
  </si>
  <si>
    <t>51401-2291900-7</t>
  </si>
  <si>
    <t>51401-9970027-1</t>
  </si>
  <si>
    <t xml:space="preserve">Buland Khan </t>
  </si>
  <si>
    <t>51401-2740841-9</t>
  </si>
  <si>
    <t>Noghay</t>
  </si>
  <si>
    <t xml:space="preserve">Irshad </t>
  </si>
  <si>
    <t>51401-0563013-3</t>
  </si>
  <si>
    <t>Kadary</t>
  </si>
  <si>
    <t>Nal</t>
  </si>
  <si>
    <t>Abdul Hadi</t>
  </si>
  <si>
    <t>51403-0163798-9</t>
  </si>
  <si>
    <t>NAL</t>
  </si>
  <si>
    <t>Gresha</t>
  </si>
  <si>
    <t>Abdul Hameed</t>
  </si>
  <si>
    <t>51402-0202247-9</t>
  </si>
  <si>
    <t>Pardi Zeedi</t>
  </si>
  <si>
    <t>Pur-Dil</t>
  </si>
  <si>
    <t>Haji Shahjan</t>
  </si>
  <si>
    <t>51602-3877549-1</t>
  </si>
  <si>
    <t>20-05-2020</t>
  </si>
  <si>
    <t>27-05-2022</t>
  </si>
  <si>
    <t>51602-1130064-5</t>
  </si>
  <si>
    <t>Katori</t>
  </si>
  <si>
    <t>katori</t>
  </si>
  <si>
    <t>Fateh Muhammad</t>
  </si>
  <si>
    <t>51602-1123261-5</t>
  </si>
  <si>
    <t>Izzatullah</t>
  </si>
  <si>
    <t>51602-3416355-1</t>
  </si>
  <si>
    <t>Sufaid Bulandi</t>
  </si>
  <si>
    <t>Mehboob Ali</t>
  </si>
  <si>
    <t>51602-1128444-5</t>
  </si>
  <si>
    <t>51602-9431583-9</t>
  </si>
  <si>
    <t>Pring Abad</t>
  </si>
  <si>
    <t>51602-0196819-1</t>
  </si>
  <si>
    <t>Zeheer Ahmed</t>
  </si>
  <si>
    <t>51602-5127893-5</t>
  </si>
  <si>
    <t>Javed Ahmed</t>
  </si>
  <si>
    <t>51602-5562940-3</t>
  </si>
  <si>
    <t>21-01-2021</t>
  </si>
  <si>
    <t>18-05-2021</t>
  </si>
  <si>
    <t>16-06-2021</t>
  </si>
  <si>
    <t>Siraj Ahmed</t>
  </si>
  <si>
    <t>51602-3147462-1</t>
  </si>
  <si>
    <t>20-01-2022</t>
  </si>
  <si>
    <t>14-04-2022</t>
  </si>
  <si>
    <t>Nawa Killi</t>
  </si>
  <si>
    <t>51505-7339954-3</t>
  </si>
  <si>
    <t>51602-1135095-9</t>
  </si>
  <si>
    <t>23-06-2022</t>
  </si>
  <si>
    <t>27-3-2021</t>
  </si>
  <si>
    <t>18-5-2021</t>
  </si>
  <si>
    <t xml:space="preserve">  </t>
  </si>
  <si>
    <t>Killi Jafar Khan</t>
  </si>
  <si>
    <t>Ghous Bakhsh</t>
  </si>
  <si>
    <t>dasht</t>
  </si>
  <si>
    <t>Rasool Bakhsh</t>
  </si>
  <si>
    <t>51602-6417969-1</t>
  </si>
  <si>
    <t>29-01-2021</t>
  </si>
  <si>
    <t>16-3-2021</t>
  </si>
  <si>
    <t>Dasht-e-Baba</t>
  </si>
  <si>
    <t>Dad Muhammad</t>
  </si>
  <si>
    <t>54400-0343111-9</t>
  </si>
  <si>
    <t>Torri</t>
  </si>
  <si>
    <t xml:space="preserve"> Already checked but found damaged from the last year severe floods </t>
  </si>
  <si>
    <t>Alim Khan</t>
  </si>
  <si>
    <t>51602-6128278-3</t>
  </si>
  <si>
    <t>15-2-2022</t>
  </si>
  <si>
    <t>Choto</t>
  </si>
  <si>
    <t>Shahyaid</t>
  </si>
  <si>
    <t>51602-7604713-7</t>
  </si>
  <si>
    <t>Shakeel Ahmed</t>
  </si>
  <si>
    <t>51602-1133297-1</t>
  </si>
  <si>
    <t>21/05/2020</t>
  </si>
  <si>
    <t>Jameel Ahmed</t>
  </si>
  <si>
    <t>51602-5401456-3</t>
  </si>
  <si>
    <t>Kand Masori</t>
  </si>
  <si>
    <t>Ayiaz Ahmed</t>
  </si>
  <si>
    <t>51602-1143180-9</t>
  </si>
  <si>
    <t>16-05-2020</t>
  </si>
  <si>
    <t>Sorgaz</t>
  </si>
  <si>
    <t>Malik Faiz Muhammad</t>
  </si>
  <si>
    <t>51602-5350767-9</t>
  </si>
  <si>
    <t>Mamani</t>
  </si>
  <si>
    <t>Mujeeb ullah</t>
  </si>
  <si>
    <t>51602-8275513-7</t>
  </si>
  <si>
    <t>16-03-2021</t>
  </si>
  <si>
    <t>Defferd</t>
  </si>
  <si>
    <t>Nazeer Shah</t>
  </si>
  <si>
    <t>18-10-2022</t>
  </si>
  <si>
    <t>20/05/2023</t>
  </si>
  <si>
    <t>Bashir Shah</t>
  </si>
  <si>
    <t>23-10-2022</t>
  </si>
  <si>
    <t>Zarmana Paree</t>
  </si>
  <si>
    <t>Sahidullah</t>
  </si>
  <si>
    <t>0333-4306534</t>
  </si>
  <si>
    <t>Kill Tangian</t>
  </si>
  <si>
    <t>Abdul Samand</t>
  </si>
  <si>
    <t>0333-7748759</t>
  </si>
  <si>
    <t>Killi Shore Shahrag</t>
  </si>
  <si>
    <t>Muhammad Ishaq</t>
  </si>
  <si>
    <t>0332-7936477</t>
  </si>
  <si>
    <t xml:space="preserve">Faiz Abad </t>
  </si>
  <si>
    <t>Sufiiad Bulandi</t>
  </si>
  <si>
    <t>N/A</t>
  </si>
  <si>
    <t>Toorhi</t>
  </si>
  <si>
    <t>Siaraj Ahmed</t>
  </si>
  <si>
    <t>Daood Khan</t>
  </si>
  <si>
    <t>51602-5986593-7</t>
  </si>
  <si>
    <t>Denda</t>
  </si>
  <si>
    <t xml:space="preserve">Mohammad Kareem </t>
  </si>
  <si>
    <t>51602-1132950-3</t>
  </si>
  <si>
    <t>Marghya</t>
  </si>
  <si>
    <t>Nazeer Ahmed</t>
  </si>
  <si>
    <t>Chotto</t>
  </si>
  <si>
    <t>Shaiyad</t>
  </si>
  <si>
    <t>Naiyamat Ullah</t>
  </si>
  <si>
    <t>Kanak</t>
  </si>
  <si>
    <t>Haji Abdul Sadiq</t>
  </si>
  <si>
    <t>51602-3548997-9</t>
  </si>
  <si>
    <t>Dasht e Baba/ Mastung</t>
  </si>
  <si>
    <t>Mohammad Arif</t>
  </si>
  <si>
    <t>51602-1126260-1</t>
  </si>
  <si>
    <t>Dasht e Baba</t>
  </si>
  <si>
    <t>Koshkak</t>
  </si>
  <si>
    <t>51602-9177320-1</t>
  </si>
  <si>
    <t xml:space="preserve">Khad Kucha </t>
  </si>
  <si>
    <t>Mohammad Hanif</t>
  </si>
  <si>
    <t>51602-1139984-3</t>
  </si>
  <si>
    <t>51602-1131753-9</t>
  </si>
  <si>
    <t>kanak</t>
  </si>
  <si>
    <t>Songur</t>
  </si>
  <si>
    <t>Ghulam Rasool</t>
  </si>
  <si>
    <t>51602-5069312-7</t>
  </si>
  <si>
    <t>songur</t>
  </si>
  <si>
    <t>Paring Abad</t>
  </si>
  <si>
    <t>Mohammad Ishaq</t>
  </si>
  <si>
    <t>51602-1131317-3</t>
  </si>
  <si>
    <t>Isplingi</t>
  </si>
  <si>
    <t>Sardar Khan</t>
  </si>
  <si>
    <t xml:space="preserve">Kabeer Ahmed </t>
  </si>
  <si>
    <t>51602-3789078-1</t>
  </si>
  <si>
    <t>Amach/mastung</t>
  </si>
  <si>
    <t>Naseem Ahmed</t>
  </si>
  <si>
    <t>51602-2345703-1</t>
  </si>
  <si>
    <t>Kund Masori</t>
  </si>
  <si>
    <t xml:space="preserve">Mohammad Ayoub </t>
  </si>
  <si>
    <t>51602-1914397-5</t>
  </si>
  <si>
    <t>Mohammad Ashraf</t>
  </si>
  <si>
    <t>51602-1134343-7</t>
  </si>
  <si>
    <t>51602-112844-5</t>
  </si>
  <si>
    <t xml:space="preserve">Mohammad Azeem </t>
  </si>
  <si>
    <t>53306-2421456-5</t>
  </si>
  <si>
    <t xml:space="preserve">Khalil Ahmed </t>
  </si>
  <si>
    <t>51602-1120295-3</t>
  </si>
  <si>
    <t>Haji Mohammad Baqa</t>
  </si>
  <si>
    <t>51602-1136505-1</t>
  </si>
  <si>
    <t xml:space="preserve">Pir Kanoo/Mastung </t>
  </si>
  <si>
    <t>51602-0590198-7</t>
  </si>
  <si>
    <t xml:space="preserve">Rasool Bakhsh </t>
  </si>
  <si>
    <t>51602-0333318-1</t>
  </si>
  <si>
    <t>Kunghar</t>
  </si>
  <si>
    <t>Mir Ahmed</t>
  </si>
  <si>
    <t>Nasrrullah</t>
  </si>
  <si>
    <t>51602-4137141-1</t>
  </si>
  <si>
    <t>Kabeer Ahmed</t>
  </si>
  <si>
    <t>51602-3789072-1</t>
  </si>
  <si>
    <t>Guroo/Khad Kucha</t>
  </si>
  <si>
    <t>Naeem Ullah</t>
  </si>
  <si>
    <t>51602-68707722-5</t>
  </si>
  <si>
    <t>Umaerani/</t>
  </si>
  <si>
    <t>51602-9629639-3</t>
  </si>
  <si>
    <t>51602-3510474-8</t>
  </si>
  <si>
    <t>Rindak</t>
  </si>
  <si>
    <t>Nabi Dad</t>
  </si>
  <si>
    <t>51602-0508375-5</t>
  </si>
  <si>
    <t>Ghulam Prinz</t>
  </si>
  <si>
    <t>Haji Akbar</t>
  </si>
  <si>
    <t>53306-7909463-3</t>
  </si>
  <si>
    <t>51602-2235987-7</t>
  </si>
  <si>
    <t>Mohammad Alim</t>
  </si>
  <si>
    <t>51602-1122804-3</t>
  </si>
  <si>
    <t>Kughar</t>
  </si>
  <si>
    <t>51602-3899458-6</t>
  </si>
  <si>
    <t>Anjirree</t>
  </si>
  <si>
    <t>51602-1126918-7</t>
  </si>
  <si>
    <t>Masori</t>
  </si>
  <si>
    <t>Mohammad Ayoub</t>
  </si>
  <si>
    <t>Ghulam Mohiddin</t>
  </si>
  <si>
    <t>51602-1133641-3</t>
  </si>
  <si>
    <t xml:space="preserve">Muhammad Saleem </t>
  </si>
  <si>
    <t>54401-1216333-7</t>
  </si>
  <si>
    <t>Ghulam Mustafa</t>
  </si>
  <si>
    <t>51601-5226587-5</t>
  </si>
  <si>
    <t>51601-7194122-5</t>
  </si>
  <si>
    <t>Dasht e baba</t>
  </si>
  <si>
    <t>51602-9719055-1</t>
  </si>
  <si>
    <t>51602-0431973-9</t>
  </si>
  <si>
    <t>Muhammad Ileyas</t>
  </si>
  <si>
    <t>51602-9211440-1</t>
  </si>
  <si>
    <t>Khalid Waleed</t>
  </si>
  <si>
    <t>51602-2529746-9</t>
  </si>
  <si>
    <t>Abdul malik</t>
  </si>
  <si>
    <t>Asharaf</t>
  </si>
  <si>
    <t>Killi Minra</t>
  </si>
  <si>
    <t>Shah Karez</t>
  </si>
  <si>
    <t>Muhmmad Jameel</t>
  </si>
  <si>
    <t>56302-2741575-1</t>
  </si>
  <si>
    <t>21/1/2021</t>
  </si>
  <si>
    <t>21/6/2021</t>
  </si>
  <si>
    <t>The Schem was visited in May 2023 but was in deffered due to missing data which is available now, hence reverifeid.</t>
  </si>
  <si>
    <t>56302-0976306-9</t>
  </si>
  <si>
    <t>Mira</t>
  </si>
  <si>
    <t>Shaghai</t>
  </si>
  <si>
    <t>Shagai</t>
  </si>
  <si>
    <t>56302-1653284-7</t>
  </si>
  <si>
    <t>15/6/2021</t>
  </si>
  <si>
    <t>Sharan Hamzazai</t>
  </si>
  <si>
    <t>56302-8824853-9</t>
  </si>
  <si>
    <t>Killi Nashpa</t>
  </si>
  <si>
    <t>Surki Jangal</t>
  </si>
  <si>
    <t>Shahkariz</t>
  </si>
  <si>
    <t>56302-0795617-9</t>
  </si>
  <si>
    <t>28/04/2020</t>
  </si>
  <si>
    <t>The Schem was visited in July 2023 but was in deffered due to missing data which is available now, hence reverifeid.</t>
  </si>
  <si>
    <t>Chenalai</t>
  </si>
  <si>
    <t>Kacha Maqzai</t>
  </si>
  <si>
    <t>Feroz khan</t>
  </si>
  <si>
    <t>56302-1973061-9</t>
  </si>
  <si>
    <t>Chinjan</t>
  </si>
  <si>
    <t>Muhibullah</t>
  </si>
  <si>
    <t>56302-5818201-3</t>
  </si>
  <si>
    <t>Pata Kot</t>
  </si>
  <si>
    <t>Ponga</t>
  </si>
  <si>
    <t>Nasir khan</t>
  </si>
  <si>
    <t>56302-56192211-3</t>
  </si>
  <si>
    <t>No Network Avaiable</t>
  </si>
  <si>
    <t>Gurmai</t>
  </si>
  <si>
    <t>56302-3677157-9</t>
  </si>
  <si>
    <t>Khalis</t>
  </si>
  <si>
    <t>56302-5729497-7</t>
  </si>
  <si>
    <t>21-9-2021</t>
  </si>
  <si>
    <t>The Schem was visited in February 2023 but was in deffered due to missing data which is available now, hence reverifeid.</t>
  </si>
  <si>
    <t>Saghar</t>
  </si>
  <si>
    <t>56302-5970546-1</t>
  </si>
  <si>
    <t>no network available</t>
  </si>
  <si>
    <t>The Schem was visited in February 2024  but was in deffered due to missing data which is available now, hence reverifeid.</t>
  </si>
  <si>
    <t>56302-3087993-9</t>
  </si>
  <si>
    <t>Shabozai</t>
  </si>
  <si>
    <t>Dolat Khan</t>
  </si>
  <si>
    <t>56302-3914486-7</t>
  </si>
  <si>
    <t>Killi Lahore</t>
  </si>
  <si>
    <t>56302-5534893-3</t>
  </si>
  <si>
    <t>Rozi Jan</t>
  </si>
  <si>
    <t>56302-4671490-9</t>
  </si>
  <si>
    <t>Saleh Muhammad</t>
  </si>
  <si>
    <t>56302-7815416-5</t>
  </si>
  <si>
    <t>Dili</t>
  </si>
  <si>
    <t>Muhammad Javed</t>
  </si>
  <si>
    <t>56302-9302396-1</t>
  </si>
  <si>
    <t>Aminullah</t>
  </si>
  <si>
    <t>56302-9905571-7</t>
  </si>
  <si>
    <t>56302-0848710-3</t>
  </si>
  <si>
    <t>Barad</t>
  </si>
  <si>
    <t>56302-6015252-5</t>
  </si>
  <si>
    <t>Naseeb Khan</t>
  </si>
  <si>
    <t>56302-6743373-3</t>
  </si>
  <si>
    <t>Hazrat Gul</t>
  </si>
  <si>
    <t>56302-1140223-1</t>
  </si>
  <si>
    <t>56302-760861-1</t>
  </si>
  <si>
    <t>Namatullah</t>
  </si>
  <si>
    <t>56302-8870931-5</t>
  </si>
  <si>
    <t>Punga</t>
  </si>
  <si>
    <t>Faizullah</t>
  </si>
  <si>
    <t>56302-4201156.-7</t>
  </si>
  <si>
    <t>Dargai Kudazai</t>
  </si>
  <si>
    <t>56302-9817869.-9</t>
  </si>
  <si>
    <t>Wazir Khan</t>
  </si>
  <si>
    <t>56302-2169891-1</t>
  </si>
  <si>
    <t>Hassan Shah</t>
  </si>
  <si>
    <t>56302-3966927-7</t>
  </si>
  <si>
    <t>563027243854-1</t>
  </si>
  <si>
    <t>Nali Makhter</t>
  </si>
  <si>
    <t>M Nawaz</t>
  </si>
  <si>
    <t>563029340327-1</t>
  </si>
  <si>
    <t>Umar Shah</t>
  </si>
  <si>
    <t>56302-505880-1</t>
  </si>
  <si>
    <t>Fazal Dad</t>
  </si>
  <si>
    <t>56302-0847061-1</t>
  </si>
  <si>
    <t>56302-62540410-3</t>
  </si>
  <si>
    <t>Abdul Shafiq</t>
  </si>
  <si>
    <t>56302-1731419-9</t>
  </si>
  <si>
    <t>Ramzan Khan</t>
  </si>
  <si>
    <t>56302-4912287-1</t>
  </si>
  <si>
    <t>56302-4827838-7</t>
  </si>
  <si>
    <t>Khaiq Dad</t>
  </si>
  <si>
    <t>56302-8121329-7</t>
  </si>
  <si>
    <t>Majeed Ramzan</t>
  </si>
  <si>
    <t>56302-2503065-5</t>
  </si>
  <si>
    <t>Makhter</t>
  </si>
  <si>
    <t>Para Din</t>
  </si>
  <si>
    <t>56302-0840752-1</t>
  </si>
  <si>
    <t>Nasir Khan</t>
  </si>
  <si>
    <t>56302-9250612-3</t>
  </si>
  <si>
    <t>Moladad</t>
  </si>
  <si>
    <t>56302-0847428-7</t>
  </si>
  <si>
    <t>M Shah</t>
  </si>
  <si>
    <t>56302-0828070-3</t>
  </si>
  <si>
    <t>Najeebullah</t>
  </si>
  <si>
    <t>56302-4161353-7</t>
  </si>
  <si>
    <t>Asimullsh</t>
  </si>
  <si>
    <t>56302-7254707-9</t>
  </si>
  <si>
    <t>Baitullah</t>
  </si>
  <si>
    <t>56302-4764738-1</t>
  </si>
  <si>
    <t>Sultan China</t>
  </si>
  <si>
    <t>M Naeem</t>
  </si>
  <si>
    <t>56302-3104861-7</t>
  </si>
  <si>
    <t>Dargai Sargar</t>
  </si>
  <si>
    <t>56302-0829989-7</t>
  </si>
  <si>
    <t>56302-3280329-9</t>
  </si>
  <si>
    <t>Minara</t>
  </si>
  <si>
    <t>Habib Khan</t>
  </si>
  <si>
    <t>56302-1224913-5</t>
  </si>
  <si>
    <t>Kanorabad</t>
  </si>
  <si>
    <t>42401-5937688-5</t>
  </si>
  <si>
    <t>Niganga</t>
  </si>
  <si>
    <t>56302-0837258-1</t>
  </si>
  <si>
    <t>56302-7297470-1</t>
  </si>
  <si>
    <t>56302-9134916-9</t>
  </si>
  <si>
    <t>Ghazgai</t>
  </si>
  <si>
    <t>56302-3366356-7</t>
  </si>
  <si>
    <t>56302-8374196-7</t>
  </si>
  <si>
    <t>56302-0836582-7</t>
  </si>
  <si>
    <t>Wali Muhammad</t>
  </si>
  <si>
    <t>56302-0837093-7</t>
  </si>
  <si>
    <t>56302-9740293-1</t>
  </si>
  <si>
    <t>56302-0837107-1</t>
  </si>
  <si>
    <t>Sahib Jan</t>
  </si>
  <si>
    <t>56302-6345922-1</t>
  </si>
  <si>
    <t>56302-3374794-7</t>
  </si>
  <si>
    <t>56302-2332980-5</t>
  </si>
  <si>
    <t>Shir Zaman</t>
  </si>
  <si>
    <t>56302-7347612-3</t>
  </si>
  <si>
    <t>Asadullah</t>
  </si>
  <si>
    <t>56302-7438896-3</t>
  </si>
  <si>
    <t>56302-3302630-1</t>
  </si>
  <si>
    <t>56302-127381-1</t>
  </si>
  <si>
    <t>56302-7478892-7</t>
  </si>
  <si>
    <t>Zar Kariz</t>
  </si>
  <si>
    <t>M Abdul Mateen</t>
  </si>
  <si>
    <t>56302-5638654-1</t>
  </si>
  <si>
    <t>Abdul Razaq</t>
  </si>
  <si>
    <t>Noorullah</t>
  </si>
  <si>
    <t>56302-5289998-1</t>
  </si>
  <si>
    <t>Uryagi</t>
  </si>
  <si>
    <t>56302-0812941-9</t>
  </si>
  <si>
    <t>M Ashraf</t>
  </si>
  <si>
    <t>56302-8374689-1</t>
  </si>
  <si>
    <t>Zahir Shah</t>
  </si>
  <si>
    <t>56302-6376787-9</t>
  </si>
  <si>
    <t>56302-0309637-7</t>
  </si>
  <si>
    <t>56302-4054927-1</t>
  </si>
  <si>
    <t>Alladad</t>
  </si>
  <si>
    <t>56302-6255273-9</t>
  </si>
  <si>
    <t>56302-7819505-5</t>
  </si>
  <si>
    <t>Shah Kariz</t>
  </si>
  <si>
    <t>56302-4997255-1</t>
  </si>
  <si>
    <t>Laghi</t>
  </si>
  <si>
    <t>56302-9269169-5</t>
  </si>
  <si>
    <t>Asgharloon</t>
  </si>
  <si>
    <t>56302-0832749-9</t>
  </si>
  <si>
    <t>Jalal Ahmad</t>
  </si>
  <si>
    <t>56302-6903256-3</t>
  </si>
  <si>
    <t>Dunya Khan</t>
  </si>
  <si>
    <t>56302-2727051-1</t>
  </si>
  <si>
    <t>56302-6564029-7</t>
  </si>
  <si>
    <t>56302-3399420-7</t>
  </si>
  <si>
    <t>56302-0378391-5</t>
  </si>
  <si>
    <t>Sabir Khan</t>
  </si>
  <si>
    <t>56302-1723819-1</t>
  </si>
  <si>
    <t>56302-9272342-3</t>
  </si>
  <si>
    <t>Naseebullah</t>
  </si>
  <si>
    <t>56302-6484920-3</t>
  </si>
  <si>
    <t>Kach Amqzai</t>
  </si>
  <si>
    <t>56302-0233747-3</t>
  </si>
  <si>
    <t>56302-0824946-3</t>
  </si>
  <si>
    <t>56302-7210544-3</t>
  </si>
  <si>
    <t>56302-8258572-9</t>
  </si>
  <si>
    <t>Bori Viala</t>
  </si>
  <si>
    <t>Fazal  Rehman</t>
  </si>
  <si>
    <t>56302-4588674-5</t>
  </si>
  <si>
    <t>Lashti</t>
  </si>
  <si>
    <t>Barat Khan</t>
  </si>
  <si>
    <t>56302-286799-7</t>
  </si>
  <si>
    <t>Gula Khan</t>
  </si>
  <si>
    <t>56302-0844870-7</t>
  </si>
  <si>
    <t>56302-3986805-7</t>
  </si>
  <si>
    <t>56302-1540368-7</t>
  </si>
  <si>
    <t>Dost Muhammad</t>
  </si>
  <si>
    <t>563023285164-5</t>
  </si>
  <si>
    <t>Obadullah</t>
  </si>
  <si>
    <t>56302-7121227-3</t>
  </si>
  <si>
    <t>30.6958    68.3654</t>
  </si>
  <si>
    <t>56302-8511397-9</t>
  </si>
  <si>
    <t>56302-3834099-1</t>
  </si>
  <si>
    <t>Mahool</t>
  </si>
  <si>
    <t>56302-0834366-5</t>
  </si>
  <si>
    <t>30.654789 68.32145</t>
  </si>
  <si>
    <t>56302-0834344-5</t>
  </si>
  <si>
    <t>Paradin</t>
  </si>
  <si>
    <t>56302-0646043-1</t>
  </si>
  <si>
    <t>Allouddin</t>
  </si>
  <si>
    <t>56302-3529244-3</t>
  </si>
  <si>
    <t>Saghrai</t>
  </si>
  <si>
    <t>56302-9868881-3</t>
  </si>
  <si>
    <t>Kamal Khan</t>
  </si>
  <si>
    <t>56302-0836828-3</t>
  </si>
  <si>
    <t>Ayaz Khan</t>
  </si>
  <si>
    <t>563025970546-1</t>
  </si>
  <si>
    <t>Tariq Shah</t>
  </si>
  <si>
    <t>563023087993-9</t>
  </si>
  <si>
    <t>Zangiwal</t>
  </si>
  <si>
    <t>Killi Dili</t>
  </si>
  <si>
    <t>Bilal Ahmad</t>
  </si>
  <si>
    <t>Kill Dili</t>
  </si>
  <si>
    <t>Shah Faisal</t>
  </si>
  <si>
    <t>Nali Azam Makhter</t>
  </si>
  <si>
    <t>30.36251 68.25896</t>
  </si>
  <si>
    <t>Wahar</t>
  </si>
  <si>
    <t>Khalilurehman</t>
  </si>
  <si>
    <t>Zara Nalai Makhter</t>
  </si>
  <si>
    <t>30.36987 68.14526</t>
  </si>
  <si>
    <t>Abdul Kabir</t>
  </si>
  <si>
    <t>Momir Khan</t>
  </si>
  <si>
    <t>Yassin</t>
  </si>
  <si>
    <t>5630-28870931-5</t>
  </si>
  <si>
    <t>Shir Ali</t>
  </si>
  <si>
    <t>56302-4201156-7</t>
  </si>
  <si>
    <t>Riaz Khan</t>
  </si>
  <si>
    <t>56302-9817869-9</t>
  </si>
  <si>
    <t>Lori Daman</t>
  </si>
  <si>
    <t>Sada Gul</t>
  </si>
  <si>
    <t>56302-7243854-1</t>
  </si>
  <si>
    <t>China Alizai</t>
  </si>
  <si>
    <t>Muhammad Abbas</t>
  </si>
  <si>
    <t>Saifullah</t>
  </si>
  <si>
    <t>56302-6254041-3</t>
  </si>
  <si>
    <t>Toor Tahna</t>
  </si>
  <si>
    <t>Aziz Ahmad</t>
  </si>
  <si>
    <t>Sharbat Khan</t>
  </si>
  <si>
    <t>Abdul Haq</t>
  </si>
  <si>
    <t>Alloudin</t>
  </si>
  <si>
    <t>Katwai</t>
  </si>
  <si>
    <t>Saleem Anwar</t>
  </si>
  <si>
    <t>Ayob Khan</t>
  </si>
  <si>
    <t>Gul Dad</t>
  </si>
  <si>
    <t>Sakhi Dad</t>
  </si>
  <si>
    <t>Abdul Mateen</t>
  </si>
  <si>
    <t>Abdul Hakim</t>
  </si>
  <si>
    <t>Dargai Zakhpil</t>
  </si>
  <si>
    <t>Asmatullah</t>
  </si>
  <si>
    <t>Abdul Karim</t>
  </si>
  <si>
    <t>Hanif</t>
  </si>
  <si>
    <t>Payo kach</t>
  </si>
  <si>
    <t>Mawa Khan</t>
  </si>
  <si>
    <t>Tiro Aghbarg</t>
  </si>
  <si>
    <t>Naqeebullah</t>
  </si>
  <si>
    <t>Shah Khalid</t>
  </si>
  <si>
    <t>Marngi Aghbarg</t>
  </si>
  <si>
    <t>Jalil</t>
  </si>
  <si>
    <t>Mian Gul</t>
  </si>
  <si>
    <t>30.36251 68.48596</t>
  </si>
  <si>
    <t>Payo Kach</t>
  </si>
  <si>
    <t>Zaman Khan</t>
  </si>
  <si>
    <t>56302-1273811-1</t>
  </si>
  <si>
    <t>Gulmir Jan</t>
  </si>
  <si>
    <t>Naveed Jan</t>
  </si>
  <si>
    <t>Kotkai Makhter</t>
  </si>
  <si>
    <t>Obaidullah</t>
  </si>
  <si>
    <t>Muhammad Suliman</t>
  </si>
  <si>
    <t>Akhtar Muhammad</t>
  </si>
  <si>
    <t>30.86754 68.21453</t>
  </si>
  <si>
    <t>Asimullah</t>
  </si>
  <si>
    <t>Alam Jan</t>
  </si>
  <si>
    <t>30.32578 68.9864</t>
  </si>
  <si>
    <t>Faizullah Jan</t>
  </si>
  <si>
    <t>56302-8739216-7</t>
  </si>
  <si>
    <t>56303-6576939-6</t>
  </si>
  <si>
    <t>56302-9238695-5</t>
  </si>
  <si>
    <t>Sharan Alizai</t>
  </si>
  <si>
    <t>Mustafa</t>
  </si>
  <si>
    <t>56302-8137350-3</t>
  </si>
  <si>
    <t>Sihan Toor Tahna</t>
  </si>
  <si>
    <t>Satki</t>
  </si>
  <si>
    <t>56302-0852197-3</t>
  </si>
  <si>
    <t>Dad Ali</t>
  </si>
  <si>
    <t>56302-6376022-3</t>
  </si>
  <si>
    <t>Shaban Aghbarg</t>
  </si>
  <si>
    <t>Hayatullah</t>
  </si>
  <si>
    <t>56503-9968718-7</t>
  </si>
  <si>
    <t>56302-0830672-1</t>
  </si>
  <si>
    <t>30.55478 68.66945</t>
  </si>
  <si>
    <t>Daro Khan</t>
  </si>
  <si>
    <t>56302-6642080-9</t>
  </si>
  <si>
    <t>Muhammad Imran</t>
  </si>
  <si>
    <t>56302-7114991-9</t>
  </si>
  <si>
    <t>Badost</t>
  </si>
  <si>
    <t>56302-4848241-5</t>
  </si>
  <si>
    <t>56302-4745672-5</t>
  </si>
  <si>
    <t>56302-0843131-3</t>
  </si>
  <si>
    <t>56302-0858919-5</t>
  </si>
  <si>
    <t>Nali toor Tahna</t>
  </si>
  <si>
    <t>Sahiban</t>
  </si>
  <si>
    <t>56302-4138784-9</t>
  </si>
  <si>
    <t>30.54456 68.99455</t>
  </si>
  <si>
    <t>56302-2053303-7</t>
  </si>
  <si>
    <t>Muhammad Nadeem</t>
  </si>
  <si>
    <t>56302-4993868-9</t>
  </si>
  <si>
    <t>Ghazi Khan</t>
  </si>
  <si>
    <t>56302-9758366-5</t>
  </si>
  <si>
    <t>56302-4072790-9</t>
  </si>
  <si>
    <t>Dawood</t>
  </si>
  <si>
    <t>56302-0647407-7</t>
  </si>
  <si>
    <t>56302-9211971-9</t>
  </si>
  <si>
    <t>Saleem Khan</t>
  </si>
  <si>
    <t>56302-5371921-9</t>
  </si>
  <si>
    <t>Nali Toor Tahna</t>
  </si>
  <si>
    <t>56303-4958645-7</t>
  </si>
  <si>
    <t>56302-8417484-9</t>
  </si>
  <si>
    <t>Abdul Ahad</t>
  </si>
  <si>
    <t>56302-9369134-1</t>
  </si>
  <si>
    <t>56302-7405929-3</t>
  </si>
  <si>
    <t>56302-3678708-9</t>
  </si>
  <si>
    <t>56201-1723819-1</t>
  </si>
  <si>
    <t>56302-0587758-7</t>
  </si>
  <si>
    <t>Hawaldar</t>
  </si>
  <si>
    <t>56302-8307007-1</t>
  </si>
  <si>
    <t>56303-2291970-5</t>
  </si>
  <si>
    <t>Chinali</t>
  </si>
  <si>
    <t>56302-0838345-3</t>
  </si>
  <si>
    <t>Abdul Qudoos</t>
  </si>
  <si>
    <t>56302-1831139-3</t>
  </si>
  <si>
    <t>Waris</t>
  </si>
  <si>
    <t>Qayoum</t>
  </si>
  <si>
    <t>56302-3771672-1</t>
  </si>
  <si>
    <t>Mahboob</t>
  </si>
  <si>
    <t>56302-6280458-5</t>
  </si>
  <si>
    <t>Nazir</t>
  </si>
  <si>
    <t>Qadeer</t>
  </si>
  <si>
    <t>56302-0838413-3</t>
  </si>
  <si>
    <t>Sajjad Hussain</t>
  </si>
  <si>
    <t>56302-5605660-9</t>
  </si>
  <si>
    <t>56302-546656-7</t>
  </si>
  <si>
    <t>Azad Khan</t>
  </si>
  <si>
    <t>56302-5972835-9</t>
  </si>
  <si>
    <t>Yahya khan</t>
  </si>
  <si>
    <t>56302-57144221-3</t>
  </si>
  <si>
    <t>Poonga</t>
  </si>
  <si>
    <t>56302-8610188-9</t>
  </si>
  <si>
    <t>Killi Dily</t>
  </si>
  <si>
    <t>56302-7154709-7</t>
  </si>
  <si>
    <t>Syed Mehboob Shah</t>
  </si>
  <si>
    <t>56304-5834720-9</t>
  </si>
  <si>
    <t>Sulemankhail</t>
  </si>
  <si>
    <t>56401-5780702-5</t>
  </si>
  <si>
    <t>23-06-2020</t>
  </si>
  <si>
    <t>The Schem was visited in October 2023 but was in deffered due to missing data which is available now, hence reverifeid.</t>
  </si>
  <si>
    <t xml:space="preserve">Sara Khawa </t>
  </si>
  <si>
    <t>Saddar`</t>
  </si>
  <si>
    <t>Haji Safi</t>
  </si>
  <si>
    <t>56304-06200155-1</t>
  </si>
  <si>
    <t>Town</t>
  </si>
  <si>
    <t xml:space="preserve">Shabaz Khan </t>
  </si>
  <si>
    <t xml:space="preserve">Ajab Khan </t>
  </si>
  <si>
    <t>56041-6576553-3</t>
  </si>
  <si>
    <t xml:space="preserve">Hussain Shah </t>
  </si>
  <si>
    <t>56304-6547023-1</t>
  </si>
  <si>
    <t>Gharwandi</t>
  </si>
  <si>
    <t xml:space="preserve">Sameeullah </t>
  </si>
  <si>
    <t>56401-9659934-1</t>
  </si>
  <si>
    <t>Saddar Khadozai</t>
  </si>
  <si>
    <t xml:space="preserve">Zahir Khan </t>
  </si>
  <si>
    <t>56401-3560295-9</t>
  </si>
  <si>
    <t>Wah Hassankhail</t>
  </si>
  <si>
    <t xml:space="preserve">Amir Zaman </t>
  </si>
  <si>
    <t>56401-8049167-5</t>
  </si>
  <si>
    <t xml:space="preserve">Saddar </t>
  </si>
  <si>
    <t xml:space="preserve">Khairullah </t>
  </si>
  <si>
    <t>56401-0689022-1</t>
  </si>
  <si>
    <t>Saddoo</t>
  </si>
  <si>
    <t>56304-1433473-7</t>
  </si>
  <si>
    <t xml:space="preserve">Shakoorullah </t>
  </si>
  <si>
    <t>56304-2681622-3</t>
  </si>
  <si>
    <t xml:space="preserve">Mujeebullah </t>
  </si>
  <si>
    <t>56401-8480038-5</t>
  </si>
  <si>
    <t>Zawar Maghdozi</t>
  </si>
  <si>
    <t xml:space="preserve">Nawaz Khan </t>
  </si>
  <si>
    <t>56401-9779988-1</t>
  </si>
  <si>
    <t xml:space="preserve">Muhammad Amir </t>
  </si>
  <si>
    <t>56401-2943147-9</t>
  </si>
  <si>
    <t xml:space="preserve">Fazal Rehman </t>
  </si>
  <si>
    <t>56401-6810716-1</t>
  </si>
  <si>
    <t>Abdul Qayoom</t>
  </si>
  <si>
    <t>56401-5285762-9</t>
  </si>
  <si>
    <t xml:space="preserve">Abdul Qadir </t>
  </si>
  <si>
    <t>56401-1209493-5</t>
  </si>
  <si>
    <t xml:space="preserve">Gull Baddin </t>
  </si>
  <si>
    <t>56304-0311957-1</t>
  </si>
  <si>
    <t>The Schem was visited in January 2024 but was in deffered due to missing data which is available now, hence reverifeid.</t>
  </si>
  <si>
    <t>Musa khail</t>
  </si>
  <si>
    <t>Chap kingri</t>
  </si>
  <si>
    <t>Abdul jalil</t>
  </si>
  <si>
    <t>56302-5206868-7</t>
  </si>
  <si>
    <t>The Schem was visited in August 2023 but was in deffered due to missing data which is available now, hence reverifeid.</t>
  </si>
  <si>
    <t>Noor muhammad</t>
  </si>
  <si>
    <t>56304-8630523-3</t>
  </si>
  <si>
    <t>Kingri</t>
  </si>
  <si>
    <t>Muhamad hashim</t>
  </si>
  <si>
    <t>56304-7937996-1</t>
  </si>
  <si>
    <t>Burg pusht</t>
  </si>
  <si>
    <t>Fareed ahmad</t>
  </si>
  <si>
    <t>56401-8183312-1</t>
  </si>
  <si>
    <t>22-02-2021</t>
  </si>
  <si>
    <t>25-01-2021</t>
  </si>
  <si>
    <t>Dargai</t>
  </si>
  <si>
    <t>Khanayi</t>
  </si>
  <si>
    <t>56401-1079255-3</t>
  </si>
  <si>
    <t>The Schem was visited in June 2023 but was in deffered due to missing data which is available now, hence reverifeid.</t>
  </si>
  <si>
    <t>Fazal Din</t>
  </si>
  <si>
    <t>56304-1430836-1</t>
  </si>
  <si>
    <t>Toi sar</t>
  </si>
  <si>
    <t>Dakyan</t>
  </si>
  <si>
    <t>Ali jan</t>
  </si>
  <si>
    <t>56401-3993341-9</t>
  </si>
  <si>
    <t>Ghursya</t>
  </si>
  <si>
    <t>Musa Gul</t>
  </si>
  <si>
    <t>Sultanabad Town</t>
  </si>
  <si>
    <t>56401-7075978-5</t>
  </si>
  <si>
    <t>Tali Town</t>
  </si>
  <si>
    <t>56401-1819224-7</t>
  </si>
  <si>
    <t>Loghi</t>
  </si>
  <si>
    <t>Gul hassan</t>
  </si>
  <si>
    <t>56304-1421795-7</t>
  </si>
  <si>
    <t>Salamzai</t>
  </si>
  <si>
    <t>Sakhi dad</t>
  </si>
  <si>
    <t>56304-1643573-1</t>
  </si>
  <si>
    <t>The Schem was visited in December 2023 but was in deffered due to missing data which is available now, hence reverifeid.</t>
  </si>
  <si>
    <t>54001-5066373-7</t>
  </si>
  <si>
    <t>The Schem was visited in November 2023 but was in deffered due to missing data which is available now, hence reverifeid.</t>
  </si>
  <si>
    <t>Mastung City</t>
  </si>
  <si>
    <t>Shkhaik Wasil</t>
  </si>
  <si>
    <t>Ladha</t>
  </si>
  <si>
    <t>Marghy Mastung</t>
  </si>
  <si>
    <t>Khad Kucha</t>
  </si>
  <si>
    <t>Qamar</t>
  </si>
  <si>
    <t xml:space="preserve">Haji Abdul Karim </t>
  </si>
  <si>
    <t>51602-18322933-1</t>
  </si>
  <si>
    <t>18-06-2020</t>
  </si>
  <si>
    <t>Kadkucha</t>
  </si>
  <si>
    <t>Haji Ghulam Sarwar</t>
  </si>
  <si>
    <t>51602-621224-7</t>
  </si>
  <si>
    <t>23-05-2020</t>
  </si>
  <si>
    <t>14/1/2021</t>
  </si>
  <si>
    <t>13-02-2021</t>
  </si>
  <si>
    <t xml:space="preserve"> Dasht</t>
  </si>
  <si>
    <t>16-02-2021</t>
  </si>
  <si>
    <t>Khad Kocha</t>
  </si>
  <si>
    <t>51602-0550837-5</t>
  </si>
  <si>
    <t>Gondain Dasht</t>
  </si>
  <si>
    <t>Muhammad Rizwan</t>
  </si>
  <si>
    <t>51602-1288389-1</t>
  </si>
  <si>
    <t>Khad Koocha</t>
  </si>
  <si>
    <t>51602-1122594-3</t>
  </si>
  <si>
    <t xml:space="preserve"> BALOCHISTAN COMPONENT</t>
  </si>
  <si>
    <t>Moola Chari</t>
  </si>
  <si>
    <t>Chari</t>
  </si>
  <si>
    <t>Muhammad Azeem</t>
  </si>
  <si>
    <t>51404-9104738-7</t>
  </si>
  <si>
    <t>25/3/2021</t>
  </si>
  <si>
    <t>121*120*4.5</t>
  </si>
  <si>
    <t>23/02/2021</t>
  </si>
  <si>
    <t>29/02/2021</t>
  </si>
  <si>
    <t>30-6-2021</t>
  </si>
  <si>
    <t>Complete</t>
  </si>
  <si>
    <t>Mordan</t>
  </si>
  <si>
    <t>51404-2192347-3</t>
  </si>
  <si>
    <t>24/2/2021</t>
  </si>
  <si>
    <t>30/2/2021</t>
  </si>
  <si>
    <t>0335-2993270</t>
  </si>
  <si>
    <t>Mordan Moola</t>
  </si>
  <si>
    <t>51404-21923447-3</t>
  </si>
  <si>
    <t>24/02/2021</t>
  </si>
  <si>
    <t>30/02/2021</t>
  </si>
  <si>
    <t xml:space="preserve">    Khuzdar</t>
  </si>
  <si>
    <t>Bhaghbana</t>
  </si>
  <si>
    <t>The scheams was visited in DECEMBERember 2023 but some documents not avilabe (now its ok to verify)</t>
  </si>
  <si>
    <t>The Schem was visited in DECEMBERember 2023 but was in deffered due to missing data which is available now, hence reverifeid.</t>
  </si>
  <si>
    <t>Killi Shagai</t>
  </si>
  <si>
    <t>Shagai Mirzi</t>
  </si>
  <si>
    <t>Loi Band</t>
  </si>
  <si>
    <t>Bandat Pasenzai</t>
  </si>
  <si>
    <t xml:space="preserve">UlMayi </t>
  </si>
  <si>
    <t>2020-2021</t>
  </si>
  <si>
    <t>Kareem Abad</t>
  </si>
  <si>
    <t>Kharan city</t>
  </si>
  <si>
    <t>Muhammad  Ali</t>
  </si>
  <si>
    <t>51301-2137583-5</t>
  </si>
  <si>
    <t>No ,Network Coverage</t>
  </si>
  <si>
    <t>18-10-2020</t>
  </si>
  <si>
    <t>23-10-2020</t>
  </si>
  <si>
    <t>Javid Ahmed</t>
  </si>
  <si>
    <t>51301-3009978-9</t>
  </si>
  <si>
    <t>25-03-2022</t>
  </si>
  <si>
    <t>120*120*4.6</t>
  </si>
  <si>
    <t>Tehsile</t>
  </si>
  <si>
    <t>Latitude</t>
  </si>
  <si>
    <t>Long</t>
  </si>
  <si>
    <t>Toba Sarbesd</t>
  </si>
  <si>
    <t>54400-0385602-1</t>
  </si>
  <si>
    <t>0346-8257052</t>
  </si>
  <si>
    <t xml:space="preserve">30.942173
</t>
  </si>
  <si>
    <t xml:space="preserve">
67.067267</t>
  </si>
  <si>
    <t>120'x120'x4.5'</t>
  </si>
  <si>
    <t>13-12-2021</t>
  </si>
  <si>
    <t>The Schem was visited in November 2023  but was in deffered due to missing data which is available now, hence reverifeid.</t>
  </si>
  <si>
    <t>Killa Malak Saleh Gull</t>
  </si>
  <si>
    <t>Abdul Qahir</t>
  </si>
  <si>
    <t>54201-6415823-9</t>
  </si>
  <si>
    <t>0333-3786524</t>
  </si>
  <si>
    <t xml:space="preserve">30.942789
</t>
  </si>
  <si>
    <t xml:space="preserve">
67.0666119</t>
  </si>
  <si>
    <t>Sarbesh Ashezai</t>
  </si>
  <si>
    <t>Haji Bahudin</t>
  </si>
  <si>
    <t>54303-0454025-7</t>
  </si>
  <si>
    <t>0332-8826602</t>
  </si>
  <si>
    <t xml:space="preserve">30.936956
</t>
  </si>
  <si>
    <t xml:space="preserve">
67.049026</t>
  </si>
  <si>
    <t>Kiili Ismail Sarbesh</t>
  </si>
  <si>
    <t>Murtaza</t>
  </si>
  <si>
    <t>54201-2464624-1</t>
  </si>
  <si>
    <t>0332-5268916</t>
  </si>
  <si>
    <t xml:space="preserve">30.955986
</t>
  </si>
  <si>
    <t xml:space="preserve">
66.046863</t>
  </si>
  <si>
    <t>Haji Abdul Samad</t>
  </si>
  <si>
    <t>54201-7857866-9</t>
  </si>
  <si>
    <t>0333-3671301</t>
  </si>
  <si>
    <t xml:space="preserve">30.95746
</t>
  </si>
  <si>
    <t xml:space="preserve">
67.051212</t>
  </si>
  <si>
    <t>killiI smail</t>
  </si>
  <si>
    <t>Haji Baraktullah</t>
  </si>
  <si>
    <t>54203-2051884-1</t>
  </si>
  <si>
    <t>0335-8259815</t>
  </si>
  <si>
    <t xml:space="preserve">30.954847
</t>
  </si>
  <si>
    <t xml:space="preserve">
67.052853</t>
  </si>
  <si>
    <t>Ubaidullah</t>
  </si>
  <si>
    <t>54203-5055071-3</t>
  </si>
  <si>
    <t>0304-502154-7</t>
  </si>
  <si>
    <t xml:space="preserve">30.943693
</t>
  </si>
  <si>
    <t xml:space="preserve">
67.060192</t>
  </si>
  <si>
    <t>Abdurhman</t>
  </si>
  <si>
    <t>54201-5948779-7</t>
  </si>
  <si>
    <t>0331-8023170</t>
  </si>
  <si>
    <t xml:space="preserve">30.945373
</t>
  </si>
  <si>
    <t xml:space="preserve">
67.057619</t>
  </si>
  <si>
    <t>54201-2504118-1</t>
  </si>
  <si>
    <t>0332-2054294</t>
  </si>
  <si>
    <t xml:space="preserve">30.955963
</t>
  </si>
  <si>
    <t xml:space="preserve">
67.050726</t>
  </si>
  <si>
    <t>Shngee Dobndi</t>
  </si>
  <si>
    <t>54201-0574138-3</t>
  </si>
  <si>
    <t>0332-7703224</t>
  </si>
  <si>
    <t xml:space="preserve">30.270898
</t>
  </si>
  <si>
    <t xml:space="preserve">
66.871069</t>
  </si>
  <si>
    <t>Killi Lakar Toba</t>
  </si>
  <si>
    <t>Nayab</t>
  </si>
  <si>
    <t>54201-2476086-3</t>
  </si>
  <si>
    <t>0331-5083903</t>
  </si>
  <si>
    <t xml:space="preserve">30.24765
</t>
  </si>
  <si>
    <t xml:space="preserve">
66.15637</t>
  </si>
  <si>
    <t>Meski</t>
  </si>
  <si>
    <t>Muhammad  Sadique</t>
  </si>
  <si>
    <t>51301-2134640-5</t>
  </si>
  <si>
    <t>F Year</t>
  </si>
  <si>
    <t>2021-2022</t>
  </si>
  <si>
    <t>Toba</t>
  </si>
  <si>
    <t>Werjabroona</t>
  </si>
  <si>
    <t>Abdul Nasar</t>
  </si>
  <si>
    <t>54201-892426-1</t>
  </si>
  <si>
    <t>0333-8836054</t>
  </si>
  <si>
    <t>Khurd Deobandi</t>
  </si>
  <si>
    <t>Toba Deobandi</t>
  </si>
  <si>
    <t>54201-6508970-5</t>
  </si>
  <si>
    <t>0826-500385</t>
  </si>
  <si>
    <t>Zaymal</t>
  </si>
  <si>
    <t>Jilga</t>
  </si>
  <si>
    <t>54201-2466234-1</t>
  </si>
  <si>
    <t>0335-6826716</t>
  </si>
  <si>
    <t xml:space="preserve"> Deobandi</t>
  </si>
  <si>
    <t>Allah Gull</t>
  </si>
  <si>
    <t>54201-2779911-1</t>
  </si>
  <si>
    <t>0301-37103424</t>
  </si>
  <si>
    <t>Gahbargee  Deobandi</t>
  </si>
  <si>
    <t>Malak Noor Muhammad</t>
  </si>
  <si>
    <t>54201-2461473-5</t>
  </si>
  <si>
    <t>0318-8042286</t>
  </si>
  <si>
    <t>Killi Habib Gahbargee</t>
  </si>
  <si>
    <t>Bismullah Khan</t>
  </si>
  <si>
    <t>54400-0431751-1</t>
  </si>
  <si>
    <t>0321-8152014</t>
  </si>
  <si>
    <t>Killi Shaeedan Deobandi</t>
  </si>
  <si>
    <t>Murtaza Khan</t>
  </si>
  <si>
    <t>54201-2623380-3</t>
  </si>
  <si>
    <t>0366-4383009</t>
  </si>
  <si>
    <t>Gonza Karazat</t>
  </si>
  <si>
    <t>54201-2448958-7</t>
  </si>
  <si>
    <t>0331-7526187</t>
  </si>
  <si>
    <t>Toba Tabina</t>
  </si>
  <si>
    <t>54201-3112295-9</t>
  </si>
  <si>
    <t>0313-6961826</t>
  </si>
  <si>
    <t>Sangeena  Deobandi</t>
  </si>
  <si>
    <t>54201-9058702-3</t>
  </si>
  <si>
    <t>0315-0800280</t>
  </si>
  <si>
    <t>Killi Jalat Khan</t>
  </si>
  <si>
    <t>54201-2456793-7</t>
  </si>
  <si>
    <t>0302-3710266</t>
  </si>
  <si>
    <t>Killi Kareem Baskhs</t>
  </si>
  <si>
    <t xml:space="preserve">Raza Muhammad </t>
  </si>
  <si>
    <t>51301-2132187-7</t>
  </si>
  <si>
    <t>Naryani</t>
  </si>
  <si>
    <t>Gazzi</t>
  </si>
  <si>
    <t>51301-8264180-9</t>
  </si>
  <si>
    <t>Yousaf Wall</t>
  </si>
  <si>
    <t>Jalal Khan</t>
  </si>
  <si>
    <t>51301-5222677-1</t>
  </si>
  <si>
    <t>Shikari Bhent</t>
  </si>
  <si>
    <t>51301-4810560-1</t>
  </si>
  <si>
    <t>Name  of Beneficiary</t>
  </si>
  <si>
    <t>Gulistan</t>
  </si>
  <si>
    <t>Segiee</t>
  </si>
  <si>
    <t>Muhammad Suleman</t>
  </si>
  <si>
    <t>54202-1099177-3</t>
  </si>
  <si>
    <t>0300-3811740</t>
  </si>
  <si>
    <t>New Kili Shamsozai</t>
  </si>
  <si>
    <t>27/6/2022</t>
  </si>
  <si>
    <t>The Schem was visited in September 2023  but was in deffered due to missing data which is available now, hence reverifeid.</t>
  </si>
  <si>
    <t>54202-1097891-7</t>
  </si>
  <si>
    <t>0300-3891884</t>
  </si>
  <si>
    <t>Gulistan Kareez</t>
  </si>
  <si>
    <t>Abdul Rasheed khan</t>
  </si>
  <si>
    <t>54400-6346515-9</t>
  </si>
  <si>
    <t>0333-7870899</t>
  </si>
  <si>
    <t>Abdurehmanzai</t>
  </si>
  <si>
    <t>54202-3082033-9</t>
  </si>
  <si>
    <t>0306-3732799</t>
  </si>
  <si>
    <t>Killi Wali Jan</t>
  </si>
  <si>
    <t>Inayathullah Kareez</t>
  </si>
  <si>
    <t>54202-1091478-9</t>
  </si>
  <si>
    <t>0300-3808061</t>
  </si>
  <si>
    <t>54202-1097895-3</t>
  </si>
  <si>
    <t>0335-1342089</t>
  </si>
  <si>
    <t>Maizai Adda</t>
  </si>
  <si>
    <t xml:space="preserve">Killi Maizai </t>
  </si>
  <si>
    <t>54203-8900354-9</t>
  </si>
  <si>
    <t>0333-90250429</t>
  </si>
  <si>
    <t>27-06-2022</t>
  </si>
  <si>
    <t>54203-8787321-9</t>
  </si>
  <si>
    <t>0300-50269574</t>
  </si>
  <si>
    <t>Hayat Ullah</t>
  </si>
  <si>
    <t>54203-3423283-5</t>
  </si>
  <si>
    <t>0302-5298725</t>
  </si>
  <si>
    <t>Fazal  Muhammad</t>
  </si>
  <si>
    <t>54203-5467157-1</t>
  </si>
  <si>
    <t>0333-2540132</t>
  </si>
  <si>
    <t>Fruit Orchad</t>
  </si>
  <si>
    <t>Oil seeds/Pulses</t>
  </si>
  <si>
    <t>KilliS Popalzai</t>
  </si>
  <si>
    <t>Farakhee</t>
  </si>
  <si>
    <t>Haidar Khan</t>
  </si>
  <si>
    <t>56401-4520094-9</t>
  </si>
  <si>
    <t>20-02-2023</t>
  </si>
  <si>
    <t>16-02-2023</t>
  </si>
  <si>
    <t>27-02-2023</t>
  </si>
  <si>
    <t>31.05.2023</t>
  </si>
  <si>
    <t>25-02-2024</t>
  </si>
  <si>
    <t>56304-6234423-3</t>
  </si>
  <si>
    <t>Srakhawa</t>
  </si>
  <si>
    <t>Shanko</t>
  </si>
  <si>
    <t>56401-5963427-9</t>
  </si>
  <si>
    <t>Drug</t>
  </si>
  <si>
    <t>Karkana</t>
  </si>
  <si>
    <t>Malik Naimat Ullah Jaffar</t>
  </si>
  <si>
    <t>56401-6707046-1</t>
  </si>
  <si>
    <t>Zimri</t>
  </si>
  <si>
    <t>Shair Zaman</t>
  </si>
  <si>
    <t>56401-8391872-3</t>
  </si>
  <si>
    <t>Rarashim</t>
  </si>
  <si>
    <t>Malik Ahmed Khan Buzdar</t>
  </si>
  <si>
    <t>56304-1429787-5</t>
  </si>
  <si>
    <t xml:space="preserve">Juma </t>
  </si>
  <si>
    <t>56304-1429304-5</t>
  </si>
  <si>
    <t>Musa Khil</t>
  </si>
  <si>
    <t>Rahmat Ullah</t>
  </si>
  <si>
    <t>56401-8046657-6</t>
  </si>
  <si>
    <t>31-06-2023</t>
  </si>
  <si>
    <t>Rahmat Gul</t>
  </si>
  <si>
    <t>56304-1436011-7</t>
  </si>
  <si>
    <t xml:space="preserve">Surab </t>
  </si>
  <si>
    <t>56304-1436465-7</t>
  </si>
  <si>
    <t>56304-6220512-3</t>
  </si>
  <si>
    <t xml:space="preserve">Sad Ullah </t>
  </si>
  <si>
    <t>56401-6499535-7</t>
  </si>
  <si>
    <t>56302-0837733-9</t>
  </si>
  <si>
    <t>Abdul Rahman</t>
  </si>
  <si>
    <t>42501-2749668-1</t>
  </si>
  <si>
    <t>56401-9675626-9</t>
  </si>
  <si>
    <t>Syed Atta Ullah Shah</t>
  </si>
  <si>
    <t>56304-1428512-1</t>
  </si>
  <si>
    <t>56304-1429302-9</t>
  </si>
  <si>
    <t>l</t>
  </si>
  <si>
    <t>MUSA KHAIL</t>
  </si>
  <si>
    <t>MUSAKHAIL</t>
  </si>
  <si>
    <t>DARGAI</t>
  </si>
  <si>
    <t>Toisar</t>
  </si>
  <si>
    <t>Sarakhawa</t>
  </si>
  <si>
    <t>Malik Asmat Ullah</t>
  </si>
  <si>
    <t>56401-8607924-9</t>
  </si>
  <si>
    <t>Dadayi</t>
  </si>
  <si>
    <t>56304-0637503-5</t>
  </si>
  <si>
    <t>Muhammad Marjan</t>
  </si>
  <si>
    <t>56401-7407303-1</t>
  </si>
  <si>
    <t>Sali</t>
  </si>
  <si>
    <t>56401-7456895-3</t>
  </si>
  <si>
    <t>Siraj Udin</t>
  </si>
  <si>
    <t>56304-6701538-7</t>
  </si>
  <si>
    <t xml:space="preserve">Salo </t>
  </si>
  <si>
    <t>56401-1819901-3</t>
  </si>
  <si>
    <t>Nazar Gul</t>
  </si>
  <si>
    <t>56304-9615517-9</t>
  </si>
  <si>
    <t>Sher Ali</t>
  </si>
  <si>
    <t>56401-3618182-9</t>
  </si>
  <si>
    <t>56401-8282375-1</t>
  </si>
  <si>
    <t>56401-5420843-7</t>
  </si>
  <si>
    <t>Meraj Khan</t>
  </si>
  <si>
    <t>56401-0521722-7</t>
  </si>
  <si>
    <t>Jumak</t>
  </si>
  <si>
    <t>56304-1436559-7</t>
  </si>
  <si>
    <t>Shams Udin</t>
  </si>
  <si>
    <t>56304-8223578-5</t>
  </si>
  <si>
    <t>Wazeer Khan</t>
  </si>
  <si>
    <t>56401-8813328-9</t>
  </si>
  <si>
    <t>Shah Muhammad</t>
  </si>
  <si>
    <t>56401-9829071-7</t>
  </si>
  <si>
    <t>Essa Khan</t>
  </si>
  <si>
    <t>56401-0132734-7</t>
  </si>
  <si>
    <t>Ramzan</t>
  </si>
  <si>
    <t>56304-7294794-7</t>
  </si>
  <si>
    <t>Adam Khan</t>
  </si>
  <si>
    <t>56304-9238905-1</t>
  </si>
  <si>
    <t>Muhammad Amir Khan</t>
  </si>
  <si>
    <t>loghi</t>
  </si>
  <si>
    <t>Ghafoor</t>
  </si>
  <si>
    <t>56401-9888104-1</t>
  </si>
  <si>
    <t>56401-2627444-9</t>
  </si>
  <si>
    <t>56401-4650063-1</t>
  </si>
  <si>
    <t>56401-0872777-3</t>
  </si>
  <si>
    <t>Malang</t>
  </si>
  <si>
    <t>56304-14369434-3</t>
  </si>
  <si>
    <t>56401-7761105-9</t>
  </si>
  <si>
    <t>Shamak</t>
  </si>
  <si>
    <t>56401-8458279-3</t>
  </si>
  <si>
    <t>Kareem</t>
  </si>
  <si>
    <t>56401-8816357-5</t>
  </si>
  <si>
    <t>Sobadar</t>
  </si>
  <si>
    <t>56401-2044416-9</t>
  </si>
  <si>
    <t>Hassan</t>
  </si>
  <si>
    <t>56401-2377916-9</t>
  </si>
  <si>
    <t>Abdul Ghaffar</t>
  </si>
  <si>
    <t>56401-2348749-1</t>
  </si>
  <si>
    <t>56304-4348439-3</t>
  </si>
  <si>
    <t>Nazar Jan</t>
  </si>
  <si>
    <t>56304-4675284-3</t>
  </si>
  <si>
    <t>62 69.893158</t>
  </si>
  <si>
    <t>Mirdadzi</t>
  </si>
  <si>
    <t>Ahsan Ullah Khan</t>
  </si>
  <si>
    <t>56304-3122662-1</t>
  </si>
  <si>
    <t>Gul Jan</t>
  </si>
  <si>
    <t>56304-3511110-7</t>
  </si>
  <si>
    <t>Jilal Udin</t>
  </si>
  <si>
    <t>54400-3468810-5</t>
  </si>
  <si>
    <t>Kashmir</t>
  </si>
  <si>
    <t>56304-3108945-9</t>
  </si>
  <si>
    <t>Tajak</t>
  </si>
  <si>
    <t>56401-2733672-9</t>
  </si>
  <si>
    <t>Shin Gul</t>
  </si>
  <si>
    <t>56304-7771775-1</t>
  </si>
  <si>
    <t>Baden</t>
  </si>
  <si>
    <t>56401-2102784-9</t>
  </si>
  <si>
    <t>56401-5923322-1</t>
  </si>
  <si>
    <t>Usman</t>
  </si>
  <si>
    <t>56304-3402351-1</t>
  </si>
  <si>
    <t>56401-4857533-9</t>
  </si>
  <si>
    <t>Sher Zaman</t>
  </si>
  <si>
    <t>56401-7757344-5</t>
  </si>
  <si>
    <t>Kot Khan Muhammad</t>
  </si>
  <si>
    <t>56401-5362402-9</t>
  </si>
  <si>
    <t>56401-3337230-7</t>
  </si>
  <si>
    <t>Tahir Khan</t>
  </si>
  <si>
    <t>563044646974-7</t>
  </si>
  <si>
    <t>56401-1514803-7</t>
  </si>
  <si>
    <t>56401-8971982-7</t>
  </si>
  <si>
    <t>Nazar Muhammad</t>
  </si>
  <si>
    <t>56304-1432849-7</t>
  </si>
  <si>
    <t>Khanai</t>
  </si>
  <si>
    <t>56401-0792553-3</t>
  </si>
  <si>
    <t>Qalam Khan</t>
  </si>
  <si>
    <t>56304-7144569-9</t>
  </si>
  <si>
    <t>Wah hassan khail</t>
  </si>
  <si>
    <t>Iqbal</t>
  </si>
  <si>
    <t>56304-7239784-3</t>
  </si>
  <si>
    <t>Muhammad Sarwar</t>
  </si>
  <si>
    <t>56401-9859930-5</t>
  </si>
  <si>
    <t>Gul Badeen</t>
  </si>
  <si>
    <t>56304-0311955-1</t>
  </si>
  <si>
    <t>Baran</t>
  </si>
  <si>
    <t>56304-2542501-3</t>
  </si>
  <si>
    <t>56304-4970592-7</t>
  </si>
  <si>
    <t>Zam</t>
  </si>
  <si>
    <t>Abid Khan</t>
  </si>
  <si>
    <t>56401-8753813-1</t>
  </si>
  <si>
    <t>Kewahen</t>
  </si>
  <si>
    <t>Nazar Khan</t>
  </si>
  <si>
    <t>56304-1446014-7</t>
  </si>
  <si>
    <t>56304-1432460-3</t>
  </si>
  <si>
    <t>Nadir Khan</t>
  </si>
  <si>
    <t>56401-7609184-1</t>
  </si>
  <si>
    <t>Rangeen</t>
  </si>
  <si>
    <t>56401-9154051-9</t>
  </si>
  <si>
    <t>Juma Dar</t>
  </si>
  <si>
    <t>56401-6346424-1</t>
  </si>
  <si>
    <t>Muhammad Zareef</t>
  </si>
  <si>
    <t>56401-4112195-3</t>
  </si>
  <si>
    <t>56304-1428485-3</t>
  </si>
  <si>
    <t>56302-5104480-9</t>
  </si>
  <si>
    <t>Masho Khan</t>
  </si>
  <si>
    <t>56401-8827685-9</t>
  </si>
  <si>
    <t>56401-9198552-7</t>
  </si>
  <si>
    <t>Hafiz Noor Khan</t>
  </si>
  <si>
    <t>56304-1433706-9</t>
  </si>
  <si>
    <t>56403-0341243-1</t>
  </si>
  <si>
    <t>30.535342 7</t>
  </si>
  <si>
    <t>Qaymat Khan</t>
  </si>
  <si>
    <t>56304-1430170-7</t>
  </si>
  <si>
    <t>56304-1428886-7</t>
  </si>
  <si>
    <t>Gulab Din</t>
  </si>
  <si>
    <t>56304-0131327-3</t>
  </si>
  <si>
    <t>56401-5527767-5</t>
  </si>
  <si>
    <t>Saffar Udin</t>
  </si>
  <si>
    <t>56401-8707307-7</t>
  </si>
  <si>
    <t>Juma Gul</t>
  </si>
  <si>
    <t>56401-1977846-7</t>
  </si>
  <si>
    <t>Bajonai</t>
  </si>
  <si>
    <t>56304-2545269-9</t>
  </si>
  <si>
    <t>Shah Wali</t>
  </si>
  <si>
    <t>56401-2613817-9</t>
  </si>
  <si>
    <t>56401-8616639-3</t>
  </si>
  <si>
    <t>56304-1436456-1</t>
  </si>
  <si>
    <t>Khar Khan</t>
  </si>
  <si>
    <t>56304-5706920-9</t>
  </si>
  <si>
    <t>56304-5892078-1</t>
  </si>
  <si>
    <t>Sartaj Aziz</t>
  </si>
  <si>
    <t>56304-4523259-7</t>
  </si>
  <si>
    <t>Hafiz Rahmat Ullah</t>
  </si>
  <si>
    <t>56401-9483898-7</t>
  </si>
  <si>
    <t>56304-1431386-3</t>
  </si>
  <si>
    <t xml:space="preserve">Hotan </t>
  </si>
  <si>
    <t>56401-9796453-3</t>
  </si>
  <si>
    <t>56304-8876978-5</t>
  </si>
  <si>
    <t>56304-0125087-3</t>
  </si>
  <si>
    <t>Bakht Muhammad</t>
  </si>
  <si>
    <t>56401-4669037-9</t>
  </si>
  <si>
    <t>Mehbat Khan</t>
  </si>
  <si>
    <t>56401-94043349-1</t>
  </si>
  <si>
    <t>Shah Gul</t>
  </si>
  <si>
    <t>56304-1428949-5</t>
  </si>
  <si>
    <t>Naimat Khan</t>
  </si>
  <si>
    <t>56401-2773048-5</t>
  </si>
  <si>
    <t>56304-1432822-3</t>
  </si>
  <si>
    <t>56304-1435565-7</t>
  </si>
  <si>
    <t>56401-3569783-9</t>
  </si>
  <si>
    <t>Saffar Khan</t>
  </si>
  <si>
    <t>56401-5973106-1</t>
  </si>
  <si>
    <t>Laly</t>
  </si>
  <si>
    <t>56401-2740889-5</t>
  </si>
  <si>
    <t>56304-1430154-1</t>
  </si>
  <si>
    <t>56401-5214567-5</t>
  </si>
  <si>
    <t>56304-1429280-1</t>
  </si>
  <si>
    <t>Wah Hassan Khail</t>
  </si>
  <si>
    <t>Maza Ullah</t>
  </si>
  <si>
    <t>56304-6644131-5</t>
  </si>
  <si>
    <t>Shah Wazeer</t>
  </si>
  <si>
    <t>56401-2797926-3</t>
  </si>
  <si>
    <t>56304-2861812-1</t>
  </si>
  <si>
    <t>Fateh Khan</t>
  </si>
  <si>
    <t>56401-6659015-1</t>
  </si>
  <si>
    <t>56401-0779348-3</t>
  </si>
  <si>
    <t>30.864858 6</t>
  </si>
  <si>
    <t>Juma</t>
  </si>
  <si>
    <t>Molve Noor Muhammad</t>
  </si>
  <si>
    <t>56304-1432451-5</t>
  </si>
  <si>
    <t>Amir Khan</t>
  </si>
  <si>
    <t>56402-0346228-7</t>
  </si>
  <si>
    <t>Naseeb Gul</t>
  </si>
  <si>
    <t>56401-9752982-1</t>
  </si>
  <si>
    <t>56304-5013749-5</t>
  </si>
  <si>
    <t>Sardar</t>
  </si>
  <si>
    <t>56304-1431293-9</t>
  </si>
  <si>
    <t>Nasir</t>
  </si>
  <si>
    <t>56401-1972648-3</t>
  </si>
  <si>
    <t>56304-1434053-1</t>
  </si>
  <si>
    <t>Fazal</t>
  </si>
  <si>
    <t>56401-0790147-9</t>
  </si>
  <si>
    <t>56304-1319902-3</t>
  </si>
  <si>
    <t>Gul Bat</t>
  </si>
  <si>
    <t>56401-9455812-5</t>
  </si>
  <si>
    <t>Abdul</t>
  </si>
  <si>
    <t>56302-5255269-9</t>
  </si>
  <si>
    <t>56401-0987928-9</t>
  </si>
  <si>
    <t>Ali Jan</t>
  </si>
  <si>
    <t>56401-2069470-9</t>
  </si>
  <si>
    <t>Malik Khuwajak</t>
  </si>
  <si>
    <t>56304-0548014-3</t>
  </si>
  <si>
    <t>56304-1436413-3</t>
  </si>
  <si>
    <t>56401-4183393-1</t>
  </si>
  <si>
    <t>Bashir</t>
  </si>
  <si>
    <t>56401-7383378-7</t>
  </si>
  <si>
    <t>56401-9169925-1</t>
  </si>
  <si>
    <t>56401-8397688-1</t>
  </si>
  <si>
    <t>56401-2502909-7</t>
  </si>
  <si>
    <t>Khudai Noor</t>
  </si>
  <si>
    <t>56401-8444432-1</t>
  </si>
  <si>
    <t>56304-3835826-7</t>
  </si>
  <si>
    <t>56401-8854008-3</t>
  </si>
  <si>
    <t>Alaf Jan</t>
  </si>
  <si>
    <t>56304-5642207-7</t>
  </si>
  <si>
    <t>Khan Dad</t>
  </si>
  <si>
    <t>56401-1152389-7</t>
  </si>
  <si>
    <t>56401-9573924-7</t>
  </si>
  <si>
    <t>56304-0537564-3</t>
  </si>
  <si>
    <t>56304-4703427-9</t>
  </si>
  <si>
    <t>Toor</t>
  </si>
  <si>
    <t>56304-2828841-1</t>
  </si>
  <si>
    <t>56401-8046657-5</t>
  </si>
  <si>
    <t>56401-5665102-7</t>
  </si>
  <si>
    <t>Saif Ullah</t>
  </si>
  <si>
    <t>56401-5336697-5</t>
  </si>
  <si>
    <t>Rozi Khan</t>
  </si>
  <si>
    <t>56401-3798338-3</t>
  </si>
  <si>
    <t>Said Ullah</t>
  </si>
  <si>
    <t>56401-6499353-7</t>
  </si>
  <si>
    <t>0331-3877141</t>
  </si>
  <si>
    <t>Nazak</t>
  </si>
  <si>
    <t>56401-6642397-1</t>
  </si>
  <si>
    <t>Nasrai</t>
  </si>
  <si>
    <t>56304-7690403-1</t>
  </si>
  <si>
    <t>Shekar Khan</t>
  </si>
  <si>
    <t>56401-6323427-9</t>
  </si>
  <si>
    <t>56304-1431821-9</t>
  </si>
  <si>
    <t>56401-1386374-7</t>
  </si>
  <si>
    <t>56401-3133694-1</t>
  </si>
  <si>
    <t>Saleh</t>
  </si>
  <si>
    <t>56401-7403795-1</t>
  </si>
  <si>
    <t>56304-4218305-7</t>
  </si>
  <si>
    <t>Khushal Khan</t>
  </si>
  <si>
    <t>56304-6483272-1</t>
  </si>
  <si>
    <t>56401-3714279-9</t>
  </si>
  <si>
    <t>56401-1624649-2</t>
  </si>
  <si>
    <t>Ghous Udin</t>
  </si>
  <si>
    <t>56401-5342164-1</t>
  </si>
  <si>
    <t>Jan Udin</t>
  </si>
  <si>
    <t>56304-1429666-9</t>
  </si>
  <si>
    <t>56401-3118564-3</t>
  </si>
  <si>
    <t>56402-0344414-7</t>
  </si>
  <si>
    <t>56401-6784690-3</t>
  </si>
  <si>
    <t>Saidan</t>
  </si>
  <si>
    <t>56401-8566190-3</t>
  </si>
  <si>
    <t>Muhammad Shareef</t>
  </si>
  <si>
    <t>56304-1436426-9</t>
  </si>
  <si>
    <t>Tahir</t>
  </si>
  <si>
    <t>56401-8175077-1</t>
  </si>
  <si>
    <t>Abdul Kareem</t>
  </si>
  <si>
    <t>56401-3977831-5</t>
  </si>
  <si>
    <t>Aman Ullah</t>
  </si>
  <si>
    <t>56401-7931411-3</t>
  </si>
  <si>
    <t>Payee Muhammad</t>
  </si>
  <si>
    <t>56301-1081811-1</t>
  </si>
  <si>
    <t>56304-8996165-5</t>
  </si>
  <si>
    <t>56401-9482714-7</t>
  </si>
  <si>
    <t>56304-1429362-1</t>
  </si>
  <si>
    <t>Pasta Khan</t>
  </si>
  <si>
    <t>56401-4262314-9</t>
  </si>
  <si>
    <t>56401-2001097-9</t>
  </si>
  <si>
    <t>56401-8327831-9</t>
  </si>
  <si>
    <t>56401-8814458-3</t>
  </si>
  <si>
    <t>56304-1429070-7</t>
  </si>
  <si>
    <t xml:space="preserve">Dadon </t>
  </si>
  <si>
    <t>56304-8462450-9</t>
  </si>
  <si>
    <t>Hashim Khan</t>
  </si>
  <si>
    <t>56304-5485785-7</t>
  </si>
  <si>
    <t>Muhammad Ramzan Sheikh</t>
  </si>
  <si>
    <t>56304-2411689-5</t>
  </si>
  <si>
    <t>Marghi</t>
  </si>
  <si>
    <t>56304-1010236-7</t>
  </si>
  <si>
    <t>56401-4723513-3</t>
  </si>
  <si>
    <t>Tanak</t>
  </si>
  <si>
    <t xml:space="preserve">Rahim </t>
  </si>
  <si>
    <t>56401-0309987-3</t>
  </si>
  <si>
    <t>Khair Ullah</t>
  </si>
  <si>
    <t>56401-9554825-1</t>
  </si>
  <si>
    <t>Shiran</t>
  </si>
  <si>
    <t>56304-1821301-1</t>
  </si>
  <si>
    <t>Malik Anwar Jan</t>
  </si>
  <si>
    <t>56401-7222166-3</t>
  </si>
  <si>
    <t>Pairdil</t>
  </si>
  <si>
    <t>56401-9329301-1</t>
  </si>
  <si>
    <t>Bazzar</t>
  </si>
  <si>
    <t>56304-1428890-5</t>
  </si>
  <si>
    <t>Shah Hassan</t>
  </si>
  <si>
    <t>Maaz Ullah</t>
  </si>
  <si>
    <t>56401-8087803-3</t>
  </si>
  <si>
    <t>Qutab Khan</t>
  </si>
  <si>
    <t>56401-3396413-9</t>
  </si>
  <si>
    <t>Eid Muhammad</t>
  </si>
  <si>
    <t>56401-0979270-3</t>
  </si>
  <si>
    <t>56401-0915905-3</t>
  </si>
  <si>
    <t>56401-7053450-3</t>
  </si>
  <si>
    <t>56304-1436761-5</t>
  </si>
  <si>
    <t>Hayat Khan</t>
  </si>
  <si>
    <t>56304-1428320-7</t>
  </si>
  <si>
    <t>Shahab Udin</t>
  </si>
  <si>
    <t>56401-2212276-7</t>
  </si>
  <si>
    <t>56401-3514737-7</t>
  </si>
  <si>
    <t>Umer Hayat</t>
  </si>
  <si>
    <t>56401-0727506-9</t>
  </si>
  <si>
    <t>56401-4939681-9</t>
  </si>
  <si>
    <t>Safi</t>
  </si>
  <si>
    <t>56304-0620655-3</t>
  </si>
  <si>
    <t>56304-1431346-3</t>
  </si>
  <si>
    <t>Dydai</t>
  </si>
  <si>
    <t>56401-9200880-7</t>
  </si>
  <si>
    <t>Shareef Ullah</t>
  </si>
  <si>
    <t>56401-0563932-3</t>
  </si>
  <si>
    <t>56304-1436741-3</t>
  </si>
  <si>
    <t>56304-8267309-5</t>
  </si>
  <si>
    <t>Shinko</t>
  </si>
  <si>
    <t>Khan Din</t>
  </si>
  <si>
    <t>56401-5387903-1</t>
  </si>
  <si>
    <t>56304-3728104-5</t>
  </si>
  <si>
    <t>Bismillah Jan</t>
  </si>
  <si>
    <t>56401-8714376-9</t>
  </si>
  <si>
    <t>56304-1713124-7</t>
  </si>
  <si>
    <t>56304-1431637-1</t>
  </si>
  <si>
    <t>Khair Uddin</t>
  </si>
  <si>
    <t>56401-9006905-3</t>
  </si>
  <si>
    <t>Khan Mir Khan</t>
  </si>
  <si>
    <t>56401-1907723-3</t>
  </si>
  <si>
    <t>56401-7336491-1</t>
  </si>
  <si>
    <t>56304-1432412-3</t>
  </si>
  <si>
    <t>56401-1924307-9</t>
  </si>
  <si>
    <t>56304-2584068-3</t>
  </si>
  <si>
    <t>Raza Muhammad</t>
  </si>
  <si>
    <t>56401-4493636-7</t>
  </si>
  <si>
    <t>Toyisar</t>
  </si>
  <si>
    <t>56401-4486531-1</t>
  </si>
  <si>
    <t>Shareen</t>
  </si>
  <si>
    <t>56401-1892597-1</t>
  </si>
  <si>
    <t>Naimat Ullah</t>
  </si>
  <si>
    <t>56401-4028587-7</t>
  </si>
  <si>
    <t>56401-4004272-7</t>
  </si>
  <si>
    <t>56401-9063826-9</t>
  </si>
  <si>
    <t>56304-6125512-3</t>
  </si>
  <si>
    <t xml:space="preserve">Qasim </t>
  </si>
  <si>
    <t>56304-1435023-7</t>
  </si>
  <si>
    <t>35201-3870881-1</t>
  </si>
  <si>
    <t>Mir Hizar</t>
  </si>
  <si>
    <t>56401-4107334-7</t>
  </si>
  <si>
    <t>56401-1624649-7</t>
  </si>
  <si>
    <t>Aashiq</t>
  </si>
  <si>
    <t>56401-2276507-1</t>
  </si>
  <si>
    <t>56304-6427625-5</t>
  </si>
  <si>
    <t>Bashir Khan</t>
  </si>
  <si>
    <t>56401-3737234-9</t>
  </si>
  <si>
    <t>56401-1491507-3</t>
  </si>
  <si>
    <t xml:space="preserve">Kohlu </t>
  </si>
  <si>
    <t>Mawand</t>
  </si>
  <si>
    <t>Jeewani</t>
  </si>
  <si>
    <t>kunnal</t>
  </si>
  <si>
    <t xml:space="preserve">Chutta Khan </t>
  </si>
  <si>
    <t>55203-1520578-9</t>
  </si>
  <si>
    <t>0331-3947207</t>
  </si>
  <si>
    <t>The Schem was visited in may 2023 but was in deffered due to missing data which is available now, hence reverifeid.</t>
  </si>
  <si>
    <t>Kohlu</t>
  </si>
  <si>
    <t>Sufaid</t>
  </si>
  <si>
    <t>Mehran</t>
  </si>
  <si>
    <t>55203-8092111-9</t>
  </si>
  <si>
    <t>95 ft</t>
  </si>
  <si>
    <t>Sheelachi</t>
  </si>
  <si>
    <t>55202-0417746-5</t>
  </si>
  <si>
    <t>0333-7909355</t>
  </si>
  <si>
    <t>472.56m</t>
  </si>
  <si>
    <t>Extra length adjust whith  #  Nuccas</t>
  </si>
  <si>
    <t>Killi Dad Ali Qaisrani</t>
  </si>
  <si>
    <t>Killi Dad Ali Qesrani</t>
  </si>
  <si>
    <t xml:space="preserve">Ghulam Rasool </t>
  </si>
  <si>
    <t>55202-6260540-5</t>
  </si>
  <si>
    <t>0336-185782-0</t>
  </si>
  <si>
    <t>487.80 m</t>
  </si>
  <si>
    <t>Chasma Mand</t>
  </si>
  <si>
    <t>Sham-e-band</t>
  </si>
  <si>
    <t>55202-4206833-1</t>
  </si>
  <si>
    <t>0333-6123899</t>
  </si>
  <si>
    <t xml:space="preserve">Farooq Ahmad </t>
  </si>
  <si>
    <t>55202-4233206-3</t>
  </si>
  <si>
    <t>0331-8107108</t>
  </si>
  <si>
    <t>Kohlu Sadder</t>
  </si>
  <si>
    <t>Moula Dad</t>
  </si>
  <si>
    <t>55202-5687390-5</t>
  </si>
  <si>
    <t>0336-6959125</t>
  </si>
  <si>
    <t xml:space="preserve">Tubwell </t>
  </si>
  <si>
    <t>Cash</t>
  </si>
  <si>
    <t>2019-2020</t>
  </si>
  <si>
    <t>Ziarat</t>
  </si>
  <si>
    <t>Killi Ores</t>
  </si>
  <si>
    <t>kuch</t>
  </si>
  <si>
    <t>54402-3620301-1</t>
  </si>
  <si>
    <t>0334-2470725</t>
  </si>
  <si>
    <t>Killi Ores district Ziarat</t>
  </si>
  <si>
    <t>Deferred</t>
  </si>
  <si>
    <t>Totally damaged due to flood</t>
  </si>
  <si>
    <t>Killi Mazai Kasi</t>
  </si>
  <si>
    <t>Haji Akhtar Muhammad</t>
  </si>
  <si>
    <t>55402-1563680-1</t>
  </si>
  <si>
    <t>0333-9625253</t>
  </si>
  <si>
    <t>Killi Ashgara</t>
  </si>
  <si>
    <t>Haji muhammad Azeem</t>
  </si>
  <si>
    <t>55402-1562016-7</t>
  </si>
  <si>
    <t>0336-3874004</t>
  </si>
  <si>
    <t>Kuch More Ziarat</t>
  </si>
  <si>
    <t>55401-2141132-7</t>
  </si>
  <si>
    <t>0311-8015962</t>
  </si>
  <si>
    <t>Killi Kach</t>
  </si>
  <si>
    <t>MeharUllah</t>
  </si>
  <si>
    <t>55401-2060714-7</t>
  </si>
  <si>
    <t>20-03-2021</t>
  </si>
  <si>
    <t>Totally damage due to flood</t>
  </si>
  <si>
    <t>Killi Zandara Ziarat</t>
  </si>
  <si>
    <t>Haji Abdul Raheem</t>
  </si>
  <si>
    <t>55401-1899699-7</t>
  </si>
  <si>
    <t>0331-8354751</t>
  </si>
  <si>
    <t xml:space="preserve">Sanjavi </t>
  </si>
  <si>
    <t>Sanjavi Pasara</t>
  </si>
  <si>
    <t>55402-1562267-5</t>
  </si>
  <si>
    <t>0333-1342162</t>
  </si>
  <si>
    <t>Purana Sanjavi</t>
  </si>
  <si>
    <t>55402-4839425-7</t>
  </si>
  <si>
    <t>0334-3798968</t>
  </si>
  <si>
    <t>Sanjavi Asghara</t>
  </si>
  <si>
    <t>Sanjavi Bazar</t>
  </si>
  <si>
    <t>Faza-ur-Rehman</t>
  </si>
  <si>
    <t>55402-156051-7</t>
  </si>
  <si>
    <t>0332-7812785</t>
  </si>
  <si>
    <t>Killi Matezai Sanjavi</t>
  </si>
  <si>
    <t>Ain-udin</t>
  </si>
  <si>
    <t>55402-8617960-1</t>
  </si>
  <si>
    <t>0332-8113375</t>
  </si>
  <si>
    <t>Siraj-udin</t>
  </si>
  <si>
    <t>55402-8932605-5</t>
  </si>
  <si>
    <t>0333-7893436</t>
  </si>
  <si>
    <t>Killi Kach Ziarat</t>
  </si>
  <si>
    <t>Abdul Ghayyas</t>
  </si>
  <si>
    <t>Killi Maykat</t>
  </si>
  <si>
    <t xml:space="preserve">Naseeb Ullah </t>
  </si>
  <si>
    <t>55401-6159387-1</t>
  </si>
  <si>
    <t>No, contect avilable</t>
  </si>
  <si>
    <t>20-6-2020</t>
  </si>
  <si>
    <t>Kuch Ziarat</t>
  </si>
  <si>
    <t>Abdul Haseeb</t>
  </si>
  <si>
    <t>No, contact avilable</t>
  </si>
  <si>
    <t xml:space="preserve">Scheme is totally damaged due to  extreme floods </t>
  </si>
  <si>
    <t>Sanjawi</t>
  </si>
  <si>
    <t>Killi Raygora</t>
  </si>
  <si>
    <t>Ijaz Ul Haq</t>
  </si>
  <si>
    <t>55402-6105811-9</t>
  </si>
  <si>
    <t>55402-1564616-5</t>
  </si>
  <si>
    <t>Killi Gogai</t>
  </si>
  <si>
    <t>55401-1168738-9</t>
  </si>
  <si>
    <t>Killi Ahmedon</t>
  </si>
  <si>
    <t>Noor Ullah Jan</t>
  </si>
  <si>
    <t>55401-7443877-9</t>
  </si>
  <si>
    <t>Ahmed Ullah</t>
  </si>
  <si>
    <t>55401-7143183-3</t>
  </si>
  <si>
    <t>55401-1217964-5</t>
  </si>
  <si>
    <t>Atta Ur Rehman</t>
  </si>
  <si>
    <t>55401-9619050-7</t>
  </si>
  <si>
    <t>Ahsan Ullah</t>
  </si>
  <si>
    <t>No,contact avilable</t>
  </si>
  <si>
    <t>Tubewell</t>
  </si>
  <si>
    <t>NO</t>
  </si>
  <si>
    <t>Checque</t>
  </si>
  <si>
    <t>Kalat</t>
  </si>
  <si>
    <t>Mangocher</t>
  </si>
  <si>
    <t>Gajan Kuhak</t>
  </si>
  <si>
    <t xml:space="preserve"> Kuhak</t>
  </si>
  <si>
    <t>Taj muhammad</t>
  </si>
  <si>
    <t>51201-1597162-7</t>
  </si>
  <si>
    <t>18-5-2020</t>
  </si>
  <si>
    <t>20-04-2020</t>
  </si>
  <si>
    <t>Newly checked and re-verified</t>
  </si>
  <si>
    <t xml:space="preserve">Rumbak Kuhak </t>
  </si>
  <si>
    <t>Kuhak</t>
  </si>
  <si>
    <t>Ameer Bakhsh</t>
  </si>
  <si>
    <t>51201-5811007-7</t>
  </si>
  <si>
    <t>Koh Maran Kohak</t>
  </si>
  <si>
    <t>Abdul wahid</t>
  </si>
  <si>
    <t>54401-3055882-7</t>
  </si>
  <si>
    <t>Muhammad Gull</t>
  </si>
  <si>
    <t>51201-1600826-1</t>
  </si>
  <si>
    <t>K.Abad Kohak</t>
  </si>
  <si>
    <t>51201-1597189-5</t>
  </si>
  <si>
    <t>19-01-2021</t>
  </si>
  <si>
    <t>15-06-2021</t>
  </si>
  <si>
    <t>Checked in August 2023 and reverified by provision of missing  data</t>
  </si>
  <si>
    <t>Muhammad Azam</t>
  </si>
  <si>
    <t>51601-7861260-3</t>
  </si>
  <si>
    <t>54401-3055882.7</t>
  </si>
  <si>
    <t>Kapoto Kurd</t>
  </si>
  <si>
    <t>Kapoto</t>
  </si>
  <si>
    <t>51201-9694547-1</t>
  </si>
  <si>
    <t>Newly checked and reverified</t>
  </si>
  <si>
    <t>K Abad</t>
  </si>
  <si>
    <t>Sharki Johan</t>
  </si>
  <si>
    <t>Johan</t>
  </si>
  <si>
    <t>Imam Deen</t>
  </si>
  <si>
    <t>51201-1593998-3</t>
  </si>
  <si>
    <t>14X12</t>
  </si>
  <si>
    <t xml:space="preserve"> Johan</t>
  </si>
  <si>
    <t>Muhammad Alim</t>
  </si>
  <si>
    <t>51201-1606792-9</t>
  </si>
  <si>
    <t>14X14</t>
  </si>
  <si>
    <t>Deen Muhammad</t>
  </si>
  <si>
    <t>51021-8425731-5</t>
  </si>
  <si>
    <t>0336-8340185</t>
  </si>
  <si>
    <t>Alam Khan</t>
  </si>
  <si>
    <t>51201-0230344-3</t>
  </si>
  <si>
    <t>0332-4805436</t>
  </si>
  <si>
    <t>The Schem was visited in August 2023 but was not reported due to missing data which is available now, hence reverifeid.</t>
  </si>
  <si>
    <t>Narmuk Johan</t>
  </si>
  <si>
    <t>Abdul Rashid</t>
  </si>
  <si>
    <t>54400-2469756-9</t>
  </si>
  <si>
    <t>51201-4654404-7</t>
  </si>
  <si>
    <t>Mughalzai</t>
  </si>
  <si>
    <t>Malik Nasir</t>
  </si>
  <si>
    <t>51201-0416736-5</t>
  </si>
  <si>
    <t>K-A bad</t>
  </si>
  <si>
    <t>Mureed jan</t>
  </si>
  <si>
    <t>54400-5595596-9</t>
  </si>
  <si>
    <t>0333-3350593</t>
  </si>
  <si>
    <t>ChotaskSharki Johan</t>
  </si>
  <si>
    <t>Rustumzai</t>
  </si>
  <si>
    <t>Mohidin</t>
  </si>
  <si>
    <t>51230-0347521-3</t>
  </si>
  <si>
    <t>0334-3061060</t>
  </si>
  <si>
    <t>51201-9101081-1</t>
  </si>
  <si>
    <t>0333-7899801</t>
  </si>
  <si>
    <t>Karam Khan</t>
  </si>
  <si>
    <t>51201-1593944-7</t>
  </si>
  <si>
    <t>Gawan Kalat</t>
  </si>
  <si>
    <t>51201-9778497-5</t>
  </si>
  <si>
    <t>Mugachar/ k.Abad</t>
  </si>
  <si>
    <t>Mehmood Goram</t>
  </si>
  <si>
    <t>51203-0349636-1</t>
  </si>
  <si>
    <t>Muhammad Shafa</t>
  </si>
  <si>
    <t>54400-9243180-1</t>
  </si>
  <si>
    <t>Chotank</t>
  </si>
  <si>
    <t>51021-1596020-1</t>
  </si>
  <si>
    <t>54400-595596-9</t>
  </si>
  <si>
    <t>51201-1605962-9</t>
  </si>
  <si>
    <t>Iskalko Kalat</t>
  </si>
  <si>
    <t>Abdul Wajed</t>
  </si>
  <si>
    <t>51201-1604695-1</t>
  </si>
  <si>
    <t>51201-1603238-1</t>
  </si>
  <si>
    <t>Narmuk</t>
  </si>
  <si>
    <t xml:space="preserve">Abdul Rashid </t>
  </si>
  <si>
    <t>54400-2460756-9</t>
  </si>
  <si>
    <t>51201-8425731-5</t>
  </si>
  <si>
    <t>Bahar Shah</t>
  </si>
  <si>
    <t>51203-0339504-1</t>
  </si>
  <si>
    <t>54400-7593606-9</t>
  </si>
  <si>
    <t>Khaisar Johan</t>
  </si>
  <si>
    <t>Abu Bakar</t>
  </si>
  <si>
    <t>51601-7079952-5</t>
  </si>
  <si>
    <t>54400-9779749-5</t>
  </si>
  <si>
    <t>Samander</t>
  </si>
  <si>
    <t>Idayat Ullah</t>
  </si>
  <si>
    <t>51201-5344383-5</t>
  </si>
  <si>
    <t>51201-9496397-5</t>
  </si>
  <si>
    <t>Rangi Mangocher</t>
  </si>
  <si>
    <t xml:space="preserve"> Mangocher</t>
  </si>
  <si>
    <t>51201-1596249-7</t>
  </si>
  <si>
    <t>Iskalkoo</t>
  </si>
  <si>
    <t>Syed Qadir Shah</t>
  </si>
  <si>
    <t>51201-1592516-7</t>
  </si>
  <si>
    <t>Abdul Nasir</t>
  </si>
  <si>
    <t>51201-3786005-3</t>
  </si>
  <si>
    <t>51201-8229669-9</t>
  </si>
  <si>
    <t>Kohing</t>
  </si>
  <si>
    <t>Jalil Ahmed</t>
  </si>
  <si>
    <t>51201-48886527-7</t>
  </si>
  <si>
    <t>Ali Asgher</t>
  </si>
  <si>
    <t>51201-5515283-9</t>
  </si>
  <si>
    <t>Yaqoob Shah</t>
  </si>
  <si>
    <t>51201-48208653-3</t>
  </si>
  <si>
    <t>Ata Ullah</t>
  </si>
  <si>
    <t>51201-8333737-7</t>
  </si>
  <si>
    <t>Syed Gulab Shah</t>
  </si>
  <si>
    <t>51201-7790846-5</t>
  </si>
  <si>
    <t>51201-0633140-5</t>
  </si>
  <si>
    <t>Braham Khan</t>
  </si>
  <si>
    <t>51201-6116439-3</t>
  </si>
  <si>
    <t>51201-8381553-1</t>
  </si>
  <si>
    <t>Ghulam Hussain</t>
  </si>
  <si>
    <t>51201-7850753-5</t>
  </si>
  <si>
    <t>Sheirdil Khan</t>
  </si>
  <si>
    <t>51201-1592310-5</t>
  </si>
  <si>
    <t>51201-6209143-1</t>
  </si>
  <si>
    <t>51201-5293126-5</t>
  </si>
  <si>
    <t>Zard Abdul Allah</t>
  </si>
  <si>
    <t>53102-4115508-5</t>
  </si>
  <si>
    <t>51201-1598383-1</t>
  </si>
  <si>
    <t>51201-5924260-3</t>
  </si>
  <si>
    <t>51202-8489747-5</t>
  </si>
  <si>
    <t>Zawa</t>
  </si>
  <si>
    <t>51201-1595778-1</t>
  </si>
  <si>
    <t>Kohek</t>
  </si>
  <si>
    <t>Muhammad Waris</t>
  </si>
  <si>
    <t>51201-1807853-5</t>
  </si>
  <si>
    <t>Dur Khan</t>
  </si>
  <si>
    <t>51201-1607520-5</t>
  </si>
  <si>
    <t>Gajan Kohek</t>
  </si>
  <si>
    <t>Syed Khan</t>
  </si>
  <si>
    <t>51201-0834045-1</t>
  </si>
  <si>
    <t>Mugachar</t>
  </si>
  <si>
    <t>51201-0853192-3</t>
  </si>
  <si>
    <t>Zarazai</t>
  </si>
  <si>
    <t>Chotank Shumali</t>
  </si>
  <si>
    <t>Ahmed Khan</t>
  </si>
  <si>
    <t>51201-1593187-5</t>
  </si>
  <si>
    <t>51201-5849096-1</t>
  </si>
  <si>
    <t>Rumbak Kohek</t>
  </si>
  <si>
    <t>Ameer Baksh</t>
  </si>
  <si>
    <t>Ghani Abad</t>
  </si>
  <si>
    <t>51201-1605378-9</t>
  </si>
  <si>
    <t>Chotank M-Shai</t>
  </si>
  <si>
    <t>Hafeez Ullah</t>
  </si>
  <si>
    <t>51203-0354017-7</t>
  </si>
  <si>
    <t>Imran Hussain</t>
  </si>
  <si>
    <t>54401-0913266-7</t>
  </si>
  <si>
    <t>Kohek Ghajan</t>
  </si>
  <si>
    <t>51201-7399557-1</t>
  </si>
  <si>
    <t>Gull Khan</t>
  </si>
  <si>
    <t>51201-8352922-5</t>
  </si>
  <si>
    <t>Jonubi Chotank</t>
  </si>
  <si>
    <t>51201-8791136-1</t>
  </si>
  <si>
    <t>51203-0366431-1</t>
  </si>
  <si>
    <t>51203-0341492-5</t>
  </si>
  <si>
    <t>Mubarak Khan</t>
  </si>
  <si>
    <t>51201-1591303-5</t>
  </si>
  <si>
    <t>Ghulam Ali</t>
  </si>
  <si>
    <t>51201-4486535-7</t>
  </si>
  <si>
    <t>51201-5944191-1</t>
  </si>
  <si>
    <t>Nizam Uddin</t>
  </si>
  <si>
    <t>51201-4323551-3</t>
  </si>
  <si>
    <t>Ghoam Kalat</t>
  </si>
  <si>
    <t>51201-1896405-5</t>
  </si>
  <si>
    <t>51201-1605752-5</t>
  </si>
  <si>
    <t>Abdul Saboor</t>
  </si>
  <si>
    <t>51203-0348268-9</t>
  </si>
  <si>
    <t>Ghajan Kohek</t>
  </si>
  <si>
    <t>51203-041694-7</t>
  </si>
  <si>
    <t>Ameen Ullah</t>
  </si>
  <si>
    <t>51203-0346986-7</t>
  </si>
  <si>
    <t>Kand Kohek</t>
  </si>
  <si>
    <t>51201-8355585-5</t>
  </si>
  <si>
    <t>Muhammad Sadique</t>
  </si>
  <si>
    <t>51203-0341708-3</t>
  </si>
  <si>
    <t>51201-6550380-7</t>
  </si>
  <si>
    <t>Beram Shahi Kalat</t>
  </si>
  <si>
    <t>Peer Deen</t>
  </si>
  <si>
    <t>51201-7297221-7</t>
  </si>
  <si>
    <t>Ghulam Husain</t>
  </si>
  <si>
    <t>51201-1591324-3</t>
  </si>
  <si>
    <t>Ghazk</t>
  </si>
  <si>
    <t>51203-0341640-1</t>
  </si>
  <si>
    <t>51201-0615175-3</t>
  </si>
  <si>
    <t>Yasir</t>
  </si>
  <si>
    <t>51201-2838252-1</t>
  </si>
  <si>
    <t>Zaman Shah</t>
  </si>
  <si>
    <t>51201-1642060-3</t>
  </si>
  <si>
    <t>Rahim Dad</t>
  </si>
  <si>
    <t>51203-0353471-1</t>
  </si>
  <si>
    <t>51203-0346714-1</t>
  </si>
  <si>
    <t>Dil Shad Khan</t>
  </si>
  <si>
    <t>51201-6132217-9</t>
  </si>
  <si>
    <t>51201-1591418-5</t>
  </si>
  <si>
    <t>51201-3930698-7</t>
  </si>
  <si>
    <t>Mullah Muhammad</t>
  </si>
  <si>
    <t>51201-1601882-5</t>
  </si>
  <si>
    <t>51203-0341188-7</t>
  </si>
  <si>
    <t>51201-1591306-7</t>
  </si>
  <si>
    <t>Abdul Latif</t>
  </si>
  <si>
    <t>51201-1598436-1</t>
  </si>
  <si>
    <t>51203-0339993-5</t>
  </si>
  <si>
    <t>Muhammad Umer</t>
  </si>
  <si>
    <t>51201-1596097-5</t>
  </si>
  <si>
    <t>Qadir Dad</t>
  </si>
  <si>
    <t>51201-2239724-9</t>
  </si>
  <si>
    <t>Maqbool Ahmed</t>
  </si>
  <si>
    <t>51201-4767343-3</t>
  </si>
  <si>
    <t>Abdul Hakeem</t>
  </si>
  <si>
    <t>51203-0341700-7</t>
  </si>
  <si>
    <t>51203-0354446-5</t>
  </si>
  <si>
    <t>51201-0942893-3</t>
  </si>
  <si>
    <t>51203-0352300-1</t>
  </si>
  <si>
    <t>Abdul Ghafur</t>
  </si>
  <si>
    <t>54400-0511906-9</t>
  </si>
  <si>
    <t>54400-9204104-9</t>
  </si>
  <si>
    <t>Ali Akber</t>
  </si>
  <si>
    <t>51203-0340221-5</t>
  </si>
  <si>
    <t>johan road K-A Abad</t>
  </si>
  <si>
    <t>51201-1596020-1</t>
  </si>
  <si>
    <t xml:space="preserve"> 29°21.959'</t>
  </si>
  <si>
    <t>66°39.367'</t>
  </si>
  <si>
    <t>Kapoto khurd</t>
  </si>
  <si>
    <t>kalat</t>
  </si>
  <si>
    <t>Abedul Sattar</t>
  </si>
  <si>
    <t>51201-1608342-5</t>
  </si>
  <si>
    <t xml:space="preserve"> 28°80.'7888</t>
  </si>
  <si>
    <t>66°60.2595'</t>
  </si>
  <si>
    <t>Gawadar</t>
  </si>
  <si>
    <t>Paleeri</t>
  </si>
  <si>
    <t>Abdul Jameel</t>
  </si>
  <si>
    <t>5201-0982709-5</t>
  </si>
  <si>
    <t>0310-3333006</t>
  </si>
  <si>
    <t>25*28'36.97878"</t>
  </si>
  <si>
    <t>62*47'31.82863"</t>
  </si>
  <si>
    <t>120x120x4.4.50</t>
  </si>
  <si>
    <t>31-12-2021</t>
  </si>
  <si>
    <t>The Schem was visited in MAY 2023  but was in deffered due to missing data which is available now, hence reverifeid.</t>
  </si>
  <si>
    <t>Pasni</t>
  </si>
  <si>
    <t>Kanda Sool</t>
  </si>
  <si>
    <t>Jewani</t>
  </si>
  <si>
    <t>Behram</t>
  </si>
  <si>
    <t>52102-1565522-3</t>
  </si>
  <si>
    <t>0311-8445589</t>
  </si>
  <si>
    <t>25*27'6.25874"</t>
  </si>
  <si>
    <t>62*56'2.95537"</t>
  </si>
  <si>
    <t>Jiwani</t>
  </si>
  <si>
    <t>Zaraan</t>
  </si>
  <si>
    <t>Naik Mohd</t>
  </si>
  <si>
    <t>52103-8263946-1</t>
  </si>
  <si>
    <t>25*27'8.25874"</t>
  </si>
  <si>
    <t>335-2125215</t>
  </si>
  <si>
    <t>Nadil</t>
  </si>
  <si>
    <t>52101-0571079-1</t>
  </si>
  <si>
    <t>0324-3510007</t>
  </si>
  <si>
    <t xml:space="preserve">25*3740’.47978”  </t>
  </si>
  <si>
    <t>61*47’3’.08602”</t>
  </si>
  <si>
    <t>Baiyan</t>
  </si>
  <si>
    <t>52101-9347226-3</t>
  </si>
  <si>
    <t>333-2066640</t>
  </si>
  <si>
    <t>25*36’49.24162”</t>
  </si>
  <si>
    <t>61*47’26.39378”</t>
  </si>
  <si>
    <t>Makola</t>
  </si>
  <si>
    <t>Kalmati</t>
  </si>
  <si>
    <t xml:space="preserve">Syed Manzoor Ahmed </t>
  </si>
  <si>
    <t xml:space="preserve">52102-6813756-1 </t>
  </si>
  <si>
    <t>0323-9191902</t>
  </si>
  <si>
    <t xml:space="preserve"> 25°37'40.47978</t>
  </si>
  <si>
    <t xml:space="preserve"> 61°47'3.08602</t>
  </si>
  <si>
    <t>62*47'71.82863"</t>
  </si>
  <si>
    <t>Shadi Khour</t>
  </si>
  <si>
    <t>ShadiKhore</t>
  </si>
  <si>
    <t>Janzaib</t>
  </si>
  <si>
    <t>52102-6554210-5</t>
  </si>
  <si>
    <t>0332-3169729</t>
  </si>
  <si>
    <t xml:space="preserve"> 25*26’26.4”     </t>
  </si>
  <si>
    <t xml:space="preserve"> 63*25’43.4”</t>
  </si>
  <si>
    <t>20-04-2022</t>
  </si>
  <si>
    <t>The Schem was visited in MAY 2023 but was in deffered due to missing data which is available now, hence reverifeid.</t>
  </si>
  <si>
    <t>Kallag</t>
  </si>
  <si>
    <t>Qasim</t>
  </si>
  <si>
    <t>52202-5161832-5</t>
  </si>
  <si>
    <t>0332-0233980</t>
  </si>
  <si>
    <t xml:space="preserve"> 25*26’37.15458 </t>
  </si>
  <si>
    <t xml:space="preserve"> 62*55’32.57148”</t>
  </si>
  <si>
    <t>Shadi Kour</t>
  </si>
  <si>
    <t xml:space="preserve">Imrann </t>
  </si>
  <si>
    <t>52102-5754207-7</t>
  </si>
  <si>
    <t>25*25'20.44812"</t>
  </si>
  <si>
    <t>63*25'34.27212"</t>
  </si>
  <si>
    <t xml:space="preserve">Rahim Bakhsh </t>
  </si>
  <si>
    <t>52102-8668052-9</t>
  </si>
  <si>
    <t>25*25'20.62596"</t>
  </si>
  <si>
    <t>63*25'33.87288"</t>
  </si>
  <si>
    <t>Ellahi Bakhsh</t>
  </si>
  <si>
    <t>25*25'19.4844"</t>
  </si>
  <si>
    <t>63*25'35.90364"</t>
  </si>
  <si>
    <t xml:space="preserve">Tariq </t>
  </si>
  <si>
    <t>52101-2504491-3</t>
  </si>
  <si>
    <t>25*25'31.06164"</t>
  </si>
  <si>
    <t>63*25'27.23196"</t>
  </si>
  <si>
    <t>52102-8222988-3</t>
  </si>
  <si>
    <t>25*25'25.59324"</t>
  </si>
  <si>
    <t>63*25'30.80568"</t>
  </si>
  <si>
    <t>Meazi Ada</t>
  </si>
  <si>
    <t>Malak Hameed Khulak</t>
  </si>
  <si>
    <t>Khulak</t>
  </si>
  <si>
    <t>54400-0475063-3</t>
  </si>
  <si>
    <t>0300-388019</t>
  </si>
  <si>
    <t>120*115*4.5</t>
  </si>
  <si>
    <t>28-06-2022</t>
  </si>
  <si>
    <t xml:space="preserve">Dadmn Machika </t>
  </si>
  <si>
    <t xml:space="preserve">Machika </t>
  </si>
  <si>
    <t xml:space="preserve">Sami ullah </t>
  </si>
  <si>
    <t>54203-5044973-7</t>
  </si>
  <si>
    <t>0303-2775445</t>
  </si>
  <si>
    <t xml:space="preserve">Arambai </t>
  </si>
  <si>
    <t>Arambai Masyzai</t>
  </si>
  <si>
    <t>54202-4713919-9</t>
  </si>
  <si>
    <t>0300-2195427</t>
  </si>
  <si>
    <t>Arambai Piralizai</t>
  </si>
  <si>
    <t>54203-3627418-7</t>
  </si>
  <si>
    <t>0306-3878332</t>
  </si>
  <si>
    <t>Char Badezai</t>
  </si>
  <si>
    <t>54203-8493758-1</t>
  </si>
  <si>
    <t>0321-3858506</t>
  </si>
  <si>
    <t>Majjak</t>
  </si>
  <si>
    <t>New Majjak</t>
  </si>
  <si>
    <t>54203-3460468-3</t>
  </si>
  <si>
    <t>0333-7802671</t>
  </si>
  <si>
    <t>Toba Ghabarg</t>
  </si>
  <si>
    <t>Ghabarag</t>
  </si>
  <si>
    <t>Ghbarag</t>
  </si>
  <si>
    <t>54201-1025809-3</t>
  </si>
  <si>
    <t>0302-7150938</t>
  </si>
  <si>
    <t>Dera Bugti</t>
  </si>
  <si>
    <t>Sui</t>
  </si>
  <si>
    <t>Machi Gorani</t>
  </si>
  <si>
    <t>Peshboghi</t>
  </si>
  <si>
    <t>Mohammad Sharif</t>
  </si>
  <si>
    <t>55101-3153684-9</t>
  </si>
  <si>
    <t>0333-7804173</t>
  </si>
  <si>
    <t>25/12/2021</t>
  </si>
  <si>
    <t>Completed and functional</t>
  </si>
  <si>
    <t>Lashkrani</t>
  </si>
  <si>
    <t>Beeh</t>
  </si>
  <si>
    <t>Ramen Khan</t>
  </si>
  <si>
    <t>55103-1870355-7</t>
  </si>
  <si>
    <t>0337-0675731</t>
  </si>
  <si>
    <t>Kanda</t>
  </si>
  <si>
    <t>55101-3040704-1</t>
  </si>
  <si>
    <t>0335-3112224</t>
  </si>
  <si>
    <t>55103-1871455-5</t>
  </si>
  <si>
    <t>0331-3163228</t>
  </si>
  <si>
    <t>Aptar Bah</t>
  </si>
  <si>
    <t>Zain Koh</t>
  </si>
  <si>
    <t>Wadera Ali</t>
  </si>
  <si>
    <t>55101-1728822-3</t>
  </si>
  <si>
    <t>0334-8858883</t>
  </si>
  <si>
    <t>2022-2023</t>
  </si>
  <si>
    <t>Lanja</t>
  </si>
  <si>
    <t>Ali Hussain</t>
  </si>
  <si>
    <t>55103-2641745-7</t>
  </si>
  <si>
    <t>0332-0420599</t>
  </si>
  <si>
    <t>25/02/2023</t>
  </si>
  <si>
    <t>25/11/2022</t>
  </si>
  <si>
    <t>Peshbogi</t>
  </si>
  <si>
    <t xml:space="preserve"> Qasim</t>
  </si>
  <si>
    <t>55103-6192202-7</t>
  </si>
  <si>
    <t>0332-2449925</t>
  </si>
  <si>
    <t>Asskani</t>
  </si>
  <si>
    <t>Dali Jan</t>
  </si>
  <si>
    <t>55103-1286339-7</t>
  </si>
  <si>
    <t>0333-3111436</t>
  </si>
  <si>
    <t>Hyder Ali</t>
  </si>
  <si>
    <t>55103-9522897-3</t>
  </si>
  <si>
    <t>0333-3393891</t>
  </si>
  <si>
    <t>Go</t>
  </si>
  <si>
    <t>Gulzar</t>
  </si>
  <si>
    <t>Sharbat Ali</t>
  </si>
  <si>
    <t>55103-9124251-9</t>
  </si>
  <si>
    <t>0335-0099665</t>
  </si>
  <si>
    <t>Gunja</t>
  </si>
  <si>
    <t>Ased Khan</t>
  </si>
  <si>
    <t>55103-8107234-9</t>
  </si>
  <si>
    <t>0315-8036861</t>
  </si>
  <si>
    <t xml:space="preserve">Sadiq </t>
  </si>
  <si>
    <t>55103-4925082-1</t>
  </si>
  <si>
    <t>0333-6632220</t>
  </si>
  <si>
    <t>Kot Magsi</t>
  </si>
  <si>
    <t>Munwar Hussain</t>
  </si>
  <si>
    <t>54400-0553737-1</t>
  </si>
  <si>
    <t>25-10-2021</t>
  </si>
  <si>
    <t>21-12-2021</t>
  </si>
  <si>
    <t>U/C Barija</t>
  </si>
  <si>
    <t xml:space="preserve"> Barija</t>
  </si>
  <si>
    <t>Aijaz Ahmed</t>
  </si>
  <si>
    <t>53302-7508654-9</t>
  </si>
  <si>
    <t>Gandawaha</t>
  </si>
  <si>
    <t>Lohi Garh</t>
  </si>
  <si>
    <t>Mohammad Rafiq</t>
  </si>
  <si>
    <t>53301-0583194-1</t>
  </si>
  <si>
    <t>Mouza Burriro</t>
  </si>
  <si>
    <t>U/C Fata Pur</t>
  </si>
  <si>
    <t>Syed Sultan Shah</t>
  </si>
  <si>
    <t>53301-0589384-7</t>
  </si>
  <si>
    <t>Mohbat Khan</t>
  </si>
  <si>
    <t>55402-2055323-3</t>
  </si>
  <si>
    <t>0301-3713736</t>
  </si>
  <si>
    <t>16-08-2021</t>
  </si>
  <si>
    <t>19-08-2021</t>
  </si>
  <si>
    <t>Killi Wochwani</t>
  </si>
  <si>
    <t>55402-0448547-1</t>
  </si>
  <si>
    <t>0331-2659842</t>
  </si>
  <si>
    <t>Killi Juma Khan</t>
  </si>
  <si>
    <t>55402-2024738-1</t>
  </si>
  <si>
    <t>0335-8210929</t>
  </si>
  <si>
    <t>Okay to be verified</t>
  </si>
  <si>
    <t>Ghabarg</t>
  </si>
  <si>
    <t>54201-1269598-3</t>
  </si>
  <si>
    <t>Toba Jilga</t>
  </si>
  <si>
    <t>54201-7134168-3</t>
  </si>
  <si>
    <t>0336-8800355</t>
  </si>
  <si>
    <t>Deobandi</t>
  </si>
  <si>
    <t>54201-1341973-5</t>
  </si>
  <si>
    <t>0826-509725</t>
  </si>
  <si>
    <t>Toba Zeaymal</t>
  </si>
  <si>
    <t>Nida Muhammad</t>
  </si>
  <si>
    <t>54201-7761803-7</t>
  </si>
  <si>
    <t>0346-8386021</t>
  </si>
  <si>
    <t>54201-5528910-9</t>
  </si>
  <si>
    <t>0313-8533351</t>
  </si>
  <si>
    <t>0346-8741094</t>
  </si>
  <si>
    <t>Nazeerullah</t>
  </si>
  <si>
    <t>54201-4874761-7</t>
  </si>
  <si>
    <t>0331-2741458</t>
  </si>
  <si>
    <t>54201-9447383-5</t>
  </si>
  <si>
    <t>0333-2517321</t>
  </si>
  <si>
    <t>Killi Gharbi Wer</t>
  </si>
  <si>
    <t>Bakhtiar</t>
  </si>
  <si>
    <t>0343-8260535</t>
  </si>
  <si>
    <t>Matiullah</t>
  </si>
  <si>
    <t>54400-0366207-7</t>
  </si>
  <si>
    <t>0311-6819546</t>
  </si>
  <si>
    <t>Khan Wali</t>
  </si>
  <si>
    <t>54201-2449447-5</t>
  </si>
  <si>
    <t>54201-2402954-9</t>
  </si>
  <si>
    <t>0315-8044658</t>
  </si>
  <si>
    <t>Ashkani</t>
  </si>
  <si>
    <t xml:space="preserve">Ajab Khan
</t>
  </si>
  <si>
    <t>55103-5896045-5</t>
  </si>
  <si>
    <t>0336-3046764</t>
  </si>
  <si>
    <t>Khawand Bakhsh</t>
  </si>
  <si>
    <t xml:space="preserve">55103-
463886-8
</t>
  </si>
  <si>
    <t>0336-3113864</t>
  </si>
  <si>
    <t>55103-6683992-1</t>
  </si>
  <si>
    <t>0333-7707443</t>
  </si>
  <si>
    <t>55103-1214505-3</t>
  </si>
  <si>
    <t>0333-4841786</t>
  </si>
  <si>
    <t>Gazi Mat</t>
  </si>
  <si>
    <t>Sher Khan</t>
  </si>
  <si>
    <t>55103-7892448-5</t>
  </si>
  <si>
    <t>0331-0369998</t>
  </si>
  <si>
    <t>551031870710-5</t>
  </si>
  <si>
    <t>0336-6616077</t>
  </si>
  <si>
    <t>15/11/2022</t>
  </si>
  <si>
    <t>24/11/2022</t>
  </si>
  <si>
    <t>Jeind Khan</t>
  </si>
  <si>
    <t>43504-0442093-1</t>
  </si>
  <si>
    <t>0332-4797830</t>
  </si>
  <si>
    <t>Jangihan Khan</t>
  </si>
  <si>
    <t>55103-2902613-1</t>
  </si>
  <si>
    <t>0336-3583543</t>
  </si>
  <si>
    <t>Fazal Hussain</t>
  </si>
  <si>
    <t>55103-7359489-7</t>
  </si>
  <si>
    <t>0333-5511153</t>
  </si>
  <si>
    <t>Muhammad Usman</t>
  </si>
  <si>
    <t>55103-1382981-5</t>
  </si>
  <si>
    <t>0333-7436138</t>
  </si>
  <si>
    <t>Haji Khan</t>
  </si>
  <si>
    <t>55103-18676889-1</t>
  </si>
  <si>
    <t>0333-3662220</t>
  </si>
  <si>
    <t xml:space="preserve">Hameed </t>
  </si>
  <si>
    <t>55103-4021057-5</t>
  </si>
  <si>
    <t>0331-2041313</t>
  </si>
  <si>
    <t>Biamshahi</t>
  </si>
  <si>
    <t>Jamal Din</t>
  </si>
  <si>
    <t>55103-1654568-7</t>
  </si>
  <si>
    <t>0312-3124366</t>
  </si>
  <si>
    <t>55103-6778359-1</t>
  </si>
  <si>
    <t>0333-7626219</t>
  </si>
  <si>
    <t>Bahar Khan</t>
  </si>
  <si>
    <t>55103-7417412-5</t>
  </si>
  <si>
    <t>0335-4704984</t>
  </si>
  <si>
    <t>Pehlawagh</t>
  </si>
  <si>
    <t>Kandaili</t>
  </si>
  <si>
    <t>Kandaii</t>
  </si>
  <si>
    <t>Sajid Ali</t>
  </si>
  <si>
    <t>55102-6655538-5</t>
  </si>
  <si>
    <t>0334-7164072</t>
  </si>
  <si>
    <t>Said Ali</t>
  </si>
  <si>
    <t>55102-1800249-3</t>
  </si>
  <si>
    <t>0333-3776773</t>
  </si>
  <si>
    <t>Gazani Gal</t>
  </si>
  <si>
    <t>55102-1840812-3</t>
  </si>
  <si>
    <t>0311-3566287</t>
  </si>
  <si>
    <t xml:space="preserve">Niaz Ahmed </t>
  </si>
  <si>
    <t>Punjuk</t>
  </si>
  <si>
    <t>Azam Khan</t>
  </si>
  <si>
    <t>53302-2092217-5</t>
  </si>
  <si>
    <t>Konara laskani</t>
  </si>
  <si>
    <t xml:space="preserve">Khan Mohamed </t>
  </si>
  <si>
    <t>53301-4401240-5</t>
  </si>
  <si>
    <t>Konara</t>
  </si>
  <si>
    <t>Scheme was found totaly damaged</t>
  </si>
  <si>
    <t>Kachi Jadeed</t>
  </si>
  <si>
    <t xml:space="preserve">Nazir Ahmed </t>
  </si>
  <si>
    <t>53302-2092965-7</t>
  </si>
  <si>
    <t>Chailz Khalil</t>
  </si>
  <si>
    <t>Fazal Rehman</t>
  </si>
  <si>
    <t>55402-1565051-7</t>
  </si>
  <si>
    <t>30-6-2022</t>
  </si>
  <si>
    <t>55402-2225144-5</t>
  </si>
  <si>
    <t>0321-8105908</t>
  </si>
  <si>
    <t>Killi Ziarat</t>
  </si>
  <si>
    <t>55401-5561999-1</t>
  </si>
  <si>
    <t>0332-6538933</t>
  </si>
  <si>
    <t>55103-1870710-5</t>
  </si>
  <si>
    <t xml:space="preserve">Khari </t>
  </si>
  <si>
    <t>Abdul Majeed</t>
  </si>
  <si>
    <t>54400-2286600-1</t>
  </si>
  <si>
    <t>0301-7973888</t>
  </si>
  <si>
    <t>Barak Khan</t>
  </si>
  <si>
    <t>54401-5412246-3</t>
  </si>
  <si>
    <t>0311-8363837</t>
  </si>
  <si>
    <t>Garan</t>
  </si>
  <si>
    <t>54401-9933975-3</t>
  </si>
  <si>
    <t>0301-3725226</t>
  </si>
  <si>
    <t>Ahmedullah</t>
  </si>
  <si>
    <t>54401-0573027-9</t>
  </si>
  <si>
    <t xml:space="preserve">Gulistan </t>
  </si>
  <si>
    <t>Speena Teeza</t>
  </si>
  <si>
    <t>Pinakee</t>
  </si>
  <si>
    <t>Haji Amir Muhammah</t>
  </si>
  <si>
    <t>54203-8918446-3</t>
  </si>
  <si>
    <t>0333-0009982</t>
  </si>
  <si>
    <t>The Schem was visited in  September 2023  but was in deffered due to missing data which is available now, hence reverifeid.</t>
  </si>
  <si>
    <t>Shah Muhamamd</t>
  </si>
  <si>
    <t>54202-1094322-1</t>
  </si>
  <si>
    <t>0334-3252004</t>
  </si>
  <si>
    <t>Masyazai</t>
  </si>
  <si>
    <t>Wall Masyazai</t>
  </si>
  <si>
    <t>Abdul Wali</t>
  </si>
  <si>
    <t>54203-5050427-1</t>
  </si>
  <si>
    <t>0300-3824316</t>
  </si>
  <si>
    <t>Arambi</t>
  </si>
  <si>
    <t>Machika</t>
  </si>
  <si>
    <t>Sal-u-din</t>
  </si>
  <si>
    <t>54202-1093018-9</t>
  </si>
  <si>
    <t>0321-8195209</t>
  </si>
  <si>
    <t>54202-1100939-9</t>
  </si>
  <si>
    <t>0334-7582707</t>
  </si>
  <si>
    <t>Tangwani</t>
  </si>
  <si>
    <t>Shahmeer</t>
  </si>
  <si>
    <t>55103-1458389-7</t>
  </si>
  <si>
    <t>0333-6616072</t>
  </si>
  <si>
    <t>Mehboob Alam</t>
  </si>
  <si>
    <t>55103-8183743-9</t>
  </si>
  <si>
    <t>Khair Mohammad</t>
  </si>
  <si>
    <t>55103-2997996-7</t>
  </si>
  <si>
    <t>0333-1877721</t>
  </si>
  <si>
    <t>Gajjan</t>
  </si>
  <si>
    <t>Phatri</t>
  </si>
  <si>
    <t>Mohamed Amin</t>
  </si>
  <si>
    <t>53301-0589919-7</t>
  </si>
  <si>
    <t>Kotra</t>
  </si>
  <si>
    <t>53301-4623734-1</t>
  </si>
  <si>
    <t xml:space="preserve">Ghulam Hussain </t>
  </si>
  <si>
    <t>53301-6044528-3</t>
  </si>
  <si>
    <t>43405-0348650-1</t>
  </si>
  <si>
    <t>Killi Mandokaza</t>
  </si>
  <si>
    <t>Haq Dad</t>
  </si>
  <si>
    <t>55402-1564356-7</t>
  </si>
  <si>
    <t>Killi Asghara</t>
  </si>
  <si>
    <t>55402-1562057-1</t>
  </si>
  <si>
    <t>Differed</t>
  </si>
  <si>
    <t>Scheme not yet Constructed</t>
  </si>
  <si>
    <t>Lasbela</t>
  </si>
  <si>
    <t>Hub</t>
  </si>
  <si>
    <t>Sakran</t>
  </si>
  <si>
    <t xml:space="preserve">Taj Muhammad </t>
  </si>
  <si>
    <t>51503-9586082-5</t>
  </si>
  <si>
    <t>0313-8218901</t>
  </si>
  <si>
    <t>17.11.2021.</t>
  </si>
  <si>
    <t>21.102021.</t>
  </si>
  <si>
    <t>03.01.2022.</t>
  </si>
  <si>
    <t>Ok to verify</t>
  </si>
  <si>
    <t>Hussain Bakhsh</t>
  </si>
  <si>
    <t>51503-5742401-9</t>
  </si>
  <si>
    <t>0333-2528941</t>
  </si>
  <si>
    <t>22-10-2022</t>
  </si>
  <si>
    <t>Ali Hassan</t>
  </si>
  <si>
    <t>51503-6579054-3</t>
  </si>
  <si>
    <t>22-10-2023</t>
  </si>
  <si>
    <t>26.01.2022</t>
  </si>
  <si>
    <t>22-10-2024</t>
  </si>
  <si>
    <t>Mohammad Nadeem Shahnshahi Baloch</t>
  </si>
  <si>
    <t>42501-6125169-1</t>
  </si>
  <si>
    <t>03009270993</t>
  </si>
  <si>
    <t>22-10-2025</t>
  </si>
  <si>
    <t>22-10-2026</t>
  </si>
  <si>
    <t xml:space="preserve">Ghulam Muhammad </t>
  </si>
  <si>
    <t>42501-1453532-3</t>
  </si>
  <si>
    <t>22-10-2027</t>
  </si>
  <si>
    <t xml:space="preserve">Nazeer Ahmed </t>
  </si>
  <si>
    <t>51503-0740413-7</t>
  </si>
  <si>
    <t>22-10-2028</t>
  </si>
  <si>
    <t>14.06.2022.</t>
  </si>
  <si>
    <t>Amirullah</t>
  </si>
  <si>
    <t>51503-0745047-1</t>
  </si>
  <si>
    <t>22-10-2029</t>
  </si>
  <si>
    <t>14-22.06.22</t>
  </si>
  <si>
    <t>Masyzai</t>
  </si>
  <si>
    <t>Hider Masyzai</t>
  </si>
  <si>
    <t>Saludden</t>
  </si>
  <si>
    <t>54203-6467056-5</t>
  </si>
  <si>
    <t>0300-3793086</t>
  </si>
  <si>
    <t xml:space="preserve"> Maizai Adda</t>
  </si>
  <si>
    <t>Killi Maizai</t>
  </si>
  <si>
    <t>54203-2168005-5</t>
  </si>
  <si>
    <t>0300-2866841</t>
  </si>
  <si>
    <t>Arambai</t>
  </si>
  <si>
    <t>54400-0531651-5</t>
  </si>
  <si>
    <t>0345-3805788</t>
  </si>
  <si>
    <t>Piralizai</t>
  </si>
  <si>
    <t xml:space="preserve"> Piraliazi</t>
  </si>
  <si>
    <t>54202-6160895-5</t>
  </si>
  <si>
    <t>0345-8150310</t>
  </si>
  <si>
    <t>Wal Masyzai</t>
  </si>
  <si>
    <t>0313-2200215</t>
  </si>
  <si>
    <t>Haji Niamatullah</t>
  </si>
  <si>
    <t>54400-0491411-7</t>
  </si>
  <si>
    <t>0301-3727870</t>
  </si>
  <si>
    <t>Muhammad Ajmal</t>
  </si>
  <si>
    <t>54203-7114149-7</t>
  </si>
  <si>
    <t>0307-5262264</t>
  </si>
  <si>
    <t>Muhammad Wali</t>
  </si>
  <si>
    <t>54203-3707829-9</t>
  </si>
  <si>
    <t>0307-8250965</t>
  </si>
  <si>
    <t>Ainullah</t>
  </si>
  <si>
    <t>54203-2668149-5</t>
  </si>
  <si>
    <t>0304-8710521</t>
  </si>
  <si>
    <t>Poorana Majjak</t>
  </si>
  <si>
    <t>54203-5855280-7</t>
  </si>
  <si>
    <t>0300-3855251</t>
  </si>
  <si>
    <t>54203-5550006-3</t>
  </si>
  <si>
    <t>0305-8466118</t>
  </si>
  <si>
    <t>Badwan</t>
  </si>
  <si>
    <t>Shamsudin</t>
  </si>
  <si>
    <t>54202-1077642-1</t>
  </si>
  <si>
    <t>0301-3706271</t>
  </si>
  <si>
    <t>Qaim</t>
  </si>
  <si>
    <t>41303-2331900-3</t>
  </si>
  <si>
    <t>0300-3900507</t>
  </si>
  <si>
    <t>Shmir Piralizai</t>
  </si>
  <si>
    <t>Masoom</t>
  </si>
  <si>
    <t>54203-1257762-7</t>
  </si>
  <si>
    <t>0307-2546621</t>
  </si>
  <si>
    <t>Killi Imranzai</t>
  </si>
  <si>
    <t>Subhanullah</t>
  </si>
  <si>
    <t>54400-0408910-3</t>
  </si>
  <si>
    <t>0345-2045639</t>
  </si>
  <si>
    <t>54203-5389164-7</t>
  </si>
  <si>
    <t>0300-3858542</t>
  </si>
  <si>
    <t xml:space="preserve">Toba </t>
  </si>
  <si>
    <t>Gharbgee</t>
  </si>
  <si>
    <t>Bismullah</t>
  </si>
  <si>
    <t>3021-8152014</t>
  </si>
  <si>
    <t>Ghbarg</t>
  </si>
  <si>
    <t>Niamatullah</t>
  </si>
  <si>
    <t>54201-7729915-1</t>
  </si>
  <si>
    <t>0313-8619756</t>
  </si>
  <si>
    <t>Dobandai</t>
  </si>
  <si>
    <t>0336-2203445</t>
  </si>
  <si>
    <t>Maizai</t>
  </si>
  <si>
    <t>Maizai Killi</t>
  </si>
  <si>
    <t>Muhammad Anees</t>
  </si>
  <si>
    <t>54203-0402689-1</t>
  </si>
  <si>
    <t>0300-3858802</t>
  </si>
  <si>
    <t>54203-9177161-5</t>
  </si>
  <si>
    <t>0300-8088427</t>
  </si>
  <si>
    <t>Ghaus-u-Deen</t>
  </si>
  <si>
    <t>54203-8158685-5</t>
  </si>
  <si>
    <t>0306-3808949</t>
  </si>
  <si>
    <t>Muhammad Amin</t>
  </si>
  <si>
    <t>54203-39596340-3</t>
  </si>
  <si>
    <t>0300-3834201</t>
  </si>
  <si>
    <t>Aimal Khan</t>
  </si>
  <si>
    <t>54201-6465424-3</t>
  </si>
  <si>
    <t>0316-8581928</t>
  </si>
  <si>
    <t>Sagee</t>
  </si>
  <si>
    <t>Qandeel Sagee</t>
  </si>
  <si>
    <t>Muhammad Farooq</t>
  </si>
  <si>
    <t>54202-9263946-1</t>
  </si>
  <si>
    <t>0300-3853001</t>
  </si>
  <si>
    <t>Ghulam Mardan</t>
  </si>
  <si>
    <t>45203-8405980-5</t>
  </si>
  <si>
    <t>0346-2513047</t>
  </si>
  <si>
    <t>Madad Khan</t>
  </si>
  <si>
    <t>54203-5885710-7</t>
  </si>
  <si>
    <t>0307-0156271</t>
  </si>
  <si>
    <t>Popaizai</t>
  </si>
  <si>
    <t>42401-9032514-3</t>
  </si>
  <si>
    <t>54202-1101459-5</t>
  </si>
  <si>
    <t>0314-8098640</t>
  </si>
  <si>
    <t>54202-6160895-9</t>
  </si>
  <si>
    <t>54203-8949013-1</t>
  </si>
  <si>
    <t>54202-1093966-5</t>
  </si>
  <si>
    <t>0315-3588045</t>
  </si>
  <si>
    <t>Mazai adda</t>
  </si>
  <si>
    <t>khulzee</t>
  </si>
  <si>
    <t>54203-7284395-9</t>
  </si>
  <si>
    <t>Purana Majjak</t>
  </si>
  <si>
    <t>Loye Masyzai</t>
  </si>
  <si>
    <t>Hezbullah</t>
  </si>
  <si>
    <t>54203-7191537-9</t>
  </si>
  <si>
    <t>54302-7279075-7</t>
  </si>
  <si>
    <t>0311-8194777</t>
  </si>
  <si>
    <t>54203-1269598-3</t>
  </si>
  <si>
    <t>54203-6038416-9</t>
  </si>
  <si>
    <t>0300-3765883</t>
  </si>
  <si>
    <t>Sazo Piraliazi</t>
  </si>
  <si>
    <t>54203-33627418-7</t>
  </si>
  <si>
    <t>0303-5638659</t>
  </si>
  <si>
    <t>Tub Well</t>
  </si>
  <si>
    <t>cash</t>
  </si>
  <si>
    <t>Jamal Deen</t>
  </si>
  <si>
    <t>55103-7809115-7</t>
  </si>
  <si>
    <t>Mohammad Sadiq</t>
  </si>
  <si>
    <t>55103-6117299-7</t>
  </si>
  <si>
    <t>Shazain</t>
  </si>
  <si>
    <t>Mohammad Nawab</t>
  </si>
  <si>
    <t>55103-6081034-9</t>
  </si>
  <si>
    <t>0332-6654432</t>
  </si>
  <si>
    <t>Tuni Mat</t>
  </si>
  <si>
    <t>Uch</t>
  </si>
  <si>
    <t>Khan Bakhsh</t>
  </si>
  <si>
    <t>55103-7380458-5</t>
  </si>
  <si>
    <t>0334-6865403</t>
  </si>
  <si>
    <t>Peerak</t>
  </si>
  <si>
    <t>55103-7542203-1</t>
  </si>
  <si>
    <t>0333-7309721</t>
  </si>
  <si>
    <t>Pushtgo</t>
  </si>
  <si>
    <t>Sighari</t>
  </si>
  <si>
    <t>Haibtan</t>
  </si>
  <si>
    <t>55103-1870728-3</t>
  </si>
  <si>
    <t>0333-7438130</t>
  </si>
  <si>
    <t>Wali Mohammad</t>
  </si>
  <si>
    <t>32303-1172514-3</t>
  </si>
  <si>
    <t>0333-5444323</t>
  </si>
  <si>
    <t>55103-7722937-7</t>
  </si>
  <si>
    <t>0333-6438420</t>
  </si>
  <si>
    <t>Mohammad Hayat</t>
  </si>
  <si>
    <t>55103-7126702-5</t>
  </si>
  <si>
    <t>0331-2513305</t>
  </si>
  <si>
    <t>Lal Din</t>
  </si>
  <si>
    <t>55103-7183990-5</t>
  </si>
  <si>
    <t>0335-2974882</t>
  </si>
  <si>
    <t>Sukhia Khan</t>
  </si>
  <si>
    <t>55103-1872183-3</t>
  </si>
  <si>
    <t>0333-2154654</t>
  </si>
  <si>
    <t>Abdul Jabbar</t>
  </si>
  <si>
    <t>55103-8562894-7</t>
  </si>
  <si>
    <t>0333-7244869</t>
  </si>
  <si>
    <t>Geeso</t>
  </si>
  <si>
    <t>Zaffarullah</t>
  </si>
  <si>
    <t>55101-7648108-7</t>
  </si>
  <si>
    <t>0332-6598655</t>
  </si>
  <si>
    <t>Biam Shahi</t>
  </si>
  <si>
    <t>Saif Din</t>
  </si>
  <si>
    <t>55103-5545853-3</t>
  </si>
  <si>
    <t>0332-2265833</t>
  </si>
  <si>
    <t>Ali Khan</t>
  </si>
  <si>
    <t>55101-2699439-1</t>
  </si>
  <si>
    <t>0330-8493704</t>
  </si>
  <si>
    <t>Faiz Mohammad</t>
  </si>
  <si>
    <t>53403-6770788-5</t>
  </si>
  <si>
    <t xml:space="preserve">0336-3420093 </t>
  </si>
  <si>
    <t>55103-4220521-1</t>
  </si>
  <si>
    <t>0336-7654897</t>
  </si>
  <si>
    <t>Naik Mohammad</t>
  </si>
  <si>
    <t>55103-3695341-7</t>
  </si>
  <si>
    <t>0335-3645374</t>
  </si>
  <si>
    <t>Abdul Rahim</t>
  </si>
  <si>
    <t>55103-1870842-9</t>
  </si>
  <si>
    <t>0334-0237706</t>
  </si>
  <si>
    <t>53201-0743974-9</t>
  </si>
  <si>
    <t>0331- 7744566</t>
  </si>
  <si>
    <t>55101-6313967-1</t>
  </si>
  <si>
    <t>0344-6547809</t>
  </si>
  <si>
    <t>Ali Nawaz</t>
  </si>
  <si>
    <t>55101-1727809-5</t>
  </si>
  <si>
    <t>0335-2556628</t>
  </si>
  <si>
    <t>Bada Khan</t>
  </si>
  <si>
    <t>55101-6049299-3</t>
  </si>
  <si>
    <t>0302-6654784</t>
  </si>
  <si>
    <t>Sonhari Mat</t>
  </si>
  <si>
    <t>Darman</t>
  </si>
  <si>
    <t>55103-9270774-5</t>
  </si>
  <si>
    <t>0335-7360091</t>
  </si>
  <si>
    <t>Gandoi</t>
  </si>
  <si>
    <t>55103-1872169-1</t>
  </si>
  <si>
    <t>Sakhi Mohammad</t>
  </si>
  <si>
    <t>55103-6982796-3</t>
  </si>
  <si>
    <t>0314-7187476</t>
  </si>
  <si>
    <t>Doda</t>
  </si>
  <si>
    <t>55103-5860617-9</t>
  </si>
  <si>
    <t>0333-7676809</t>
  </si>
  <si>
    <t>Ghulam Shafee</t>
  </si>
  <si>
    <t>55103-0619741-5</t>
  </si>
  <si>
    <t>0335-6587654</t>
  </si>
  <si>
    <t>Usman Khan</t>
  </si>
  <si>
    <t>55103-9628977-9</t>
  </si>
  <si>
    <t>0335-6665808</t>
  </si>
  <si>
    <t>55103-3078741-5</t>
  </si>
  <si>
    <t>0332-5487654</t>
  </si>
  <si>
    <t>Khattan</t>
  </si>
  <si>
    <t>55103-4070547-7</t>
  </si>
  <si>
    <t>0337-7052155</t>
  </si>
  <si>
    <t>Shah Mohammad</t>
  </si>
  <si>
    <t>0332-5388925</t>
  </si>
  <si>
    <t>55103-7737327-1</t>
  </si>
  <si>
    <t>0331-5476909</t>
  </si>
  <si>
    <t xml:space="preserve">Khan Mohammad </t>
  </si>
  <si>
    <t>55103-5504838-5</t>
  </si>
  <si>
    <t>0333-7369460</t>
  </si>
  <si>
    <t>55103-3320914-1</t>
  </si>
  <si>
    <t>0300-3003836</t>
  </si>
  <si>
    <t>Ameer Ali</t>
  </si>
  <si>
    <t>55103-8012116-5</t>
  </si>
  <si>
    <t>0336-3678765</t>
  </si>
  <si>
    <t>Mohammad Yousaf</t>
  </si>
  <si>
    <t>55103-6831099-9</t>
  </si>
  <si>
    <t>0336-3384266</t>
  </si>
  <si>
    <t>53203-0881012-1</t>
  </si>
  <si>
    <t>0331-3298997</t>
  </si>
  <si>
    <t>Naib Khan</t>
  </si>
  <si>
    <t>55103-9378065-1</t>
  </si>
  <si>
    <t>0332-4365602</t>
  </si>
  <si>
    <t>Ghulam Din</t>
  </si>
  <si>
    <t>55103-6818261-7</t>
  </si>
  <si>
    <t>0335-3744092</t>
  </si>
  <si>
    <t>Bingo Khan</t>
  </si>
  <si>
    <t>43108-2327221-5</t>
  </si>
  <si>
    <t>0331-3278547</t>
  </si>
  <si>
    <t>Nozbandagh</t>
  </si>
  <si>
    <t>55103-2781874-3</t>
  </si>
  <si>
    <t>0332-3112179</t>
  </si>
  <si>
    <t>Basham</t>
  </si>
  <si>
    <t>55103-5866176-7</t>
  </si>
  <si>
    <t>0333-3387405</t>
  </si>
  <si>
    <t>55103-8280419-5</t>
  </si>
  <si>
    <t>0333-8884569</t>
  </si>
  <si>
    <t>Rehmat Khan</t>
  </si>
  <si>
    <t>55103-8337062-3</t>
  </si>
  <si>
    <t>0332-5477608</t>
  </si>
  <si>
    <t>Noora Khan</t>
  </si>
  <si>
    <t>55103-8467509-7</t>
  </si>
  <si>
    <t>0333-5676322</t>
  </si>
  <si>
    <t>55103-4047965-1</t>
  </si>
  <si>
    <t>Raza Mohammad</t>
  </si>
  <si>
    <t>0333-7626269</t>
  </si>
  <si>
    <t>55103-4749290-9</t>
  </si>
  <si>
    <t>0332-2706215</t>
  </si>
  <si>
    <t>Mohammad Younas</t>
  </si>
  <si>
    <t>55103-3278166-5</t>
  </si>
  <si>
    <t>0303-3187094</t>
  </si>
  <si>
    <t>Mohammad Jan</t>
  </si>
  <si>
    <t>55103-1872682-1</t>
  </si>
  <si>
    <t>0333-3583744</t>
  </si>
  <si>
    <t>55103-3698311-3</t>
  </si>
  <si>
    <t>0332-3931467</t>
  </si>
  <si>
    <t>Gazi</t>
  </si>
  <si>
    <t>Allah Bakhsh</t>
  </si>
  <si>
    <t>55103-3337599-9</t>
  </si>
  <si>
    <t>0333-8753887</t>
  </si>
  <si>
    <t>Bijar</t>
  </si>
  <si>
    <t>55103-4415748-9</t>
  </si>
  <si>
    <t>0336-7746324</t>
  </si>
  <si>
    <t>55103-8506701-1</t>
  </si>
  <si>
    <t>0333-2269887</t>
  </si>
  <si>
    <t>Zarthi</t>
  </si>
  <si>
    <t>55103-5738276-7</t>
  </si>
  <si>
    <t>0303-9845443</t>
  </si>
  <si>
    <t>Qutub Din</t>
  </si>
  <si>
    <t>55103-9523774-1</t>
  </si>
  <si>
    <t>0308-3803535</t>
  </si>
  <si>
    <t>Rustum</t>
  </si>
  <si>
    <t>54400-3488892-1</t>
  </si>
  <si>
    <t>0302-3393503</t>
  </si>
  <si>
    <t>Waiz</t>
  </si>
  <si>
    <t>55103-1113510-3</t>
  </si>
  <si>
    <t>0332-1318770</t>
  </si>
  <si>
    <t>Ganja</t>
  </si>
  <si>
    <t>55103-1867751-5</t>
  </si>
  <si>
    <t>0332-1819212</t>
  </si>
  <si>
    <t>Thangwani</t>
  </si>
  <si>
    <t>Gul Mohammad</t>
  </si>
  <si>
    <t>0336-6616072</t>
  </si>
  <si>
    <t>Lundo</t>
  </si>
  <si>
    <t>0307-3224578</t>
  </si>
  <si>
    <t>Meer Bakhsh</t>
  </si>
  <si>
    <t>55103-5564801-5</t>
  </si>
  <si>
    <t>0333-3513504</t>
  </si>
  <si>
    <t>Mir Bakhsh</t>
  </si>
  <si>
    <t>55103-2981928-1</t>
  </si>
  <si>
    <t>0335-1341506</t>
  </si>
  <si>
    <t>43105-2409595-1</t>
  </si>
  <si>
    <t>0300-8910999</t>
  </si>
  <si>
    <t>53403-5221299-9</t>
  </si>
  <si>
    <t>0333-3647373</t>
  </si>
  <si>
    <t>Turk Ali</t>
  </si>
  <si>
    <t>55103-1872475-3</t>
  </si>
  <si>
    <t>Fateh Din</t>
  </si>
  <si>
    <t>55103-7303560-7</t>
  </si>
  <si>
    <t>0332-7983328</t>
  </si>
  <si>
    <t>55103-0206500-1</t>
  </si>
  <si>
    <t>0331-2642880</t>
  </si>
  <si>
    <t>55103-6205430-1</t>
  </si>
  <si>
    <t>0335-2132988</t>
  </si>
  <si>
    <t>55103-1867689-1</t>
  </si>
  <si>
    <t>0331-6064613</t>
  </si>
  <si>
    <t xml:space="preserve">Mohammad Riaz </t>
  </si>
  <si>
    <t>55103-9073489-3</t>
  </si>
  <si>
    <t>0332-4598888</t>
  </si>
  <si>
    <t>69.0370 314</t>
  </si>
  <si>
    <t xml:space="preserve">Shahzain </t>
  </si>
  <si>
    <t xml:space="preserve">Khair Jan </t>
  </si>
  <si>
    <t>53403-5492481-1</t>
  </si>
  <si>
    <t>0332-3690378</t>
  </si>
  <si>
    <t xml:space="preserve">Mohammad jan </t>
  </si>
  <si>
    <t>55103-9591379-5</t>
  </si>
  <si>
    <t>0333-3931567</t>
  </si>
  <si>
    <t xml:space="preserve"> 28.3136794 64</t>
  </si>
  <si>
    <t xml:space="preserve"> 68.5629 63616</t>
  </si>
  <si>
    <t xml:space="preserve">Ahmed Ali </t>
  </si>
  <si>
    <t>55103-3932714-5</t>
  </si>
  <si>
    <t>0333-8884431</t>
  </si>
  <si>
    <t>28.3120 3862</t>
  </si>
  <si>
    <t xml:space="preserve"> 68.5619 20588</t>
  </si>
  <si>
    <t xml:space="preserve">Sighari </t>
  </si>
  <si>
    <t xml:space="preserve">Sharbat </t>
  </si>
  <si>
    <t>55103-5446990-7</t>
  </si>
  <si>
    <t xml:space="preserve"> 28.3113 5642</t>
  </si>
  <si>
    <t>E 68.56131424</t>
  </si>
  <si>
    <t xml:space="preserve">Tikka </t>
  </si>
  <si>
    <t xml:space="preserve">nazeer ahmed </t>
  </si>
  <si>
    <t>55103-9130547-5</t>
  </si>
  <si>
    <t>0334-4888299</t>
  </si>
  <si>
    <t>68.5633.57672</t>
  </si>
  <si>
    <t xml:space="preserve">Subhan </t>
  </si>
  <si>
    <t>55103-7461269-1</t>
  </si>
  <si>
    <t>0333-3999541</t>
  </si>
  <si>
    <t xml:space="preserve"> 28.311 20 3862</t>
  </si>
  <si>
    <t xml:space="preserve">lunja </t>
  </si>
  <si>
    <t>Lal Mohammad</t>
  </si>
  <si>
    <t>55103-1872298-9</t>
  </si>
  <si>
    <t>0335-2591490</t>
  </si>
  <si>
    <t xml:space="preserve"> 28 315642</t>
  </si>
  <si>
    <t xml:space="preserve">Ashqani </t>
  </si>
  <si>
    <t xml:space="preserve">Alim Din </t>
  </si>
  <si>
    <t>55103-2622080-1</t>
  </si>
  <si>
    <t>0314-4779213</t>
  </si>
  <si>
    <t xml:space="preserve"> 28.28055596-</t>
  </si>
  <si>
    <t xml:space="preserve">Mohammad Hussain </t>
  </si>
  <si>
    <t>55103-8274882-9</t>
  </si>
  <si>
    <t>0332-9311234</t>
  </si>
  <si>
    <t>biamshahi</t>
  </si>
  <si>
    <t>Lonsho khan</t>
  </si>
  <si>
    <t>S5103-8012298-3</t>
  </si>
  <si>
    <t>0335-2811174</t>
  </si>
  <si>
    <t xml:space="preserve"> 28.31391984,</t>
  </si>
  <si>
    <t xml:space="preserve">Mohammad Arif </t>
  </si>
  <si>
    <t>55103-1176378-5</t>
  </si>
  <si>
    <t>0331-8386772</t>
  </si>
  <si>
    <t>Dur Mohammad</t>
  </si>
  <si>
    <t>55103-7634879-9</t>
  </si>
  <si>
    <t>0333-3683438</t>
  </si>
  <si>
    <t>Mohem Khan</t>
  </si>
  <si>
    <t>55103-97487187</t>
  </si>
  <si>
    <t>0332-2479783</t>
  </si>
  <si>
    <t>peshpoghi</t>
  </si>
  <si>
    <t>Allah Bux</t>
  </si>
  <si>
    <t>55103-5078753-3</t>
  </si>
  <si>
    <t>0336-7308694</t>
  </si>
  <si>
    <t>Tikka</t>
  </si>
  <si>
    <t>Hasil Khan</t>
  </si>
  <si>
    <t>55103-1453392-5</t>
  </si>
  <si>
    <t>0335-0396843</t>
  </si>
  <si>
    <t xml:space="preserve">Niaz Mohammad </t>
  </si>
  <si>
    <t>55103-1487081-3</t>
  </si>
  <si>
    <t>0333-7332735</t>
  </si>
  <si>
    <t>Polat</t>
  </si>
  <si>
    <t>55103-0641533-7</t>
  </si>
  <si>
    <t>0333-3766708</t>
  </si>
  <si>
    <t>Amir Hamza</t>
  </si>
  <si>
    <t>55103-8250415-3</t>
  </si>
  <si>
    <t>0332-3956192</t>
  </si>
  <si>
    <t>Qamar ul Din</t>
  </si>
  <si>
    <t>55103-1868116-9</t>
  </si>
  <si>
    <t>0335-0397524</t>
  </si>
  <si>
    <t>Gunga</t>
  </si>
  <si>
    <t xml:space="preserve">Salah Mohammad </t>
  </si>
  <si>
    <t>55103-2532734-5</t>
  </si>
  <si>
    <t>0335-0167395</t>
  </si>
  <si>
    <t>Koh Dil</t>
  </si>
  <si>
    <t>55103-5307729-3</t>
  </si>
  <si>
    <t>0332-3063709</t>
  </si>
  <si>
    <t>55103-5280768-3</t>
  </si>
  <si>
    <t>0336-0791588</t>
  </si>
  <si>
    <t xml:space="preserve">Abdul Wahid </t>
  </si>
  <si>
    <t>55103-1873205-5</t>
  </si>
  <si>
    <t>0336-2383976</t>
  </si>
  <si>
    <t>Bala Khan</t>
  </si>
  <si>
    <t>55103-9839961-1</t>
  </si>
  <si>
    <t>0331-4594204</t>
  </si>
  <si>
    <t>Said Khan</t>
  </si>
  <si>
    <t>55103-5553868-3</t>
  </si>
  <si>
    <t>0333-3504862</t>
  </si>
  <si>
    <t xml:space="preserve">Aziz Alam </t>
  </si>
  <si>
    <t>55103-4076125-5</t>
  </si>
  <si>
    <t>0332-2843522</t>
  </si>
  <si>
    <t>55103-1539644-5</t>
  </si>
  <si>
    <t>0332-6886908</t>
  </si>
  <si>
    <t>Shah Murad</t>
  </si>
  <si>
    <t>55103-0228707-7</t>
  </si>
  <si>
    <t>0332-2512746</t>
  </si>
  <si>
    <t>Bux Ali</t>
  </si>
  <si>
    <t>55103-1869602-9</t>
  </si>
  <si>
    <t>0333-3029725</t>
  </si>
  <si>
    <t>Lunja</t>
  </si>
  <si>
    <t>Mohammad Khan</t>
  </si>
  <si>
    <t>55103-3287855-3</t>
  </si>
  <si>
    <t>0336-7029673</t>
  </si>
  <si>
    <t>55103-8939090-7</t>
  </si>
  <si>
    <t>0333-1222455</t>
  </si>
  <si>
    <t>Gul Sher</t>
  </si>
  <si>
    <t>55103-5232208-7</t>
  </si>
  <si>
    <t>0334-1316515</t>
  </si>
  <si>
    <t>55103-1869391-5</t>
  </si>
  <si>
    <t>0332-2386572</t>
  </si>
  <si>
    <t>Babal Khan</t>
  </si>
  <si>
    <t>54401-807244302-9</t>
  </si>
  <si>
    <t>0331-3618918</t>
  </si>
  <si>
    <t>Mouj Ali</t>
  </si>
  <si>
    <t>55103-6258899-9</t>
  </si>
  <si>
    <t>0333-7394391</t>
  </si>
  <si>
    <t>Nabi Bux</t>
  </si>
  <si>
    <t>55103-9653820-7</t>
  </si>
  <si>
    <t>0333-7384028</t>
  </si>
  <si>
    <t>55103-9538356-3</t>
  </si>
  <si>
    <t>0334-2521087</t>
  </si>
  <si>
    <t>Ghulam M</t>
  </si>
  <si>
    <t>55103-1557522-9</t>
  </si>
  <si>
    <t>0334-3007697</t>
  </si>
  <si>
    <t>Sigharee</t>
  </si>
  <si>
    <t>53305-7750488-7</t>
  </si>
  <si>
    <t>0335-0293796</t>
  </si>
  <si>
    <t>Kharim Dad</t>
  </si>
  <si>
    <t>55103-3231765-3</t>
  </si>
  <si>
    <t>0333-7821132</t>
  </si>
  <si>
    <t xml:space="preserve">Habitan </t>
  </si>
  <si>
    <t>55103-68376-5</t>
  </si>
  <si>
    <t>0333-3584007</t>
  </si>
  <si>
    <t>Khair Bakhsh</t>
  </si>
  <si>
    <t>55103-0264939-5</t>
  </si>
  <si>
    <t>0335-3012044</t>
  </si>
  <si>
    <t xml:space="preserve">Sharfraz </t>
  </si>
  <si>
    <t>55103-9935276-9</t>
  </si>
  <si>
    <t>0336-6615505</t>
  </si>
  <si>
    <t>Arz Mohammad</t>
  </si>
  <si>
    <t>55103-0278173-3</t>
  </si>
  <si>
    <t>0341-1633705</t>
  </si>
  <si>
    <t>Nazar Ali</t>
  </si>
  <si>
    <t>55103-1870138-9</t>
  </si>
  <si>
    <t>0345-0160222</t>
  </si>
  <si>
    <t>Biyamshahi</t>
  </si>
  <si>
    <t xml:space="preserve">Mohammad Iqbal </t>
  </si>
  <si>
    <t>55103-1868646-3</t>
  </si>
  <si>
    <t>0331-8907748</t>
  </si>
  <si>
    <t xml:space="preserve">Doran </t>
  </si>
  <si>
    <t>55103-1360982-9</t>
  </si>
  <si>
    <t>0335-0444660</t>
  </si>
  <si>
    <t xml:space="preserve">Mehran </t>
  </si>
  <si>
    <t>55103-1268392-3</t>
  </si>
  <si>
    <t>0332-3360738</t>
  </si>
  <si>
    <t xml:space="preserve">Rakhia </t>
  </si>
  <si>
    <t>55103-9610749-3</t>
  </si>
  <si>
    <t xml:space="preserve">0336-3113864 </t>
  </si>
  <si>
    <t>55103-7895759-3</t>
  </si>
  <si>
    <t>0331-3480234</t>
  </si>
  <si>
    <t>55103-1356474-9</t>
  </si>
  <si>
    <t>0331-3736512</t>
  </si>
  <si>
    <t>Karam Illahi</t>
  </si>
  <si>
    <t>55103-1873343-3</t>
  </si>
  <si>
    <t>0341-3387091</t>
  </si>
  <si>
    <t>Tikah</t>
  </si>
  <si>
    <t>Shafee Mohammad</t>
  </si>
  <si>
    <t>55103-3095275-1</t>
  </si>
  <si>
    <t>0336-1233704</t>
  </si>
  <si>
    <t>Joya</t>
  </si>
  <si>
    <t>55103-0265646-9</t>
  </si>
  <si>
    <t>Jalal Din</t>
  </si>
  <si>
    <t>55103-9424844-7</t>
  </si>
  <si>
    <t>0332-0126979</t>
  </si>
  <si>
    <t>Shah Nawaz</t>
  </si>
  <si>
    <t>55103-1062394-1</t>
  </si>
  <si>
    <t>0333 3542961</t>
  </si>
  <si>
    <t>Mohammad Ali</t>
  </si>
  <si>
    <t>55103-9379914-7</t>
  </si>
  <si>
    <t>0335-2800565</t>
  </si>
  <si>
    <t>Sanja</t>
  </si>
  <si>
    <t>55103-3613406-7</t>
  </si>
  <si>
    <t>0336-7477666</t>
  </si>
  <si>
    <t>Geand</t>
  </si>
  <si>
    <t>55103-2902693-1</t>
  </si>
  <si>
    <t>0331-1452572</t>
  </si>
  <si>
    <t>55103-9024944-1</t>
  </si>
  <si>
    <t>Shadman</t>
  </si>
  <si>
    <t>55103-7116884-5</t>
  </si>
  <si>
    <t>0322-2721642</t>
  </si>
  <si>
    <t>Din Mohammad</t>
  </si>
  <si>
    <t>0333-4026765</t>
  </si>
  <si>
    <t>Sona Khan</t>
  </si>
  <si>
    <t>55103-9434470-9</t>
  </si>
  <si>
    <t>Rahzan</t>
  </si>
  <si>
    <t>55103-7678319-1</t>
  </si>
  <si>
    <t>0331-4165294</t>
  </si>
  <si>
    <t>55103-0185484-7</t>
  </si>
  <si>
    <t>0333-3095973</t>
  </si>
  <si>
    <t>Kohail Khan</t>
  </si>
  <si>
    <t>55103-1870231-5</t>
  </si>
  <si>
    <t>0334-8887307</t>
  </si>
  <si>
    <t>Gohram</t>
  </si>
  <si>
    <t>55103-20268965</t>
  </si>
  <si>
    <t>0333-8804291</t>
  </si>
  <si>
    <t>Mohammad Murrad</t>
  </si>
  <si>
    <t>55103-1872670-1</t>
  </si>
  <si>
    <t>0305-3173044</t>
  </si>
  <si>
    <t>55103-1872175-3</t>
  </si>
  <si>
    <t>53201-1116596-1</t>
  </si>
  <si>
    <t>0333 7789843</t>
  </si>
  <si>
    <t>Fazal Mohammad</t>
  </si>
  <si>
    <t>55103-1870544-5</t>
  </si>
  <si>
    <t>0331-6638492</t>
  </si>
  <si>
    <t>Surat Ali</t>
  </si>
  <si>
    <t>55103-9478662-7</t>
  </si>
  <si>
    <t>0331-4432269</t>
  </si>
  <si>
    <t>Shah Hussain</t>
  </si>
  <si>
    <t>45505-0341900-9</t>
  </si>
  <si>
    <t>0333-1040099</t>
  </si>
  <si>
    <t>55103-7556624-5</t>
  </si>
  <si>
    <t>0331-6184321</t>
  </si>
  <si>
    <t>Qader Bakhsh</t>
  </si>
  <si>
    <t>55103-9459632-9</t>
  </si>
  <si>
    <t>0332-1034881</t>
  </si>
  <si>
    <t>Sherbaz</t>
  </si>
  <si>
    <t>55103-1871854-1</t>
  </si>
  <si>
    <t>0333-7037720</t>
  </si>
  <si>
    <t>55103-3875424-9</t>
  </si>
  <si>
    <t>0332-3290378</t>
  </si>
  <si>
    <t>Abdul Hafeez</t>
  </si>
  <si>
    <t>55103-1871349-5</t>
  </si>
  <si>
    <t>0333-703727</t>
  </si>
  <si>
    <t>Ahmed</t>
  </si>
  <si>
    <t>55103-6899525-3</t>
  </si>
  <si>
    <t>0334-1315185</t>
  </si>
  <si>
    <t>Ahmed Nawaz</t>
  </si>
  <si>
    <t>55103-6119877-5</t>
  </si>
  <si>
    <t>0332-2530108</t>
  </si>
  <si>
    <t>55103-5524049-3</t>
  </si>
  <si>
    <t>55103-1870826-5</t>
  </si>
  <si>
    <t>Ghulam Qader</t>
  </si>
  <si>
    <t>55103-5555883-7</t>
  </si>
  <si>
    <t>0315-3909333</t>
  </si>
  <si>
    <t>55103-0940231-9</t>
  </si>
  <si>
    <t xml:space="preserve">0334-1315185 </t>
  </si>
  <si>
    <t>Makhdoom</t>
  </si>
  <si>
    <t>55103-3076085-7</t>
  </si>
  <si>
    <t>0335-2145802</t>
  </si>
  <si>
    <t>Hazar Khan</t>
  </si>
  <si>
    <t>55103-1868419-1</t>
  </si>
  <si>
    <t>Soomar</t>
  </si>
  <si>
    <t>55103-2702012-3</t>
  </si>
  <si>
    <t>0304-0167817</t>
  </si>
  <si>
    <t>Mat</t>
  </si>
  <si>
    <t>Wahida</t>
  </si>
  <si>
    <t>55103-3799563-3</t>
  </si>
  <si>
    <t>0335-3349052</t>
  </si>
  <si>
    <t>Mohammad Rahim</t>
  </si>
  <si>
    <t>55103-4888858-9</t>
  </si>
  <si>
    <t>0334 6392401</t>
  </si>
  <si>
    <t>55101-4681178-5</t>
  </si>
  <si>
    <t>Ajaz Ali</t>
  </si>
  <si>
    <t>55103-6273855-1</t>
  </si>
  <si>
    <t>0335-0455943</t>
  </si>
  <si>
    <t>Itwar Khan</t>
  </si>
  <si>
    <t>55103-8995746-9</t>
  </si>
  <si>
    <t>0335-8471165</t>
  </si>
  <si>
    <t>Mohammad Azeem</t>
  </si>
  <si>
    <t>55103-1872528-7</t>
  </si>
  <si>
    <t>0333-8809027</t>
  </si>
  <si>
    <t>Moro Khan</t>
  </si>
  <si>
    <t>55103-1872796-3</t>
  </si>
  <si>
    <t>0334-8783599</t>
  </si>
  <si>
    <t>Bana Khan</t>
  </si>
  <si>
    <t>55103-4080432-5</t>
  </si>
  <si>
    <t>0332-4142278</t>
  </si>
  <si>
    <t>55103-4699625-7</t>
  </si>
  <si>
    <t>0337-0657137</t>
  </si>
  <si>
    <t>Mohammad Ghulam</t>
  </si>
  <si>
    <t>55103-1873276-9</t>
  </si>
  <si>
    <t>0331-4165939</t>
  </si>
  <si>
    <t>55103-1868194-7</t>
  </si>
  <si>
    <t>0330-3573860</t>
  </si>
  <si>
    <t>53403-3571260-7</t>
  </si>
  <si>
    <t>55103-6822459-3</t>
  </si>
  <si>
    <t>0333-7037271</t>
  </si>
  <si>
    <t>55103-5276241-1</t>
  </si>
  <si>
    <t>55103-6549207-7</t>
  </si>
  <si>
    <t>0335-2525566</t>
  </si>
  <si>
    <t>Rugha Khan</t>
  </si>
  <si>
    <t>55103-1871950-9</t>
  </si>
  <si>
    <t>0334-2680793</t>
  </si>
  <si>
    <t>Ismail</t>
  </si>
  <si>
    <t>53403-7312799-1</t>
  </si>
  <si>
    <t>0330 2391261</t>
  </si>
  <si>
    <t>55103-6186013-7</t>
  </si>
  <si>
    <t>0334-2644207</t>
  </si>
  <si>
    <t>55103-9346572-3</t>
  </si>
  <si>
    <t>0334-1863365</t>
  </si>
  <si>
    <t>55103-9232086-7</t>
  </si>
  <si>
    <t>Faqeer Mohammad</t>
  </si>
  <si>
    <t>55103-2258043-1</t>
  </si>
  <si>
    <t>0330-6720562</t>
  </si>
  <si>
    <t>0336-3175533</t>
  </si>
  <si>
    <t>Mandost</t>
  </si>
  <si>
    <t>55103-1870713-5</t>
  </si>
  <si>
    <t>0334-1445059</t>
  </si>
  <si>
    <t>55103-2868278-5</t>
  </si>
  <si>
    <t>0333-7019012</t>
  </si>
  <si>
    <t>55103-1867450-7</t>
  </si>
  <si>
    <t>0333-7774295</t>
  </si>
  <si>
    <t>55103-8267949-5</t>
  </si>
  <si>
    <t>0333-7385067</t>
  </si>
  <si>
    <t>55103-9102422-7</t>
  </si>
  <si>
    <t>0332-3902855</t>
  </si>
  <si>
    <t>53403-8579346-5</t>
  </si>
  <si>
    <t>0333-7770344</t>
  </si>
  <si>
    <t>Khair Jan</t>
  </si>
  <si>
    <t>55103-4157917-3</t>
  </si>
  <si>
    <t>Baizeed</t>
  </si>
  <si>
    <t>55103-1372939-1</t>
  </si>
  <si>
    <t>0331-1168620</t>
  </si>
  <si>
    <t>Saleem Jan</t>
  </si>
  <si>
    <t>43105-2675241-1</t>
  </si>
  <si>
    <t>0335-3040168</t>
  </si>
  <si>
    <t>55103-1871955-5</t>
  </si>
  <si>
    <t>0333-1212323</t>
  </si>
  <si>
    <t>55103-4101672-9</t>
  </si>
  <si>
    <t>0334-9652201</t>
  </si>
  <si>
    <t>Miran</t>
  </si>
  <si>
    <t>55103-5594301-3</t>
  </si>
  <si>
    <t>0309-1168392</t>
  </si>
  <si>
    <t>Raees Tokh</t>
  </si>
  <si>
    <t>Mosam Khan</t>
  </si>
  <si>
    <t>53202-5289263-7</t>
  </si>
  <si>
    <t>0333-7888447</t>
  </si>
  <si>
    <t>55103-9713413-3</t>
  </si>
  <si>
    <t>0333-3868234</t>
  </si>
  <si>
    <t>55103-1871170-1</t>
  </si>
  <si>
    <t>Mohammad Latif</t>
  </si>
  <si>
    <t>55103-3652819-1</t>
  </si>
  <si>
    <t>0346-5225653</t>
  </si>
  <si>
    <t>55103-8641717-5</t>
  </si>
  <si>
    <t>03311157541</t>
  </si>
  <si>
    <t>Karim Dad</t>
  </si>
  <si>
    <t>55103-8293903-7</t>
  </si>
  <si>
    <t>0334-1749867</t>
  </si>
  <si>
    <t>Fateh Mohammad</t>
  </si>
  <si>
    <t>55103-7139158-5</t>
  </si>
  <si>
    <t>0330-3085027</t>
  </si>
  <si>
    <t>Nozo Khan</t>
  </si>
  <si>
    <t>55103-1867085-5</t>
  </si>
  <si>
    <t>0330-1295378</t>
  </si>
  <si>
    <t>Raja Khan</t>
  </si>
  <si>
    <t>55103-2210072-3</t>
  </si>
  <si>
    <t>0333 7327444</t>
  </si>
  <si>
    <t>55103-8300670-9</t>
  </si>
  <si>
    <t>0331-2019132</t>
  </si>
  <si>
    <t>Hafeez Khan</t>
  </si>
  <si>
    <t>55103-0505312-9</t>
  </si>
  <si>
    <t>0336-3048624</t>
  </si>
  <si>
    <t>Mohammad Alam Khan</t>
  </si>
  <si>
    <t>55103-1871193-7</t>
  </si>
  <si>
    <t>0333-3541194</t>
  </si>
  <si>
    <t>Sabir Hussain</t>
  </si>
  <si>
    <t>55103-7454518-9</t>
  </si>
  <si>
    <t>0336-3553931</t>
  </si>
  <si>
    <t>0331-8429475</t>
  </si>
  <si>
    <t>Rohail Khan</t>
  </si>
  <si>
    <t>55103-1868384-5</t>
  </si>
  <si>
    <t>0332-3505099</t>
  </si>
  <si>
    <t>Khuda Dad</t>
  </si>
  <si>
    <t>55103-2796605-3</t>
  </si>
  <si>
    <t>0331-3429741</t>
  </si>
  <si>
    <t>55103-5231110-5</t>
  </si>
  <si>
    <t>0317-7916528</t>
  </si>
  <si>
    <t>Zafarullah</t>
  </si>
  <si>
    <t>55103-9214048-7</t>
  </si>
  <si>
    <t>0336-2228564</t>
  </si>
  <si>
    <t>Sawa Gul</t>
  </si>
  <si>
    <t>55103-1867449-3</t>
  </si>
  <si>
    <t>0336-3695630</t>
  </si>
  <si>
    <t>55103-6065030-1</t>
  </si>
  <si>
    <t>03335335411</t>
  </si>
  <si>
    <t>Laloo Khan</t>
  </si>
  <si>
    <t>55103-1868381-5</t>
  </si>
  <si>
    <t>03338309396</t>
  </si>
  <si>
    <t>Moria Khan</t>
  </si>
  <si>
    <t>55103-7894926-5</t>
  </si>
  <si>
    <t>0321-7991405</t>
  </si>
  <si>
    <t>Tangawani</t>
  </si>
  <si>
    <t>55103-4692425-9</t>
  </si>
  <si>
    <t xml:space="preserve"> Teka</t>
  </si>
  <si>
    <t>0333-3247285</t>
  </si>
  <si>
    <t>551036995973-5</t>
  </si>
  <si>
    <t>0333-8688541</t>
  </si>
  <si>
    <t>55103-1204845-9</t>
  </si>
  <si>
    <t>0334-3235091</t>
  </si>
  <si>
    <t xml:space="preserve">Shah Mir </t>
  </si>
  <si>
    <t>55103-6706193-2</t>
  </si>
  <si>
    <t>0304-4241981</t>
  </si>
  <si>
    <t>Doda Khan</t>
  </si>
  <si>
    <t>0300-3213600</t>
  </si>
  <si>
    <t>Mir Baig</t>
  </si>
  <si>
    <t>55103-0442093-1</t>
  </si>
  <si>
    <t>0300-8382562</t>
  </si>
  <si>
    <t xml:space="preserve">Zulfaqar </t>
  </si>
  <si>
    <t>55103-2591783-5</t>
  </si>
  <si>
    <t>0336-0308368</t>
  </si>
  <si>
    <t>Asif</t>
  </si>
  <si>
    <t>55103-7724970-3</t>
  </si>
  <si>
    <t>0315-3586697</t>
  </si>
  <si>
    <t>Sonari Mat</t>
  </si>
  <si>
    <t xml:space="preserve">Muneer Ahmed </t>
  </si>
  <si>
    <t>55103-2103122-5</t>
  </si>
  <si>
    <t>0301-6211705</t>
  </si>
  <si>
    <t>Moza Shazain</t>
  </si>
  <si>
    <t>Mir Ali</t>
  </si>
  <si>
    <t>551031619027-1</t>
  </si>
  <si>
    <t>0335-3040740</t>
  </si>
  <si>
    <t>Madi</t>
  </si>
  <si>
    <t>Hama Khan</t>
  </si>
  <si>
    <t>55103-2228974-5</t>
  </si>
  <si>
    <t>0336-8955532</t>
  </si>
  <si>
    <t xml:space="preserve">Akthran Ahmed </t>
  </si>
  <si>
    <t>55103-0701515-3</t>
  </si>
  <si>
    <t>0333-3088100</t>
  </si>
  <si>
    <t>Shoungal</t>
  </si>
  <si>
    <t>Treep</t>
  </si>
  <si>
    <t>Saidhan</t>
  </si>
  <si>
    <t>55101-8666003-3</t>
  </si>
  <si>
    <t>0331-4165183</t>
  </si>
  <si>
    <t>55103-1870544-7</t>
  </si>
  <si>
    <t>0334-4285543</t>
  </si>
  <si>
    <t>Gorani</t>
  </si>
  <si>
    <t>Wadera Sanaullah</t>
  </si>
  <si>
    <t>55101-8807169-9</t>
  </si>
  <si>
    <t>0336 6884969</t>
  </si>
  <si>
    <t>Kailani</t>
  </si>
  <si>
    <t>Mohammad Yasin Khan</t>
  </si>
  <si>
    <t>55103-1867533-1</t>
  </si>
  <si>
    <t>0332-8231213</t>
  </si>
  <si>
    <t>Watoo</t>
  </si>
  <si>
    <t>55103-1369822-1</t>
  </si>
  <si>
    <t>0330-2571601</t>
  </si>
  <si>
    <t>Shadoo Khan</t>
  </si>
  <si>
    <t>55103-9529925-9</t>
  </si>
  <si>
    <t>53403-6273625-5</t>
  </si>
  <si>
    <t>Mohammad Azeem Khan</t>
  </si>
  <si>
    <t>55103-2973262-3</t>
  </si>
  <si>
    <t>0333-7603316</t>
  </si>
  <si>
    <t>55103-1868906-3</t>
  </si>
  <si>
    <t>0331-8371311</t>
  </si>
  <si>
    <t>55103-5806848-1</t>
  </si>
  <si>
    <t>0333-3417599</t>
  </si>
  <si>
    <t>Kaweel Khan</t>
  </si>
  <si>
    <t>55103-6992391-3</t>
  </si>
  <si>
    <t>0336-8047703</t>
  </si>
  <si>
    <t>551031871918-7</t>
  </si>
  <si>
    <t>0333-7284496</t>
  </si>
  <si>
    <t>Mast Ali</t>
  </si>
  <si>
    <t>55103-1873052-7</t>
  </si>
  <si>
    <t>0332-3861593</t>
  </si>
  <si>
    <t>Murganzi</t>
  </si>
  <si>
    <t>55103-0370753-3</t>
  </si>
  <si>
    <t>0336-3017348</t>
  </si>
  <si>
    <t>55103-1870625-1</t>
  </si>
  <si>
    <t>0332-6486842</t>
  </si>
  <si>
    <t>Leemo Khan</t>
  </si>
  <si>
    <t>55103-9911191-7</t>
  </si>
  <si>
    <t>03340 778882</t>
  </si>
  <si>
    <t>Siddiq</t>
  </si>
  <si>
    <t>55103-9282020-1</t>
  </si>
  <si>
    <t>0332-1381077</t>
  </si>
  <si>
    <t>Tok Ali</t>
  </si>
  <si>
    <t>55103-0321849-7</t>
  </si>
  <si>
    <t>0332 3360738</t>
  </si>
  <si>
    <t>Beebragh Khan</t>
  </si>
  <si>
    <t>55103-6814955-1</t>
  </si>
  <si>
    <t>0331-1284283</t>
  </si>
  <si>
    <t>55103-7979815-7</t>
  </si>
  <si>
    <t>0336 0784760</t>
  </si>
  <si>
    <t>Nasibullah</t>
  </si>
  <si>
    <t>55103-8086170-1</t>
  </si>
  <si>
    <t>Zubair</t>
  </si>
  <si>
    <t>55103-0729580-7</t>
  </si>
  <si>
    <t>0332-0310188</t>
  </si>
  <si>
    <t>Khatan</t>
  </si>
  <si>
    <t>0333-0677149</t>
  </si>
  <si>
    <t>Peerak Khan</t>
  </si>
  <si>
    <t>55103-3509815-9</t>
  </si>
  <si>
    <t>Zulufqar</t>
  </si>
  <si>
    <t>55103-5446475-9</t>
  </si>
  <si>
    <t>0332-0323187</t>
  </si>
  <si>
    <t>55103-6014187-7</t>
  </si>
  <si>
    <t>0336-7028315</t>
  </si>
  <si>
    <t>Ahmed Hussain</t>
  </si>
  <si>
    <t>55103-4339527-9</t>
  </si>
  <si>
    <t>0334- 0788825</t>
  </si>
  <si>
    <t>Mohammad Hakeem</t>
  </si>
  <si>
    <t>45504-5662863-7</t>
  </si>
  <si>
    <t>0334-4282380</t>
  </si>
  <si>
    <t>Imam Dad</t>
  </si>
  <si>
    <t>55103-1866700-7</t>
  </si>
  <si>
    <t>0336-5469223</t>
  </si>
  <si>
    <t>Jehanan</t>
  </si>
  <si>
    <t>55103-9217046-9</t>
  </si>
  <si>
    <t>0333-7345331</t>
  </si>
  <si>
    <t>Meer Baig</t>
  </si>
  <si>
    <t>0335 2800565</t>
  </si>
  <si>
    <t>Kareem Bux</t>
  </si>
  <si>
    <t>55103-6108239-7</t>
  </si>
  <si>
    <t>0333-6652272</t>
  </si>
  <si>
    <t>43105-0408376-1</t>
  </si>
  <si>
    <t>55103-9632647-3</t>
  </si>
  <si>
    <t>55103-9303973-9</t>
  </si>
  <si>
    <t>Iqbal Khan</t>
  </si>
  <si>
    <t>55103-5561523-5</t>
  </si>
  <si>
    <t>0335-0172819</t>
  </si>
  <si>
    <t>55103-4151029-7</t>
  </si>
  <si>
    <t>0302-3631282</t>
  </si>
  <si>
    <t>53203-0882853-9</t>
  </si>
  <si>
    <t>0302-8212205</t>
  </si>
  <si>
    <t>55103-3987842-5</t>
  </si>
  <si>
    <t>55103-1873071-9</t>
  </si>
  <si>
    <t>0331-3905272</t>
  </si>
  <si>
    <t>Killi Wajaylon</t>
  </si>
  <si>
    <t>55402-1617599-7</t>
  </si>
  <si>
    <t>0332-7811775</t>
  </si>
  <si>
    <t>55402-4348348-9</t>
  </si>
  <si>
    <t>0331-2649732</t>
  </si>
  <si>
    <t>Hassan Muhammad</t>
  </si>
  <si>
    <t>55402-3461669-7</t>
  </si>
  <si>
    <t>0321-8104901</t>
  </si>
  <si>
    <t>Killi Fartang</t>
  </si>
  <si>
    <t>Attaullah Baloch</t>
  </si>
  <si>
    <t>55402-1563098-7</t>
  </si>
  <si>
    <t>0331-7892148</t>
  </si>
  <si>
    <t>Killi Mana</t>
  </si>
  <si>
    <t>55401-2061500-1</t>
  </si>
  <si>
    <t>Killi Pechy</t>
  </si>
  <si>
    <t>55401-2053994-6</t>
  </si>
  <si>
    <t>0333-7892147</t>
  </si>
  <si>
    <t>Sarwar Khan</t>
  </si>
  <si>
    <t>55401-5568089-0</t>
  </si>
  <si>
    <t>0313-4885350</t>
  </si>
  <si>
    <t>Sasanak Mana</t>
  </si>
  <si>
    <t>55401-4570731-3</t>
  </si>
  <si>
    <t>0331-7875965</t>
  </si>
  <si>
    <t>Warchoom</t>
  </si>
  <si>
    <t>55401-8943014-1</t>
  </si>
  <si>
    <t>0333-3398553</t>
  </si>
  <si>
    <t>Kan Warchoom</t>
  </si>
  <si>
    <t>Muhammad Alam</t>
  </si>
  <si>
    <t>55401-8519544-7</t>
  </si>
  <si>
    <t>0333-8880714</t>
  </si>
  <si>
    <t>Killi Kawas</t>
  </si>
  <si>
    <t>Nazeer Muhammad</t>
  </si>
  <si>
    <t>55401-2060746-2</t>
  </si>
  <si>
    <t>0332-7816724</t>
  </si>
  <si>
    <t>Akarm Sakhobi</t>
  </si>
  <si>
    <t>Mir Alam</t>
  </si>
  <si>
    <t>55401-2059797-7</t>
  </si>
  <si>
    <t>0331-7824171</t>
  </si>
  <si>
    <t>Balanari</t>
  </si>
  <si>
    <t>Dosha Lashari</t>
  </si>
  <si>
    <t>Haji shar</t>
  </si>
  <si>
    <t>54401-7296477-5</t>
  </si>
  <si>
    <t>25/11/2019</t>
  </si>
  <si>
    <t>Abe gum</t>
  </si>
  <si>
    <t>Samand Khan</t>
  </si>
  <si>
    <t>Mithdi</t>
  </si>
  <si>
    <t>Hybat Khan</t>
  </si>
  <si>
    <t>53102-8581862-5</t>
  </si>
  <si>
    <t>Dhader</t>
  </si>
  <si>
    <t>Kot raisani</t>
  </si>
  <si>
    <t>Maqsood Ahmed</t>
  </si>
  <si>
    <t>53102-5705553-5</t>
  </si>
  <si>
    <t>0331-7883965</t>
  </si>
  <si>
    <t>Kot Raisani</t>
  </si>
  <si>
    <t>53102-57055535</t>
  </si>
  <si>
    <t>03317883965</t>
  </si>
  <si>
    <t>Ab e gum</t>
  </si>
  <si>
    <t>53103-1493979-3</t>
  </si>
  <si>
    <t>0333-7486910</t>
  </si>
  <si>
    <t xml:space="preserve">Kirta </t>
  </si>
  <si>
    <t>Amri</t>
  </si>
  <si>
    <t xml:space="preserve">Mohammad Ibrahim </t>
  </si>
  <si>
    <t>03360083953</t>
  </si>
  <si>
    <t xml:space="preserve">29.20208
</t>
  </si>
  <si>
    <t xml:space="preserve">
64.55842</t>
  </si>
  <si>
    <t>22-02-2023</t>
  </si>
  <si>
    <t xml:space="preserve">Shahzad </t>
  </si>
  <si>
    <t>54101-2063960-9</t>
  </si>
  <si>
    <t>03370359119</t>
  </si>
  <si>
    <t xml:space="preserve">29.23624
</t>
  </si>
  <si>
    <t xml:space="preserve">
63.6338</t>
  </si>
  <si>
    <t>54101-8411067-3</t>
  </si>
  <si>
    <t>03473900308</t>
  </si>
  <si>
    <t xml:space="preserve">29.24144
</t>
  </si>
  <si>
    <t xml:space="preserve">
64.63193</t>
  </si>
  <si>
    <t>Khuda Rahim</t>
  </si>
  <si>
    <t>54101-4950837-9</t>
  </si>
  <si>
    <t xml:space="preserve">29.24141
</t>
  </si>
  <si>
    <t xml:space="preserve">
63.636317</t>
  </si>
  <si>
    <t>Chilghazi</t>
  </si>
  <si>
    <t>Mohammad Azam</t>
  </si>
  <si>
    <t>54101-2036302-9</t>
  </si>
  <si>
    <t>03328820874</t>
  </si>
  <si>
    <t xml:space="preserve">29.099008
</t>
  </si>
  <si>
    <t xml:space="preserve">
64.36298</t>
  </si>
  <si>
    <t>54101-0112687-9</t>
  </si>
  <si>
    <t>03328065585</t>
  </si>
  <si>
    <t xml:space="preserve">29.109009
</t>
  </si>
  <si>
    <t xml:space="preserve">
64.39269</t>
  </si>
  <si>
    <t>Sadder</t>
  </si>
  <si>
    <t xml:space="preserve">Haji Mazhar 
Mehmood  </t>
  </si>
  <si>
    <t>03428366626</t>
  </si>
  <si>
    <t xml:space="preserve">29.97162
</t>
  </si>
  <si>
    <t xml:space="preserve">
64.58511</t>
  </si>
  <si>
    <t>Padad-1</t>
  </si>
  <si>
    <t xml:space="preserve">Balach </t>
  </si>
  <si>
    <t>54401-9958878-9</t>
  </si>
  <si>
    <t>03361397819</t>
  </si>
  <si>
    <t xml:space="preserve">29.97163
</t>
  </si>
  <si>
    <t xml:space="preserve">
65.053003</t>
  </si>
  <si>
    <t xml:space="preserve">Abdul Ghayas  </t>
  </si>
  <si>
    <t>54101-6354608-5</t>
  </si>
  <si>
    <t>03337872558</t>
  </si>
  <si>
    <t xml:space="preserve">29.168008
</t>
  </si>
  <si>
    <t xml:space="preserve">
64.41269</t>
  </si>
  <si>
    <t>Bishri</t>
  </si>
  <si>
    <t xml:space="preserve">Fida Mohammad </t>
  </si>
  <si>
    <t>54102-5189992-5</t>
  </si>
  <si>
    <t>03333997711</t>
  </si>
  <si>
    <t xml:space="preserve">29.384041
</t>
  </si>
  <si>
    <t xml:space="preserve">
64.669971</t>
  </si>
  <si>
    <t>Salaya Karez</t>
  </si>
  <si>
    <t>Brab Chah</t>
  </si>
  <si>
    <t>54101-9514895-9</t>
  </si>
  <si>
    <t>03368425755</t>
  </si>
  <si>
    <t xml:space="preserve">29.282903
</t>
  </si>
  <si>
    <t xml:space="preserve">
64.14283</t>
  </si>
  <si>
    <t>Padag-1</t>
  </si>
  <si>
    <t xml:space="preserve">Eid Mohammad </t>
  </si>
  <si>
    <t>54101-0110387-9</t>
  </si>
  <si>
    <t>03368061957</t>
  </si>
  <si>
    <t xml:space="preserve">28.98945
</t>
  </si>
  <si>
    <t xml:space="preserve">
65.266375</t>
  </si>
  <si>
    <t xml:space="preserve">Habibullah </t>
  </si>
  <si>
    <t>54101-0481347-1</t>
  </si>
  <si>
    <t>03333650014</t>
  </si>
  <si>
    <t xml:space="preserve">29.24233
</t>
  </si>
  <si>
    <t xml:space="preserve">
64.64194</t>
  </si>
  <si>
    <t>03337486910</t>
  </si>
  <si>
    <t>53306-1322278-9</t>
  </si>
  <si>
    <t>0333-3659978</t>
  </si>
  <si>
    <t xml:space="preserve">Attaullah Khan </t>
  </si>
  <si>
    <t>53306-4482692-9</t>
  </si>
  <si>
    <t>0331-7744460</t>
  </si>
  <si>
    <t>Chohri</t>
  </si>
  <si>
    <t xml:space="preserve">Maqsood Ahmed </t>
  </si>
  <si>
    <t>0333-1977732</t>
  </si>
  <si>
    <t>Behroz Khan</t>
  </si>
  <si>
    <t>53306-9341330-7</t>
  </si>
  <si>
    <t>0333-7744403</t>
  </si>
  <si>
    <t xml:space="preserve">Padag </t>
  </si>
  <si>
    <t>03368061975</t>
  </si>
  <si>
    <t>Completed and Functional</t>
  </si>
  <si>
    <t>54101-4699382-7</t>
  </si>
  <si>
    <t>03325307920</t>
  </si>
  <si>
    <t xml:space="preserve">28.98755
</t>
  </si>
  <si>
    <t xml:space="preserve">
65.267386</t>
  </si>
  <si>
    <t>Laghap</t>
  </si>
  <si>
    <t xml:space="preserve">Saeedullah </t>
  </si>
  <si>
    <t>54101-9681150-6</t>
  </si>
  <si>
    <t>03342263605</t>
  </si>
  <si>
    <t xml:space="preserve">29.94495
</t>
  </si>
  <si>
    <t xml:space="preserve">
64.557933</t>
  </si>
  <si>
    <t xml:space="preserve">Dawood Shah </t>
  </si>
  <si>
    <t>54102-1559327-1</t>
  </si>
  <si>
    <t>03318029722</t>
  </si>
  <si>
    <t xml:space="preserve">29.376319
</t>
  </si>
  <si>
    <t xml:space="preserve">
64.758563</t>
  </si>
  <si>
    <t xml:space="preserve">Aminabad </t>
  </si>
  <si>
    <t>54101-0112262-9</t>
  </si>
  <si>
    <t>03331315183</t>
  </si>
  <si>
    <t xml:space="preserve">29.159977
</t>
  </si>
  <si>
    <t xml:space="preserve">
64.696795</t>
  </si>
  <si>
    <t>Chiether</t>
  </si>
  <si>
    <t xml:space="preserve">Fakhrullah </t>
  </si>
  <si>
    <t>54101-1393157-1</t>
  </si>
  <si>
    <t>03333097328</t>
  </si>
  <si>
    <t xml:space="preserve">28.543169
</t>
  </si>
  <si>
    <t xml:space="preserve">
64.48381</t>
  </si>
  <si>
    <t xml:space="preserve">Amir Mavia </t>
  </si>
  <si>
    <t>54101-2385973-3</t>
  </si>
  <si>
    <t>03328061771</t>
  </si>
  <si>
    <t xml:space="preserve">28.977161
</t>
  </si>
  <si>
    <t xml:space="preserve">
64.804105</t>
  </si>
  <si>
    <t xml:space="preserve">Haji Mazhar Mehmood </t>
  </si>
  <si>
    <t>03188291502</t>
  </si>
  <si>
    <t xml:space="preserve">28.96161
</t>
  </si>
  <si>
    <t xml:space="preserve">
64.59517</t>
  </si>
  <si>
    <t>54101-3316625-7</t>
  </si>
  <si>
    <t>03353613456</t>
  </si>
  <si>
    <t xml:space="preserve">28.528030
</t>
  </si>
  <si>
    <t xml:space="preserve">
64.480190</t>
  </si>
  <si>
    <t>Puzohi</t>
  </si>
  <si>
    <t>03318368841</t>
  </si>
  <si>
    <t xml:space="preserve">28.527980
</t>
  </si>
  <si>
    <t xml:space="preserve">
64.480440</t>
  </si>
  <si>
    <t>54101-3155162-3</t>
  </si>
  <si>
    <t>03333319553</t>
  </si>
  <si>
    <t xml:space="preserve">28.867558
</t>
  </si>
  <si>
    <t xml:space="preserve">
64.793228</t>
  </si>
  <si>
    <t>54101-7789923-7</t>
  </si>
  <si>
    <t>03333772456</t>
  </si>
  <si>
    <t xml:space="preserve">28.543161
</t>
  </si>
  <si>
    <t xml:space="preserve">
64.47294</t>
  </si>
  <si>
    <t xml:space="preserve">Yar Mohammad </t>
  </si>
  <si>
    <t>03322816593</t>
  </si>
  <si>
    <t xml:space="preserve">29.378933
</t>
  </si>
  <si>
    <t xml:space="preserve">
64.475888</t>
  </si>
  <si>
    <t>Kothran</t>
  </si>
  <si>
    <t>54101-0111906-1</t>
  </si>
  <si>
    <t>03463926773</t>
  </si>
  <si>
    <t xml:space="preserve">28.784144
</t>
  </si>
  <si>
    <t xml:space="preserve">
64.565272</t>
  </si>
  <si>
    <t>Karoduk</t>
  </si>
  <si>
    <t xml:space="preserve">Simtullah </t>
  </si>
  <si>
    <t>54101-7469874-5</t>
  </si>
  <si>
    <t>03160834327</t>
  </si>
  <si>
    <t xml:space="preserve">29.164686
</t>
  </si>
  <si>
    <t xml:space="preserve">
64.730874</t>
  </si>
  <si>
    <t>Chaghi</t>
  </si>
  <si>
    <t xml:space="preserve">Abdul Baqi </t>
  </si>
  <si>
    <t>54101-0112410-3</t>
  </si>
  <si>
    <t>03338173726</t>
  </si>
  <si>
    <t xml:space="preserve">29.32892
</t>
  </si>
  <si>
    <t xml:space="preserve">
65.72464</t>
  </si>
  <si>
    <t>Aminabad</t>
  </si>
  <si>
    <t>Mohammad Gul</t>
  </si>
  <si>
    <t>03328057644</t>
  </si>
  <si>
    <t xml:space="preserve">29.31633
</t>
  </si>
  <si>
    <t xml:space="preserve">
64.718807</t>
  </si>
  <si>
    <t>Shey Salar</t>
  </si>
  <si>
    <t xml:space="preserve">Ali Bakhsh </t>
  </si>
  <si>
    <t>54101-6393205-3</t>
  </si>
  <si>
    <t>03313005342</t>
  </si>
  <si>
    <t xml:space="preserve">29.91238
</t>
  </si>
  <si>
    <t xml:space="preserve">
64793922</t>
  </si>
  <si>
    <t>54101-3821271-9</t>
  </si>
  <si>
    <t>03327914180</t>
  </si>
  <si>
    <t xml:space="preserve">29.20308
</t>
  </si>
  <si>
    <t xml:space="preserve">
63.63428</t>
  </si>
  <si>
    <t>Zia ul Haq</t>
  </si>
  <si>
    <t>54400-0694785-5</t>
  </si>
  <si>
    <t>03337807637</t>
  </si>
  <si>
    <t xml:space="preserve">29.951543
</t>
  </si>
  <si>
    <t xml:space="preserve">
65.043001</t>
  </si>
  <si>
    <t>03342360560</t>
  </si>
  <si>
    <t xml:space="preserve">28.89602
</t>
  </si>
  <si>
    <t xml:space="preserve">
64.94441</t>
  </si>
  <si>
    <t>Balach</t>
  </si>
  <si>
    <t>54101-0122154-5</t>
  </si>
  <si>
    <t>03337782562</t>
  </si>
  <si>
    <t xml:space="preserve">
65.43001</t>
  </si>
  <si>
    <t>54101-1484824-9</t>
  </si>
  <si>
    <t>03366882236</t>
  </si>
  <si>
    <t xml:space="preserve">29.039789
</t>
  </si>
  <si>
    <t xml:space="preserve">
65.405994</t>
  </si>
  <si>
    <t>03336773336</t>
  </si>
  <si>
    <t xml:space="preserve">29.087883
</t>
  </si>
  <si>
    <t xml:space="preserve">
64.312242</t>
  </si>
  <si>
    <t>54101-3429959-9</t>
  </si>
  <si>
    <t>03322559936</t>
  </si>
  <si>
    <t xml:space="preserve">29.921486
</t>
  </si>
  <si>
    <t xml:space="preserve">
64.771998</t>
  </si>
  <si>
    <t xml:space="preserve">Sanaullah </t>
  </si>
  <si>
    <t>54101-0123877-9</t>
  </si>
  <si>
    <t>03343233508</t>
  </si>
  <si>
    <t xml:space="preserve">28.917125
</t>
  </si>
  <si>
    <t xml:space="preserve">
64.789755</t>
  </si>
  <si>
    <t>03337897729</t>
  </si>
  <si>
    <t xml:space="preserve">29.899737
</t>
  </si>
  <si>
    <t xml:space="preserve">
64.92836</t>
  </si>
  <si>
    <t xml:space="preserve">Gul Badin </t>
  </si>
  <si>
    <t xml:space="preserve">Shezad </t>
  </si>
  <si>
    <t xml:space="preserve">
63.63328</t>
  </si>
  <si>
    <t xml:space="preserve">Abdul Bari </t>
  </si>
  <si>
    <t xml:space="preserve">Bishri </t>
  </si>
  <si>
    <t xml:space="preserve">29.384091
</t>
  </si>
  <si>
    <t>54101-9514875-9</t>
  </si>
  <si>
    <t xml:space="preserve">Abdul Jabbar </t>
  </si>
  <si>
    <t>54400-2323476-9</t>
  </si>
  <si>
    <t>03339877221</t>
  </si>
  <si>
    <t xml:space="preserve">29.109117
</t>
  </si>
  <si>
    <t xml:space="preserve">
64.39279</t>
  </si>
  <si>
    <t xml:space="preserve">Malik Mehrab </t>
  </si>
  <si>
    <t>54101-8272457-3</t>
  </si>
  <si>
    <t>03440100983</t>
  </si>
  <si>
    <t xml:space="preserve">29.039887
</t>
  </si>
  <si>
    <t xml:space="preserve">
65405895</t>
  </si>
  <si>
    <t>Mohammad Wali</t>
  </si>
  <si>
    <t>03333772458</t>
  </si>
  <si>
    <t xml:space="preserve">29.164099
</t>
  </si>
  <si>
    <t xml:space="preserve">
64.70978</t>
  </si>
  <si>
    <t xml:space="preserve">Faiz Mohammad </t>
  </si>
  <si>
    <t>54101-9851190-5</t>
  </si>
  <si>
    <t>03327961518</t>
  </si>
  <si>
    <t>Simtullah Mari</t>
  </si>
  <si>
    <t xml:space="preserve">29.164667
</t>
  </si>
  <si>
    <t xml:space="preserve">
64.730847</t>
  </si>
  <si>
    <t>03333121310</t>
  </si>
  <si>
    <t xml:space="preserve">29.123523
</t>
  </si>
  <si>
    <t xml:space="preserve">
64.686227</t>
  </si>
  <si>
    <t xml:space="preserve">Mohammad Younas </t>
  </si>
  <si>
    <t>03458008040</t>
  </si>
  <si>
    <t xml:space="preserve">28.880668
</t>
  </si>
  <si>
    <t xml:space="preserve">
64.802432</t>
  </si>
  <si>
    <t xml:space="preserve">Inayatullah </t>
  </si>
  <si>
    <t xml:space="preserve">28.895911
</t>
  </si>
  <si>
    <t xml:space="preserve">
64.94208</t>
  </si>
  <si>
    <t xml:space="preserve">Shahid Khan </t>
  </si>
  <si>
    <t>54101-8705707-9</t>
  </si>
  <si>
    <t xml:space="preserve">Syed Mohammad </t>
  </si>
  <si>
    <t xml:space="preserve">28.931418
</t>
  </si>
  <si>
    <t xml:space="preserve">
64.779566</t>
  </si>
  <si>
    <t xml:space="preserve">
65.72462</t>
  </si>
  <si>
    <t xml:space="preserve">Atiq ur Rehman </t>
  </si>
  <si>
    <t>03333661236</t>
  </si>
  <si>
    <t xml:space="preserve">28.528390
</t>
  </si>
  <si>
    <t xml:space="preserve">
64.481280</t>
  </si>
  <si>
    <t xml:space="preserve">Amri </t>
  </si>
  <si>
    <t xml:space="preserve">29.23714
</t>
  </si>
  <si>
    <t xml:space="preserve">
63.64338</t>
  </si>
  <si>
    <t xml:space="preserve">Sarfraz </t>
  </si>
  <si>
    <t>54101-2338510-3</t>
  </si>
  <si>
    <t xml:space="preserve">29.25163
</t>
  </si>
  <si>
    <t xml:space="preserve">
63.63123</t>
  </si>
  <si>
    <t xml:space="preserve">Abdul Ghaffar </t>
  </si>
  <si>
    <t>03333381307</t>
  </si>
  <si>
    <t xml:space="preserve">28.751583
</t>
  </si>
  <si>
    <t xml:space="preserve">
63.873763</t>
  </si>
  <si>
    <t xml:space="preserve">Hamza </t>
  </si>
  <si>
    <t>03338681301</t>
  </si>
  <si>
    <t>Shadi Shef</t>
  </si>
  <si>
    <t xml:space="preserve">Hussain Ahmed </t>
  </si>
  <si>
    <t>54101-4247328-5</t>
  </si>
  <si>
    <t>03337780913</t>
  </si>
  <si>
    <t xml:space="preserve">29.243224
</t>
  </si>
  <si>
    <t xml:space="preserve">
64.672498</t>
  </si>
  <si>
    <t xml:space="preserve">Khuda Rahim </t>
  </si>
  <si>
    <t>03332791418</t>
  </si>
  <si>
    <t xml:space="preserve">29.22408
</t>
  </si>
  <si>
    <t xml:space="preserve">
63.63526</t>
  </si>
  <si>
    <t xml:space="preserve">Ghulam Murtaza </t>
  </si>
  <si>
    <t>54101-9852616-5</t>
  </si>
  <si>
    <t xml:space="preserve">28.88059
</t>
  </si>
  <si>
    <t xml:space="preserve">
64.802442</t>
  </si>
  <si>
    <t>Taftan 
Wash Aap</t>
  </si>
  <si>
    <t>Taftan</t>
  </si>
  <si>
    <t xml:space="preserve">Qadir Bakhsh </t>
  </si>
  <si>
    <t>54101-2934467-5</t>
  </si>
  <si>
    <t>03331289055</t>
  </si>
  <si>
    <t xml:space="preserve">28.803303
</t>
  </si>
  <si>
    <t xml:space="preserve">
61.666793</t>
  </si>
  <si>
    <t xml:space="preserve">Mohammad Gul </t>
  </si>
  <si>
    <t xml:space="preserve">29.31634
</t>
  </si>
  <si>
    <t xml:space="preserve">
64.719806</t>
  </si>
  <si>
    <t xml:space="preserve">29.384092
</t>
  </si>
  <si>
    <t xml:space="preserve">
64.1669771</t>
  </si>
  <si>
    <t>Kachi</t>
  </si>
  <si>
    <t>Kamoi</t>
  </si>
  <si>
    <t>53102-7933358-5</t>
  </si>
  <si>
    <t>0331-3317223</t>
  </si>
  <si>
    <t xml:space="preserve">Kamoi/Sadar </t>
  </si>
  <si>
    <t>Gnga</t>
  </si>
  <si>
    <t xml:space="preserve">Zahir Shah </t>
  </si>
  <si>
    <t>53306-1317327-5</t>
  </si>
  <si>
    <t>0346-0915398</t>
  </si>
  <si>
    <t xml:space="preserve">Ganga/Sadar </t>
  </si>
  <si>
    <t>Panpuri</t>
  </si>
  <si>
    <t>Mashkaf</t>
  </si>
  <si>
    <t>53102-8228746-7</t>
  </si>
  <si>
    <t>0340-2420348</t>
  </si>
  <si>
    <t xml:space="preserve">Punj Pudi </t>
  </si>
  <si>
    <t>chotai</t>
  </si>
  <si>
    <t xml:space="preserve">Bakhtiyar Khan </t>
  </si>
  <si>
    <t>53102-6217187-1</t>
  </si>
  <si>
    <t>0336-3679284</t>
  </si>
  <si>
    <t xml:space="preserve">Chotai/sadar </t>
  </si>
  <si>
    <t>0342-3905265</t>
  </si>
  <si>
    <t xml:space="preserve">Chotai/Sadar </t>
  </si>
  <si>
    <t>kot kahi</t>
  </si>
  <si>
    <t>kot raisani</t>
  </si>
  <si>
    <t xml:space="preserve">Ghulam Hussain  </t>
  </si>
  <si>
    <t>53306-1315165-1</t>
  </si>
  <si>
    <t>0336-2772851</t>
  </si>
  <si>
    <t xml:space="preserve">Kot Kahi </t>
  </si>
  <si>
    <t xml:space="preserve">lunda </t>
  </si>
  <si>
    <t>sunni</t>
  </si>
  <si>
    <t>53102-096214-5</t>
  </si>
  <si>
    <t>0332-2809509</t>
  </si>
  <si>
    <t xml:space="preserve">Sunny/Lunda </t>
  </si>
  <si>
    <t xml:space="preserve">Zorgadh </t>
  </si>
  <si>
    <t xml:space="preserve">Muhammad Hassan </t>
  </si>
  <si>
    <t>53306-1319481-3</t>
  </si>
  <si>
    <t>0347-0329415</t>
  </si>
  <si>
    <t xml:space="preserve">Ghullam Muhammad </t>
  </si>
  <si>
    <t>53102-6906253-5</t>
  </si>
  <si>
    <t xml:space="preserve">Imran Khan  </t>
  </si>
  <si>
    <t>53104-9540890-1</t>
  </si>
  <si>
    <t>0340-255892</t>
  </si>
  <si>
    <t xml:space="preserve">Mohammad umar </t>
  </si>
  <si>
    <t>53102-9151767-3</t>
  </si>
  <si>
    <t>0349-6809657</t>
  </si>
  <si>
    <t>Kamoni/Sada</t>
  </si>
  <si>
    <t xml:space="preserve">Syed Amir  Shah </t>
  </si>
  <si>
    <t>53306-5378642-3</t>
  </si>
  <si>
    <t>0343-3837546</t>
  </si>
  <si>
    <t xml:space="preserve">Syed Gull Shah </t>
  </si>
  <si>
    <t>53306-5483142-3</t>
  </si>
  <si>
    <t>0342-3786481</t>
  </si>
  <si>
    <t xml:space="preserve">Shazad Ahmed  </t>
  </si>
  <si>
    <t>53104-4230510-3</t>
  </si>
  <si>
    <t>0332-2485922</t>
  </si>
  <si>
    <t xml:space="preserve">Munir Ahmed  </t>
  </si>
  <si>
    <t>53104-8689870-1</t>
  </si>
  <si>
    <t>0349-0355949</t>
  </si>
  <si>
    <t xml:space="preserve">Syed Nasir Shah </t>
  </si>
  <si>
    <t>54400-4034722-9</t>
  </si>
  <si>
    <t>0316-1627063</t>
  </si>
  <si>
    <t xml:space="preserve">Ganga/sadar </t>
  </si>
  <si>
    <t xml:space="preserve">Ali Hassan </t>
  </si>
  <si>
    <t>53102-0207575-5</t>
  </si>
  <si>
    <t>0332-0230196</t>
  </si>
  <si>
    <t xml:space="preserve">Pir Puchi </t>
  </si>
  <si>
    <t xml:space="preserve">Abdul Hakim </t>
  </si>
  <si>
    <t>53330-61321615-7</t>
  </si>
  <si>
    <t>0345-6022190</t>
  </si>
  <si>
    <t xml:space="preserve">Saifullah </t>
  </si>
  <si>
    <t>53102-1250226-5</t>
  </si>
  <si>
    <t>0345-1986547</t>
  </si>
  <si>
    <t>53102-5631528-1</t>
  </si>
  <si>
    <t>03438-154416</t>
  </si>
  <si>
    <t xml:space="preserve">Lunda </t>
  </si>
  <si>
    <t>53304-2334712-3</t>
  </si>
  <si>
    <t>332-28809509</t>
  </si>
  <si>
    <t>Sunny/Lunda</t>
  </si>
  <si>
    <t>300-3170991</t>
  </si>
  <si>
    <t>Mishkaf</t>
  </si>
  <si>
    <t>53306-512515-7</t>
  </si>
  <si>
    <t>333-2037153</t>
  </si>
  <si>
    <t>dhader</t>
  </si>
  <si>
    <t>53102-9304433-7</t>
  </si>
  <si>
    <t>333-7162786</t>
  </si>
  <si>
    <t>Dhadar</t>
  </si>
  <si>
    <t>53306-1321615-7</t>
  </si>
  <si>
    <t>333-3919336</t>
  </si>
  <si>
    <t>Sher Ahmed</t>
  </si>
  <si>
    <t>336-2772851</t>
  </si>
  <si>
    <t>51503-8264512-1</t>
  </si>
  <si>
    <t>333-3479636</t>
  </si>
  <si>
    <t>Muhammad Sidique</t>
  </si>
  <si>
    <t>53304-0981399-1</t>
  </si>
  <si>
    <t>349-6809657</t>
  </si>
  <si>
    <t>Niyaz Ullah</t>
  </si>
  <si>
    <t>53104-6538748-1</t>
  </si>
  <si>
    <t>334-2016645</t>
  </si>
  <si>
    <t>Muhammad Soomer Khan</t>
  </si>
  <si>
    <t>53306-1314672-5</t>
  </si>
  <si>
    <t>336-2073147</t>
  </si>
  <si>
    <t>322-8123233</t>
  </si>
  <si>
    <t>Punj Puri</t>
  </si>
  <si>
    <t>Chakar Madi</t>
  </si>
  <si>
    <t>53102-2943609-3</t>
  </si>
  <si>
    <t>333-763304</t>
  </si>
  <si>
    <t>Chakar Khan</t>
  </si>
  <si>
    <t>53104-9685326-9</t>
  </si>
  <si>
    <t>346-8879590</t>
  </si>
  <si>
    <t>Zafrullah</t>
  </si>
  <si>
    <t>53104-7286594-9</t>
  </si>
  <si>
    <t>322-8111277</t>
  </si>
  <si>
    <t>330-3091346</t>
  </si>
  <si>
    <t>Shazad khan</t>
  </si>
  <si>
    <t>531044-230510-3</t>
  </si>
  <si>
    <t>332-6242583</t>
  </si>
  <si>
    <t>Syed Gull shah</t>
  </si>
  <si>
    <t>533065-483142-3</t>
  </si>
  <si>
    <t>336-3679284</t>
  </si>
  <si>
    <t>336-8529546</t>
  </si>
  <si>
    <t>Abdul Ghafar Khan</t>
  </si>
  <si>
    <t>533047-1211714-9</t>
  </si>
  <si>
    <t>313-8725130</t>
  </si>
  <si>
    <t>Lunda/Sunni</t>
  </si>
  <si>
    <t xml:space="preserve">Hamadullah </t>
  </si>
  <si>
    <t>531048-818332-7</t>
  </si>
  <si>
    <t>332-7957708</t>
  </si>
  <si>
    <t>Lunda/ Sunni</t>
  </si>
  <si>
    <t>Dur khsn</t>
  </si>
  <si>
    <t>Mir Muhammad Afzal</t>
  </si>
  <si>
    <t>533066-281566-1</t>
  </si>
  <si>
    <t>303-3603556</t>
  </si>
  <si>
    <t>Durkhan/Mishkaf</t>
  </si>
  <si>
    <t>67.3818.91</t>
  </si>
  <si>
    <t>Chhori</t>
  </si>
  <si>
    <t xml:space="preserve">Noor Jan </t>
  </si>
  <si>
    <t>533065-202078-9</t>
  </si>
  <si>
    <t>347-2670781</t>
  </si>
  <si>
    <t xml:space="preserve">Sultan Ahmed </t>
  </si>
  <si>
    <t>516021-139703-9</t>
  </si>
  <si>
    <t>333-2990407</t>
  </si>
  <si>
    <t>Zorgadh/Kot Raisani</t>
  </si>
  <si>
    <t>Kaloti/</t>
  </si>
  <si>
    <t>Syed Charagh Shah</t>
  </si>
  <si>
    <t>533060-425271-1</t>
  </si>
  <si>
    <t>345-6474159</t>
  </si>
  <si>
    <t>533061-321023-5</t>
  </si>
  <si>
    <t>334-1675328</t>
  </si>
  <si>
    <t>Sibri/Kot Raisani</t>
  </si>
  <si>
    <t>Shahaan Khan</t>
  </si>
  <si>
    <t>533067-473655-7</t>
  </si>
  <si>
    <t>347-8529719</t>
  </si>
  <si>
    <t>Dhadar/Sadar</t>
  </si>
  <si>
    <t xml:space="preserve">Farid Shah </t>
  </si>
  <si>
    <t>532181-314489-3</t>
  </si>
  <si>
    <t>344-3940789</t>
  </si>
  <si>
    <t>531026-756480-9</t>
  </si>
  <si>
    <t>344-3316250</t>
  </si>
  <si>
    <t>Punjj Pudi/</t>
  </si>
  <si>
    <t>Mehboob</t>
  </si>
  <si>
    <t>531024-1474121-7</t>
  </si>
  <si>
    <t>335-2470633</t>
  </si>
  <si>
    <t>531073-970710-2</t>
  </si>
  <si>
    <t>342-8024372</t>
  </si>
  <si>
    <t>Peer Puchhi</t>
  </si>
  <si>
    <t>Mitri</t>
  </si>
  <si>
    <t>Waseem</t>
  </si>
  <si>
    <t>54401-9711747-1</t>
  </si>
  <si>
    <t>54400-5685978-5</t>
  </si>
  <si>
    <t>0332-0282894</t>
  </si>
  <si>
    <t>53302-297948-5</t>
  </si>
  <si>
    <t>Muhammad Younis</t>
  </si>
  <si>
    <t>53306-4942889-3</t>
  </si>
  <si>
    <t>0335-6299378</t>
  </si>
  <si>
    <t>Assadullah</t>
  </si>
  <si>
    <t>54400-2441643-7</t>
  </si>
  <si>
    <t>0336-703644</t>
  </si>
  <si>
    <t>Muhammad Waseem</t>
  </si>
  <si>
    <t>0331-3892651</t>
  </si>
  <si>
    <t xml:space="preserve">Sibi </t>
  </si>
  <si>
    <t>Ghazi Farm / Bakhra.</t>
  </si>
  <si>
    <t>Meva Khan</t>
  </si>
  <si>
    <t>55302-0622030-7</t>
  </si>
  <si>
    <t>Damaged</t>
  </si>
  <si>
    <t>14-1-2022</t>
  </si>
  <si>
    <t>18-2-2022</t>
  </si>
  <si>
    <t>31-3-2022</t>
  </si>
  <si>
    <t xml:space="preserve">Flooded/ damaged </t>
  </si>
  <si>
    <t>Bakhra Ghulam Bolak</t>
  </si>
  <si>
    <t>Sarwer Ali</t>
  </si>
  <si>
    <t>55302-8628615-1</t>
  </si>
  <si>
    <t>Kach Velhari</t>
  </si>
  <si>
    <t xml:space="preserve">Shakar Khan </t>
  </si>
  <si>
    <t>55302-3691752-1</t>
  </si>
  <si>
    <t>Surab</t>
  </si>
  <si>
    <t>Marap</t>
  </si>
  <si>
    <t>51202-5615602-7</t>
  </si>
  <si>
    <t>0313-8434034</t>
  </si>
  <si>
    <t>25-02-2021</t>
  </si>
  <si>
    <t>21-04-2021</t>
  </si>
  <si>
    <t>Gidder</t>
  </si>
  <si>
    <t>51202-8389089-1</t>
  </si>
  <si>
    <t>0333-7879049</t>
  </si>
  <si>
    <t>Marap Dor</t>
  </si>
  <si>
    <t>Muhammad Shreef</t>
  </si>
  <si>
    <t>51202-9649050-1</t>
  </si>
  <si>
    <t>0313-6260768</t>
  </si>
  <si>
    <t>27-10-2021</t>
  </si>
  <si>
    <t xml:space="preserve">Muhammad Noor </t>
  </si>
  <si>
    <t>51201-5111765-7</t>
  </si>
  <si>
    <t>0333-2036580</t>
  </si>
  <si>
    <t>51202-5992437-9</t>
  </si>
  <si>
    <t>0332-7977725</t>
  </si>
  <si>
    <t>24-03-2022</t>
  </si>
  <si>
    <t xml:space="preserve">Abdul Aziz </t>
  </si>
  <si>
    <t>51401-2207131-1</t>
  </si>
  <si>
    <t>Parod</t>
  </si>
  <si>
    <t>Kamran Muneer</t>
  </si>
  <si>
    <t>51202-8915444-9</t>
  </si>
  <si>
    <t>0333-1977729</t>
  </si>
  <si>
    <t>Damaged due to flood</t>
  </si>
  <si>
    <t>19-4-2022</t>
  </si>
  <si>
    <t>Completed</t>
  </si>
  <si>
    <t>Solar installation not found at site</t>
  </si>
  <si>
    <t>Sibi</t>
  </si>
  <si>
    <t>Mundai</t>
  </si>
  <si>
    <t>Kut/ Mundai</t>
  </si>
  <si>
    <t>Pista Khan</t>
  </si>
  <si>
    <t>55302-0630796-7</t>
  </si>
  <si>
    <t>Kot/ Mundai</t>
  </si>
  <si>
    <t>55302-4489761-9</t>
  </si>
  <si>
    <t>55302-6673580-5</t>
  </si>
  <si>
    <t>Nighar</t>
  </si>
  <si>
    <t>Waseem ur Rehman</t>
  </si>
  <si>
    <t>51202-4373173-5</t>
  </si>
  <si>
    <t>0333-7724993</t>
  </si>
  <si>
    <t>15-06-21</t>
  </si>
  <si>
    <t>Peepli</t>
  </si>
  <si>
    <t>Meer Hassan</t>
  </si>
  <si>
    <t>51202-5480952-9</t>
  </si>
  <si>
    <t>0332-8824053</t>
  </si>
  <si>
    <t>Sar Jhangal</t>
  </si>
  <si>
    <t>51202-9618603-9</t>
  </si>
  <si>
    <t>0331-3810900</t>
  </si>
  <si>
    <t>Zard Gidder</t>
  </si>
  <si>
    <t>51202-5416764-1</t>
  </si>
  <si>
    <t>0333-7934888</t>
  </si>
  <si>
    <t>Mandawal</t>
  </si>
  <si>
    <t>51202-6187408-9</t>
  </si>
  <si>
    <t>0333-2728119</t>
  </si>
  <si>
    <t>15-06-2022</t>
  </si>
  <si>
    <t>Gazdghan</t>
  </si>
  <si>
    <t>Peer Bakhsh</t>
  </si>
  <si>
    <t>51202-5967188-5</t>
  </si>
  <si>
    <t>0333-7967797</t>
  </si>
  <si>
    <t>51202-8600352-1</t>
  </si>
  <si>
    <t>0336-8001007</t>
  </si>
  <si>
    <t>Hajika</t>
  </si>
  <si>
    <t>Muhammad Siddique</t>
  </si>
  <si>
    <t>51202-6797164-5</t>
  </si>
  <si>
    <t>0333-7895049</t>
  </si>
  <si>
    <t>51202-7531923-3</t>
  </si>
  <si>
    <t>0333-7997916</t>
  </si>
  <si>
    <t>Altaf Hussain</t>
  </si>
  <si>
    <t>51202-9989901-7</t>
  </si>
  <si>
    <t>0336-8153937</t>
  </si>
  <si>
    <t>17-06-2021</t>
  </si>
  <si>
    <t>Ijaz-ul-Haq</t>
  </si>
  <si>
    <t>51202-2069273-9</t>
  </si>
  <si>
    <t>0335-0138018</t>
  </si>
  <si>
    <t>Toba Gidder</t>
  </si>
  <si>
    <t>Khadim Hussain</t>
  </si>
  <si>
    <t>51202-0580544-3</t>
  </si>
  <si>
    <t>0333-7871169</t>
  </si>
  <si>
    <t>51202-7504301-1</t>
  </si>
  <si>
    <t>0304-7993344</t>
  </si>
  <si>
    <t>51202-7238717-9</t>
  </si>
  <si>
    <t>0300-3523842</t>
  </si>
  <si>
    <t>51202-4131635-9</t>
  </si>
  <si>
    <t>Khajjak</t>
  </si>
  <si>
    <t>Kurak</t>
  </si>
  <si>
    <t>Kamran Asghar Lehri</t>
  </si>
  <si>
    <t>55004-6436065-5</t>
  </si>
  <si>
    <t>14-01-2022</t>
  </si>
  <si>
    <t>18-02-2022</t>
  </si>
  <si>
    <t>20-5-2022</t>
  </si>
  <si>
    <t>29-6-2022</t>
  </si>
  <si>
    <t>The scheme was visited in August 2024 but some documents not avilabe (now its ok to verify)</t>
  </si>
  <si>
    <t>Haji Gahwer Khan Dehpal</t>
  </si>
  <si>
    <t>55302-8880649-3</t>
  </si>
  <si>
    <t>Bostanzai Talli Road</t>
  </si>
  <si>
    <t>Mir Ikhtiar khan</t>
  </si>
  <si>
    <t>55302-0628544-3</t>
  </si>
  <si>
    <t>The scheme was visited in May 2023 but some documents not avilabe (now its ok to verify)</t>
  </si>
  <si>
    <t>Zafar Ahmed</t>
  </si>
  <si>
    <t>51202-1992600-7</t>
  </si>
  <si>
    <t>51202-8997920-1</t>
  </si>
  <si>
    <t xml:space="preserve">Sia Komb </t>
  </si>
  <si>
    <t>51202-3754458-1</t>
  </si>
  <si>
    <t>51202-5536105-5</t>
  </si>
  <si>
    <t>51202-2483972-1</t>
  </si>
  <si>
    <t>0334-5883332</t>
  </si>
  <si>
    <t>Aziz Abad Surab</t>
  </si>
  <si>
    <t>51803-0341047-3</t>
  </si>
  <si>
    <t>0333-7177937</t>
  </si>
  <si>
    <t>Manadawal Giddder</t>
  </si>
  <si>
    <t>51202-1842337-9</t>
  </si>
  <si>
    <t>0332-8089650</t>
  </si>
  <si>
    <t>Imdad Ali</t>
  </si>
  <si>
    <t>55302-8311626-1</t>
  </si>
  <si>
    <t>0333-7020969</t>
  </si>
  <si>
    <t>14/4/2022</t>
  </si>
  <si>
    <t>Reveified</t>
  </si>
  <si>
    <t>Gllu Shaher</t>
  </si>
  <si>
    <t>Shafi Muhammad</t>
  </si>
  <si>
    <t>55302-71566113</t>
  </si>
  <si>
    <t>0333-7719666</t>
  </si>
  <si>
    <t>Gulu Shaher</t>
  </si>
  <si>
    <t>Dehpal</t>
  </si>
  <si>
    <t>Marghazani</t>
  </si>
  <si>
    <t>55302-6877420-7</t>
  </si>
  <si>
    <t>0315-8153258</t>
  </si>
  <si>
    <t>Talli</t>
  </si>
  <si>
    <t>55302-1847224-5</t>
  </si>
  <si>
    <t>0333-7878030</t>
  </si>
  <si>
    <t>Bakhrra Shakar Khan</t>
  </si>
  <si>
    <t>55302-1544772-3</t>
  </si>
  <si>
    <t>0332-2793800</t>
  </si>
  <si>
    <t>Moza Bostanzai</t>
  </si>
  <si>
    <t>Muhammad Ejaz Barozai</t>
  </si>
  <si>
    <t>55302-0627943-3</t>
  </si>
  <si>
    <t>0333-7721999</t>
  </si>
  <si>
    <t>Bala Nari</t>
  </si>
  <si>
    <t>55302-6309144-9</t>
  </si>
  <si>
    <t>55302-8660837-1</t>
  </si>
  <si>
    <t>No ,Contect Avilable</t>
  </si>
  <si>
    <t>Amir Aziz</t>
  </si>
  <si>
    <t>53012-0413115-3</t>
  </si>
  <si>
    <t>51602-273062-7</t>
  </si>
  <si>
    <t>Bakhra shakar Khan</t>
  </si>
  <si>
    <t>55302-1644772-3</t>
  </si>
  <si>
    <t>17-6-2021</t>
  </si>
  <si>
    <t>Reverification</t>
  </si>
  <si>
    <t>Bostanzai</t>
  </si>
  <si>
    <t>Talli Road</t>
  </si>
  <si>
    <t>Rehmanullah</t>
  </si>
  <si>
    <t>55302-6041548-9</t>
  </si>
  <si>
    <t>Saeed Ahmad</t>
  </si>
  <si>
    <t>54400-4862865-9</t>
  </si>
  <si>
    <t>0333-7720166</t>
  </si>
  <si>
    <t>Ghazi Farm</t>
  </si>
  <si>
    <t>55302-0146464-5</t>
  </si>
  <si>
    <t>0333-2020962</t>
  </si>
  <si>
    <t>26-03-2021</t>
  </si>
  <si>
    <t>19-02-2021</t>
  </si>
  <si>
    <t>26-02-2021</t>
  </si>
  <si>
    <t>Flood Damaged</t>
  </si>
  <si>
    <t>Nazeer Ahmad</t>
  </si>
  <si>
    <t>55302-2694676-7</t>
  </si>
  <si>
    <t>0333-7745795</t>
  </si>
  <si>
    <t>Sub Tehsile Kut Mundai</t>
  </si>
  <si>
    <t>NIGHARI</t>
  </si>
  <si>
    <t>AHMAD ALI</t>
  </si>
  <si>
    <t>53012-4434860-7</t>
  </si>
  <si>
    <t>0333-7747602</t>
  </si>
  <si>
    <t>23-11-2021</t>
  </si>
  <si>
    <t>17-12-2021</t>
  </si>
  <si>
    <t xml:space="preserve">CHANDRAMI </t>
  </si>
  <si>
    <t>MOHAMMAD KHAIR</t>
  </si>
  <si>
    <t>53306-1954183-3</t>
  </si>
  <si>
    <t>KIRTA</t>
  </si>
  <si>
    <t>ABE GUM</t>
  </si>
  <si>
    <t xml:space="preserve">ATTA ULLAH </t>
  </si>
  <si>
    <t>SHER AHMED</t>
  </si>
  <si>
    <t>53103-2825525-9</t>
  </si>
  <si>
    <t>ABDUL AZIZ</t>
  </si>
  <si>
    <t>53102-4513058-5</t>
  </si>
  <si>
    <t>MITRI</t>
  </si>
  <si>
    <t>IBRAR</t>
  </si>
  <si>
    <t>54401-1678032-3</t>
  </si>
  <si>
    <t>Panjgur</t>
  </si>
  <si>
    <t>Nukur</t>
  </si>
  <si>
    <t>Rahim jan</t>
  </si>
  <si>
    <t>52301-4952176-3</t>
  </si>
  <si>
    <t>Has been cheked in october 2023</t>
  </si>
  <si>
    <t>Tasp</t>
  </si>
  <si>
    <t>52301-541585-6</t>
  </si>
  <si>
    <t>Vide D.G letter no 38-39, dated 15/09/2022.</t>
  </si>
  <si>
    <t xml:space="preserve"> Tasp</t>
  </si>
  <si>
    <t>Ab e Gum</t>
  </si>
  <si>
    <t>AMMAD BABA</t>
  </si>
  <si>
    <t>5400-0515908-1</t>
  </si>
  <si>
    <t>0333-7847644</t>
  </si>
  <si>
    <t>MOHAMMAD HANIF</t>
  </si>
  <si>
    <t>53105-417705-1</t>
  </si>
  <si>
    <t>0331-8020212</t>
  </si>
  <si>
    <t xml:space="preserve"> KIRTA</t>
  </si>
  <si>
    <t xml:space="preserve">GHULAM HUSSAN </t>
  </si>
  <si>
    <t>5400-2652304-7</t>
  </si>
  <si>
    <t>0333-7944645</t>
  </si>
  <si>
    <t>BALANARI</t>
  </si>
  <si>
    <t>MOHAMMAD KHAN</t>
  </si>
  <si>
    <t>53103-921368-3</t>
  </si>
  <si>
    <t>0343-8217406</t>
  </si>
  <si>
    <t>MOHAMMAD AZEEM</t>
  </si>
  <si>
    <t>53306-0473112-5</t>
  </si>
  <si>
    <t>No contact avilable</t>
  </si>
  <si>
    <t>KUBARI</t>
  </si>
  <si>
    <t>ZHOAIB AHMEED</t>
  </si>
  <si>
    <t>55302-8999482-1</t>
  </si>
  <si>
    <t>Sub Tehsile Kot Mundai</t>
  </si>
  <si>
    <t>55302-0633084-5</t>
  </si>
  <si>
    <t>Mundi</t>
  </si>
  <si>
    <t xml:space="preserve">Flood damaged, </t>
  </si>
  <si>
    <t>Gowargo</t>
  </si>
  <si>
    <t>Dasht shehbaz</t>
  </si>
  <si>
    <t>Dasht e shebaz</t>
  </si>
  <si>
    <t>52301-9711289-1</t>
  </si>
  <si>
    <t>Dasht e shehbaz</t>
  </si>
  <si>
    <t>22-2-2021</t>
  </si>
  <si>
    <t>AMMAD BABAR</t>
  </si>
  <si>
    <t>No,contect avilable</t>
  </si>
  <si>
    <t>Flood damaged</t>
  </si>
  <si>
    <t>Betan</t>
  </si>
  <si>
    <t>Masood Ahmed</t>
  </si>
  <si>
    <t>52301-0316252-7</t>
  </si>
  <si>
    <t>29/01/21</t>
  </si>
  <si>
    <t xml:space="preserve">Tasp </t>
  </si>
  <si>
    <t xml:space="preserve">Ahmad </t>
  </si>
  <si>
    <t>52301-4249292-7</t>
  </si>
  <si>
    <t>Sorwan</t>
  </si>
  <si>
    <t>kallag</t>
  </si>
  <si>
    <t xml:space="preserve">Abdul Qadeer </t>
  </si>
  <si>
    <t>52301-7474421-7</t>
  </si>
  <si>
    <t>Atta Mohammad</t>
  </si>
  <si>
    <t>52301-6859751-5</t>
  </si>
  <si>
    <t>Meer Bagh</t>
  </si>
  <si>
    <t>53305-1429431-9</t>
  </si>
  <si>
    <t>0300-4764442</t>
  </si>
  <si>
    <t>53102-8726578-5</t>
  </si>
  <si>
    <t>0333-7959490</t>
  </si>
  <si>
    <t>Sadardin</t>
  </si>
  <si>
    <t>53102-8290391-7</t>
  </si>
  <si>
    <t>0333-7260835</t>
  </si>
  <si>
    <t>Nighari</t>
  </si>
  <si>
    <t>Gul Hasan</t>
  </si>
  <si>
    <t>54400-0440099-9</t>
  </si>
  <si>
    <t>Khuda Dost</t>
  </si>
  <si>
    <t>53102-3822942-3</t>
  </si>
  <si>
    <t>Rasool Baksh</t>
  </si>
  <si>
    <t>53306-1320335-3</t>
  </si>
  <si>
    <t>0335-2476512</t>
  </si>
  <si>
    <t>rind ali</t>
  </si>
  <si>
    <t>53102-8287368-9</t>
  </si>
  <si>
    <t>0333-8800329</t>
  </si>
  <si>
    <t>Rasheed Zaman</t>
  </si>
  <si>
    <t>54401-9369302-9</t>
  </si>
  <si>
    <t>0332-8042037</t>
  </si>
  <si>
    <t>0333-7466082</t>
  </si>
  <si>
    <t>26-2-2021</t>
  </si>
  <si>
    <t>The scheams was visited in MAY 2023 but some documents not avilabe (now its ok to verify)</t>
  </si>
  <si>
    <t>Gazzi/ Sultan Kot</t>
  </si>
  <si>
    <t>55302-2624350-3</t>
  </si>
  <si>
    <t>0331-2624350</t>
  </si>
  <si>
    <t>Gazzi / Sultan Kot</t>
  </si>
  <si>
    <t>The scheams was visited in August 2024 but some documents not avilabe (now its ok to verify)</t>
  </si>
  <si>
    <t>Ganhwar Khan</t>
  </si>
  <si>
    <t>0336-0389575</t>
  </si>
  <si>
    <t>B.Shakar Khan</t>
  </si>
  <si>
    <t>Bakhra</t>
  </si>
  <si>
    <t>Sawaya Khan</t>
  </si>
  <si>
    <t>55302-604677-9</t>
  </si>
  <si>
    <t>0333-7734603</t>
  </si>
  <si>
    <t>Kalag Kulanch Pasni</t>
  </si>
  <si>
    <t>Chokeen</t>
  </si>
  <si>
    <t xml:space="preserve">Syed Bayan </t>
  </si>
  <si>
    <t>52102-02077980-5</t>
  </si>
  <si>
    <t xml:space="preserve">25’26’36.98678 </t>
  </si>
  <si>
    <t>62’55’27.76112</t>
  </si>
  <si>
    <t>22-03-2021</t>
  </si>
  <si>
    <t>16-2-2021</t>
  </si>
  <si>
    <t>24-06-2021</t>
  </si>
  <si>
    <t>Scheme was functional in MAY 2023 but some documentation was missing which is now available</t>
  </si>
  <si>
    <t>0346-266662</t>
  </si>
  <si>
    <t>Ormara</t>
  </si>
  <si>
    <t>Basool Ormara</t>
  </si>
  <si>
    <t>Basool</t>
  </si>
  <si>
    <t xml:space="preserve">Abdul Rasheed </t>
  </si>
  <si>
    <t>52101-8743575-7</t>
  </si>
  <si>
    <t>0331-2431726</t>
  </si>
  <si>
    <t xml:space="preserve">25’26’7.4526 </t>
  </si>
  <si>
    <t>Kulanch</t>
  </si>
  <si>
    <t xml:space="preserve">Jamal </t>
  </si>
  <si>
    <t>52102-5991066-9</t>
  </si>
  <si>
    <t>25°26’38.06678</t>
  </si>
  <si>
    <t xml:space="preserve"> Majeed </t>
  </si>
  <si>
    <t>52102-25715218-5</t>
  </si>
  <si>
    <t>033-28098160</t>
  </si>
  <si>
    <t xml:space="preserve">25’26’38.18677 </t>
  </si>
  <si>
    <t>25’26’38.18677</t>
  </si>
  <si>
    <t xml:space="preserve">Fareed </t>
  </si>
  <si>
    <t>52101-0565567-7</t>
  </si>
  <si>
    <t>033-2000570</t>
  </si>
  <si>
    <t>25’26’33.90068</t>
  </si>
  <si>
    <t>Killi Paree</t>
  </si>
  <si>
    <t>55401-120585043</t>
  </si>
  <si>
    <t>Hafiz Musa</t>
  </si>
  <si>
    <t>5040-14713334-5</t>
  </si>
  <si>
    <t>0336-8056635</t>
  </si>
  <si>
    <t>55401-7970226-5</t>
  </si>
  <si>
    <t>0334-0740297</t>
  </si>
  <si>
    <t>Gwadar</t>
  </si>
  <si>
    <t>Belar  Kulanch Pasni</t>
  </si>
  <si>
    <t xml:space="preserve">Shah Dad </t>
  </si>
  <si>
    <t>52102-6670446-3</t>
  </si>
  <si>
    <t>0335-2125215</t>
  </si>
  <si>
    <t>52102-6205250-9</t>
  </si>
  <si>
    <t>120x120x4.7</t>
  </si>
  <si>
    <t>522102-6670446-3</t>
  </si>
  <si>
    <t xml:space="preserve">Quetta </t>
  </si>
  <si>
    <t xml:space="preserve">Quetta City </t>
  </si>
  <si>
    <t>Killi Noorzai Urak</t>
  </si>
  <si>
    <t>Hanna Urak</t>
  </si>
  <si>
    <t>54400-8748066-7</t>
  </si>
  <si>
    <t>23-03-2021</t>
  </si>
  <si>
    <t>27-01-2021</t>
  </si>
  <si>
    <t>Hanna</t>
  </si>
  <si>
    <t>15-02-2022</t>
  </si>
  <si>
    <t>28-12-2022</t>
  </si>
  <si>
    <t>01-02-20222</t>
  </si>
  <si>
    <t>Quetta</t>
  </si>
  <si>
    <t>Marget</t>
  </si>
  <si>
    <t>544001044712-1</t>
  </si>
  <si>
    <t>14-02-2022</t>
  </si>
  <si>
    <t>Khudi E Rahim</t>
  </si>
  <si>
    <t>55301-6035665-7</t>
  </si>
  <si>
    <t>27-02-2022</t>
  </si>
  <si>
    <t>Surang</t>
  </si>
  <si>
    <t>54400-0456348-9</t>
  </si>
  <si>
    <t>19-02-2022</t>
  </si>
  <si>
    <t>Badain Khan</t>
  </si>
  <si>
    <t>54403-0338974-3</t>
  </si>
  <si>
    <t>28-02-2022</t>
  </si>
  <si>
    <t>30-27855</t>
  </si>
  <si>
    <t>Taj Mohammad killi</t>
  </si>
  <si>
    <t>Hana</t>
  </si>
  <si>
    <t>54400-8327859-7</t>
  </si>
  <si>
    <t>03108100287</t>
  </si>
  <si>
    <t>Kili Taj. M</t>
  </si>
  <si>
    <t>23/10/2021</t>
  </si>
  <si>
    <t>Abdul Hamid</t>
  </si>
  <si>
    <t>54400-0461389-9</t>
  </si>
  <si>
    <t>03120083291</t>
  </si>
  <si>
    <t>Bor Mohammad</t>
  </si>
  <si>
    <t>54400-3550217-7</t>
  </si>
  <si>
    <t>03142843460</t>
  </si>
  <si>
    <t>23/10/2022</t>
  </si>
  <si>
    <t>Kili Norzai Urak</t>
  </si>
  <si>
    <t>03343613178</t>
  </si>
  <si>
    <t>23/10/2023</t>
  </si>
  <si>
    <t>54400-7138586-9</t>
  </si>
  <si>
    <t>03108208450</t>
  </si>
  <si>
    <t>23/10/2024</t>
  </si>
  <si>
    <t xml:space="preserve">Killi Kotwal </t>
  </si>
  <si>
    <t xml:space="preserve">Newa Killi  </t>
  </si>
  <si>
    <t>54400-1085199-5</t>
  </si>
  <si>
    <t>27-1-2021</t>
  </si>
  <si>
    <t>22/03/21</t>
  </si>
  <si>
    <t>Mohd Naseem</t>
  </si>
  <si>
    <t>54400-0421528-7</t>
  </si>
  <si>
    <t xml:space="preserve">Akthar abad </t>
  </si>
  <si>
    <t>Hazar Ghanji</t>
  </si>
  <si>
    <t>Abdul Qaddus</t>
  </si>
  <si>
    <t>54400-0545811-1</t>
  </si>
  <si>
    <t>Mustafa Abad</t>
  </si>
  <si>
    <t>Saif ullah khan</t>
  </si>
  <si>
    <t>42501-6582625-7</t>
  </si>
  <si>
    <t>Sara Ghurgai</t>
  </si>
  <si>
    <t xml:space="preserve">Hano Killi Sara Ghurgai </t>
  </si>
  <si>
    <t xml:space="preserve">ghurai </t>
  </si>
  <si>
    <t>M. Ashraf</t>
  </si>
  <si>
    <t>54400-7399214-9</t>
  </si>
  <si>
    <t xml:space="preserve">Nowsar </t>
  </si>
  <si>
    <t>Quetta Saddar</t>
  </si>
  <si>
    <t>Shafiq Ahmed</t>
  </si>
  <si>
    <t>54400-0556124-9</t>
  </si>
  <si>
    <t>Ballali</t>
  </si>
  <si>
    <t xml:space="preserve">Minhas </t>
  </si>
  <si>
    <t>60249-0580438-1</t>
  </si>
  <si>
    <t xml:space="preserve">Nabi Dad </t>
  </si>
  <si>
    <t>54400-1044712-1</t>
  </si>
  <si>
    <t>Panjpai</t>
  </si>
  <si>
    <t>Ali Ahmad</t>
  </si>
  <si>
    <t>54402-0644353-7</t>
  </si>
  <si>
    <t>54400-1631545-3</t>
  </si>
  <si>
    <t>Syed Abdul Qadir</t>
  </si>
  <si>
    <t>51602-0975469-3</t>
  </si>
  <si>
    <t>Kuchlak</t>
  </si>
  <si>
    <t>54400-7701065-9</t>
  </si>
  <si>
    <t>Chachezi</t>
  </si>
  <si>
    <t>54400-0342966-7</t>
  </si>
  <si>
    <t>54400-7544463-5</t>
  </si>
  <si>
    <t>54400-9417365-5</t>
  </si>
  <si>
    <t>Sharullah</t>
  </si>
  <si>
    <t>51602-1140525-5</t>
  </si>
  <si>
    <t>Rangi Rasani / K.Abad</t>
  </si>
  <si>
    <t>Khaliq Abad</t>
  </si>
  <si>
    <t>Ijaz Ahmed</t>
  </si>
  <si>
    <t>51203-0352693-6</t>
  </si>
  <si>
    <t>0334-3947640</t>
  </si>
  <si>
    <t xml:space="preserve">29.15562
</t>
  </si>
  <si>
    <t xml:space="preserve">
66.36259731</t>
  </si>
  <si>
    <t>Chota Ank / K.Abad</t>
  </si>
  <si>
    <t>51201-6530520-7</t>
  </si>
  <si>
    <t>0337-869453</t>
  </si>
  <si>
    <t>Kapoto / kalat</t>
  </si>
  <si>
    <t>54400-8775037-7</t>
  </si>
  <si>
    <t>Hafiz Saleem</t>
  </si>
  <si>
    <t>51203-0352693-5</t>
  </si>
  <si>
    <t>Narmuk ,Johan K.Abad</t>
  </si>
  <si>
    <t>Abdul Basith</t>
  </si>
  <si>
    <t>Toke / kalat+K19:K19:K25</t>
  </si>
  <si>
    <t xml:space="preserve">Toke </t>
  </si>
  <si>
    <t>Javed</t>
  </si>
  <si>
    <t>54503-8987055-1</t>
  </si>
  <si>
    <t>Kapoto Kalan / kalat</t>
  </si>
  <si>
    <t xml:space="preserve">Kapoto Kalan </t>
  </si>
  <si>
    <t>Meer Abdul Sattar</t>
  </si>
  <si>
    <t>Iskalkoo/kalat</t>
  </si>
  <si>
    <t>Ghulam Hidar</t>
  </si>
  <si>
    <t>51201-7835804-1</t>
  </si>
  <si>
    <t>K.Abad</t>
  </si>
  <si>
    <t>Dabar/K.Abad</t>
  </si>
  <si>
    <t>Dabar</t>
  </si>
  <si>
    <t>Ejaz Ahmed</t>
  </si>
  <si>
    <t>51201-4605155-5</t>
  </si>
  <si>
    <t>Zawa/Kalat</t>
  </si>
  <si>
    <t>51201-8599115-3</t>
  </si>
  <si>
    <t>Garrap/Kalat</t>
  </si>
  <si>
    <t>Garrap</t>
  </si>
  <si>
    <t>51201-5293106-5</t>
  </si>
  <si>
    <t>Hassanlalo/Kalat</t>
  </si>
  <si>
    <t>Hassanlalo</t>
  </si>
  <si>
    <t>Meer Muhammad</t>
  </si>
  <si>
    <t>51201-7384156-7</t>
  </si>
  <si>
    <t>Kuhak/K.Abad Kohak</t>
  </si>
  <si>
    <t>Kohak</t>
  </si>
  <si>
    <t>Anamullah</t>
  </si>
  <si>
    <t>The Schem was visited in JUNE 2024 but was in deffered due to missing data which is available now, hence reverifeid.</t>
  </si>
  <si>
    <t>Narmuk ,Johan/K.Abad</t>
  </si>
  <si>
    <t>johan</t>
  </si>
  <si>
    <t>Giwan/ Nechara</t>
  </si>
  <si>
    <t>Nechara</t>
  </si>
  <si>
    <t>51201-9488067-3</t>
  </si>
  <si>
    <t>Ameri/Nechara</t>
  </si>
  <si>
    <t>51201-1602499-3</t>
  </si>
  <si>
    <t>Kuhak/K.Abad</t>
  </si>
  <si>
    <t>Mama Khan Jan</t>
  </si>
  <si>
    <t>51201-8667052-9</t>
  </si>
  <si>
    <t>Kohak/K Abad</t>
  </si>
  <si>
    <t>51203-0340231-9</t>
  </si>
  <si>
    <t>Kuhak/k.Abad</t>
  </si>
  <si>
    <t>The Schem was visited in September 2024 but was in deffered due to missing data which is available now, hence reverifeid.</t>
  </si>
  <si>
    <t>Feroz Khan</t>
  </si>
  <si>
    <t>51203-0350484-3</t>
  </si>
  <si>
    <t>Sarfiraz Ahmed</t>
  </si>
  <si>
    <t>51201-6109905-7</t>
  </si>
  <si>
    <t>M.Tawa</t>
  </si>
  <si>
    <t>Johan/K.Abad</t>
  </si>
  <si>
    <t>14.5X16.5</t>
  </si>
  <si>
    <t>The Schem was visited in AUGUST , 2023 but was in deffered due to missing data which is available now, hence reverifeid.</t>
  </si>
  <si>
    <t xml:space="preserve"> Narmuk,Johan/K.Abad</t>
  </si>
  <si>
    <t>0333-7827071</t>
  </si>
  <si>
    <t>17.7X18</t>
  </si>
  <si>
    <t>Kapoto /Kalat</t>
  </si>
  <si>
    <t>51201-8354645-9</t>
  </si>
  <si>
    <t>0333-23514833</t>
  </si>
  <si>
    <t>17.3X16.5</t>
  </si>
  <si>
    <t>Khaisar Johan/K.Abad</t>
  </si>
  <si>
    <t>0332-2505366</t>
  </si>
  <si>
    <t>51201-5123096-7</t>
  </si>
  <si>
    <t>0334-2318964</t>
  </si>
  <si>
    <t>12.4X14</t>
  </si>
  <si>
    <t>Haji M Gul</t>
  </si>
  <si>
    <t>51201-1605959-9</t>
  </si>
  <si>
    <t>12X14</t>
  </si>
  <si>
    <t>0333-719606</t>
  </si>
  <si>
    <t>14.5X14.5</t>
  </si>
  <si>
    <t>0336-3836506</t>
  </si>
  <si>
    <t>16X16.5</t>
  </si>
  <si>
    <t>Dasht Badu/Kalat</t>
  </si>
  <si>
    <t>51201-6391115-3</t>
  </si>
  <si>
    <t>0333-3713172</t>
  </si>
  <si>
    <t>16X15.3</t>
  </si>
  <si>
    <t>Hayder Khan</t>
  </si>
  <si>
    <t>51201-3333895-9</t>
  </si>
  <si>
    <t>0333-7841493</t>
  </si>
  <si>
    <t>17.4X17</t>
  </si>
  <si>
    <t>51201-1607100-5</t>
  </si>
  <si>
    <t>0333-3299168</t>
  </si>
  <si>
    <t>13.9X15</t>
  </si>
  <si>
    <t>0332-3697945</t>
  </si>
  <si>
    <t>23-04-2020</t>
  </si>
  <si>
    <t>21-01-2022</t>
  </si>
  <si>
    <t>Gawarm</t>
  </si>
  <si>
    <t>Mir Mumtaz Ahmad</t>
  </si>
  <si>
    <t>51201-5906842-9</t>
  </si>
  <si>
    <t>0333-7584730</t>
  </si>
  <si>
    <t>Mongori</t>
  </si>
  <si>
    <t>Abdul Qayum</t>
  </si>
  <si>
    <t>0331-8094594</t>
  </si>
  <si>
    <t>Nasruddin</t>
  </si>
  <si>
    <t>51201-6584155-9</t>
  </si>
  <si>
    <t>0335-7562984</t>
  </si>
  <si>
    <t>51203-0342491-1</t>
  </si>
  <si>
    <t>Hasan Lalo</t>
  </si>
  <si>
    <t>51201-5261168-3</t>
  </si>
  <si>
    <t>0333-7864156</t>
  </si>
  <si>
    <t>Nzeer Ahmad</t>
  </si>
  <si>
    <t>51201-1600417-5</t>
  </si>
  <si>
    <t>0333-3105695</t>
  </si>
  <si>
    <t>0332-3514833</t>
  </si>
  <si>
    <t>Chota Ank</t>
  </si>
  <si>
    <t>51201-4422445-1</t>
  </si>
  <si>
    <t>0332-287128</t>
  </si>
  <si>
    <t>Shekhri</t>
  </si>
  <si>
    <t>51201-0671384-1</t>
  </si>
  <si>
    <t>Arambi  kakozai</t>
  </si>
  <si>
    <t>Arambai Killi</t>
  </si>
  <si>
    <t>54401-4650647-1</t>
  </si>
  <si>
    <t>0302-5545001</t>
  </si>
  <si>
    <t>15-05-2023</t>
  </si>
  <si>
    <t xml:space="preserve">Gul Marjan </t>
  </si>
  <si>
    <t>42201-4843104-7</t>
  </si>
  <si>
    <t>03045-4421852</t>
  </si>
  <si>
    <t xml:space="preserve">Naseer u din </t>
  </si>
  <si>
    <t>52201-7727071-7</t>
  </si>
  <si>
    <t>0333-2563951</t>
  </si>
  <si>
    <t xml:space="preserve">Dilwar khan </t>
  </si>
  <si>
    <t>0333-5425468</t>
  </si>
  <si>
    <t>Musa kaleem</t>
  </si>
  <si>
    <t>54202-1097212-5</t>
  </si>
  <si>
    <t>0308-1221483</t>
  </si>
  <si>
    <t xml:space="preserve">Abdul Had achakzai </t>
  </si>
  <si>
    <t>54203-6482279-3</t>
  </si>
  <si>
    <t>0305-5587135</t>
  </si>
  <si>
    <t xml:space="preserve">Dad Muhammad </t>
  </si>
  <si>
    <t>42201-6095225-9</t>
  </si>
  <si>
    <t>0309-7432168</t>
  </si>
  <si>
    <t xml:space="preserve">Aziz ullah </t>
  </si>
  <si>
    <t>54203-8678089-9</t>
  </si>
  <si>
    <t>0300-3954246</t>
  </si>
  <si>
    <t>Nurrat ullah</t>
  </si>
  <si>
    <t>54203-6460306-1</t>
  </si>
  <si>
    <t>0300-3738654</t>
  </si>
  <si>
    <t>Abdul khaliq</t>
  </si>
  <si>
    <t>54203-2956817-1</t>
  </si>
  <si>
    <t>0333-6585213</t>
  </si>
  <si>
    <t>Killi Mako Kuch</t>
  </si>
  <si>
    <t xml:space="preserve">Muhammad Afzal </t>
  </si>
  <si>
    <t>54201-2365882-7</t>
  </si>
  <si>
    <t>0306-3641287</t>
  </si>
  <si>
    <t xml:space="preserve">Killi Qandil  </t>
  </si>
  <si>
    <t xml:space="preserve">Sher Ali </t>
  </si>
  <si>
    <t>54201-2181080-1</t>
  </si>
  <si>
    <t>0305-1854252</t>
  </si>
  <si>
    <t xml:space="preserve">killi Khairo </t>
  </si>
  <si>
    <t xml:space="preserve">Dost Muhammad </t>
  </si>
  <si>
    <t>54201-6636318-9</t>
  </si>
  <si>
    <t>0333-3222598</t>
  </si>
  <si>
    <t>Killi Alizai Bakhsezai</t>
  </si>
  <si>
    <t xml:space="preserve">Muhammad Ghani </t>
  </si>
  <si>
    <t>54201-4943505-9</t>
  </si>
  <si>
    <t>0302-2512331</t>
  </si>
  <si>
    <t xml:space="preserve">Killi kako Kuch </t>
  </si>
  <si>
    <t>54201-0398338-3</t>
  </si>
  <si>
    <t>0345-8841856</t>
  </si>
  <si>
    <t>Killi Abdul Khaliq</t>
  </si>
  <si>
    <t>54201-3046502-1</t>
  </si>
  <si>
    <t>0333-4259721</t>
  </si>
  <si>
    <t xml:space="preserve">Muhammad Tahir </t>
  </si>
  <si>
    <t>54201-3110963-5</t>
  </si>
  <si>
    <t>0332-5649117</t>
  </si>
  <si>
    <t xml:space="preserve">Abdul Malik </t>
  </si>
  <si>
    <t>54201-6822717-9</t>
  </si>
  <si>
    <t>0300-3873681</t>
  </si>
  <si>
    <t xml:space="preserve">Killi Orkzai </t>
  </si>
  <si>
    <t xml:space="preserve">Hazrat Ali </t>
  </si>
  <si>
    <t>54201-6091749-3</t>
  </si>
  <si>
    <t>0336-5879421</t>
  </si>
  <si>
    <t xml:space="preserve">Toba Mako </t>
  </si>
  <si>
    <t>Toba Achakzai</t>
  </si>
  <si>
    <t xml:space="preserve">Allah Muhammad </t>
  </si>
  <si>
    <t>54201-2480531-7</t>
  </si>
  <si>
    <t>0333-2451214</t>
  </si>
  <si>
    <t>Toba Jalga</t>
  </si>
  <si>
    <t>Muhammadi</t>
  </si>
  <si>
    <t>54203-7222507-1</t>
  </si>
  <si>
    <t>0304-3738681</t>
  </si>
  <si>
    <t>killi Arambi piralizai</t>
  </si>
  <si>
    <t>Abdul Raqeeb</t>
  </si>
  <si>
    <t>54203-2805340-3</t>
  </si>
  <si>
    <t>0307-3734612</t>
  </si>
  <si>
    <t xml:space="preserve">Killa Abdullah </t>
  </si>
  <si>
    <t>Killi Malak Haider</t>
  </si>
  <si>
    <t xml:space="preserve"> Mezai Adda</t>
  </si>
  <si>
    <t>Abdul Kabeer</t>
  </si>
  <si>
    <t>54203-0331769-9</t>
  </si>
  <si>
    <t>0304-5614328</t>
  </si>
  <si>
    <t xml:space="preserve">Killi Habibzai </t>
  </si>
  <si>
    <t xml:space="preserve">Habibzai </t>
  </si>
  <si>
    <t>54202-1095545-1</t>
  </si>
  <si>
    <t>0345-4546448</t>
  </si>
  <si>
    <t xml:space="preserve">Ghulam Jilani </t>
  </si>
  <si>
    <t>54203-3283812-1</t>
  </si>
  <si>
    <t>0302-2254213</t>
  </si>
  <si>
    <t>Killi Mezai</t>
  </si>
  <si>
    <t>54400-0524135-7</t>
  </si>
  <si>
    <t>0300-6654562</t>
  </si>
  <si>
    <t>54202-1077917-5</t>
  </si>
  <si>
    <t>0335-3745221</t>
  </si>
  <si>
    <t>Zia u Din</t>
  </si>
  <si>
    <t>54203-829480-7</t>
  </si>
  <si>
    <t>0308-6645128</t>
  </si>
  <si>
    <t>54203-3378451-3</t>
  </si>
  <si>
    <t>0307-5526145</t>
  </si>
  <si>
    <t xml:space="preserve">Siraj ud din </t>
  </si>
  <si>
    <t>54203-0957569-9</t>
  </si>
  <si>
    <t>0300-373854</t>
  </si>
  <si>
    <t xml:space="preserve">Shafi Ullah </t>
  </si>
  <si>
    <t>54203-2187596-9</t>
  </si>
  <si>
    <t>0309-124618</t>
  </si>
  <si>
    <t>Killi Abdul Rehmanzai</t>
  </si>
  <si>
    <t xml:space="preserve"> Abdul Rehmanzai</t>
  </si>
  <si>
    <t>Muhammad Nasir</t>
  </si>
  <si>
    <t>54202-5538170-9</t>
  </si>
  <si>
    <t>0333-1236721</t>
  </si>
  <si>
    <t>Masood Khan</t>
  </si>
  <si>
    <t>542021078823-3</t>
  </si>
  <si>
    <t>0305-3738562</t>
  </si>
  <si>
    <t xml:space="preserve">Shahab U Din </t>
  </si>
  <si>
    <t>54202-1095330-7</t>
  </si>
  <si>
    <t>0302-2298730</t>
  </si>
  <si>
    <t>Ahmed ulllah</t>
  </si>
  <si>
    <t>0302-3737070</t>
  </si>
  <si>
    <t>Amin Ullah</t>
  </si>
  <si>
    <t>54202-5468014-1</t>
  </si>
  <si>
    <t>0301-6545700</t>
  </si>
  <si>
    <t xml:space="preserve">Muhammad Khaliq </t>
  </si>
  <si>
    <t>42301-0417887-7</t>
  </si>
  <si>
    <t>0333-9921846</t>
  </si>
  <si>
    <t>Fareed Ullah</t>
  </si>
  <si>
    <t>54202-1092110-7</t>
  </si>
  <si>
    <t>0301-1275421</t>
  </si>
  <si>
    <t xml:space="preserve">Zafar ullah </t>
  </si>
  <si>
    <t>54202-1105505-9</t>
  </si>
  <si>
    <t>0333-3738621</t>
  </si>
  <si>
    <t xml:space="preserve">Sharaf U din </t>
  </si>
  <si>
    <t>54202-8222707-5</t>
  </si>
  <si>
    <t>0303-3733541</t>
  </si>
  <si>
    <t xml:space="preserve">Raiz Ahmad </t>
  </si>
  <si>
    <t>54202-8299712-7</t>
  </si>
  <si>
    <t>0332-9452364</t>
  </si>
  <si>
    <t>Kamal U Din</t>
  </si>
  <si>
    <t>54202-0162741-3</t>
  </si>
  <si>
    <t>0331-385642</t>
  </si>
  <si>
    <t xml:space="preserve">Muhammad Shafi </t>
  </si>
  <si>
    <t>54202-1096144-5</t>
  </si>
  <si>
    <t>0300-4421981</t>
  </si>
  <si>
    <t xml:space="preserve">Saeed Ahmad </t>
  </si>
  <si>
    <t>54203-4282289-5</t>
  </si>
  <si>
    <t>0302-3766512</t>
  </si>
  <si>
    <t xml:space="preserve">Baha u Din </t>
  </si>
  <si>
    <t>54202-5890317-7</t>
  </si>
  <si>
    <t>0302-3738215</t>
  </si>
  <si>
    <t xml:space="preserve">Muhammad Sadiq </t>
  </si>
  <si>
    <t>42301-0907076-9</t>
  </si>
  <si>
    <t>0301-3565487</t>
  </si>
  <si>
    <t>Mir Wais</t>
  </si>
  <si>
    <t>54202-7276705-5</t>
  </si>
  <si>
    <t>0301-3164972</t>
  </si>
  <si>
    <t xml:space="preserve">Shams Ullah </t>
  </si>
  <si>
    <t>54202-2488841-7</t>
  </si>
  <si>
    <t>0308-3780012</t>
  </si>
  <si>
    <t xml:space="preserve">Amin ullah </t>
  </si>
  <si>
    <t>54202-2952787-1</t>
  </si>
  <si>
    <t>0300-3700654</t>
  </si>
  <si>
    <t>54202-5552160-1</t>
  </si>
  <si>
    <t>03331-3343212</t>
  </si>
  <si>
    <t>Killi Popalzai</t>
  </si>
  <si>
    <t>Bismillah Khan</t>
  </si>
  <si>
    <t>54202-6834679-9</t>
  </si>
  <si>
    <t>0305-3765441</t>
  </si>
  <si>
    <t>54400-9038994-3</t>
  </si>
  <si>
    <t>0308-9125421</t>
  </si>
  <si>
    <t>Syed Abdul Hanan</t>
  </si>
  <si>
    <t>54202-1080622-9</t>
  </si>
  <si>
    <t>0333-9165241</t>
  </si>
  <si>
    <t>Syed Shahjhan</t>
  </si>
  <si>
    <t>54202-1080624-3</t>
  </si>
  <si>
    <t>0332-9185326</t>
  </si>
  <si>
    <t>54203-4444392-3</t>
  </si>
  <si>
    <t>0307-3738661</t>
  </si>
  <si>
    <t>42201-9032514-3</t>
  </si>
  <si>
    <t>0338-3836254</t>
  </si>
  <si>
    <t>0301-3445214</t>
  </si>
  <si>
    <t>54202-1100753-7</t>
  </si>
  <si>
    <t>0337-3845854</t>
  </si>
  <si>
    <t>Kaleemullah</t>
  </si>
  <si>
    <t>54203-8164761-3</t>
  </si>
  <si>
    <t>0305-8217461</t>
  </si>
  <si>
    <t>42201-2777115-5</t>
  </si>
  <si>
    <t>0305-3745745</t>
  </si>
  <si>
    <t>54201-1646141-9</t>
  </si>
  <si>
    <t>0335-0754544</t>
  </si>
  <si>
    <t>54201-3056625-3</t>
  </si>
  <si>
    <t>0335-3894521</t>
  </si>
  <si>
    <t>54201-7028950-5</t>
  </si>
  <si>
    <t>0307-3341671</t>
  </si>
  <si>
    <t>54201-2459865-5</t>
  </si>
  <si>
    <t>0300-3766200</t>
  </si>
  <si>
    <t>2022-2024</t>
  </si>
  <si>
    <t xml:space="preserve">Saad Ullah </t>
  </si>
  <si>
    <t>5421-3391956-1</t>
  </si>
  <si>
    <t>0305-3938221</t>
  </si>
  <si>
    <t>2022-2025</t>
  </si>
  <si>
    <t>0332-5503737</t>
  </si>
  <si>
    <t>2022-2026</t>
  </si>
  <si>
    <t xml:space="preserve">Rehmat Ullah </t>
  </si>
  <si>
    <t>0301-3732321</t>
  </si>
  <si>
    <t>2022-2027</t>
  </si>
  <si>
    <t>Ghulam Wali ;</t>
  </si>
  <si>
    <t>54201-3303644-3</t>
  </si>
  <si>
    <t>0336-3863520</t>
  </si>
  <si>
    <t>2022-2028</t>
  </si>
  <si>
    <t>Abdul Razzak</t>
  </si>
  <si>
    <t>54201-1661795-5</t>
  </si>
  <si>
    <t>0333-6438216</t>
  </si>
  <si>
    <t>2022-2029</t>
  </si>
  <si>
    <t xml:space="preserve">Muhammad Essa </t>
  </si>
  <si>
    <t>54201-2454278-3</t>
  </si>
  <si>
    <t>0302-3710210</t>
  </si>
  <si>
    <t>2022-2030</t>
  </si>
  <si>
    <t xml:space="preserve">Jalal </t>
  </si>
  <si>
    <t>54201-0749918-3</t>
  </si>
  <si>
    <t>0335-3123308</t>
  </si>
  <si>
    <t>Muhammad khano</t>
  </si>
  <si>
    <t>54201-8847988-1</t>
  </si>
  <si>
    <t>0311-6252790</t>
  </si>
  <si>
    <t xml:space="preserve">Payrowan Khan </t>
  </si>
  <si>
    <t>54201-5557856-9</t>
  </si>
  <si>
    <t>0332-3302501</t>
  </si>
  <si>
    <t>54201-4901705-5</t>
  </si>
  <si>
    <t>0333-1218330</t>
  </si>
  <si>
    <t>Salam</t>
  </si>
  <si>
    <t>54201-4545977-1</t>
  </si>
  <si>
    <t>0330-9922145</t>
  </si>
  <si>
    <t>54201-3222481-3</t>
  </si>
  <si>
    <t>0332-2185437</t>
  </si>
  <si>
    <t xml:space="preserve">Toba achakazai </t>
  </si>
  <si>
    <t>54201-9906503-9</t>
  </si>
  <si>
    <t>0336-2651298</t>
  </si>
  <si>
    <t xml:space="preserve">Ain u Din </t>
  </si>
  <si>
    <t>54201-4093320-3</t>
  </si>
  <si>
    <t>0333-3305498</t>
  </si>
  <si>
    <t>Killi Karam</t>
  </si>
  <si>
    <t>Abdul karim</t>
  </si>
  <si>
    <t>54201-5224595-3</t>
  </si>
  <si>
    <t>0332-8339452</t>
  </si>
  <si>
    <t xml:space="preserve">Nazir Muhammad </t>
  </si>
  <si>
    <t>54201-6765664-3</t>
  </si>
  <si>
    <t>0335-2337021</t>
  </si>
  <si>
    <t>Haji Barat</t>
  </si>
  <si>
    <t>54201-2454294-1</t>
  </si>
  <si>
    <t>0333-2106777</t>
  </si>
  <si>
    <t>54201-2336565-7</t>
  </si>
  <si>
    <t>0334-9255025</t>
  </si>
  <si>
    <t>Killi kach Orakazai</t>
  </si>
  <si>
    <t>54201-9441963-5</t>
  </si>
  <si>
    <t>0337-7667885</t>
  </si>
  <si>
    <t>54201-2460899-5</t>
  </si>
  <si>
    <t>0331-8907466</t>
  </si>
  <si>
    <t>Masam</t>
  </si>
  <si>
    <t>54201-3680876-1</t>
  </si>
  <si>
    <t>0332-8085846</t>
  </si>
  <si>
    <t xml:space="preserve">Killi kach </t>
  </si>
  <si>
    <t>54201-2447120-7</t>
  </si>
  <si>
    <t>0333-7933828</t>
  </si>
  <si>
    <t xml:space="preserve">Killi Kach </t>
  </si>
  <si>
    <t xml:space="preserve">Salah u Din </t>
  </si>
  <si>
    <t>54201-9642847-9</t>
  </si>
  <si>
    <t>0334-9917831</t>
  </si>
  <si>
    <t>Killi khario</t>
  </si>
  <si>
    <t>0335-22021252</t>
  </si>
  <si>
    <t>Abdul razzaq</t>
  </si>
  <si>
    <t>54201-4885458-9</t>
  </si>
  <si>
    <t>0331-3717187</t>
  </si>
  <si>
    <t xml:space="preserve">Killi Haji Adam Masazai </t>
  </si>
  <si>
    <t>Muhammad Idrees</t>
  </si>
  <si>
    <t>54400-9533372-3</t>
  </si>
  <si>
    <t>0301-3714120</t>
  </si>
  <si>
    <t>Killi Mazai</t>
  </si>
  <si>
    <t>54203-702220-1</t>
  </si>
  <si>
    <t>0309-364521</t>
  </si>
  <si>
    <t xml:space="preserve">Killi Choori </t>
  </si>
  <si>
    <t xml:space="preserve">Hamad ullah </t>
  </si>
  <si>
    <t>54203-4153975-9</t>
  </si>
  <si>
    <t>0301-3696120</t>
  </si>
  <si>
    <t xml:space="preserve">Muhammad bilal khan </t>
  </si>
  <si>
    <t>54401-4950789-7</t>
  </si>
  <si>
    <t>0336-3745120</t>
  </si>
  <si>
    <t>Killi Lumaran</t>
  </si>
  <si>
    <t xml:space="preserve">Zahoor Ahmad </t>
  </si>
  <si>
    <t>54203-3864161-3</t>
  </si>
  <si>
    <t>0300-3699120</t>
  </si>
  <si>
    <t>Killi mazai</t>
  </si>
  <si>
    <t>Muhammad Qaseem</t>
  </si>
  <si>
    <t>54203-7760469-3</t>
  </si>
  <si>
    <t>Killi Malezai Syedan</t>
  </si>
  <si>
    <t xml:space="preserve">Syed Liquat ali </t>
  </si>
  <si>
    <t>54203-6325935-9</t>
  </si>
  <si>
    <t>Killi Ismail</t>
  </si>
  <si>
    <t xml:space="preserve">Deen Muhammad </t>
  </si>
  <si>
    <t>54400-2012721-1</t>
  </si>
  <si>
    <t>54400-0417076-9</t>
  </si>
  <si>
    <t>0309-3785400</t>
  </si>
  <si>
    <t>Killi Habibzai</t>
  </si>
  <si>
    <t>54203-7668172-3</t>
  </si>
  <si>
    <t>Abdul Rehmanzai</t>
  </si>
  <si>
    <t>54202-3914533-7</t>
  </si>
  <si>
    <t>0302-3818220</t>
  </si>
  <si>
    <t>54202-1092659-1</t>
  </si>
  <si>
    <t>0303-3312846</t>
  </si>
  <si>
    <t>54202-1095362-7</t>
  </si>
  <si>
    <t>0301-2141662</t>
  </si>
  <si>
    <t xml:space="preserve">Killi Khanezai </t>
  </si>
  <si>
    <t>54202-4041366-1</t>
  </si>
  <si>
    <t xml:space="preserve">Abdul Wajid </t>
  </si>
  <si>
    <t>54202-9724016-1</t>
  </si>
  <si>
    <t>0301-3741120</t>
  </si>
  <si>
    <t xml:space="preserve">Abdul Waris </t>
  </si>
  <si>
    <t>54202-9959898-3</t>
  </si>
  <si>
    <t>0330-3752145</t>
  </si>
  <si>
    <t xml:space="preserve">Abdul Razzaq </t>
  </si>
  <si>
    <t>54202-1078615-7</t>
  </si>
  <si>
    <t>0333-2333654</t>
  </si>
  <si>
    <t xml:space="preserve">Killi Malak Nazeer U Din </t>
  </si>
  <si>
    <t>54202-4865660-9</t>
  </si>
  <si>
    <t>0333-3763256</t>
  </si>
  <si>
    <t>54202-6134219-7</t>
  </si>
  <si>
    <t>0330-3848120</t>
  </si>
  <si>
    <t>Sabir Nawaz</t>
  </si>
  <si>
    <t>54202-6122803-3</t>
  </si>
  <si>
    <t>0300-3744150</t>
  </si>
  <si>
    <t xml:space="preserve">Muhammad Ghous </t>
  </si>
  <si>
    <t>54202-1092715-3</t>
  </si>
  <si>
    <t>0300-3757151</t>
  </si>
  <si>
    <t xml:space="preserve">Nazeerf ullah </t>
  </si>
  <si>
    <t>54202-5714602-5</t>
  </si>
  <si>
    <t>0332-1451331</t>
  </si>
  <si>
    <t xml:space="preserve">Inam Ullah </t>
  </si>
  <si>
    <t>54202-6084613-5</t>
  </si>
  <si>
    <t>0302-1154562</t>
  </si>
  <si>
    <t xml:space="preserve">Abdul Qadeem </t>
  </si>
  <si>
    <t>54202-5312829-7</t>
  </si>
  <si>
    <t>0305-1201290</t>
  </si>
  <si>
    <t xml:space="preserve">Abdul Latif </t>
  </si>
  <si>
    <t>54202-1095598-5</t>
  </si>
  <si>
    <t>0302-2212365</t>
  </si>
  <si>
    <t>54202-6375635-3</t>
  </si>
  <si>
    <t>0300-9258540</t>
  </si>
  <si>
    <t>54203-7772976-9</t>
  </si>
  <si>
    <t>0302-9293146</t>
  </si>
  <si>
    <t>54202-0763726-5</t>
  </si>
  <si>
    <t>0300-3738614</t>
  </si>
  <si>
    <t>Mirza Khan</t>
  </si>
  <si>
    <t>54202-1097339-1</t>
  </si>
  <si>
    <t>0333-3705241</t>
  </si>
  <si>
    <t xml:space="preserve">Abdul Rafey </t>
  </si>
  <si>
    <t>54202-1101755-9</t>
  </si>
  <si>
    <t>0332-8855326</t>
  </si>
  <si>
    <t xml:space="preserve">Saif ullah </t>
  </si>
  <si>
    <t>54202-9743107-5</t>
  </si>
  <si>
    <t>0307-3882161</t>
  </si>
  <si>
    <t xml:space="preserve">Abdul Sattar </t>
  </si>
  <si>
    <t>54400-0419065-1</t>
  </si>
  <si>
    <t>0338-3942054</t>
  </si>
  <si>
    <t>Killi Torkhail</t>
  </si>
  <si>
    <t xml:space="preserve">Syed Ehsan ullah </t>
  </si>
  <si>
    <t>54203-1941931-5</t>
  </si>
  <si>
    <t>0301-3330114</t>
  </si>
  <si>
    <t xml:space="preserve">Hafezz ullah </t>
  </si>
  <si>
    <t>54201-3646140-1</t>
  </si>
  <si>
    <t>0309-3937382</t>
  </si>
  <si>
    <t xml:space="preserve">Shoaib ullah </t>
  </si>
  <si>
    <t>42401-1832678-7</t>
  </si>
  <si>
    <t>0308-3738125</t>
  </si>
  <si>
    <t>Muhammad Kamran khan</t>
  </si>
  <si>
    <t>54201-6809869-1</t>
  </si>
  <si>
    <t>0305-3752160</t>
  </si>
  <si>
    <t xml:space="preserve">Sana ullah </t>
  </si>
  <si>
    <t>54203-4553101-5</t>
  </si>
  <si>
    <t>0334-2255025</t>
  </si>
  <si>
    <t xml:space="preserve">Saraj U din </t>
  </si>
  <si>
    <t>54203-8516233-9</t>
  </si>
  <si>
    <t>0337-2100885</t>
  </si>
  <si>
    <t>Gul badian</t>
  </si>
  <si>
    <t>54203-1865601-7</t>
  </si>
  <si>
    <t>0331-3747466</t>
  </si>
  <si>
    <t>54203-2001134-5</t>
  </si>
  <si>
    <t>0333-6612558</t>
  </si>
  <si>
    <t xml:space="preserve">Israr Ahmad </t>
  </si>
  <si>
    <t>54203-0823817-7</t>
  </si>
  <si>
    <t>0333-7933721</t>
  </si>
  <si>
    <t xml:space="preserve">Gul Jan </t>
  </si>
  <si>
    <t>54203-4802348-9</t>
  </si>
  <si>
    <t>0334-9913301</t>
  </si>
  <si>
    <t>54203-9869903-7</t>
  </si>
  <si>
    <t>0335-2299052</t>
  </si>
  <si>
    <t>54400-4459885-1</t>
  </si>
  <si>
    <t>0331-3717087</t>
  </si>
  <si>
    <t xml:space="preserve">Piandan </t>
  </si>
  <si>
    <t>54203-4057132-5</t>
  </si>
  <si>
    <t>0301-3718820</t>
  </si>
  <si>
    <t xml:space="preserve">Abdul Qahir </t>
  </si>
  <si>
    <t>54203-6542813-5</t>
  </si>
  <si>
    <t>0309-378521</t>
  </si>
  <si>
    <t>Bacha khan</t>
  </si>
  <si>
    <t>54203-0222148-9</t>
  </si>
  <si>
    <t>0301-3996120</t>
  </si>
  <si>
    <t xml:space="preserve">Muhammad Esa </t>
  </si>
  <si>
    <t>54203-5789682-3</t>
  </si>
  <si>
    <t>0336-0085120</t>
  </si>
  <si>
    <t>Asmatullh</t>
  </si>
  <si>
    <t>54201-714757-3</t>
  </si>
  <si>
    <t>0300-9909120</t>
  </si>
  <si>
    <t>Toba Ghabari</t>
  </si>
  <si>
    <t>Mateen</t>
  </si>
  <si>
    <t>54201-9203436-3</t>
  </si>
  <si>
    <t>0333-8972630</t>
  </si>
  <si>
    <t>54201-2440635-9</t>
  </si>
  <si>
    <t>0331-8939051</t>
  </si>
  <si>
    <t>54201-0871396-3</t>
  </si>
  <si>
    <t>0333-7220067</t>
  </si>
  <si>
    <t>Fida Muhammad</t>
  </si>
  <si>
    <t>54201-0943401-9</t>
  </si>
  <si>
    <t>0309-3785411</t>
  </si>
  <si>
    <t>54201-2088256-9</t>
  </si>
  <si>
    <t>0334-9256025</t>
  </si>
  <si>
    <t>54201-5646673-4</t>
  </si>
  <si>
    <t>0337-0087885</t>
  </si>
  <si>
    <t>54201-3393238-1</t>
  </si>
  <si>
    <t>0331-8907990</t>
  </si>
  <si>
    <t>Fazal U rahman</t>
  </si>
  <si>
    <t>54201-8127782-9</t>
  </si>
  <si>
    <t>0332-8210846</t>
  </si>
  <si>
    <t>54201-1972657-9</t>
  </si>
  <si>
    <t>54201-0132717-1</t>
  </si>
  <si>
    <t>0334-2207831</t>
  </si>
  <si>
    <t>54201-9106273-3</t>
  </si>
  <si>
    <t>0335-28851252</t>
  </si>
  <si>
    <t xml:space="preserve">Mirza </t>
  </si>
  <si>
    <t>54201-4653710-5</t>
  </si>
  <si>
    <t>0331-3733087</t>
  </si>
  <si>
    <t>54201-6413662-7</t>
  </si>
  <si>
    <t>0301-3714220</t>
  </si>
  <si>
    <t>54201-6865466-1</t>
  </si>
  <si>
    <t>0309-399021</t>
  </si>
  <si>
    <t>54201-3474181-9</t>
  </si>
  <si>
    <t>0301-3666300</t>
  </si>
  <si>
    <t>Muhammad Raza</t>
  </si>
  <si>
    <t>54201-2713575-9</t>
  </si>
  <si>
    <t>0336-3399120</t>
  </si>
  <si>
    <t>54201-6835671-5</t>
  </si>
  <si>
    <t>0300-3622120</t>
  </si>
  <si>
    <t>54201-1961256-7</t>
  </si>
  <si>
    <t>0333-5272630</t>
  </si>
  <si>
    <t>Muhammad Sabir</t>
  </si>
  <si>
    <t>54201-2327972-0</t>
  </si>
  <si>
    <t>0331-8020051</t>
  </si>
  <si>
    <t>Qaseem</t>
  </si>
  <si>
    <t>54201-4939761-1</t>
  </si>
  <si>
    <t>0333-3305467</t>
  </si>
  <si>
    <t>54201-3245537-7</t>
  </si>
  <si>
    <t>0309-39215400</t>
  </si>
  <si>
    <t>54201-4574327-9</t>
  </si>
  <si>
    <t>0332-3745364</t>
  </si>
  <si>
    <t>0301-3435621</t>
  </si>
  <si>
    <t>Muhammado</t>
  </si>
  <si>
    <t>54201-8807988-1</t>
  </si>
  <si>
    <t>0307-2213200</t>
  </si>
  <si>
    <t>Killi Khudidad</t>
  </si>
  <si>
    <t>54201-1530277-5</t>
  </si>
  <si>
    <t>03331-32343218</t>
  </si>
  <si>
    <t>Killi HAJI Muhammad Khair</t>
  </si>
  <si>
    <t>Pirwan</t>
  </si>
  <si>
    <t>54201-7460148-1</t>
  </si>
  <si>
    <t>0305-11364041</t>
  </si>
  <si>
    <t>Killi Loni Deobandi</t>
  </si>
  <si>
    <t>54201-8112543-3</t>
  </si>
  <si>
    <t>0308-3715421</t>
  </si>
  <si>
    <t>Killi Malak Habib</t>
  </si>
  <si>
    <t>Hanan</t>
  </si>
  <si>
    <t>54201-1688025-5</t>
  </si>
  <si>
    <t>Killi Aysygri</t>
  </si>
  <si>
    <t>54201-1426893-5</t>
  </si>
  <si>
    <t>0332-3785326</t>
  </si>
  <si>
    <t>Killi Aayai</t>
  </si>
  <si>
    <t>Killi Zaymal</t>
  </si>
  <si>
    <t>54201-1663175-1</t>
  </si>
  <si>
    <t>0307-3712661</t>
  </si>
  <si>
    <t>Killi Bismiullah Khan</t>
  </si>
  <si>
    <t>Akhtar Jan</t>
  </si>
  <si>
    <t>54201-0665809-9</t>
  </si>
  <si>
    <t>0338-4236254</t>
  </si>
  <si>
    <t>Killi Warjabaroba</t>
  </si>
  <si>
    <t>54201-8928658-9</t>
  </si>
  <si>
    <t>0301-3445330</t>
  </si>
  <si>
    <t>Killi Habib</t>
  </si>
  <si>
    <t>54201-2740771-7</t>
  </si>
  <si>
    <t>0337-3845346</t>
  </si>
  <si>
    <t>0305-82166161</t>
  </si>
  <si>
    <t>Killi Sala Thana</t>
  </si>
  <si>
    <t xml:space="preserve">Kolak </t>
  </si>
  <si>
    <t>54400-4459885-4</t>
  </si>
  <si>
    <t>0305-3668445</t>
  </si>
  <si>
    <t>Killi Arambi Karez</t>
  </si>
  <si>
    <t xml:space="preserve">Hazart Ali </t>
  </si>
  <si>
    <t>54203-3877071-5</t>
  </si>
  <si>
    <t>0335-0850444</t>
  </si>
  <si>
    <t>Killi Arambi Kakozai</t>
  </si>
  <si>
    <t xml:space="preserve">Kamal Shah </t>
  </si>
  <si>
    <t>54203-5696792-5</t>
  </si>
  <si>
    <t>0335-3330521</t>
  </si>
  <si>
    <t>Killi Dowash Killa Abdullah</t>
  </si>
  <si>
    <t xml:space="preserve">Noor shah </t>
  </si>
  <si>
    <t>54203-5751622-1</t>
  </si>
  <si>
    <t>0307-3399171</t>
  </si>
  <si>
    <t>0300-3881620</t>
  </si>
  <si>
    <t>Killi Arambai</t>
  </si>
  <si>
    <t xml:space="preserve">Nusrat ullah </t>
  </si>
  <si>
    <t>0305-3938331</t>
  </si>
  <si>
    <t>Killi Arambai Kakaozai</t>
  </si>
  <si>
    <t>Sala Thana Arambai</t>
  </si>
  <si>
    <t>54203-9412958-9</t>
  </si>
  <si>
    <t>0332-3253737</t>
  </si>
  <si>
    <t xml:space="preserve">Killi Bagh Arambai </t>
  </si>
  <si>
    <t xml:space="preserve">Rafi U Din </t>
  </si>
  <si>
    <t>54203-4362540-9</t>
  </si>
  <si>
    <t>0301-3730021</t>
  </si>
  <si>
    <t>54203-6448032-1</t>
  </si>
  <si>
    <t>0336-3863300</t>
  </si>
  <si>
    <t xml:space="preserve">Killi Baran </t>
  </si>
  <si>
    <t>54203-8717922-9</t>
  </si>
  <si>
    <t>0333-1138216</t>
  </si>
  <si>
    <t>Killi Tabaiz Alizai</t>
  </si>
  <si>
    <t xml:space="preserve">Taj u Din </t>
  </si>
  <si>
    <t>54201-9505331-9</t>
  </si>
  <si>
    <t>0302-3738210</t>
  </si>
  <si>
    <t>Inyat Ullah Karez</t>
  </si>
  <si>
    <t>54202-6342396-1</t>
  </si>
  <si>
    <t>0301-3235200</t>
  </si>
  <si>
    <t xml:space="preserve">Killi Wali jan </t>
  </si>
  <si>
    <t>0308-3738522</t>
  </si>
  <si>
    <t xml:space="preserve">Killi Rahimzai </t>
  </si>
  <si>
    <t>54201-794223-5</t>
  </si>
  <si>
    <t>0301-3838200</t>
  </si>
  <si>
    <t xml:space="preserve">Killi Augbargi </t>
  </si>
  <si>
    <t>0306-3433210</t>
  </si>
  <si>
    <t>Killi Ana Lashkarzai</t>
  </si>
  <si>
    <t xml:space="preserve">Deobandi </t>
  </si>
  <si>
    <t>54201-2453158-1</t>
  </si>
  <si>
    <t>0308-3761230</t>
  </si>
  <si>
    <t>Killi Nabi Dad</t>
  </si>
  <si>
    <t>54203-4106090-1</t>
  </si>
  <si>
    <t>03001-383460</t>
  </si>
  <si>
    <t xml:space="preserve">Killi Railway Killa Abdullah </t>
  </si>
  <si>
    <t>Abdullah khan Bazar</t>
  </si>
  <si>
    <t>54202-1101229-7</t>
  </si>
  <si>
    <t>0302-3738900</t>
  </si>
  <si>
    <t>54201-244531-3</t>
  </si>
  <si>
    <t>0302-9005412</t>
  </si>
  <si>
    <t>54201-2545785-5</t>
  </si>
  <si>
    <t>0302-38516512</t>
  </si>
  <si>
    <t xml:space="preserve">Killi khajo </t>
  </si>
  <si>
    <t>54201-0609060-9</t>
  </si>
  <si>
    <t>0302-2+J186:J198248215</t>
  </si>
  <si>
    <t>Killi Ghulam Muhammad</t>
  </si>
  <si>
    <t>54201-1194893-1.</t>
  </si>
  <si>
    <t>0301-3585187</t>
  </si>
  <si>
    <t>Killi :Fazil kadni</t>
  </si>
  <si>
    <t>Muhammad</t>
  </si>
  <si>
    <t>54201-0507094-5</t>
  </si>
  <si>
    <t>0301-3112172</t>
  </si>
  <si>
    <t>Killi faiz Muhammad</t>
  </si>
  <si>
    <t>Abdul Nafay</t>
  </si>
  <si>
    <t>54201-9509255-3</t>
  </si>
  <si>
    <t>0308-3736012</t>
  </si>
  <si>
    <t>Killi Shero malezai</t>
  </si>
  <si>
    <t xml:space="preserve">Khudi Dad </t>
  </si>
  <si>
    <t>54202-272854-7</t>
  </si>
  <si>
    <t>0300-3700128</t>
  </si>
  <si>
    <t>54201-502661-3</t>
  </si>
  <si>
    <t>03331-1218212</t>
  </si>
  <si>
    <t>Kili torkan</t>
  </si>
  <si>
    <t>Muhammad Nabi</t>
  </si>
  <si>
    <t>54201-7314617-5</t>
  </si>
  <si>
    <t>0301-3712485</t>
  </si>
  <si>
    <t>Killi Shaheedan</t>
  </si>
  <si>
    <t xml:space="preserve">Khan wali </t>
  </si>
  <si>
    <t xml:space="preserve">Killi tasharbat </t>
  </si>
  <si>
    <t>54201-2456799-3</t>
  </si>
  <si>
    <t>0300-6634562</t>
  </si>
  <si>
    <t>Toaba Gharab</t>
  </si>
  <si>
    <t xml:space="preserve">Muhammad Mir </t>
  </si>
  <si>
    <t>54201-2464610-1</t>
  </si>
  <si>
    <t>0335-5465221</t>
  </si>
  <si>
    <t>54201-1132721-5</t>
  </si>
  <si>
    <t>0308-8455128</t>
  </si>
  <si>
    <t>Killi shangai</t>
  </si>
  <si>
    <t>Wali Jan</t>
  </si>
  <si>
    <t>54202-1104977-3</t>
  </si>
  <si>
    <t>0307-1226145</t>
  </si>
  <si>
    <t>Taina sala zai</t>
  </si>
  <si>
    <t>Jamal U din</t>
  </si>
  <si>
    <t>54201-2450979-1</t>
  </si>
  <si>
    <t>0300-363854</t>
  </si>
  <si>
    <t>Killi fazal jan</t>
  </si>
  <si>
    <t xml:space="preserve">Inyat ullah </t>
  </si>
  <si>
    <t>54201-2450814-7</t>
  </si>
  <si>
    <t>0309-1844618</t>
  </si>
  <si>
    <t xml:space="preserve">Killi Kach Farakhi </t>
  </si>
  <si>
    <t>54201-2476464-9</t>
  </si>
  <si>
    <t>0333-5546721</t>
  </si>
  <si>
    <t>54201-1181103-1</t>
  </si>
  <si>
    <t>0305-3718562</t>
  </si>
  <si>
    <t xml:space="preserve">Killi Kach Adozai </t>
  </si>
  <si>
    <t xml:space="preserve">Abdul ali </t>
  </si>
  <si>
    <t>54201-3973053-1</t>
  </si>
  <si>
    <t>0302-2293330</t>
  </si>
  <si>
    <t>54201-4501569-3</t>
  </si>
  <si>
    <t>0302-3837070</t>
  </si>
  <si>
    <t>54201-5289672-3</t>
  </si>
  <si>
    <t>0301-6541441</t>
  </si>
  <si>
    <t xml:space="preserve">Killi  khara kadni </t>
  </si>
  <si>
    <t>Jilani</t>
  </si>
  <si>
    <t>54201-6745342-7</t>
  </si>
  <si>
    <t>0333-9928346</t>
  </si>
  <si>
    <t>Killi Aabi Gharbarg</t>
  </si>
  <si>
    <t>0301-1120421</t>
  </si>
  <si>
    <t xml:space="preserve">Killi Bagh Sheela </t>
  </si>
  <si>
    <t>Shadazai</t>
  </si>
  <si>
    <t>Allah dad khan</t>
  </si>
  <si>
    <t>54201-2435887-5</t>
  </si>
  <si>
    <t>0333-3964621</t>
  </si>
  <si>
    <t>Killi Umer shah Noorkhan</t>
  </si>
  <si>
    <t>54201-44242143</t>
  </si>
  <si>
    <t>0303-3345141</t>
  </si>
  <si>
    <t>Killi Torkan</t>
  </si>
  <si>
    <t xml:space="preserve">Noor ali </t>
  </si>
  <si>
    <t>54201-5685152-1</t>
  </si>
  <si>
    <t>0332-9435845</t>
  </si>
  <si>
    <t xml:space="preserve">Aliabad </t>
  </si>
  <si>
    <t>54201-2452409-7</t>
  </si>
  <si>
    <t>0331-3824642</t>
  </si>
  <si>
    <t>Killi Noor Sheela</t>
  </si>
  <si>
    <t>Yar Muhammad</t>
  </si>
  <si>
    <t>54201-0485548-1</t>
  </si>
  <si>
    <t>0300-4463181</t>
  </si>
  <si>
    <t xml:space="preserve"> 2021-22</t>
  </si>
  <si>
    <t>Kana Ziarat</t>
  </si>
  <si>
    <t>China Alazai</t>
  </si>
  <si>
    <t>Zardad</t>
  </si>
  <si>
    <t>56302-7159928-2</t>
  </si>
  <si>
    <t>Lahore</t>
  </si>
  <si>
    <t>56302-1741504-3</t>
  </si>
  <si>
    <t>56302-693256-3</t>
  </si>
  <si>
    <t>Safdar khan</t>
  </si>
  <si>
    <t>56302-0265743-7</t>
  </si>
  <si>
    <t>56302-0834007-7</t>
  </si>
  <si>
    <t xml:space="preserve">30 33156                 </t>
  </si>
  <si>
    <t>Shah kariz</t>
  </si>
  <si>
    <t>Muhammad Naim</t>
  </si>
  <si>
    <t xml:space="preserve">30 .448193              </t>
  </si>
  <si>
    <t xml:space="preserve">   68 .411994  </t>
  </si>
  <si>
    <t>Zarar Tana</t>
  </si>
  <si>
    <t>Akbar khan</t>
  </si>
  <si>
    <t>56302-9815473-5</t>
  </si>
  <si>
    <t>Faroz khan</t>
  </si>
  <si>
    <t>56302-2113939-9</t>
  </si>
  <si>
    <t>Azad Gul</t>
  </si>
  <si>
    <t>56302-7196106-5</t>
  </si>
  <si>
    <t>Mohammed Youaf</t>
  </si>
  <si>
    <t>56302-9270419-9</t>
  </si>
  <si>
    <t>51401-8833448-5</t>
  </si>
  <si>
    <t>0333-2084977</t>
  </si>
  <si>
    <t>51401-9593766-7</t>
  </si>
  <si>
    <t>0316-6242229</t>
  </si>
  <si>
    <t>Zehri</t>
  </si>
  <si>
    <t>51401-2278316-3</t>
  </si>
  <si>
    <t>0333-7882159</t>
  </si>
  <si>
    <t>Porali</t>
  </si>
  <si>
    <t>Rehmat Ullah</t>
  </si>
  <si>
    <t>51403-0634395-3</t>
  </si>
  <si>
    <t>NO Cell No</t>
  </si>
  <si>
    <t>Muhammad Anwar</t>
  </si>
  <si>
    <t>51404-8390377-3</t>
  </si>
  <si>
    <t>Kurri</t>
  </si>
  <si>
    <t>51202-2839211-9</t>
  </si>
  <si>
    <t>0333-6017779</t>
  </si>
  <si>
    <t>Ali Akbar</t>
  </si>
  <si>
    <t>51401-0934270-1</t>
  </si>
  <si>
    <t>0334-2471150</t>
  </si>
  <si>
    <t>22-23</t>
  </si>
  <si>
    <t>killa Abdullah</t>
  </si>
  <si>
    <t>Killi Darozai</t>
  </si>
  <si>
    <t>Darozai</t>
  </si>
  <si>
    <t>54202-1937387-3</t>
  </si>
  <si>
    <t>16-12-2022</t>
  </si>
  <si>
    <t>120x115x4.5</t>
  </si>
  <si>
    <t>20/10/2022</t>
  </si>
  <si>
    <t>Dandashinwari</t>
  </si>
  <si>
    <t>Azam Ray</t>
  </si>
  <si>
    <t>42401-6896029-7</t>
  </si>
  <si>
    <t>28-10-2022</t>
  </si>
  <si>
    <t>21-01-0222</t>
  </si>
  <si>
    <t>Sharan Hamzazi</t>
  </si>
  <si>
    <t>56302-9904273-3</t>
  </si>
  <si>
    <t>Sharan Alazai</t>
  </si>
  <si>
    <t>56302-7381673-9</t>
  </si>
  <si>
    <t>Kach Amaqzai</t>
  </si>
  <si>
    <t>56302-0837714-5</t>
  </si>
  <si>
    <t>56302-0960101-1</t>
  </si>
  <si>
    <t>56302-0860430-5</t>
  </si>
  <si>
    <t>Raz Mohammed</t>
  </si>
  <si>
    <t>563023371869-1</t>
  </si>
  <si>
    <t>56302-5684870-9</t>
  </si>
  <si>
    <t>Burnima</t>
  </si>
  <si>
    <t>56302-6446967-7</t>
  </si>
  <si>
    <t>Mohammed Ashraf</t>
  </si>
  <si>
    <t>56302-0848345-3</t>
  </si>
  <si>
    <t>Jalaludin</t>
  </si>
  <si>
    <t>56302-8130269-1</t>
  </si>
  <si>
    <t>Ninganga</t>
  </si>
  <si>
    <t>Amenullah</t>
  </si>
  <si>
    <t>56302-9461221-7</t>
  </si>
  <si>
    <t xml:space="preserve">Khuzdar </t>
  </si>
  <si>
    <t>Sarap</t>
  </si>
  <si>
    <t>SanaUllah</t>
  </si>
  <si>
    <t>51401-2336577-9</t>
  </si>
  <si>
    <t>0333-7990289</t>
  </si>
  <si>
    <t>20-12-2021</t>
  </si>
  <si>
    <t>120×120×4.5</t>
  </si>
  <si>
    <t>Gajj Sao</t>
  </si>
  <si>
    <t>Zia Ullah</t>
  </si>
  <si>
    <t>51401-7829976-9</t>
  </si>
  <si>
    <t>0335-3021530</t>
  </si>
  <si>
    <t>51401-9606317-9</t>
  </si>
  <si>
    <t>0333-7991371</t>
  </si>
  <si>
    <t>karkh</t>
  </si>
  <si>
    <t>Lakroo</t>
  </si>
  <si>
    <t>Abdul Haque</t>
  </si>
  <si>
    <t>51401-84067728-1</t>
  </si>
  <si>
    <t>Taji Baint</t>
  </si>
  <si>
    <t xml:space="preserve">No,net work coverage </t>
  </si>
  <si>
    <t>khorri</t>
  </si>
  <si>
    <t>51401-3646293-5</t>
  </si>
  <si>
    <t>Damage due to flood</t>
  </si>
  <si>
    <t>Pashta Khan</t>
  </si>
  <si>
    <t>Pashta khan</t>
  </si>
  <si>
    <t>Mir Abdul Laif</t>
  </si>
  <si>
    <t>51401-9638388-9</t>
  </si>
  <si>
    <t>0331-8900747</t>
  </si>
  <si>
    <t>16\12\22</t>
  </si>
  <si>
    <t xml:space="preserve">30. 441865                 </t>
  </si>
  <si>
    <t xml:space="preserve">  68. 318126      </t>
  </si>
  <si>
    <t xml:space="preserve">30. 414441                </t>
  </si>
  <si>
    <t xml:space="preserve">30. 55920               </t>
  </si>
  <si>
    <t xml:space="preserve"> 68. 29335       </t>
  </si>
  <si>
    <t xml:space="preserve">   68. 162149       </t>
  </si>
  <si>
    <t xml:space="preserve">30. 33156                 </t>
  </si>
  <si>
    <t xml:space="preserve">   68. 748332       </t>
  </si>
  <si>
    <t xml:space="preserve">30 . 448193              </t>
  </si>
  <si>
    <t>16-2-2022</t>
  </si>
  <si>
    <t>0333-7991372</t>
  </si>
  <si>
    <t>2022/2023</t>
  </si>
  <si>
    <t xml:space="preserve">Kurd Deobandi </t>
  </si>
  <si>
    <t xml:space="preserve">Soor Gul </t>
  </si>
  <si>
    <t>54201-9617102-1</t>
  </si>
  <si>
    <t>16/12/2022</t>
  </si>
  <si>
    <t>90'</t>
  </si>
  <si>
    <t>verified</t>
  </si>
  <si>
    <t>Killi habib Ghbarge Deobandi</t>
  </si>
  <si>
    <t>54201-2593567-3</t>
  </si>
  <si>
    <t>87'</t>
  </si>
  <si>
    <t>Killi Werjabaro Zaymal</t>
  </si>
  <si>
    <t>Inyat Ullah</t>
  </si>
  <si>
    <t>54201-2465667-5</t>
  </si>
  <si>
    <t>0310-8006168</t>
  </si>
  <si>
    <t>16/12/2023</t>
  </si>
  <si>
    <t xml:space="preserve">Killi Kamal khan Werjabaro </t>
  </si>
  <si>
    <t>0301-2285462</t>
  </si>
  <si>
    <t>16/12/2024</t>
  </si>
  <si>
    <t>Killi kamal khan Zaymal</t>
  </si>
  <si>
    <t>54201-6845918-9</t>
  </si>
  <si>
    <t>16/12/2025</t>
  </si>
  <si>
    <t>Killi Ghbarge Deobandi</t>
  </si>
  <si>
    <t>54201-2434770-1</t>
  </si>
  <si>
    <t>0301-3757929</t>
  </si>
  <si>
    <t>16/12/2026</t>
  </si>
  <si>
    <t>Toba Ghbergewer</t>
  </si>
  <si>
    <t>54201-1243587-5</t>
  </si>
  <si>
    <t>0313-2272558</t>
  </si>
  <si>
    <t>16/12/2027</t>
  </si>
  <si>
    <t>Bidar China</t>
  </si>
  <si>
    <t>Abdul Manaf</t>
  </si>
  <si>
    <t>56302-8956835-7</t>
  </si>
  <si>
    <t xml:space="preserve">30 .25494                </t>
  </si>
  <si>
    <t xml:space="preserve">   68. 82814     </t>
  </si>
  <si>
    <t>25-05-2022</t>
  </si>
  <si>
    <t>Hanif khan</t>
  </si>
  <si>
    <t>56302-6734794-3</t>
  </si>
  <si>
    <t>56302-4233229-9</t>
  </si>
  <si>
    <t>56302-9116929-5</t>
  </si>
  <si>
    <t>Dargi Zakhoil</t>
  </si>
  <si>
    <t xml:space="preserve">Abdul Halim </t>
  </si>
  <si>
    <t>56302-3533972-1</t>
  </si>
  <si>
    <t>Gulam Fareed</t>
  </si>
  <si>
    <t>5632-7501171-3</t>
  </si>
  <si>
    <t>Abdul hadi</t>
  </si>
  <si>
    <t>56302-6693599-9</t>
  </si>
  <si>
    <t>Sheerin Dad</t>
  </si>
  <si>
    <t>56302-3039948-7</t>
  </si>
  <si>
    <t>Makhtar</t>
  </si>
  <si>
    <t>Sanjo</t>
  </si>
  <si>
    <t>Chamaza</t>
  </si>
  <si>
    <t>Mohammed Gul</t>
  </si>
  <si>
    <t>56303-6715036-5</t>
  </si>
  <si>
    <t>Khori</t>
  </si>
  <si>
    <t>Noor Baksh</t>
  </si>
  <si>
    <t>51401-8127227-7</t>
  </si>
  <si>
    <t>0332-7114973</t>
  </si>
  <si>
    <t>Jori</t>
  </si>
  <si>
    <t>51401-8040046-1</t>
  </si>
  <si>
    <t>0342-2212032</t>
  </si>
  <si>
    <t>Banj Boz</t>
  </si>
  <si>
    <t>Banj Booz</t>
  </si>
  <si>
    <t>Muhammad Hamza</t>
  </si>
  <si>
    <t>51401-1405576-7</t>
  </si>
  <si>
    <t>0333-7973645</t>
  </si>
  <si>
    <t>Bant</t>
  </si>
  <si>
    <t>Imran Gull</t>
  </si>
  <si>
    <t>51401-8855810-1</t>
  </si>
  <si>
    <t>0333-7982878</t>
  </si>
  <si>
    <t>K0hri</t>
  </si>
  <si>
    <t>51401-8313176-3</t>
  </si>
  <si>
    <t>0331-8481775</t>
  </si>
  <si>
    <t>51401-4203097-7</t>
  </si>
  <si>
    <t>Waheer Wadh</t>
  </si>
  <si>
    <t>Wahir Wadh</t>
  </si>
  <si>
    <t>Waheer</t>
  </si>
  <si>
    <t>Sultan Ahmed</t>
  </si>
  <si>
    <t>51202-5080649-7</t>
  </si>
  <si>
    <t>0311-1802223</t>
  </si>
  <si>
    <t xml:space="preserve">   </t>
  </si>
  <si>
    <t>Jalaluddin</t>
  </si>
  <si>
    <t>25-12-2021</t>
  </si>
  <si>
    <t>56302-0852125-1</t>
  </si>
  <si>
    <t>56302-2157869-7</t>
  </si>
  <si>
    <t>Manzaki</t>
  </si>
  <si>
    <t>56302-9126805-3</t>
  </si>
  <si>
    <t>Hayart Khan</t>
  </si>
  <si>
    <t>56302-5906280-3</t>
  </si>
  <si>
    <t>56302-0843816-5</t>
  </si>
  <si>
    <t>Sirki Jangal</t>
  </si>
  <si>
    <t>56302-9464637-7</t>
  </si>
  <si>
    <t>Abdul Razzaq</t>
  </si>
  <si>
    <t>Killi Tatti</t>
  </si>
  <si>
    <t>Akhter Mohammed</t>
  </si>
  <si>
    <t>56302-5764643-7</t>
  </si>
  <si>
    <t>56302-2135029-9</t>
  </si>
  <si>
    <t>16-02-2022</t>
  </si>
  <si>
    <t>51403-1197946-5</t>
  </si>
  <si>
    <t>Muhammad Umar</t>
  </si>
  <si>
    <t>51401-2276877-5</t>
  </si>
  <si>
    <t>0336-7381211</t>
  </si>
  <si>
    <t>Tariq Gul</t>
  </si>
  <si>
    <t>51403-7352820-3</t>
  </si>
  <si>
    <t>0333-7982087</t>
  </si>
  <si>
    <t>Fareed Ahmed</t>
  </si>
  <si>
    <t>51403-6280338-9</t>
  </si>
  <si>
    <t>51403-8903356-1</t>
  </si>
  <si>
    <t>Khair Abad</t>
  </si>
  <si>
    <t>Sardar Muhammad Tayyab</t>
  </si>
  <si>
    <t>42501-9349398-2</t>
  </si>
  <si>
    <t>0333-3698062</t>
  </si>
  <si>
    <t>51401-1395315-5</t>
  </si>
  <si>
    <t>0333-7829816</t>
  </si>
  <si>
    <t>Obaid Ullah</t>
  </si>
  <si>
    <t>51401-2277354-7</t>
  </si>
  <si>
    <t>0336-2898822</t>
  </si>
  <si>
    <t>51401-88334948-5</t>
  </si>
  <si>
    <t xml:space="preserve">26,52.535             </t>
  </si>
  <si>
    <t xml:space="preserve">27.00.108             </t>
  </si>
  <si>
    <t xml:space="preserve">27.01.103             </t>
  </si>
  <si>
    <t xml:space="preserve">26.58.177              </t>
  </si>
  <si>
    <t xml:space="preserve">        63,51.591</t>
  </si>
  <si>
    <t xml:space="preserve"> 63.28.10</t>
  </si>
  <si>
    <t xml:space="preserve">            64.03.877</t>
  </si>
  <si>
    <t xml:space="preserve">           63.48.508</t>
  </si>
  <si>
    <t xml:space="preserve">29.95106
</t>
  </si>
  <si>
    <t xml:space="preserve">29.5637
</t>
  </si>
  <si>
    <t xml:space="preserve">29.98221
</t>
  </si>
  <si>
    <t xml:space="preserve">29.82002
</t>
  </si>
  <si>
    <t xml:space="preserve">29.67531
</t>
  </si>
  <si>
    <t xml:space="preserve">29.901
</t>
  </si>
  <si>
    <t xml:space="preserve">29.57424
</t>
  </si>
  <si>
    <t xml:space="preserve">29.57455
</t>
  </si>
  <si>
    <t xml:space="preserve">29.56694
</t>
  </si>
  <si>
    <t xml:space="preserve">
66.89101</t>
  </si>
  <si>
    <t xml:space="preserve">
66.5424</t>
  </si>
  <si>
    <t xml:space="preserve">
67.06974</t>
  </si>
  <si>
    <t xml:space="preserve">
67.91667</t>
  </si>
  <si>
    <t xml:space="preserve">
67.8672</t>
  </si>
  <si>
    <t xml:space="preserve">
67.3291</t>
  </si>
  <si>
    <t xml:space="preserve">
66.8088</t>
  </si>
  <si>
    <t xml:space="preserve">
66.48156</t>
  </si>
  <si>
    <t xml:space="preserve">
66.72579</t>
  </si>
  <si>
    <t xml:space="preserve">30.08961
</t>
  </si>
  <si>
    <t xml:space="preserve">
  67.54510</t>
  </si>
  <si>
    <t xml:space="preserve">30.3001 
</t>
  </si>
  <si>
    <t xml:space="preserve">30.3120
</t>
  </si>
  <si>
    <t xml:space="preserve">30.2910
</t>
  </si>
  <si>
    <t xml:space="preserve">
67.2280</t>
  </si>
  <si>
    <t xml:space="preserve">
 67.3140</t>
  </si>
  <si>
    <t xml:space="preserve">
 67.6290</t>
  </si>
  <si>
    <t xml:space="preserve">29.74421
</t>
  </si>
  <si>
    <t xml:space="preserve">
 66.55321</t>
  </si>
  <si>
    <t xml:space="preserve">26.42.233 </t>
  </si>
  <si>
    <t xml:space="preserve"> 63.56.365</t>
  </si>
  <si>
    <t xml:space="preserve">27.53514608
</t>
  </si>
  <si>
    <t xml:space="preserve">27.7989893
</t>
  </si>
  <si>
    <t xml:space="preserve">
66.28249168</t>
  </si>
  <si>
    <t xml:space="preserve">
66.6476237</t>
  </si>
  <si>
    <t xml:space="preserve">29-855564  </t>
  </si>
  <si>
    <t>26.42.233</t>
  </si>
  <si>
    <t xml:space="preserve">    67..150103</t>
  </si>
  <si>
    <t xml:space="preserve">29.76281
</t>
  </si>
  <si>
    <t xml:space="preserve">
66.85892</t>
  </si>
  <si>
    <t xml:space="preserve">27.05.594 </t>
  </si>
  <si>
    <t>27.05.676</t>
  </si>
  <si>
    <t>64.20.786</t>
  </si>
  <si>
    <t>64.20.736</t>
  </si>
  <si>
    <t xml:space="preserve">28.15285
</t>
  </si>
  <si>
    <t xml:space="preserve">28.496068
</t>
  </si>
  <si>
    <t xml:space="preserve">28.486076
</t>
  </si>
  <si>
    <t xml:space="preserve">
66.40386</t>
  </si>
  <si>
    <t xml:space="preserve">
66.644573</t>
  </si>
  <si>
    <t xml:space="preserve">
66.645845</t>
  </si>
  <si>
    <t xml:space="preserve">   67..150103</t>
  </si>
  <si>
    <t xml:space="preserve">25.283697878
</t>
  </si>
  <si>
    <t xml:space="preserve">25.27625874 
</t>
  </si>
  <si>
    <t xml:space="preserve">
 62.473182863 </t>
  </si>
  <si>
    <t xml:space="preserve">
62.56295537 </t>
  </si>
  <si>
    <t>6 68.877854</t>
  </si>
  <si>
    <t xml:space="preserve">   68.74 152</t>
  </si>
  <si>
    <t xml:space="preserve"> 30.901t019 </t>
  </si>
  <si>
    <t xml:space="preserve"> 30.21657 </t>
  </si>
  <si>
    <t xml:space="preserve"> 30.13685 </t>
  </si>
  <si>
    <t xml:space="preserve"> 30.16543   </t>
  </si>
  <si>
    <t xml:space="preserve"> 30.14923  </t>
  </si>
  <si>
    <t xml:space="preserve"> 30.125633 </t>
  </si>
  <si>
    <t xml:space="preserve"> 30.03563   </t>
  </si>
  <si>
    <t> 30.16935</t>
  </si>
  <si>
    <t xml:space="preserve"> 30.35164   </t>
  </si>
  <si>
    <t xml:space="preserve"> 30.19936 </t>
  </si>
  <si>
    <t xml:space="preserve"> 30.06826   </t>
  </si>
  <si>
    <t xml:space="preserve"> 30.13632 </t>
  </si>
  <si>
    <t xml:space="preserve"> 30.03615   </t>
  </si>
  <si>
    <t xml:space="preserve"> 30.26911  </t>
  </si>
  <si>
    <t xml:space="preserve"> 30.21816   </t>
  </si>
  <si>
    <t> 30.63558</t>
  </si>
  <si>
    <t xml:space="preserve"> 30.23588  </t>
  </si>
  <si>
    <t xml:space="preserve"> 30.02682  </t>
  </si>
  <si>
    <t xml:space="preserve"> 30.03234   </t>
  </si>
  <si>
    <t xml:space="preserve"> 30.02583  </t>
  </si>
  <si>
    <t xml:space="preserve"> 30.23314  </t>
  </si>
  <si>
    <t xml:space="preserve"> 30.16462   </t>
  </si>
  <si>
    <t xml:space="preserve"> 30.62137  </t>
  </si>
  <si>
    <t xml:space="preserve"> 30.13055   </t>
  </si>
  <si>
    <t> 68.23554</t>
  </si>
  <si>
    <t> 30.04634</t>
  </si>
  <si>
    <t xml:space="preserve"> 30.16253 </t>
  </si>
  <si>
    <t xml:space="preserve"> 30.14371 </t>
  </si>
  <si>
    <t xml:space="preserve"> 30.03645 </t>
  </si>
  <si>
    <t> 30.033528</t>
  </si>
  <si>
    <t> 30.21725</t>
  </si>
  <si>
    <t> 30.13546</t>
  </si>
  <si>
    <t xml:space="preserve"> 30.01257 </t>
  </si>
  <si>
    <t> 30.12452  </t>
  </si>
  <si>
    <t> 30.25312  </t>
  </si>
  <si>
    <t xml:space="preserve"> 30.01379 </t>
  </si>
  <si>
    <t xml:space="preserve"> 30.05242 </t>
  </si>
  <si>
    <t xml:space="preserve"> 30.53286 </t>
  </si>
  <si>
    <t> 30.12526  </t>
  </si>
  <si>
    <t> 30.21503</t>
  </si>
  <si>
    <t xml:space="preserve"> 30.13562 </t>
  </si>
  <si>
    <t> 30.25476</t>
  </si>
  <si>
    <t> 30.35677   </t>
  </si>
  <si>
    <t> 30.14335  </t>
  </si>
  <si>
    <t xml:space="preserve"> 30.03368 </t>
  </si>
  <si>
    <t> 30.12352</t>
  </si>
  <si>
    <t> 68.87316</t>
  </si>
  <si>
    <t xml:space="preserve">  68.70538</t>
  </si>
  <si>
    <t>69.10352 </t>
  </si>
  <si>
    <t>68.02143 </t>
  </si>
  <si>
    <t> 68.12334</t>
  </si>
  <si>
    <t xml:space="preserve">  68.35641</t>
  </si>
  <si>
    <t xml:space="preserve">  68.62623</t>
  </si>
  <si>
    <t> 68.30215</t>
  </si>
  <si>
    <t xml:space="preserve">  69.33247</t>
  </si>
  <si>
    <t> 69.18963</t>
  </si>
  <si>
    <t> 69.01635</t>
  </si>
  <si>
    <t> 68.67351</t>
  </si>
  <si>
    <t> 68.80365</t>
  </si>
  <si>
    <t> 68.43559</t>
  </si>
  <si>
    <t> 69.02263</t>
  </si>
  <si>
    <t> 69.15265</t>
  </si>
  <si>
    <t xml:space="preserve">31.24534 
</t>
  </si>
  <si>
    <t xml:space="preserve">31.28655 
</t>
  </si>
  <si>
    <t xml:space="preserve">31.264545 
</t>
  </si>
  <si>
    <t xml:space="preserve">31.245554 
</t>
  </si>
  <si>
    <t xml:space="preserve">31.25334 
</t>
  </si>
  <si>
    <t xml:space="preserve">31.28234 
</t>
  </si>
  <si>
    <t xml:space="preserve">31.29882
</t>
  </si>
  <si>
    <t xml:space="preserve">31.27131
</t>
  </si>
  <si>
    <t xml:space="preserve">31.28227
</t>
  </si>
  <si>
    <t xml:space="preserve">31.29882 
</t>
  </si>
  <si>
    <t xml:space="preserve">31.204543
</t>
  </si>
  <si>
    <t xml:space="preserve">31.27600 
</t>
  </si>
  <si>
    <t xml:space="preserve">31.2850418 
</t>
  </si>
  <si>
    <t xml:space="preserve">31.293565 
</t>
  </si>
  <si>
    <t xml:space="preserve">
69.53343</t>
  </si>
  <si>
    <t xml:space="preserve">
69.486455</t>
  </si>
  <si>
    <t xml:space="preserve">
69.406555</t>
  </si>
  <si>
    <t xml:space="preserve">
69.54145</t>
  </si>
  <si>
    <t xml:space="preserve">
69.44500</t>
  </si>
  <si>
    <t xml:space="preserve">
69.42654</t>
  </si>
  <si>
    <t xml:space="preserve">
 69.485555</t>
  </si>
  <si>
    <t xml:space="preserve">
 69.44500</t>
  </si>
  <si>
    <t xml:space="preserve">
 69.48648</t>
  </si>
  <si>
    <t xml:space="preserve">
69.48013</t>
  </si>
  <si>
    <t xml:space="preserve">
69.383699</t>
  </si>
  <si>
    <t xml:space="preserve">
69.445633</t>
  </si>
  <si>
    <t xml:space="preserve">
69.49850</t>
  </si>
  <si>
    <t xml:space="preserve">
69.491573</t>
  </si>
  <si>
    <t xml:space="preserve">28.818783 
</t>
  </si>
  <si>
    <t xml:space="preserve">28.818816 
</t>
  </si>
  <si>
    <t xml:space="preserve">
 67.436644</t>
  </si>
  <si>
    <t xml:space="preserve">
67.441958</t>
  </si>
  <si>
    <t xml:space="preserve">
67.443063</t>
  </si>
  <si>
    <t>, 67.249961</t>
  </si>
  <si>
    <t>0 67.8340</t>
  </si>
  <si>
    <t xml:space="preserve"> 67. 9901</t>
  </si>
  <si>
    <t>g66.47571334</t>
  </si>
  <si>
    <t>No Network Facilities available</t>
  </si>
  <si>
    <t xml:space="preserve"> 26° 2'17.59"  </t>
  </si>
  <si>
    <t xml:space="preserve"> 26°17'59.64"    </t>
  </si>
  <si>
    <t xml:space="preserve"> 25°47'36.86"      </t>
  </si>
  <si>
    <t xml:space="preserve"> 25°47'37.71"         </t>
  </si>
  <si>
    <t xml:space="preserve"> 25°48'25.98"         </t>
  </si>
  <si>
    <t xml:space="preserve"> 25°52'26.75"         </t>
  </si>
  <si>
    <t xml:space="preserve"> 25°48'10.42"        </t>
  </si>
  <si>
    <t xml:space="preserve"> 25°47'1.98"      </t>
  </si>
  <si>
    <t xml:space="preserve"> 25°53'42.67"        </t>
  </si>
  <si>
    <t xml:space="preserve"> 25°47'28.25"          </t>
  </si>
  <si>
    <t xml:space="preserve"> 25°48'23.15"   </t>
  </si>
  <si>
    <t xml:space="preserve"> 25°47'19.69"            </t>
  </si>
  <si>
    <t xml:space="preserve"> 25°53'0.54"         </t>
  </si>
  <si>
    <t xml:space="preserve"> 25°54'14.06"           </t>
  </si>
  <si>
    <t xml:space="preserve"> 25°48'53.02"      </t>
  </si>
  <si>
    <t xml:space="preserve"> 25°53'32.98"         </t>
  </si>
  <si>
    <t xml:space="preserve"> 25°52'59.44"       </t>
  </si>
  <si>
    <t xml:space="preserve"> 25°52'21.24"         </t>
  </si>
  <si>
    <t xml:space="preserve"> 25°52'0.68"        </t>
  </si>
  <si>
    <t xml:space="preserve"> 25°52'55.18"           </t>
  </si>
  <si>
    <t xml:space="preserve"> 62°42'19.57"       </t>
  </si>
  <si>
    <t xml:space="preserve"> 25°52'2.66"            </t>
  </si>
  <si>
    <t xml:space="preserve"> 25°53'28.92"            </t>
  </si>
  <si>
    <t xml:space="preserve"> 25°54'37.92"            </t>
  </si>
  <si>
    <t xml:space="preserve"> 25°54'9.74"           </t>
  </si>
  <si>
    <t xml:space="preserve"> 25°54'53.79"           </t>
  </si>
  <si>
    <t xml:space="preserve"> 25°55'7.52"               </t>
  </si>
  <si>
    <t xml:space="preserve"> 25°54'15.18"         </t>
  </si>
  <si>
    <t xml:space="preserve"> 25°51'2.36"              </t>
  </si>
  <si>
    <t xml:space="preserve"> 25°54'26.42"            </t>
  </si>
  <si>
    <t xml:space="preserve"> 25°49'30.89"            </t>
  </si>
  <si>
    <t xml:space="preserve"> 25°53'51.88"           </t>
  </si>
  <si>
    <t xml:space="preserve"> 25°52'20.12"                  </t>
  </si>
  <si>
    <t xml:space="preserve"> 25°53'33.62"                </t>
  </si>
  <si>
    <t xml:space="preserve"> 25°47'42.81"           </t>
  </si>
  <si>
    <t xml:space="preserve"> 25°52'45.54"      </t>
  </si>
  <si>
    <t xml:space="preserve"> 25°50'38.32"    </t>
  </si>
  <si>
    <t>62°56'9.57"</t>
  </si>
  <si>
    <t xml:space="preserve">         62°41'12.16"      </t>
  </si>
  <si>
    <t xml:space="preserve">62°40'20.84"   </t>
  </si>
  <si>
    <t xml:space="preserve">        63°8'55.15"</t>
  </si>
  <si>
    <t xml:space="preserve">      62°41'1.36"</t>
  </si>
  <si>
    <t xml:space="preserve">         62°43'51.93"</t>
  </si>
  <si>
    <t xml:space="preserve">      62°43'4.93" </t>
  </si>
  <si>
    <t xml:space="preserve">       62°42'28.40"</t>
  </si>
  <si>
    <t xml:space="preserve">     62°40'39.32"</t>
  </si>
  <si>
    <t xml:space="preserve">         62°42'32.11"</t>
  </si>
  <si>
    <t xml:space="preserve">           62°40'45.99"</t>
  </si>
  <si>
    <t xml:space="preserve">          62°39'38.29"</t>
  </si>
  <si>
    <t xml:space="preserve">         62°32'56.28"</t>
  </si>
  <si>
    <t xml:space="preserve">       62°36'20.72"</t>
  </si>
  <si>
    <t xml:space="preserve">            62°43'3.66"</t>
  </si>
  <si>
    <t xml:space="preserve">           62°32'46.44"</t>
  </si>
  <si>
    <t xml:space="preserve">           62°32'33.28"</t>
  </si>
  <si>
    <t xml:space="preserve">   62°32'26.27"</t>
  </si>
  <si>
    <t xml:space="preserve">          62°32'57.75"</t>
  </si>
  <si>
    <t xml:space="preserve">          62°31'43.79"</t>
  </si>
  <si>
    <t xml:space="preserve">           62°42'19.57"</t>
  </si>
  <si>
    <t xml:space="preserve">      62°40'51.02"</t>
  </si>
  <si>
    <t xml:space="preserve">          62°28'25.71"</t>
  </si>
  <si>
    <t xml:space="preserve">               62°33'5.40"</t>
  </si>
  <si>
    <t xml:space="preserve">          62°42'14.30"</t>
  </si>
  <si>
    <t xml:space="preserve">            62°42'36.84"</t>
  </si>
  <si>
    <t xml:space="preserve">       62°42'2.51"</t>
  </si>
  <si>
    <t xml:space="preserve">          62°41'48.02"</t>
  </si>
  <si>
    <t xml:space="preserve">          62°42'47.23"</t>
  </si>
  <si>
    <t xml:space="preserve">    62°43'35.03"</t>
  </si>
  <si>
    <t xml:space="preserve">                       62°41'22.25"</t>
  </si>
  <si>
    <t xml:space="preserve">                 62°43'51.02"</t>
  </si>
  <si>
    <t xml:space="preserve">                   62°41'4.44"</t>
  </si>
  <si>
    <t xml:space="preserve">               62°43'9.61"</t>
  </si>
  <si>
    <t xml:space="preserve">             62°40'1.60"</t>
  </si>
  <si>
    <t xml:space="preserve">            62°43'4.16"</t>
  </si>
  <si>
    <t xml:space="preserve">           62°42'37.55"</t>
  </si>
  <si>
    <t xml:space="preserve">              62°41'22.30"</t>
  </si>
  <si>
    <t xml:space="preserve"> 25°48'30.93"  </t>
  </si>
  <si>
    <t>52301-4925413-7</t>
  </si>
  <si>
    <t>52301-5524111-1</t>
  </si>
  <si>
    <t>Mohammad  Akram</t>
  </si>
  <si>
    <t>52301-8345651-5</t>
  </si>
  <si>
    <t>B Shakar Khan</t>
  </si>
  <si>
    <t xml:space="preserve">Mir Ikhtiar Khan Marghazani </t>
  </si>
  <si>
    <t>55302-0634821-9</t>
  </si>
  <si>
    <t>0333-7832378</t>
  </si>
  <si>
    <t>Gulu Sheher</t>
  </si>
  <si>
    <t>Abdul Samad Khan Usmani</t>
  </si>
  <si>
    <t>55302-1281717-5</t>
  </si>
  <si>
    <t>0332-3853040</t>
  </si>
  <si>
    <t>Yousaf Khan</t>
  </si>
  <si>
    <t>54400-5291256-7</t>
  </si>
  <si>
    <t>0301-3714803</t>
  </si>
  <si>
    <t>Sultan Kot</t>
  </si>
  <si>
    <t xml:space="preserve">Paind Khan Marri </t>
  </si>
  <si>
    <t>55302-0639530-3</t>
  </si>
  <si>
    <t>0344-8043299</t>
  </si>
  <si>
    <t xml:space="preserve">M M Rafique Silachi </t>
  </si>
  <si>
    <t>55302-6651755-5</t>
  </si>
  <si>
    <t>0332-3748049</t>
  </si>
  <si>
    <t>Khudda e Dad Khan</t>
  </si>
  <si>
    <t>55302-8278765-5</t>
  </si>
  <si>
    <t>0333-7713523</t>
  </si>
  <si>
    <t>Saeed Ahmad Khajjak</t>
  </si>
  <si>
    <t>Lehri</t>
  </si>
  <si>
    <t>Sardar Kohiyar Domki</t>
  </si>
  <si>
    <t>55302-0343602-3</t>
  </si>
  <si>
    <t>0334-2131898</t>
  </si>
  <si>
    <t xml:space="preserve">Mir Ali Mardan Domki </t>
  </si>
  <si>
    <t>55303-0343832-4</t>
  </si>
  <si>
    <t>0334-8338778</t>
  </si>
  <si>
    <t>53402-1963672-3</t>
  </si>
  <si>
    <t>Mujtaba Khan</t>
  </si>
  <si>
    <t>54400-1795096-1</t>
  </si>
  <si>
    <t>Chandia</t>
  </si>
  <si>
    <t>Muhammad Tariq chandio</t>
  </si>
  <si>
    <t>55302-9525375-3</t>
  </si>
  <si>
    <t>Muhammad Ibraheem</t>
  </si>
  <si>
    <t>53101-6132922-3</t>
  </si>
  <si>
    <t>55302-0636733-3</t>
  </si>
  <si>
    <t xml:space="preserve">Gazi </t>
  </si>
  <si>
    <t>Muhammad Jan Jatoi</t>
  </si>
  <si>
    <t>55302-0585745-3</t>
  </si>
  <si>
    <t>Manzoor Ahmad</t>
  </si>
  <si>
    <t>54400-2358573-7</t>
  </si>
  <si>
    <t>Bakhra G.Bolak</t>
  </si>
  <si>
    <t>Kachh Walhari</t>
  </si>
  <si>
    <t xml:space="preserve">Fida Ali </t>
  </si>
  <si>
    <t xml:space="preserve">Sher Khan </t>
  </si>
  <si>
    <t>55302-3378544-3</t>
  </si>
  <si>
    <t>Mujeebullah Khajjak</t>
  </si>
  <si>
    <t>54400-0418579-1</t>
  </si>
  <si>
    <t>Muhammad Noroz</t>
  </si>
  <si>
    <t>55302-64782475-7</t>
  </si>
  <si>
    <t>0333-7720491</t>
  </si>
  <si>
    <t>Sibi Jereb</t>
  </si>
  <si>
    <t>Nawabzada Umer Farooq Kasi</t>
  </si>
  <si>
    <t>54400-3074903-7</t>
  </si>
  <si>
    <t>0300-9388153</t>
  </si>
  <si>
    <t>Luni</t>
  </si>
  <si>
    <t>Bilal Ahmad Luni</t>
  </si>
  <si>
    <t>54400-338072-7</t>
  </si>
  <si>
    <t>0333-1398405</t>
  </si>
  <si>
    <t xml:space="preserve">Malik Faqqie Muhammad </t>
  </si>
  <si>
    <t>55302-0629206-1</t>
  </si>
  <si>
    <t>0333-7720102</t>
  </si>
  <si>
    <t>55302-8742174-7</t>
  </si>
  <si>
    <t>0333-7779036</t>
  </si>
  <si>
    <t xml:space="preserve">Saleh Muhammad </t>
  </si>
  <si>
    <t>55302-0718530-9</t>
  </si>
  <si>
    <t>55302-6179737-5</t>
  </si>
  <si>
    <t>0336-8106219</t>
  </si>
  <si>
    <t>Mall Buzeri</t>
  </si>
  <si>
    <t>Mall</t>
  </si>
  <si>
    <t>55302-5246189-7</t>
  </si>
  <si>
    <t>0333-7241640</t>
  </si>
  <si>
    <t>Mal Hanmbhi</t>
  </si>
  <si>
    <t>55302-4914595-9</t>
  </si>
  <si>
    <t>0333-4847081</t>
  </si>
  <si>
    <t>Mall Gishkori</t>
  </si>
  <si>
    <t>55302-3430393-3</t>
  </si>
  <si>
    <t>0333-6670014</t>
  </si>
  <si>
    <t>Mall Gorgage</t>
  </si>
  <si>
    <t>Mir Hassan</t>
  </si>
  <si>
    <t>55302-8261574-3</t>
  </si>
  <si>
    <t>0336-0390465</t>
  </si>
  <si>
    <t>Javaid Baloch</t>
  </si>
  <si>
    <t>55302-1733865-9</t>
  </si>
  <si>
    <t>Dharpali Gazi</t>
  </si>
  <si>
    <t>55302-0631695-7</t>
  </si>
  <si>
    <t>0333-7712083</t>
  </si>
  <si>
    <t>55302-0611497-5</t>
  </si>
  <si>
    <t>Bahawal Khan</t>
  </si>
  <si>
    <t>55302-3211353-3</t>
  </si>
  <si>
    <t>Khu Machi</t>
  </si>
  <si>
    <t>Qurban Ali</t>
  </si>
  <si>
    <t>55302-5929084-5</t>
  </si>
  <si>
    <t>0300-3701776</t>
  </si>
  <si>
    <t>Gazi Dharpali</t>
  </si>
  <si>
    <t>55302-9314088-5</t>
  </si>
  <si>
    <t>0336-7703459</t>
  </si>
  <si>
    <t>Mall Gohramzai</t>
  </si>
  <si>
    <t>55302-3132851-7</t>
  </si>
  <si>
    <t>0333-7716825</t>
  </si>
  <si>
    <t>Mall Hara</t>
  </si>
  <si>
    <t>53102-7274589-7</t>
  </si>
  <si>
    <t>0333-2588953</t>
  </si>
  <si>
    <t>Pathan Khan</t>
  </si>
  <si>
    <t>55302-0621676-3</t>
  </si>
  <si>
    <t>0321-5588638</t>
  </si>
  <si>
    <t>Raza Machi</t>
  </si>
  <si>
    <t>Nasurullah</t>
  </si>
  <si>
    <t>55302-0837436-7</t>
  </si>
  <si>
    <t>0334-8396745</t>
  </si>
  <si>
    <t>Ghulam Shabir</t>
  </si>
  <si>
    <t>55302-0959136-9</t>
  </si>
  <si>
    <t>Mall Hanmbhi</t>
  </si>
  <si>
    <t>Malik Allah Bakhsh</t>
  </si>
  <si>
    <t>55302-6623989-7</t>
  </si>
  <si>
    <t>0333-7711807</t>
  </si>
  <si>
    <t>Malik Hafeezullah</t>
  </si>
  <si>
    <t>55302-4511414-1</t>
  </si>
  <si>
    <t>0332-8816944</t>
  </si>
  <si>
    <t>55302-3372475-7</t>
  </si>
  <si>
    <t>0333-7719391</t>
  </si>
  <si>
    <t>Musa Khan</t>
  </si>
  <si>
    <t>55302-0621557-1</t>
  </si>
  <si>
    <t>Mall Goran</t>
  </si>
  <si>
    <t>Imam Bakhsh</t>
  </si>
  <si>
    <t>55302-1370580-1</t>
  </si>
  <si>
    <t>0336-6883977</t>
  </si>
  <si>
    <t>Raza Chandia</t>
  </si>
  <si>
    <t>Naseer Ahmad</t>
  </si>
  <si>
    <t>55302-4723398-3</t>
  </si>
  <si>
    <t>0333-7712448</t>
  </si>
  <si>
    <t>Qadir Bakhsh</t>
  </si>
  <si>
    <t>55302-2749736-7</t>
  </si>
  <si>
    <t>0336-8533919</t>
  </si>
  <si>
    <t>Ghulam Fareed</t>
  </si>
  <si>
    <t>55302-1006155-9</t>
  </si>
  <si>
    <t>0333-7714013</t>
  </si>
  <si>
    <t>Heju Khan</t>
  </si>
  <si>
    <t>55302-5852489-3</t>
  </si>
  <si>
    <t>0333-7937629</t>
  </si>
  <si>
    <t>55302-1516679-3</t>
  </si>
  <si>
    <t>0333-7485120</t>
  </si>
  <si>
    <t>Hamal Khan</t>
  </si>
  <si>
    <t>55302-0622477-3</t>
  </si>
  <si>
    <t>0333-1370920</t>
  </si>
  <si>
    <t>55302-8380113-9</t>
  </si>
  <si>
    <t>0300-3700390</t>
  </si>
  <si>
    <t>55302-0631760-5</t>
  </si>
  <si>
    <t>0336-2755316</t>
  </si>
  <si>
    <t>55302-1799021-1</t>
  </si>
  <si>
    <t>0333-7716405</t>
  </si>
  <si>
    <t>Qazi Abdul Razaq</t>
  </si>
  <si>
    <t>55302-3215457-7</t>
  </si>
  <si>
    <t>0331-3700553</t>
  </si>
  <si>
    <t>Sobdar Khan</t>
  </si>
  <si>
    <t>55302-4026781-9</t>
  </si>
  <si>
    <t>0331-7829119</t>
  </si>
  <si>
    <t>Shabir Ahmed</t>
  </si>
  <si>
    <t>55302-1855601-1</t>
  </si>
  <si>
    <t>0333-7955966</t>
  </si>
  <si>
    <t>55302-2035647-1</t>
  </si>
  <si>
    <t>Nazir Ahmed</t>
  </si>
  <si>
    <t>55302-0636795-5</t>
  </si>
  <si>
    <t>0334-3430120</t>
  </si>
  <si>
    <t>55302-2955103-1</t>
  </si>
  <si>
    <t>0331-8789889</t>
  </si>
  <si>
    <t>Mizri</t>
  </si>
  <si>
    <t>55302-1946200-7</t>
  </si>
  <si>
    <t>0334-8675965</t>
  </si>
  <si>
    <t>55302-0619473-7</t>
  </si>
  <si>
    <t xml:space="preserve">Ahmad Khan </t>
  </si>
  <si>
    <t>55302-0622715-9</t>
  </si>
  <si>
    <t>0334-8723956</t>
  </si>
  <si>
    <t>55302-2641522-7</t>
  </si>
  <si>
    <t>0335-8856498</t>
  </si>
  <si>
    <t>Sikandar Khan</t>
  </si>
  <si>
    <t>55302-9595714-7</t>
  </si>
  <si>
    <t>0334-8526787</t>
  </si>
  <si>
    <t xml:space="preserve">Mehboob </t>
  </si>
  <si>
    <t>55302-0619540-9</t>
  </si>
  <si>
    <t>0334-8875469</t>
  </si>
  <si>
    <t>Rasheed Ahmad</t>
  </si>
  <si>
    <t>55302-6883496-9</t>
  </si>
  <si>
    <t>0336-8798321</t>
  </si>
  <si>
    <t>55302-1615772-7</t>
  </si>
  <si>
    <t>0334-3538452</t>
  </si>
  <si>
    <t>55302-0635166-9</t>
  </si>
  <si>
    <t>0331-8888105</t>
  </si>
  <si>
    <t>55302-0620923-1</t>
  </si>
  <si>
    <t>0331-8066168</t>
  </si>
  <si>
    <t>Jumma Khan</t>
  </si>
  <si>
    <t>55302-0638708-7</t>
  </si>
  <si>
    <t>0300-8136952</t>
  </si>
  <si>
    <t>Jaffer Khan</t>
  </si>
  <si>
    <t>55302-5753368-9</t>
  </si>
  <si>
    <t>0335-8567941</t>
  </si>
  <si>
    <t>55302-7031331-1</t>
  </si>
  <si>
    <t>0333-8874962</t>
  </si>
  <si>
    <t>55302-0633639-1</t>
  </si>
  <si>
    <t>0331-0363769</t>
  </si>
  <si>
    <t xml:space="preserve">Murtaza </t>
  </si>
  <si>
    <t>55302-0635388-5</t>
  </si>
  <si>
    <t>0345-8332211</t>
  </si>
  <si>
    <t>Baloch Khan</t>
  </si>
  <si>
    <t>55302-1043829-5</t>
  </si>
  <si>
    <t>0332-856749</t>
  </si>
  <si>
    <t>Hamayon Khan</t>
  </si>
  <si>
    <t>55302-1905004-7</t>
  </si>
  <si>
    <t>0317-8009077</t>
  </si>
  <si>
    <t xml:space="preserve">Muhammad Anwer </t>
  </si>
  <si>
    <t>55302-0618817-9</t>
  </si>
  <si>
    <t>0333-7746375</t>
  </si>
  <si>
    <t>55302-7868213-1</t>
  </si>
  <si>
    <t>0333-7726392</t>
  </si>
  <si>
    <t>55302-0620166-9</t>
  </si>
  <si>
    <t>0333-7718986</t>
  </si>
  <si>
    <t>55302-0619501-7</t>
  </si>
  <si>
    <t>0332-3565986</t>
  </si>
  <si>
    <t>Ghulam Khan</t>
  </si>
  <si>
    <t>55302-0631520-1</t>
  </si>
  <si>
    <t>0333-7852695</t>
  </si>
  <si>
    <t>Abdul Maroof</t>
  </si>
  <si>
    <t>55302-6735488-3</t>
  </si>
  <si>
    <t>0336-8645787</t>
  </si>
  <si>
    <t>Muhammad Mubin</t>
  </si>
  <si>
    <t>55302-446065-1</t>
  </si>
  <si>
    <t>0336-8095875</t>
  </si>
  <si>
    <t>ShahNawaz</t>
  </si>
  <si>
    <t>55302-3856245-7</t>
  </si>
  <si>
    <t>0334-2437140</t>
  </si>
  <si>
    <t>Misri Khan</t>
  </si>
  <si>
    <t>55302-0631512-9</t>
  </si>
  <si>
    <t>0308-3703613</t>
  </si>
  <si>
    <t>Haji Muhammad</t>
  </si>
  <si>
    <t>55302-1546713-1</t>
  </si>
  <si>
    <t>0335-9696321</t>
  </si>
  <si>
    <t>55302-6241281-9</t>
  </si>
  <si>
    <t>0300-3149426</t>
  </si>
  <si>
    <t>55302-6704850-3</t>
  </si>
  <si>
    <t>0300-8978458</t>
  </si>
  <si>
    <t>55302-1929684-7</t>
  </si>
  <si>
    <t>0335-8693655</t>
  </si>
  <si>
    <t>54400-0529256-7</t>
  </si>
  <si>
    <t>0300-3892416</t>
  </si>
  <si>
    <t>Mouzim Ali</t>
  </si>
  <si>
    <t>43102-9384246-1</t>
  </si>
  <si>
    <t>0334-7852987</t>
  </si>
  <si>
    <t>Bakhtiar Khan</t>
  </si>
  <si>
    <t>55302-4742644-5</t>
  </si>
  <si>
    <t>0331-8466452</t>
  </si>
  <si>
    <t>0333-8978456</t>
  </si>
  <si>
    <t>Ghulam Sarwer</t>
  </si>
  <si>
    <t>55302-2834920-1</t>
  </si>
  <si>
    <t>0336-1872472</t>
  </si>
  <si>
    <t>Ghani Khan</t>
  </si>
  <si>
    <t>55302-9453814-9</t>
  </si>
  <si>
    <t>0335-8678546</t>
  </si>
  <si>
    <t>55302-0624014-5</t>
  </si>
  <si>
    <t>0300-3869588</t>
  </si>
  <si>
    <t>Sarwer Khan</t>
  </si>
  <si>
    <t>55302-0636693-1</t>
  </si>
  <si>
    <t>0323-7710626</t>
  </si>
  <si>
    <t>55302-7415465-9</t>
  </si>
  <si>
    <t>0336-8490691</t>
  </si>
  <si>
    <t>Orangzaib</t>
  </si>
  <si>
    <t>55302-0638977-5</t>
  </si>
  <si>
    <t>0335-8968741</t>
  </si>
  <si>
    <t>Saeed Khan</t>
  </si>
  <si>
    <t>55302-0168302-5</t>
  </si>
  <si>
    <t>0334-8696365</t>
  </si>
  <si>
    <t>Waqar Ahmed</t>
  </si>
  <si>
    <t>55302-5657804-3</t>
  </si>
  <si>
    <t>0443-4545785</t>
  </si>
  <si>
    <t>Pervaiz Khan</t>
  </si>
  <si>
    <t>55302-0626465-1</t>
  </si>
  <si>
    <t>0300-8975641</t>
  </si>
  <si>
    <t>Ghulam Haider</t>
  </si>
  <si>
    <t>55302-1463287-5</t>
  </si>
  <si>
    <t>0334-3204520</t>
  </si>
  <si>
    <t>kor zameen</t>
  </si>
  <si>
    <t xml:space="preserve">Nazer Khan </t>
  </si>
  <si>
    <t>55302-3531885-7</t>
  </si>
  <si>
    <t>0333-7729049</t>
  </si>
  <si>
    <t>Malik Hazar Khan</t>
  </si>
  <si>
    <t>0333-7713951</t>
  </si>
  <si>
    <t>Merghazani</t>
  </si>
  <si>
    <t>55302-6679737-5</t>
  </si>
  <si>
    <t>Kot Barozi</t>
  </si>
  <si>
    <t>Navab Ghous Bakhsh Khan Barozi</t>
  </si>
  <si>
    <t>55302-639318-5</t>
  </si>
  <si>
    <t>0333-3842483</t>
  </si>
  <si>
    <t>0332-8821519</t>
  </si>
  <si>
    <t>0345-8153258</t>
  </si>
  <si>
    <t>Heju Machi</t>
  </si>
  <si>
    <t>55303-0344067-1</t>
  </si>
  <si>
    <t>0333-3415693</t>
  </si>
  <si>
    <t>Dilawer Kach</t>
  </si>
  <si>
    <t xml:space="preserve">Muhammad Nouroz </t>
  </si>
  <si>
    <t>55302-6478544-3</t>
  </si>
  <si>
    <t>0332-8041995</t>
  </si>
  <si>
    <t>Sher Khan Marghazani</t>
  </si>
  <si>
    <t>0333-5523545</t>
  </si>
  <si>
    <t>Muhammad Ayoub</t>
  </si>
  <si>
    <t>55302-0631661-1</t>
  </si>
  <si>
    <t>29.9946.05</t>
  </si>
  <si>
    <t>55302-0631661-9</t>
  </si>
  <si>
    <t>Sadam Hussain</t>
  </si>
  <si>
    <t>55302-5965912-3</t>
  </si>
  <si>
    <t xml:space="preserve">Abdul Karim </t>
  </si>
  <si>
    <t>55303-0340611-9</t>
  </si>
  <si>
    <t>0333-7116597</t>
  </si>
  <si>
    <t xml:space="preserve">Baqa Muhammad </t>
  </si>
  <si>
    <t>55303-0355150-5</t>
  </si>
  <si>
    <t>55303-0347178-3</t>
  </si>
  <si>
    <t>Mir Mohammad</t>
  </si>
  <si>
    <t>55303-0356782-7</t>
  </si>
  <si>
    <t>Temoor Khan</t>
  </si>
  <si>
    <t>55305-6457106-1</t>
  </si>
  <si>
    <t>55303-0347182-9</t>
  </si>
  <si>
    <t>55303-0345425-5</t>
  </si>
  <si>
    <t>Muhammad Panah</t>
  </si>
  <si>
    <t>55305-9118191-5</t>
  </si>
  <si>
    <t>55305-6542116-5</t>
  </si>
  <si>
    <t>55303-0356765-7</t>
  </si>
  <si>
    <t>Muhammad Hasil</t>
  </si>
  <si>
    <t>55302-0356172-1</t>
  </si>
  <si>
    <t>55305-0340615-5</t>
  </si>
  <si>
    <t>55303-0343310-3</t>
  </si>
  <si>
    <t xml:space="preserve">Muhammad Azim </t>
  </si>
  <si>
    <t>55303-0340610-9</t>
  </si>
  <si>
    <t>55302-6995114-5</t>
  </si>
  <si>
    <t>55303-0347220-9</t>
  </si>
  <si>
    <t>Lal Bakhsh</t>
  </si>
  <si>
    <t>55303-0344990-3</t>
  </si>
  <si>
    <t>Muhammad Akber</t>
  </si>
  <si>
    <t>55305-0445676-5</t>
  </si>
  <si>
    <t>55305-8981699-5</t>
  </si>
  <si>
    <t>55303-0356702-7</t>
  </si>
  <si>
    <t>Intazar Hussain Shah</t>
  </si>
  <si>
    <t>55302-8537040-3</t>
  </si>
  <si>
    <t>0332-7990784</t>
  </si>
  <si>
    <t>Sabzric</t>
  </si>
  <si>
    <t>Khudda e Dad Khajjak</t>
  </si>
  <si>
    <t xml:space="preserve">Malik Hazar Khan </t>
  </si>
  <si>
    <t>55302-4041522-7</t>
  </si>
  <si>
    <t>Ahmad Khan Luni</t>
  </si>
  <si>
    <t>55302-0630609-1</t>
  </si>
  <si>
    <t>0300-3700221</t>
  </si>
  <si>
    <t>Rasool Bakhsh Luni</t>
  </si>
  <si>
    <t>55302-8286283-7</t>
  </si>
  <si>
    <t>0333-5552876</t>
  </si>
  <si>
    <t xml:space="preserve">Malik Shah Murad </t>
  </si>
  <si>
    <t>55302-0628485-9</t>
  </si>
  <si>
    <t>0332-8044839</t>
  </si>
  <si>
    <t>Haji Kamran Luni</t>
  </si>
  <si>
    <t>55302-9122863-1</t>
  </si>
  <si>
    <t>0300-7720483</t>
  </si>
  <si>
    <t>0333-7729396</t>
  </si>
  <si>
    <t>55302-6995432-5</t>
  </si>
  <si>
    <t>0333-7772092</t>
  </si>
  <si>
    <t>Javaid Murtaza</t>
  </si>
  <si>
    <t>55302-0639318-5</t>
  </si>
  <si>
    <t>0333-7720708</t>
  </si>
  <si>
    <t>Mujeeb u Rehman</t>
  </si>
  <si>
    <t>55302-8386524-7</t>
  </si>
  <si>
    <t>0336-4400944</t>
  </si>
  <si>
    <t xml:space="preserve"> Fida Ali</t>
  </si>
  <si>
    <t>0333-7721276</t>
  </si>
  <si>
    <t>Muhammad Aslam Gishkori</t>
  </si>
  <si>
    <t>55302-5156339-7</t>
  </si>
  <si>
    <t>0300-7300390</t>
  </si>
  <si>
    <t>68.0213.14</t>
  </si>
  <si>
    <t>Abdul Hafeez Khajjak</t>
  </si>
  <si>
    <t>55302-0625128-5</t>
  </si>
  <si>
    <t>67.05850.04</t>
  </si>
  <si>
    <t>Syed Molan Shah</t>
  </si>
  <si>
    <t>55302-0626128-5</t>
  </si>
  <si>
    <t>0331-8330988</t>
  </si>
  <si>
    <t>68.0533.03</t>
  </si>
  <si>
    <t>55302-1803731-7</t>
  </si>
  <si>
    <t>54400-0838771-1</t>
  </si>
  <si>
    <t>0333-3790617</t>
  </si>
  <si>
    <t>67.4044.66</t>
  </si>
  <si>
    <t>Nabi Baksh</t>
  </si>
  <si>
    <t>55302-8664242-7</t>
  </si>
  <si>
    <t>0332-8045225</t>
  </si>
  <si>
    <t>0312-8013853</t>
  </si>
  <si>
    <t xml:space="preserve">Nazar Muhammad </t>
  </si>
  <si>
    <t>Samezai</t>
  </si>
  <si>
    <t>Malik AzizullahKhan</t>
  </si>
  <si>
    <t>55302-0631320-7</t>
  </si>
  <si>
    <t>0333-7713671</t>
  </si>
  <si>
    <t>Sikander Khan</t>
  </si>
  <si>
    <t>55302-2129593-9</t>
  </si>
  <si>
    <t>0332-3538481</t>
  </si>
  <si>
    <t>53402-6219717-9</t>
  </si>
  <si>
    <t>55302-0639324-7</t>
  </si>
  <si>
    <t>0336-2566818</t>
  </si>
  <si>
    <t>M Nawaz Gishkori</t>
  </si>
  <si>
    <t>55302-5978545-9</t>
  </si>
  <si>
    <t>0331-3008675</t>
  </si>
  <si>
    <t>29.43444.13</t>
  </si>
  <si>
    <t>Ghulam Murtaza</t>
  </si>
  <si>
    <t>55302-0307860-7</t>
  </si>
  <si>
    <t>0333-7768026</t>
  </si>
  <si>
    <t>29.43739.91</t>
  </si>
  <si>
    <t xml:space="preserve">Malik Dad </t>
  </si>
  <si>
    <t>44302-7181419-7</t>
  </si>
  <si>
    <t>0333-7933617</t>
  </si>
  <si>
    <t>29.4368.06</t>
  </si>
  <si>
    <t>Sultan Khan</t>
  </si>
  <si>
    <t>55302-1646773-4</t>
  </si>
  <si>
    <t>0333-7854048</t>
  </si>
  <si>
    <t>29.3245.53</t>
  </si>
  <si>
    <t xml:space="preserve">Sher Ahmad </t>
  </si>
  <si>
    <t>55302-4429519-3</t>
  </si>
  <si>
    <t>0333-7768090</t>
  </si>
  <si>
    <t>29.3243.26</t>
  </si>
  <si>
    <t>Zulfiqar Ahmad</t>
  </si>
  <si>
    <t>55302-4995039-3</t>
  </si>
  <si>
    <t>0333-7856550</t>
  </si>
  <si>
    <t>Mehboob Shah</t>
  </si>
  <si>
    <t>55302-5930671-9</t>
  </si>
  <si>
    <t>0333-7889826</t>
  </si>
  <si>
    <t>55302-8677940-5</t>
  </si>
  <si>
    <t>0333-7942643</t>
  </si>
  <si>
    <t>M Umer</t>
  </si>
  <si>
    <t>55302-8275201-9</t>
  </si>
  <si>
    <t>0333-7746354</t>
  </si>
  <si>
    <t>29.92736.36</t>
  </si>
  <si>
    <t xml:space="preserve">Chachar </t>
  </si>
  <si>
    <t>ShahNawaz Khan</t>
  </si>
  <si>
    <t>55302-5479852-1</t>
  </si>
  <si>
    <t>0333-7721501</t>
  </si>
  <si>
    <t>29.3452.65</t>
  </si>
  <si>
    <t>Asad Shah</t>
  </si>
  <si>
    <t>55302-1302960-9</t>
  </si>
  <si>
    <t>0333-7721295</t>
  </si>
  <si>
    <t>Sher Dil Khan</t>
  </si>
  <si>
    <t>55302-3363889-7</t>
  </si>
  <si>
    <t>03332-2654885</t>
  </si>
  <si>
    <t>0333-7721607</t>
  </si>
  <si>
    <t>0332-8816805</t>
  </si>
  <si>
    <t>Mir Ali Hassan</t>
  </si>
  <si>
    <t>Haroon  Rasheed luni</t>
  </si>
  <si>
    <t>54400-0538777-5</t>
  </si>
  <si>
    <t>Khuram Shezad</t>
  </si>
  <si>
    <t>55302-8387849-7</t>
  </si>
  <si>
    <t>0335-6925447</t>
  </si>
  <si>
    <t>Malik Muhammad Rafique Silachi.</t>
  </si>
  <si>
    <t>Nisar Ahmad</t>
  </si>
  <si>
    <t>55302-7612028-9</t>
  </si>
  <si>
    <t>0334-3158438</t>
  </si>
  <si>
    <t xml:space="preserve">Malik noor Muhammad </t>
  </si>
  <si>
    <t>55302-0619285-9</t>
  </si>
  <si>
    <t>0323-8040765</t>
  </si>
  <si>
    <t>Jereb Area</t>
  </si>
  <si>
    <t>Navab Zada Umer Farooq Kasi</t>
  </si>
  <si>
    <t>55304-42026781-0</t>
  </si>
  <si>
    <t>0332-8808053</t>
  </si>
  <si>
    <t>Muhammad Saud Bugti</t>
  </si>
  <si>
    <t>54400-4938805-3</t>
  </si>
  <si>
    <t>0309-2000033</t>
  </si>
  <si>
    <t>Abdul Hameed Marri</t>
  </si>
  <si>
    <t>55302-0637227-9</t>
  </si>
  <si>
    <t>0333-7721203</t>
  </si>
  <si>
    <t>Syed Yaqoob Shah</t>
  </si>
  <si>
    <t>55302-0629441-7</t>
  </si>
  <si>
    <t>0334-2198878</t>
  </si>
  <si>
    <t>Syed Altaf Hussain Sha</t>
  </si>
  <si>
    <t>55302-0622496-1</t>
  </si>
  <si>
    <t>Khalil ul Rehman</t>
  </si>
  <si>
    <t>55302-0636935-1</t>
  </si>
  <si>
    <t>0333-7725805</t>
  </si>
  <si>
    <t>Wadera Noor Muhammad</t>
  </si>
  <si>
    <t>55302-9238299-1</t>
  </si>
  <si>
    <t>0321-7829119</t>
  </si>
  <si>
    <t>Chandis</t>
  </si>
  <si>
    <t>Arz muhammad</t>
  </si>
  <si>
    <t>55302-0621352-7</t>
  </si>
  <si>
    <t>0300-3756512</t>
  </si>
  <si>
    <t>55302-6636733-3</t>
  </si>
  <si>
    <t>0333-7711254</t>
  </si>
  <si>
    <t xml:space="preserve">Chandia </t>
  </si>
  <si>
    <t>0341-2999949</t>
  </si>
  <si>
    <t>Sardarzada Kohiyar Domki</t>
  </si>
  <si>
    <t>55303-0343602-3</t>
  </si>
  <si>
    <t>Sardarzada Deenar Domki</t>
  </si>
  <si>
    <t>55303-0343601-1</t>
  </si>
  <si>
    <t>Saen Dad</t>
  </si>
  <si>
    <t>55305-3795058-5</t>
  </si>
  <si>
    <t>0333-7728967</t>
  </si>
  <si>
    <t>Khajjak /Tori</t>
  </si>
  <si>
    <t>55302-0627191-1</t>
  </si>
  <si>
    <t>0300-3700901</t>
  </si>
  <si>
    <t>Muhammad Yaqoob Luni</t>
  </si>
  <si>
    <t>55302-0621739-9</t>
  </si>
  <si>
    <t>0333-7720483</t>
  </si>
  <si>
    <t>0333-7187936</t>
  </si>
  <si>
    <t xml:space="preserve">Nazar Muhammad Marri </t>
  </si>
  <si>
    <t>55302-6477336-5</t>
  </si>
  <si>
    <t>0333-7912738</t>
  </si>
  <si>
    <t>0330-2546772</t>
  </si>
  <si>
    <t>0333-7710748</t>
  </si>
  <si>
    <t>Nazer Muhammad</t>
  </si>
  <si>
    <t>30/04/2020</t>
  </si>
  <si>
    <t xml:space="preserve">Damaged </t>
  </si>
  <si>
    <t>B.G .Bolak</t>
  </si>
  <si>
    <t>Fida Ali</t>
  </si>
  <si>
    <t xml:space="preserve">55302-8278765-5  </t>
  </si>
  <si>
    <t>54400-6255326-5</t>
  </si>
  <si>
    <t>Tehsil</t>
  </si>
  <si>
    <t>Sr No.</t>
  </si>
  <si>
    <t>Covered Area (Acres)</t>
  </si>
  <si>
    <t>Mode of Payment Cheque /Cash</t>
  </si>
  <si>
    <t>Area to be Irrigated</t>
  </si>
  <si>
    <t>Date of Issuance of TS</t>
  </si>
  <si>
    <t>Total Expenditure Incurred (Rs.)</t>
  </si>
  <si>
    <t>Date of Approval for Execution of Scheme</t>
  </si>
  <si>
    <t>Date of Payment to Contractor /firm</t>
  </si>
  <si>
    <t>Dia of Dug Well</t>
  </si>
  <si>
    <t>Date of Completion of Scheme</t>
  </si>
  <si>
    <t>Date of Payment to Contractor /Firm</t>
  </si>
  <si>
    <t>Amount Paid to Contractor/ Firm (Rs.)</t>
  </si>
  <si>
    <t xml:space="preserve">Command Area (Acres) </t>
  </si>
  <si>
    <t xml:space="preserve"> Cost Estimate (Rs.)</t>
  </si>
  <si>
    <t>Expenditures Incurred (  Rs.)</t>
  </si>
  <si>
    <t>Approval for Execution of Scheme Date</t>
  </si>
  <si>
    <t xml:space="preserve"> Approval for Execution of scheme Date</t>
  </si>
  <si>
    <t xml:space="preserve">Date of Completion of Scheme </t>
  </si>
  <si>
    <t>Expenditure Incurred (Rs.)</t>
  </si>
  <si>
    <t>No. of Nuccas/ Drops /Distribution Points /Plugs installed</t>
  </si>
  <si>
    <t>Type of Lining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</si>
</sst>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"/>
    <numFmt numFmtId="165" formatCode="0;[Red]0"/>
    <numFmt numFmtId="166" formatCode="m/d/yyyy;@"/>
    <numFmt numFmtId="167" formatCode="0.0"/>
    <numFmt numFmtId="168" formatCode="0.000000E+00"/>
    <numFmt numFmtId="169" formatCode="&quot;$&quot;#,##0.00"/>
    <numFmt numFmtId="170" formatCode="_(* #,##0_);_(* \(#,##0\);_(* &quot;-&quot;??_);_(@_)"/>
    <numFmt numFmtId="171" formatCode="0.00000"/>
    <numFmt numFmtId="172" formatCode="0.00000000"/>
    <numFmt numFmtId="173" formatCode="0.0000"/>
    <numFmt numFmtId="174" formatCode="0.000000"/>
    <numFmt numFmtId="175" formatCode="0.000"/>
    <numFmt numFmtId="176" formatCode="mm/dd/yy;@"/>
    <numFmt numFmtId="177" formatCode="m/d/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18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10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4" fontId="4" fillId="0" borderId="4" xfId="2" applyNumberFormat="1" applyFont="1" applyBorder="1" applyAlignment="1">
      <alignment horizontal="center" vertical="center" wrapText="1"/>
    </xf>
    <xf numFmtId="14" fontId="4" fillId="3" borderId="4" xfId="2" applyNumberFormat="1" applyFont="1" applyFill="1" applyBorder="1" applyAlignment="1">
      <alignment horizontal="center" vertical="center" wrapText="1"/>
    </xf>
    <xf numFmtId="14" fontId="4" fillId="4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0" fontId="4" fillId="0" borderId="0" xfId="0" applyFont="1"/>
    <xf numFmtId="0" fontId="4" fillId="3" borderId="0" xfId="0" applyFont="1" applyFill="1"/>
    <xf numFmtId="0" fontId="4" fillId="3" borderId="0" xfId="0" applyFont="1" applyFill="1" applyAlignment="1">
      <alignment horizontal="left" vertical="center" wrapText="1"/>
    </xf>
    <xf numFmtId="0" fontId="4" fillId="10" borderId="0" xfId="0" applyFont="1" applyFill="1"/>
    <xf numFmtId="0" fontId="4" fillId="3" borderId="4" xfId="0" applyFont="1" applyFill="1" applyBorder="1" applyAlignment="1">
      <alignment horizontal="center" vertical="center"/>
    </xf>
    <xf numFmtId="0" fontId="4" fillId="3" borderId="0" xfId="2" applyFont="1" applyFill="1" applyAlignment="1">
      <alignment horizontal="center" vertical="center" wrapText="1"/>
    </xf>
    <xf numFmtId="14" fontId="4" fillId="3" borderId="0" xfId="2" applyNumberFormat="1" applyFont="1" applyFill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2" fontId="4" fillId="3" borderId="4" xfId="2" applyNumberFormat="1" applyFont="1" applyFill="1" applyBorder="1" applyAlignment="1">
      <alignment horizontal="center" vertical="center" wrapText="1"/>
    </xf>
    <xf numFmtId="15" fontId="4" fillId="3" borderId="4" xfId="0" applyNumberFormat="1" applyFont="1" applyFill="1" applyBorder="1" applyAlignment="1">
      <alignment horizontal="center" vertical="center" wrapText="1"/>
    </xf>
    <xf numFmtId="2" fontId="4" fillId="0" borderId="4" xfId="2" applyNumberFormat="1" applyFont="1" applyBorder="1" applyAlignment="1">
      <alignment horizontal="center" vertical="center" wrapText="1"/>
    </xf>
    <xf numFmtId="43" fontId="4" fillId="0" borderId="4" xfId="0" applyNumberFormat="1" applyFont="1" applyBorder="1" applyAlignment="1">
      <alignment horizontal="center" vertical="center" wrapText="1"/>
    </xf>
    <xf numFmtId="43" fontId="4" fillId="0" borderId="4" xfId="11" applyFont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67" fontId="4" fillId="0" borderId="4" xfId="0" applyNumberFormat="1" applyFont="1" applyBorder="1" applyAlignment="1">
      <alignment horizontal="center" vertical="center" wrapText="1"/>
    </xf>
    <xf numFmtId="0" fontId="4" fillId="3" borderId="4" xfId="7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4" fillId="0" borderId="4" xfId="0" applyFont="1" applyBorder="1"/>
    <xf numFmtId="0" fontId="7" fillId="0" borderId="4" xfId="0" applyFont="1" applyBorder="1" applyAlignment="1">
      <alignment horizontal="center" vertical="center" wrapText="1"/>
    </xf>
    <xf numFmtId="0" fontId="4" fillId="9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71" fontId="4" fillId="0" borderId="4" xfId="0" applyNumberFormat="1" applyFont="1" applyBorder="1" applyAlignment="1">
      <alignment horizontal="center" vertical="center" wrapText="1"/>
    </xf>
    <xf numFmtId="173" fontId="4" fillId="0" borderId="4" xfId="0" applyNumberFormat="1" applyFont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  <xf numFmtId="0" fontId="6" fillId="3" borderId="4" xfId="7" applyFont="1" applyFill="1" applyBorder="1" applyAlignment="1">
      <alignment horizontal="center" vertical="center" wrapText="1"/>
    </xf>
    <xf numFmtId="0" fontId="6" fillId="5" borderId="4" xfId="7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9" fontId="4" fillId="0" borderId="4" xfId="0" applyNumberFormat="1" applyFont="1" applyBorder="1" applyAlignment="1">
      <alignment horizontal="center" vertical="center" wrapText="1"/>
    </xf>
    <xf numFmtId="169" fontId="4" fillId="3" borderId="4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43" fontId="4" fillId="0" borderId="9" xfId="0" applyNumberFormat="1" applyFont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4" xfId="13" applyFont="1" applyFill="1" applyBorder="1" applyAlignment="1">
      <alignment horizontal="center" vertical="center" wrapText="1"/>
    </xf>
    <xf numFmtId="43" fontId="4" fillId="0" borderId="4" xfId="12" applyFont="1" applyBorder="1" applyAlignment="1">
      <alignment horizontal="center" vertical="center" wrapText="1"/>
    </xf>
    <xf numFmtId="43" fontId="4" fillId="3" borderId="4" xfId="0" applyNumberFormat="1" applyFont="1" applyFill="1" applyBorder="1" applyAlignment="1">
      <alignment horizontal="center" vertical="center" wrapText="1"/>
    </xf>
    <xf numFmtId="43" fontId="4" fillId="3" borderId="4" xfId="12" applyFont="1" applyFill="1" applyBorder="1" applyAlignment="1">
      <alignment horizontal="center" vertical="center" wrapText="1"/>
    </xf>
    <xf numFmtId="0" fontId="4" fillId="4" borderId="4" xfId="8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5" borderId="4" xfId="7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70" fontId="4" fillId="3" borderId="4" xfId="0" applyNumberFormat="1" applyFont="1" applyFill="1" applyBorder="1" applyAlignment="1">
      <alignment horizontal="center" vertical="center" wrapText="1"/>
    </xf>
    <xf numFmtId="169" fontId="4" fillId="3" borderId="9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4" fillId="0" borderId="4" xfId="2" applyNumberFormat="1" applyFont="1" applyBorder="1" applyAlignment="1">
      <alignment horizontal="center" vertical="center" wrapText="1"/>
    </xf>
    <xf numFmtId="0" fontId="4" fillId="3" borderId="4" xfId="8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 wrapText="1" shrinkToFi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4" fillId="3" borderId="0" xfId="8" applyFont="1" applyFill="1" applyAlignment="1">
      <alignment horizontal="center" vertical="center" wrapText="1"/>
    </xf>
    <xf numFmtId="0" fontId="4" fillId="0" borderId="0" xfId="8" applyFont="1" applyAlignment="1">
      <alignment horizontal="center" vertical="center" wrapText="1"/>
    </xf>
    <xf numFmtId="0" fontId="4" fillId="0" borderId="4" xfId="8" applyFont="1" applyBorder="1" applyAlignment="1">
      <alignment horizontal="center" vertical="center" wrapText="1"/>
    </xf>
    <xf numFmtId="14" fontId="4" fillId="0" borderId="4" xfId="8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 shrinkToFit="1"/>
    </xf>
    <xf numFmtId="1" fontId="4" fillId="0" borderId="4" xfId="9" applyNumberFormat="1" applyFont="1" applyFill="1" applyBorder="1" applyAlignment="1">
      <alignment horizontal="center" vertical="center" wrapText="1"/>
    </xf>
    <xf numFmtId="14" fontId="4" fillId="0" borderId="4" xfId="9" applyNumberFormat="1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 shrinkToFit="1"/>
    </xf>
    <xf numFmtId="0" fontId="4" fillId="0" borderId="4" xfId="7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1" fontId="4" fillId="3" borderId="4" xfId="2" applyNumberFormat="1" applyFont="1" applyFill="1" applyBorder="1" applyAlignment="1">
      <alignment horizontal="center" vertical="center" wrapText="1"/>
    </xf>
    <xf numFmtId="1" fontId="4" fillId="3" borderId="7" xfId="0" applyNumberFormat="1" applyFont="1" applyFill="1" applyBorder="1" applyAlignment="1">
      <alignment horizontal="center" vertical="center" wrapText="1"/>
    </xf>
    <xf numFmtId="14" fontId="6" fillId="4" borderId="4" xfId="2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3" borderId="9" xfId="5" applyFont="1" applyFill="1" applyBorder="1" applyAlignment="1">
      <alignment horizontal="center" vertical="center" wrapText="1"/>
    </xf>
    <xf numFmtId="0" fontId="4" fillId="0" borderId="9" xfId="6" applyFont="1" applyBorder="1" applyAlignment="1">
      <alignment horizontal="center" vertical="center" wrapText="1"/>
    </xf>
    <xf numFmtId="0" fontId="4" fillId="0" borderId="9" xfId="5" applyFont="1" applyBorder="1" applyAlignment="1">
      <alignment horizontal="center" vertical="center" wrapText="1"/>
    </xf>
    <xf numFmtId="0" fontId="4" fillId="0" borderId="4" xfId="6" applyFont="1" applyBorder="1" applyAlignment="1">
      <alignment horizontal="center" vertical="center" wrapText="1"/>
    </xf>
    <xf numFmtId="0" fontId="4" fillId="0" borderId="0" xfId="6" applyFont="1" applyAlignment="1">
      <alignment horizontal="center" vertical="center" wrapText="1"/>
    </xf>
    <xf numFmtId="0" fontId="4" fillId="0" borderId="0" xfId="5" applyFont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4" fontId="4" fillId="3" borderId="4" xfId="7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0" fontId="4" fillId="0" borderId="0" xfId="7" applyFont="1" applyAlignment="1">
      <alignment horizontal="center" vertical="center" wrapText="1"/>
    </xf>
    <xf numFmtId="164" fontId="4" fillId="0" borderId="0" xfId="7" applyNumberFormat="1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7" applyFont="1" applyAlignment="1">
      <alignment horizontal="center" vertical="center"/>
    </xf>
    <xf numFmtId="0" fontId="4" fillId="0" borderId="9" xfId="7" applyFont="1" applyBorder="1" applyAlignment="1">
      <alignment horizontal="center" vertical="center" wrapText="1"/>
    </xf>
    <xf numFmtId="164" fontId="4" fillId="5" borderId="4" xfId="7" applyNumberFormat="1" applyFont="1" applyFill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3" fontId="4" fillId="0" borderId="4" xfId="4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7" fontId="5" fillId="8" borderId="9" xfId="0" applyNumberFormat="1" applyFont="1" applyFill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 wrapText="1"/>
    </xf>
    <xf numFmtId="169" fontId="4" fillId="0" borderId="6" xfId="0" applyNumberFormat="1" applyFont="1" applyBorder="1" applyAlignment="1">
      <alignment horizontal="center" vertical="center" wrapText="1"/>
    </xf>
    <xf numFmtId="169" fontId="4" fillId="0" borderId="15" xfId="0" applyNumberFormat="1" applyFont="1" applyBorder="1" applyAlignment="1">
      <alignment horizontal="center" vertical="center" wrapText="1"/>
    </xf>
    <xf numFmtId="169" fontId="4" fillId="0" borderId="0" xfId="0" applyNumberFormat="1" applyFont="1" applyAlignment="1">
      <alignment horizontal="center" vertical="center" wrapText="1"/>
    </xf>
    <xf numFmtId="14" fontId="6" fillId="9" borderId="4" xfId="2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7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165" fontId="4" fillId="3" borderId="4" xfId="0" applyNumberFormat="1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4" fillId="3" borderId="0" xfId="0" applyNumberFormat="1" applyFont="1" applyFill="1" applyAlignment="1">
      <alignment horizontal="center" vertical="center" wrapText="1"/>
    </xf>
    <xf numFmtId="0" fontId="4" fillId="0" borderId="4" xfId="0" quotePrefix="1" applyFont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6" fillId="5" borderId="16" xfId="7" applyFont="1" applyFill="1" applyBorder="1" applyAlignment="1">
      <alignment horizontal="center"/>
    </xf>
    <xf numFmtId="0" fontId="6" fillId="5" borderId="0" xfId="7" applyFont="1" applyFill="1" applyAlignment="1">
      <alignment horizontal="center"/>
    </xf>
    <xf numFmtId="0" fontId="4" fillId="9" borderId="4" xfId="0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 wrapText="1"/>
    </xf>
    <xf numFmtId="0" fontId="6" fillId="5" borderId="4" xfId="3" applyFont="1" applyFill="1" applyBorder="1" applyAlignment="1">
      <alignment horizontal="center" vertical="center" wrapText="1"/>
    </xf>
    <xf numFmtId="0" fontId="6" fillId="0" borderId="0" xfId="7" applyFont="1" applyAlignment="1">
      <alignment horizontal="center"/>
    </xf>
    <xf numFmtId="0" fontId="4" fillId="0" borderId="4" xfId="0" applyFont="1" applyBorder="1" applyAlignment="1">
      <alignment horizontal="left" vertical="center" wrapText="1"/>
    </xf>
    <xf numFmtId="170" fontId="4" fillId="3" borderId="4" xfId="1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quotePrefix="1" applyFont="1" applyFill="1" applyBorder="1" applyAlignment="1">
      <alignment horizontal="center" vertical="center" wrapText="1"/>
    </xf>
    <xf numFmtId="12" fontId="4" fillId="0" borderId="4" xfId="0" applyNumberFormat="1" applyFont="1" applyBorder="1" applyAlignment="1">
      <alignment horizontal="center" vertical="center" wrapText="1"/>
    </xf>
    <xf numFmtId="43" fontId="4" fillId="3" borderId="4" xfId="1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167" fontId="4" fillId="0" borderId="6" xfId="0" applyNumberFormat="1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164" fontId="4" fillId="0" borderId="4" xfId="7" applyNumberFormat="1" applyFont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167" fontId="11" fillId="4" borderId="22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2" fontId="11" fillId="4" borderId="2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4" fontId="4" fillId="0" borderId="4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6" borderId="0" xfId="0" applyFont="1" applyFill="1" applyAlignment="1">
      <alignment horizontal="center" vertical="center"/>
    </xf>
    <xf numFmtId="169" fontId="11" fillId="6" borderId="4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2" fontId="5" fillId="8" borderId="4" xfId="0" applyNumberFormat="1" applyFont="1" applyFill="1" applyBorder="1" applyAlignment="1">
      <alignment horizontal="center" vertical="center" wrapText="1"/>
    </xf>
    <xf numFmtId="0" fontId="4" fillId="16" borderId="4" xfId="0" applyFont="1" applyFill="1" applyBorder="1" applyAlignment="1">
      <alignment horizontal="center" vertical="center" wrapText="1"/>
    </xf>
    <xf numFmtId="0" fontId="4" fillId="17" borderId="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4" fillId="5" borderId="4" xfId="3" applyFont="1" applyFill="1" applyBorder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1" fontId="5" fillId="8" borderId="9" xfId="0" applyNumberFormat="1" applyFont="1" applyFill="1" applyBorder="1" applyAlignment="1">
      <alignment horizontal="center" vertical="center" wrapText="1"/>
    </xf>
    <xf numFmtId="9" fontId="4" fillId="0" borderId="4" xfId="1" applyFont="1" applyBorder="1" applyAlignment="1">
      <alignment horizontal="center" vertical="center" wrapText="1"/>
    </xf>
    <xf numFmtId="167" fontId="5" fillId="8" borderId="9" xfId="0" applyNumberFormat="1" applyFont="1" applyFill="1" applyBorder="1" applyAlignment="1">
      <alignment horizontal="center" vertical="center" wrapText="1"/>
    </xf>
    <xf numFmtId="2" fontId="4" fillId="8" borderId="5" xfId="0" applyNumberFormat="1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1" fontId="5" fillId="8" borderId="4" xfId="0" applyNumberFormat="1" applyFont="1" applyFill="1" applyBorder="1" applyAlignment="1">
      <alignment horizontal="center" vertical="center" wrapText="1"/>
    </xf>
    <xf numFmtId="1" fontId="5" fillId="8" borderId="7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43" fontId="4" fillId="0" borderId="4" xfId="11" applyFont="1" applyFill="1" applyBorder="1" applyAlignment="1">
      <alignment horizontal="center" vertical="center" wrapText="1"/>
    </xf>
    <xf numFmtId="0" fontId="4" fillId="0" borderId="4" xfId="11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43" fontId="4" fillId="0" borderId="4" xfId="12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75" fontId="4" fillId="0" borderId="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9" xfId="0" quotePrefix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4" fontId="4" fillId="3" borderId="13" xfId="0" applyNumberFormat="1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4" borderId="4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2" fontId="4" fillId="8" borderId="7" xfId="0" applyNumberFormat="1" applyFont="1" applyFill="1" applyBorder="1" applyAlignment="1">
      <alignment horizontal="center" vertical="center" wrapText="1"/>
    </xf>
    <xf numFmtId="2" fontId="5" fillId="8" borderId="16" xfId="0" applyNumberFormat="1" applyFont="1" applyFill="1" applyBorder="1" applyAlignment="1">
      <alignment horizontal="center" vertical="center" wrapText="1"/>
    </xf>
    <xf numFmtId="167" fontId="4" fillId="8" borderId="9" xfId="0" applyNumberFormat="1" applyFont="1" applyFill="1" applyBorder="1" applyAlignment="1">
      <alignment horizontal="center" vertical="center" wrapText="1"/>
    </xf>
    <xf numFmtId="2" fontId="4" fillId="8" borderId="9" xfId="0" applyNumberFormat="1" applyFont="1" applyFill="1" applyBorder="1" applyAlignment="1">
      <alignment horizontal="center" vertical="center" wrapText="1"/>
    </xf>
    <xf numFmtId="170" fontId="4" fillId="18" borderId="4" xfId="10" applyNumberFormat="1" applyFont="1" applyFill="1" applyBorder="1" applyAlignment="1">
      <alignment horizontal="center" vertical="center" wrapText="1"/>
    </xf>
    <xf numFmtId="2" fontId="5" fillId="12" borderId="7" xfId="0" applyNumberFormat="1" applyFont="1" applyFill="1" applyBorder="1" applyAlignment="1">
      <alignment horizontal="center" vertical="center" wrapText="1"/>
    </xf>
    <xf numFmtId="170" fontId="4" fillId="0" borderId="0" xfId="10" applyNumberFormat="1" applyFont="1" applyFill="1" applyBorder="1" applyAlignment="1">
      <alignment horizontal="center" vertical="center" wrapText="1"/>
    </xf>
    <xf numFmtId="2" fontId="5" fillId="8" borderId="9" xfId="0" applyNumberFormat="1" applyFont="1" applyFill="1" applyBorder="1" applyAlignment="1">
      <alignment horizontal="center" vertical="center" wrapText="1"/>
    </xf>
    <xf numFmtId="2" fontId="5" fillId="8" borderId="8" xfId="0" applyNumberFormat="1" applyFont="1" applyFill="1" applyBorder="1" applyAlignment="1">
      <alignment horizontal="center" vertical="center" wrapText="1"/>
    </xf>
    <xf numFmtId="2" fontId="4" fillId="8" borderId="4" xfId="0" applyNumberFormat="1" applyFont="1" applyFill="1" applyBorder="1" applyAlignment="1">
      <alignment horizontal="center" vertical="center" wrapText="1"/>
    </xf>
    <xf numFmtId="1" fontId="4" fillId="8" borderId="4" xfId="0" applyNumberFormat="1" applyFont="1" applyFill="1" applyBorder="1" applyAlignment="1">
      <alignment horizontal="center" vertical="center" wrapText="1"/>
    </xf>
    <xf numFmtId="1" fontId="5" fillId="8" borderId="8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167" fontId="4" fillId="3" borderId="6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67" fontId="5" fillId="8" borderId="8" xfId="0" applyNumberFormat="1" applyFont="1" applyFill="1" applyBorder="1" applyAlignment="1">
      <alignment horizontal="center" vertical="center" wrapText="1"/>
    </xf>
    <xf numFmtId="2" fontId="4" fillId="3" borderId="4" xfId="7" applyNumberFormat="1" applyFont="1" applyFill="1" applyBorder="1" applyAlignment="1">
      <alignment horizontal="center" vertical="center" wrapText="1"/>
    </xf>
    <xf numFmtId="0" fontId="4" fillId="3" borderId="6" xfId="7" applyFont="1" applyFill="1" applyBorder="1" applyAlignment="1">
      <alignment horizontal="center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4" fillId="6" borderId="0" xfId="0" applyFont="1" applyFill="1"/>
    <xf numFmtId="0" fontId="11" fillId="6" borderId="4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center" vertical="center" wrapText="1"/>
    </xf>
    <xf numFmtId="0" fontId="6" fillId="4" borderId="4" xfId="7" applyFont="1" applyFill="1" applyBorder="1" applyAlignment="1">
      <alignment horizontal="center" vertical="center" wrapText="1"/>
    </xf>
    <xf numFmtId="0" fontId="6" fillId="5" borderId="16" xfId="7" applyFont="1" applyFill="1" applyBorder="1" applyAlignment="1">
      <alignment horizontal="center" vertical="center" wrapText="1"/>
    </xf>
    <xf numFmtId="0" fontId="6" fillId="5" borderId="0" xfId="7" applyFont="1" applyFill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4" xfId="10" applyNumberFormat="1" applyFont="1" applyBorder="1" applyAlignment="1">
      <alignment horizontal="center" vertical="center" wrapText="1"/>
    </xf>
    <xf numFmtId="170" fontId="4" fillId="0" borderId="4" xfId="10" applyNumberFormat="1" applyFont="1" applyBorder="1" applyAlignment="1">
      <alignment horizontal="center" vertical="center" wrapText="1"/>
    </xf>
    <xf numFmtId="0" fontId="6" fillId="5" borderId="4" xfId="10" applyNumberFormat="1" applyFont="1" applyFill="1" applyBorder="1" applyAlignment="1">
      <alignment horizontal="center" vertical="center" wrapText="1"/>
    </xf>
    <xf numFmtId="43" fontId="4" fillId="0" borderId="4" xfId="1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0" borderId="0" xfId="8" applyFont="1" applyBorder="1" applyAlignment="1">
      <alignment horizontal="center" vertical="center" wrapText="1"/>
    </xf>
    <xf numFmtId="14" fontId="6" fillId="5" borderId="4" xfId="7" applyNumberFormat="1" applyFont="1" applyFill="1" applyBorder="1" applyAlignment="1">
      <alignment horizontal="center" vertical="center" wrapText="1"/>
    </xf>
    <xf numFmtId="14" fontId="4" fillId="9" borderId="4" xfId="2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4" fillId="0" borderId="0" xfId="0" applyFont="1" applyFill="1"/>
    <xf numFmtId="0" fontId="1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0" fontId="14" fillId="6" borderId="0" xfId="0" applyFont="1" applyFill="1" applyAlignment="1">
      <alignment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2" fontId="6" fillId="5" borderId="4" xfId="7" applyNumberFormat="1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4" fontId="10" fillId="3" borderId="4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/>
    <xf numFmtId="0" fontId="14" fillId="3" borderId="0" xfId="0" applyFont="1" applyFill="1" applyBorder="1"/>
    <xf numFmtId="0" fontId="14" fillId="0" borderId="0" xfId="0" applyFont="1" applyFill="1" applyBorder="1"/>
    <xf numFmtId="3" fontId="4" fillId="0" borderId="4" xfId="8" applyNumberFormat="1" applyFont="1" applyBorder="1" applyAlignment="1">
      <alignment horizontal="center" vertical="center" wrapText="1"/>
    </xf>
    <xf numFmtId="0" fontId="4" fillId="0" borderId="4" xfId="8" quotePrefix="1" applyFont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9" borderId="4" xfId="8" applyFont="1" applyFill="1" applyBorder="1" applyAlignment="1">
      <alignment horizontal="center" vertical="center" wrapText="1"/>
    </xf>
    <xf numFmtId="43" fontId="6" fillId="5" borderId="4" xfId="10" applyFont="1" applyFill="1" applyBorder="1" applyAlignment="1">
      <alignment horizontal="center" vertical="center" wrapText="1"/>
    </xf>
    <xf numFmtId="14" fontId="4" fillId="0" borderId="4" xfId="10" applyNumberFormat="1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 wrapText="1"/>
    </xf>
    <xf numFmtId="14" fontId="4" fillId="3" borderId="4" xfId="10" applyNumberFormat="1" applyFont="1" applyFill="1" applyBorder="1" applyAlignment="1">
      <alignment horizontal="center" vertical="center" wrapText="1"/>
    </xf>
    <xf numFmtId="170" fontId="4" fillId="0" borderId="4" xfId="0" applyNumberFormat="1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2" fontId="4" fillId="3" borderId="4" xfId="0" applyNumberFormat="1" applyFont="1" applyFill="1" applyBorder="1" applyAlignment="1">
      <alignment horizontal="center" vertical="center" wrapText="1"/>
    </xf>
    <xf numFmtId="0" fontId="4" fillId="3" borderId="4" xfId="10" applyNumberFormat="1" applyFont="1" applyFill="1" applyBorder="1" applyAlignment="1">
      <alignment horizontal="center" vertical="center" wrapText="1"/>
    </xf>
    <xf numFmtId="170" fontId="4" fillId="5" borderId="4" xfId="10" applyNumberFormat="1" applyFont="1" applyFill="1" applyBorder="1" applyAlignment="1">
      <alignment horizontal="center" vertical="center" wrapText="1"/>
    </xf>
    <xf numFmtId="43" fontId="4" fillId="5" borderId="4" xfId="10" applyFont="1" applyFill="1" applyBorder="1" applyAlignment="1">
      <alignment horizontal="center" vertical="center" wrapText="1"/>
    </xf>
    <xf numFmtId="168" fontId="4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6" borderId="4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169" fontId="11" fillId="6" borderId="6" xfId="0" applyNumberFormat="1" applyFont="1" applyFill="1" applyBorder="1" applyAlignment="1">
      <alignment horizontal="center" vertical="center" wrapText="1"/>
    </xf>
    <xf numFmtId="169" fontId="11" fillId="6" borderId="5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4">
    <cellStyle name="Comma" xfId="10" builtinId="3"/>
    <cellStyle name="Comma 10" xfId="9"/>
    <cellStyle name="Comma 3" xfId="11"/>
    <cellStyle name="Comma 3 2" xfId="12"/>
    <cellStyle name="Currency" xfId="4" builtinId="4"/>
    <cellStyle name="Normal" xfId="0" builtinId="0"/>
    <cellStyle name="Normal 10" xfId="2"/>
    <cellStyle name="Normal 12 2" xfId="8"/>
    <cellStyle name="Normal 2" xfId="3"/>
    <cellStyle name="Normal 2 2 2" xfId="7"/>
    <cellStyle name="Normal_List NDC  killasaifullah" xfId="6"/>
    <cellStyle name="Normal_List NDC  killasaifullah 2" xfId="13"/>
    <cellStyle name="Normal_New Schemes 2007-08 2" xfId="5"/>
    <cellStyle name="Percent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shahid%20jamali%20saib/Performa%20NPIWC,%20NPECA+FINANCIAL%20BEHRAM%20KHAN%202020-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ECA Financial "/>
      <sheetName val="NPIWC Financial"/>
      <sheetName val="WC-NPIWC "/>
      <sheetName val="RCC NPIWC-II"/>
      <sheetName val="WST NPIWC"/>
      <sheetName val="WC-NPECA"/>
      <sheetName val="SOLAR"/>
      <sheetName val="pond+solar NPECA"/>
      <sheetName val="Sheet2"/>
      <sheetName val="Dug well + solar NPECA (2)"/>
      <sheetName val="Fruit plant Dist NPECA (3)"/>
      <sheetName val="FIN O &amp; MGT"/>
      <sheetName val="O &amp;MGT"/>
      <sheetName val="Tunnel"/>
      <sheetName val="drip double 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6">
          <cell r="C6" t="str">
            <v>Kachhi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J5271"/>
  <sheetViews>
    <sheetView zoomScale="42" zoomScaleNormal="42" workbookViewId="0">
      <selection activeCell="J2" sqref="J2:M2"/>
    </sheetView>
  </sheetViews>
  <sheetFormatPr defaultColWidth="9.140625" defaultRowHeight="15" x14ac:dyDescent="0.25"/>
  <cols>
    <col min="1" max="1" width="12.42578125" style="44" customWidth="1"/>
    <col min="2" max="2" width="14.28515625" style="1" customWidth="1"/>
    <col min="3" max="3" width="18.42578125" style="1" customWidth="1"/>
    <col min="4" max="4" width="24.7109375" style="91" customWidth="1"/>
    <col min="5" max="5" width="23.5703125" style="1" customWidth="1"/>
    <col min="6" max="6" width="27" style="1" customWidth="1"/>
    <col min="7" max="7" width="28.28515625" style="1" customWidth="1"/>
    <col min="8" max="8" width="32.140625" style="1" customWidth="1"/>
    <col min="9" max="9" width="31.140625" style="1" customWidth="1"/>
    <col min="10" max="10" width="30.85546875" style="1" customWidth="1"/>
    <col min="11" max="11" width="22.85546875" style="1" customWidth="1"/>
    <col min="12" max="12" width="23.5703125" style="1" customWidth="1"/>
    <col min="13" max="13" width="22.5703125" style="1" customWidth="1"/>
    <col min="14" max="14" width="17.28515625" style="1" customWidth="1"/>
    <col min="15" max="15" width="21.140625" style="1" customWidth="1"/>
    <col min="16" max="16" width="22.28515625" style="1" customWidth="1"/>
    <col min="17" max="17" width="13.5703125" style="44" customWidth="1"/>
    <col min="18" max="18" width="12.42578125" style="1" customWidth="1"/>
    <col min="19" max="19" width="17.140625" style="1" bestFit="1" customWidth="1"/>
    <col min="20" max="20" width="22.28515625" style="80" customWidth="1"/>
    <col min="21" max="21" width="21.28515625" style="80" customWidth="1"/>
    <col min="22" max="22" width="17" style="80" customWidth="1"/>
    <col min="23" max="23" width="25" style="8" customWidth="1"/>
    <col min="24" max="24" width="43.42578125" style="108" customWidth="1"/>
    <col min="25" max="25" width="27.7109375" style="8" customWidth="1"/>
    <col min="26" max="26" width="16" style="1" customWidth="1"/>
    <col min="27" max="16384" width="9.140625" style="1"/>
  </cols>
  <sheetData>
    <row r="1" spans="1:118" s="247" customFormat="1" ht="75" customHeight="1" x14ac:dyDescent="0.25">
      <c r="B1" s="245"/>
      <c r="C1" s="245"/>
      <c r="D1" s="245"/>
      <c r="E1" s="245"/>
      <c r="F1" s="304" t="s">
        <v>0</v>
      </c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245"/>
      <c r="T1" s="245"/>
      <c r="U1" s="245"/>
      <c r="V1" s="245"/>
      <c r="W1" s="245"/>
      <c r="X1" s="245"/>
      <c r="Y1" s="248"/>
      <c r="Z1" s="248"/>
      <c r="AA1" s="248"/>
      <c r="AB1" s="248"/>
      <c r="AC1" s="249"/>
    </row>
    <row r="2" spans="1:118" s="247" customFormat="1" ht="75" customHeight="1" x14ac:dyDescent="0.25">
      <c r="A2" s="245"/>
      <c r="B2" s="245"/>
      <c r="C2" s="245"/>
      <c r="D2" s="245"/>
      <c r="E2" s="245"/>
      <c r="F2" s="245"/>
      <c r="G2" s="245"/>
      <c r="H2" s="245"/>
      <c r="I2" s="245"/>
      <c r="J2" s="305" t="s">
        <v>3768</v>
      </c>
      <c r="K2" s="305"/>
      <c r="L2" s="305"/>
      <c r="M2" s="30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5"/>
      <c r="AC2" s="246"/>
    </row>
    <row r="3" spans="1:118" s="184" customFormat="1" ht="90" customHeight="1" x14ac:dyDescent="0.25">
      <c r="A3" s="307" t="s">
        <v>87</v>
      </c>
      <c r="B3" s="307" t="s">
        <v>8689</v>
      </c>
      <c r="C3" s="307" t="s">
        <v>88</v>
      </c>
      <c r="D3" s="307" t="s">
        <v>89</v>
      </c>
      <c r="E3" s="307" t="s">
        <v>8688</v>
      </c>
      <c r="F3" s="307" t="s">
        <v>90</v>
      </c>
      <c r="G3" s="307" t="s">
        <v>91</v>
      </c>
      <c r="H3" s="307" t="s">
        <v>92</v>
      </c>
      <c r="I3" s="307" t="s">
        <v>93</v>
      </c>
      <c r="J3" s="307" t="s">
        <v>94</v>
      </c>
      <c r="K3" s="307" t="s">
        <v>95</v>
      </c>
      <c r="L3" s="310" t="s">
        <v>96</v>
      </c>
      <c r="M3" s="311"/>
      <c r="N3" s="307" t="s">
        <v>97</v>
      </c>
      <c r="O3" s="307" t="s">
        <v>98</v>
      </c>
      <c r="P3" s="182" t="s">
        <v>99</v>
      </c>
      <c r="Q3" s="309" t="s">
        <v>8690</v>
      </c>
      <c r="R3" s="307"/>
      <c r="S3" s="307"/>
      <c r="T3" s="307" t="s">
        <v>247</v>
      </c>
      <c r="U3" s="307" t="s">
        <v>248</v>
      </c>
      <c r="V3" s="307" t="s">
        <v>8691</v>
      </c>
      <c r="W3" s="308" t="s">
        <v>100</v>
      </c>
      <c r="X3" s="307" t="s">
        <v>249</v>
      </c>
      <c r="Y3" s="306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3"/>
      <c r="DJ3" s="183"/>
      <c r="DK3" s="183"/>
      <c r="DL3" s="183"/>
      <c r="DM3" s="183"/>
      <c r="DN3" s="183"/>
    </row>
    <row r="4" spans="1:118" s="184" customFormat="1" ht="90" customHeight="1" x14ac:dyDescent="0.25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185" t="s">
        <v>3810</v>
      </c>
      <c r="M4" s="185" t="s">
        <v>3811</v>
      </c>
      <c r="N4" s="307"/>
      <c r="O4" s="307"/>
      <c r="P4" s="182" t="s">
        <v>101</v>
      </c>
      <c r="Q4" s="182" t="s">
        <v>3968</v>
      </c>
      <c r="R4" s="182" t="s">
        <v>3969</v>
      </c>
      <c r="S4" s="182" t="s">
        <v>102</v>
      </c>
      <c r="T4" s="307"/>
      <c r="U4" s="307"/>
      <c r="V4" s="307"/>
      <c r="W4" s="308"/>
      <c r="X4" s="307"/>
      <c r="Y4" s="306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/>
      <c r="DD4" s="183"/>
      <c r="DE4" s="183"/>
      <c r="DF4" s="183"/>
      <c r="DG4" s="183"/>
      <c r="DH4" s="183"/>
      <c r="DI4" s="183"/>
      <c r="DJ4" s="183"/>
      <c r="DK4" s="183"/>
      <c r="DL4" s="183"/>
      <c r="DM4" s="183"/>
      <c r="DN4" s="183"/>
    </row>
    <row r="5" spans="1:118" s="4" customFormat="1" ht="80.099999999999994" customHeight="1" x14ac:dyDescent="0.25">
      <c r="A5" s="9">
        <v>1</v>
      </c>
      <c r="B5" s="9">
        <v>1</v>
      </c>
      <c r="C5" s="9" t="s">
        <v>103</v>
      </c>
      <c r="D5" s="10" t="s">
        <v>6859</v>
      </c>
      <c r="E5" s="9" t="s">
        <v>6912</v>
      </c>
      <c r="F5" s="9" t="s">
        <v>6920</v>
      </c>
      <c r="G5" s="9" t="s">
        <v>6920</v>
      </c>
      <c r="H5" s="9" t="s">
        <v>6921</v>
      </c>
      <c r="I5" s="9" t="s">
        <v>6922</v>
      </c>
      <c r="J5" s="9">
        <v>3112022420</v>
      </c>
      <c r="K5" s="9" t="s">
        <v>6920</v>
      </c>
      <c r="L5" s="9">
        <v>30.331499999999998</v>
      </c>
      <c r="M5" s="9">
        <v>66.452100000000002</v>
      </c>
      <c r="N5" s="9" t="s">
        <v>8</v>
      </c>
      <c r="O5" s="28" t="s">
        <v>4422</v>
      </c>
      <c r="P5" s="9" t="s">
        <v>8</v>
      </c>
      <c r="Q5" s="64">
        <v>2</v>
      </c>
      <c r="R5" s="64"/>
      <c r="S5" s="41"/>
      <c r="T5" s="9" t="s">
        <v>3146</v>
      </c>
      <c r="U5" s="9">
        <v>35250</v>
      </c>
      <c r="V5" s="28" t="s">
        <v>4423</v>
      </c>
      <c r="W5" s="13" t="s">
        <v>107</v>
      </c>
      <c r="X5" s="9" t="s">
        <v>1471</v>
      </c>
    </row>
    <row r="6" spans="1:118" s="4" customFormat="1" ht="80.099999999999994" customHeight="1" x14ac:dyDescent="0.25">
      <c r="A6" s="9">
        <f>A5+1</f>
        <v>2</v>
      </c>
      <c r="B6" s="9">
        <f>B5+1</f>
        <v>2</v>
      </c>
      <c r="C6" s="9" t="s">
        <v>103</v>
      </c>
      <c r="D6" s="10" t="s">
        <v>6859</v>
      </c>
      <c r="E6" s="9" t="s">
        <v>6912</v>
      </c>
      <c r="F6" s="9" t="s">
        <v>6920</v>
      </c>
      <c r="G6" s="9" t="s">
        <v>6920</v>
      </c>
      <c r="H6" s="9" t="s">
        <v>4071</v>
      </c>
      <c r="I6" s="9" t="s">
        <v>6923</v>
      </c>
      <c r="J6" s="9">
        <v>336392026</v>
      </c>
      <c r="K6" s="9" t="s">
        <v>6920</v>
      </c>
      <c r="L6" s="9">
        <v>30.354800000000001</v>
      </c>
      <c r="M6" s="9">
        <v>66.486500000000007</v>
      </c>
      <c r="N6" s="9" t="s">
        <v>8</v>
      </c>
      <c r="O6" s="28" t="s">
        <v>4422</v>
      </c>
      <c r="P6" s="9" t="s">
        <v>8</v>
      </c>
      <c r="Q6" s="64">
        <v>2</v>
      </c>
      <c r="R6" s="64"/>
      <c r="S6" s="41"/>
      <c r="T6" s="9" t="s">
        <v>3146</v>
      </c>
      <c r="U6" s="9">
        <v>35250</v>
      </c>
      <c r="V6" s="28" t="s">
        <v>4423</v>
      </c>
      <c r="W6" s="13" t="s">
        <v>107</v>
      </c>
      <c r="X6" s="9" t="s">
        <v>1471</v>
      </c>
    </row>
    <row r="7" spans="1:118" s="4" customFormat="1" ht="80.099999999999994" customHeight="1" x14ac:dyDescent="0.25">
      <c r="A7" s="9">
        <f>A6+1</f>
        <v>3</v>
      </c>
      <c r="B7" s="9">
        <f>B6+1</f>
        <v>3</v>
      </c>
      <c r="C7" s="9" t="s">
        <v>103</v>
      </c>
      <c r="D7" s="10" t="s">
        <v>6859</v>
      </c>
      <c r="E7" s="9" t="s">
        <v>6912</v>
      </c>
      <c r="F7" s="9" t="s">
        <v>6920</v>
      </c>
      <c r="G7" s="9" t="s">
        <v>6920</v>
      </c>
      <c r="H7" s="9" t="s">
        <v>6924</v>
      </c>
      <c r="I7" s="9" t="s">
        <v>6925</v>
      </c>
      <c r="J7" s="9">
        <v>3168207870</v>
      </c>
      <c r="K7" s="9" t="s">
        <v>6920</v>
      </c>
      <c r="L7" s="9">
        <v>30.4528</v>
      </c>
      <c r="M7" s="9">
        <v>66.935410000000005</v>
      </c>
      <c r="N7" s="9" t="s">
        <v>8</v>
      </c>
      <c r="O7" s="28" t="s">
        <v>4422</v>
      </c>
      <c r="P7" s="9" t="s">
        <v>8</v>
      </c>
      <c r="Q7" s="64">
        <v>2</v>
      </c>
      <c r="R7" s="64"/>
      <c r="S7" s="41"/>
      <c r="T7" s="9" t="s">
        <v>3146</v>
      </c>
      <c r="U7" s="9">
        <v>35250</v>
      </c>
      <c r="V7" s="28" t="s">
        <v>4423</v>
      </c>
      <c r="W7" s="13" t="s">
        <v>107</v>
      </c>
      <c r="X7" s="9" t="s">
        <v>1471</v>
      </c>
    </row>
    <row r="8" spans="1:118" s="4" customFormat="1" ht="80.099999999999994" customHeight="1" x14ac:dyDescent="0.25">
      <c r="O8" s="31"/>
      <c r="Q8" s="187">
        <f>SUM(Q7+Q6+Q5)</f>
        <v>6</v>
      </c>
      <c r="R8" s="187"/>
      <c r="S8" s="187"/>
      <c r="V8" s="31"/>
      <c r="W8" s="16"/>
    </row>
    <row r="9" spans="1:118" s="31" customFormat="1" ht="80.099999999999994" customHeight="1" x14ac:dyDescent="0.25">
      <c r="A9" s="9">
        <f>A7+1</f>
        <v>4</v>
      </c>
      <c r="B9" s="9">
        <v>1</v>
      </c>
      <c r="C9" s="9" t="s">
        <v>3878</v>
      </c>
      <c r="D9" s="10" t="s">
        <v>6859</v>
      </c>
      <c r="E9" s="9" t="s">
        <v>6912</v>
      </c>
      <c r="F9" s="9" t="s">
        <v>6926</v>
      </c>
      <c r="G9" s="9" t="s">
        <v>6926</v>
      </c>
      <c r="H9" s="9" t="s">
        <v>739</v>
      </c>
      <c r="I9" s="9" t="s">
        <v>6927</v>
      </c>
      <c r="J9" s="9">
        <v>3332346582</v>
      </c>
      <c r="K9" s="9" t="s">
        <v>6926</v>
      </c>
      <c r="L9" s="9">
        <v>30.66254</v>
      </c>
      <c r="M9" s="9">
        <v>67.256799999999998</v>
      </c>
      <c r="N9" s="9" t="s">
        <v>6</v>
      </c>
      <c r="O9" s="9" t="s">
        <v>5248</v>
      </c>
      <c r="P9" s="9" t="s">
        <v>8</v>
      </c>
      <c r="Q9" s="9">
        <v>2</v>
      </c>
      <c r="R9" s="9"/>
      <c r="S9" s="9"/>
      <c r="T9" s="95" t="s">
        <v>6858</v>
      </c>
      <c r="U9" s="9">
        <v>35250</v>
      </c>
      <c r="V9" s="9" t="s">
        <v>5249</v>
      </c>
      <c r="W9" s="188" t="s">
        <v>107</v>
      </c>
      <c r="X9" s="188" t="s">
        <v>4857</v>
      </c>
      <c r="Y9" s="4"/>
    </row>
    <row r="10" spans="1:118" s="31" customFormat="1" ht="80.099999999999994" customHeight="1" x14ac:dyDescent="0.25">
      <c r="A10" s="9">
        <f>A9+1</f>
        <v>5</v>
      </c>
      <c r="B10" s="9">
        <f>B9+1</f>
        <v>2</v>
      </c>
      <c r="C10" s="9" t="s">
        <v>3878</v>
      </c>
      <c r="D10" s="10" t="s">
        <v>6859</v>
      </c>
      <c r="E10" s="9" t="s">
        <v>6912</v>
      </c>
      <c r="F10" s="9" t="s">
        <v>6928</v>
      </c>
      <c r="G10" s="9" t="s">
        <v>6920</v>
      </c>
      <c r="H10" s="9" t="s">
        <v>3355</v>
      </c>
      <c r="I10" s="9" t="s">
        <v>6929</v>
      </c>
      <c r="J10" s="9">
        <v>3315450722</v>
      </c>
      <c r="K10" s="9" t="s">
        <v>6928</v>
      </c>
      <c r="L10" s="9">
        <v>30.254000000000001</v>
      </c>
      <c r="M10" s="9">
        <v>67.125900000000001</v>
      </c>
      <c r="N10" s="9" t="s">
        <v>6</v>
      </c>
      <c r="O10" s="9" t="s">
        <v>5248</v>
      </c>
      <c r="P10" s="9" t="s">
        <v>8</v>
      </c>
      <c r="Q10" s="9">
        <v>3</v>
      </c>
      <c r="R10" s="9"/>
      <c r="S10" s="9"/>
      <c r="T10" s="95" t="s">
        <v>6858</v>
      </c>
      <c r="U10" s="9">
        <v>52875</v>
      </c>
      <c r="V10" s="9" t="s">
        <v>5249</v>
      </c>
      <c r="W10" s="188" t="s">
        <v>107</v>
      </c>
      <c r="X10" s="188" t="s">
        <v>4857</v>
      </c>
      <c r="Y10" s="4"/>
    </row>
    <row r="11" spans="1:118" s="31" customFormat="1" ht="80.099999999999994" customHeight="1" x14ac:dyDescent="0.25">
      <c r="A11" s="9">
        <f>A10+1</f>
        <v>6</v>
      </c>
      <c r="B11" s="9">
        <f>B10+1</f>
        <v>3</v>
      </c>
      <c r="C11" s="9" t="s">
        <v>3878</v>
      </c>
      <c r="D11" s="10" t="s">
        <v>6859</v>
      </c>
      <c r="E11" s="9" t="s">
        <v>6912</v>
      </c>
      <c r="F11" s="9" t="s">
        <v>6928</v>
      </c>
      <c r="G11" s="9" t="s">
        <v>6920</v>
      </c>
      <c r="H11" s="9" t="s">
        <v>3446</v>
      </c>
      <c r="I11" s="9" t="s">
        <v>6930</v>
      </c>
      <c r="J11" s="9">
        <v>3313590557</v>
      </c>
      <c r="K11" s="9" t="s">
        <v>6928</v>
      </c>
      <c r="L11" s="9">
        <v>30.308900000000001</v>
      </c>
      <c r="M11" s="9">
        <v>67.281099999999995</v>
      </c>
      <c r="N11" s="9" t="s">
        <v>6</v>
      </c>
      <c r="O11" s="9" t="s">
        <v>5248</v>
      </c>
      <c r="P11" s="9" t="s">
        <v>8</v>
      </c>
      <c r="Q11" s="9">
        <v>3</v>
      </c>
      <c r="R11" s="9"/>
      <c r="S11" s="9"/>
      <c r="T11" s="95" t="s">
        <v>6858</v>
      </c>
      <c r="U11" s="9">
        <v>52875</v>
      </c>
      <c r="V11" s="9" t="s">
        <v>5249</v>
      </c>
      <c r="W11" s="188" t="s">
        <v>107</v>
      </c>
      <c r="X11" s="188" t="s">
        <v>4857</v>
      </c>
      <c r="Y11" s="4"/>
    </row>
    <row r="12" spans="1:118" s="31" customFormat="1" ht="80.099999999999994" customHeight="1" x14ac:dyDescent="0.25">
      <c r="A12" s="9">
        <f t="shared" ref="A12:B13" si="0">A11+1</f>
        <v>7</v>
      </c>
      <c r="B12" s="9">
        <f t="shared" si="0"/>
        <v>4</v>
      </c>
      <c r="C12" s="9" t="s">
        <v>3878</v>
      </c>
      <c r="D12" s="10" t="s">
        <v>6859</v>
      </c>
      <c r="E12" s="9" t="s">
        <v>6912</v>
      </c>
      <c r="F12" s="9" t="s">
        <v>6920</v>
      </c>
      <c r="G12" s="9" t="s">
        <v>6920</v>
      </c>
      <c r="H12" s="9" t="s">
        <v>192</v>
      </c>
      <c r="I12" s="9" t="s">
        <v>6931</v>
      </c>
      <c r="J12" s="9">
        <v>3316025527</v>
      </c>
      <c r="K12" s="9" t="s">
        <v>6920</v>
      </c>
      <c r="L12" s="9">
        <v>30.444199999999999</v>
      </c>
      <c r="M12" s="9">
        <v>67.024799999999999</v>
      </c>
      <c r="N12" s="9" t="s">
        <v>6</v>
      </c>
      <c r="O12" s="9" t="s">
        <v>5248</v>
      </c>
      <c r="P12" s="9" t="s">
        <v>8</v>
      </c>
      <c r="Q12" s="9">
        <v>3</v>
      </c>
      <c r="R12" s="9"/>
      <c r="S12" s="9"/>
      <c r="T12" s="95" t="s">
        <v>6858</v>
      </c>
      <c r="U12" s="9">
        <v>52875</v>
      </c>
      <c r="V12" s="9" t="s">
        <v>5249</v>
      </c>
      <c r="W12" s="188" t="s">
        <v>107</v>
      </c>
      <c r="X12" s="188" t="s">
        <v>4857</v>
      </c>
      <c r="Y12" s="4"/>
    </row>
    <row r="13" spans="1:118" s="31" customFormat="1" ht="80.099999999999994" customHeight="1" x14ac:dyDescent="0.25">
      <c r="A13" s="9">
        <f t="shared" si="0"/>
        <v>8</v>
      </c>
      <c r="B13" s="9">
        <f t="shared" si="0"/>
        <v>5</v>
      </c>
      <c r="C13" s="9" t="s">
        <v>3878</v>
      </c>
      <c r="D13" s="10" t="s">
        <v>6859</v>
      </c>
      <c r="E13" s="9" t="s">
        <v>6912</v>
      </c>
      <c r="F13" s="9" t="s">
        <v>6928</v>
      </c>
      <c r="G13" s="9" t="s">
        <v>6920</v>
      </c>
      <c r="H13" s="9" t="s">
        <v>6932</v>
      </c>
      <c r="I13" s="9" t="s">
        <v>6933</v>
      </c>
      <c r="J13" s="9">
        <v>3315292234</v>
      </c>
      <c r="K13" s="9" t="s">
        <v>6928</v>
      </c>
      <c r="L13" s="9">
        <v>30.782509999999998</v>
      </c>
      <c r="M13" s="9">
        <v>67.364664000000005</v>
      </c>
      <c r="N13" s="9" t="s">
        <v>6</v>
      </c>
      <c r="O13" s="9" t="s">
        <v>5248</v>
      </c>
      <c r="P13" s="9" t="s">
        <v>8</v>
      </c>
      <c r="Q13" s="9">
        <v>3</v>
      </c>
      <c r="R13" s="9"/>
      <c r="S13" s="9"/>
      <c r="T13" s="95" t="s">
        <v>6858</v>
      </c>
      <c r="U13" s="9">
        <v>52875</v>
      </c>
      <c r="V13" s="9" t="s">
        <v>5249</v>
      </c>
      <c r="W13" s="188" t="s">
        <v>107</v>
      </c>
      <c r="X13" s="188" t="s">
        <v>4857</v>
      </c>
      <c r="Y13" s="4"/>
    </row>
    <row r="14" spans="1:118" s="31" customFormat="1" ht="80.099999999999994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89">
        <f>SUM(Q13+Q12+Q11+Q10+Q9)</f>
        <v>14</v>
      </c>
      <c r="R14" s="189"/>
      <c r="S14" s="189"/>
      <c r="T14" s="4"/>
      <c r="U14" s="4"/>
      <c r="V14" s="4"/>
      <c r="Y14" s="4"/>
    </row>
    <row r="15" spans="1:118" s="4" customFormat="1" ht="80.099999999999994" customHeight="1" x14ac:dyDescent="0.25">
      <c r="A15" s="9">
        <f>A437+1</f>
        <v>320</v>
      </c>
      <c r="B15" s="61">
        <v>1</v>
      </c>
      <c r="C15" s="11" t="s">
        <v>109</v>
      </c>
      <c r="D15" s="10" t="s">
        <v>110</v>
      </c>
      <c r="E15" s="9" t="s">
        <v>111</v>
      </c>
      <c r="F15" s="9" t="s">
        <v>112</v>
      </c>
      <c r="G15" s="79" t="s">
        <v>113</v>
      </c>
      <c r="H15" s="9" t="s">
        <v>2364</v>
      </c>
      <c r="I15" s="9" t="s">
        <v>114</v>
      </c>
      <c r="J15" s="61" t="s">
        <v>115</v>
      </c>
      <c r="K15" s="9" t="str">
        <f t="shared" ref="K15:K61" si="1">F15</f>
        <v>Shah Salar</v>
      </c>
      <c r="L15" s="9">
        <v>29.241334999999999</v>
      </c>
      <c r="M15" s="9">
        <v>64.678989000000001</v>
      </c>
      <c r="N15" s="28" t="s">
        <v>6</v>
      </c>
      <c r="O15" s="9" t="s">
        <v>7</v>
      </c>
      <c r="P15" s="79" t="s">
        <v>8</v>
      </c>
      <c r="Q15" s="9">
        <v>5</v>
      </c>
      <c r="R15" s="9"/>
      <c r="S15" s="79"/>
      <c r="T15" s="35" t="s">
        <v>116</v>
      </c>
      <c r="U15" s="28">
        <v>88125</v>
      </c>
      <c r="V15" s="28" t="s">
        <v>10</v>
      </c>
      <c r="W15" s="10" t="s">
        <v>117</v>
      </c>
      <c r="X15" s="9" t="s">
        <v>12</v>
      </c>
      <c r="AA15" s="4" t="s">
        <v>2373</v>
      </c>
    </row>
    <row r="16" spans="1:118" s="4" customFormat="1" ht="80.099999999999994" customHeight="1" x14ac:dyDescent="0.25">
      <c r="A16" s="9">
        <f t="shared" ref="A16:A61" si="2">A15+1</f>
        <v>321</v>
      </c>
      <c r="B16" s="61">
        <v>2</v>
      </c>
      <c r="C16" s="11" t="s">
        <v>109</v>
      </c>
      <c r="D16" s="10" t="s">
        <v>110</v>
      </c>
      <c r="E16" s="9" t="s">
        <v>111</v>
      </c>
      <c r="F16" s="9" t="s">
        <v>112</v>
      </c>
      <c r="G16" s="79" t="s">
        <v>113</v>
      </c>
      <c r="H16" s="9" t="s">
        <v>118</v>
      </c>
      <c r="I16" s="9" t="s">
        <v>119</v>
      </c>
      <c r="J16" s="61" t="s">
        <v>115</v>
      </c>
      <c r="K16" s="9" t="str">
        <f t="shared" si="1"/>
        <v>Shah Salar</v>
      </c>
      <c r="L16" s="9">
        <v>29.227312000000001</v>
      </c>
      <c r="M16" s="9">
        <v>64.701999000000001</v>
      </c>
      <c r="N16" s="28" t="s">
        <v>6</v>
      </c>
      <c r="O16" s="9" t="s">
        <v>7</v>
      </c>
      <c r="P16" s="79" t="s">
        <v>8</v>
      </c>
      <c r="Q16" s="9">
        <v>3</v>
      </c>
      <c r="R16" s="9"/>
      <c r="S16" s="79"/>
      <c r="T16" s="35" t="s">
        <v>116</v>
      </c>
      <c r="U16" s="28">
        <v>52875</v>
      </c>
      <c r="V16" s="28" t="s">
        <v>10</v>
      </c>
      <c r="W16" s="10" t="s">
        <v>117</v>
      </c>
      <c r="X16" s="9" t="s">
        <v>12</v>
      </c>
    </row>
    <row r="17" spans="1:24" s="4" customFormat="1" ht="80.099999999999994" customHeight="1" x14ac:dyDescent="0.25">
      <c r="A17" s="9">
        <f t="shared" si="2"/>
        <v>322</v>
      </c>
      <c r="B17" s="61">
        <v>3</v>
      </c>
      <c r="C17" s="11" t="s">
        <v>109</v>
      </c>
      <c r="D17" s="10" t="s">
        <v>110</v>
      </c>
      <c r="E17" s="9" t="s">
        <v>111</v>
      </c>
      <c r="F17" s="9" t="s">
        <v>120</v>
      </c>
      <c r="G17" s="79" t="s">
        <v>113</v>
      </c>
      <c r="H17" s="9" t="s">
        <v>121</v>
      </c>
      <c r="I17" s="9" t="s">
        <v>122</v>
      </c>
      <c r="J17" s="61" t="s">
        <v>115</v>
      </c>
      <c r="K17" s="9" t="str">
        <f t="shared" si="1"/>
        <v>Puzhoi</v>
      </c>
      <c r="L17" s="9">
        <v>28.886331999999999</v>
      </c>
      <c r="M17" s="9">
        <v>64.766480000000001</v>
      </c>
      <c r="N17" s="28" t="s">
        <v>6</v>
      </c>
      <c r="O17" s="9" t="s">
        <v>7</v>
      </c>
      <c r="P17" s="79" t="s">
        <v>8</v>
      </c>
      <c r="Q17" s="9">
        <v>6</v>
      </c>
      <c r="R17" s="9"/>
      <c r="S17" s="79"/>
      <c r="T17" s="35" t="s">
        <v>116</v>
      </c>
      <c r="U17" s="28">
        <v>105750</v>
      </c>
      <c r="V17" s="28" t="s">
        <v>10</v>
      </c>
      <c r="W17" s="10" t="s">
        <v>117</v>
      </c>
      <c r="X17" s="9" t="s">
        <v>12</v>
      </c>
    </row>
    <row r="18" spans="1:24" s="4" customFormat="1" ht="80.099999999999994" customHeight="1" x14ac:dyDescent="0.25">
      <c r="A18" s="9">
        <f t="shared" si="2"/>
        <v>323</v>
      </c>
      <c r="B18" s="61">
        <v>4</v>
      </c>
      <c r="C18" s="11" t="s">
        <v>109</v>
      </c>
      <c r="D18" s="10" t="s">
        <v>110</v>
      </c>
      <c r="E18" s="9" t="s">
        <v>111</v>
      </c>
      <c r="F18" s="9" t="s">
        <v>123</v>
      </c>
      <c r="G18" s="79" t="s">
        <v>113</v>
      </c>
      <c r="H18" s="9" t="s">
        <v>124</v>
      </c>
      <c r="I18" s="9" t="s">
        <v>125</v>
      </c>
      <c r="J18" s="61" t="s">
        <v>115</v>
      </c>
      <c r="K18" s="9" t="str">
        <f t="shared" si="1"/>
        <v>Peshuk</v>
      </c>
      <c r="L18" s="9">
        <v>28.96161</v>
      </c>
      <c r="M18" s="9">
        <v>64.595110000000005</v>
      </c>
      <c r="N18" s="28" t="s">
        <v>6</v>
      </c>
      <c r="O18" s="9" t="s">
        <v>7</v>
      </c>
      <c r="P18" s="79" t="s">
        <v>8</v>
      </c>
      <c r="Q18" s="9">
        <v>4</v>
      </c>
      <c r="R18" s="9"/>
      <c r="S18" s="79"/>
      <c r="T18" s="35" t="s">
        <v>116</v>
      </c>
      <c r="U18" s="28">
        <v>70500</v>
      </c>
      <c r="V18" s="28" t="s">
        <v>10</v>
      </c>
      <c r="W18" s="10" t="s">
        <v>117</v>
      </c>
      <c r="X18" s="9" t="s">
        <v>12</v>
      </c>
    </row>
    <row r="19" spans="1:24" s="4" customFormat="1" ht="80.099999999999994" customHeight="1" x14ac:dyDescent="0.25">
      <c r="A19" s="9">
        <f t="shared" si="2"/>
        <v>324</v>
      </c>
      <c r="B19" s="61">
        <v>5</v>
      </c>
      <c r="C19" s="11" t="s">
        <v>109</v>
      </c>
      <c r="D19" s="10" t="s">
        <v>110</v>
      </c>
      <c r="E19" s="9" t="s">
        <v>111</v>
      </c>
      <c r="F19" s="9" t="s">
        <v>126</v>
      </c>
      <c r="G19" s="79" t="s">
        <v>113</v>
      </c>
      <c r="H19" s="9" t="s">
        <v>127</v>
      </c>
      <c r="I19" s="9" t="s">
        <v>128</v>
      </c>
      <c r="J19" s="61" t="s">
        <v>115</v>
      </c>
      <c r="K19" s="9" t="str">
        <f t="shared" si="1"/>
        <v>Mazang</v>
      </c>
      <c r="L19" s="9">
        <v>28.868822000000002</v>
      </c>
      <c r="M19" s="9">
        <v>64.771889999999999</v>
      </c>
      <c r="N19" s="28" t="s">
        <v>6</v>
      </c>
      <c r="O19" s="9" t="s">
        <v>7</v>
      </c>
      <c r="P19" s="79" t="s">
        <v>8</v>
      </c>
      <c r="Q19" s="9">
        <v>6</v>
      </c>
      <c r="R19" s="9"/>
      <c r="S19" s="79"/>
      <c r="T19" s="35" t="s">
        <v>116</v>
      </c>
      <c r="U19" s="28">
        <v>105750</v>
      </c>
      <c r="V19" s="28" t="s">
        <v>10</v>
      </c>
      <c r="W19" s="10" t="s">
        <v>117</v>
      </c>
      <c r="X19" s="9" t="s">
        <v>12</v>
      </c>
    </row>
    <row r="20" spans="1:24" s="4" customFormat="1" ht="80.099999999999994" customHeight="1" x14ac:dyDescent="0.25">
      <c r="A20" s="9">
        <f t="shared" si="2"/>
        <v>325</v>
      </c>
      <c r="B20" s="9">
        <v>6</v>
      </c>
      <c r="C20" s="11" t="s">
        <v>109</v>
      </c>
      <c r="D20" s="10" t="s">
        <v>110</v>
      </c>
      <c r="E20" s="9" t="s">
        <v>111</v>
      </c>
      <c r="F20" s="9" t="s">
        <v>110</v>
      </c>
      <c r="G20" s="79" t="s">
        <v>113</v>
      </c>
      <c r="H20" s="9" t="s">
        <v>129</v>
      </c>
      <c r="I20" s="9" t="s">
        <v>130</v>
      </c>
      <c r="J20" s="61" t="s">
        <v>115</v>
      </c>
      <c r="K20" s="9" t="str">
        <f t="shared" si="1"/>
        <v>Chagai</v>
      </c>
      <c r="L20" s="9">
        <v>29.378796000000001</v>
      </c>
      <c r="M20" s="9">
        <v>64.475888999999995</v>
      </c>
      <c r="N20" s="28" t="s">
        <v>6</v>
      </c>
      <c r="O20" s="9" t="s">
        <v>7</v>
      </c>
      <c r="P20" s="79" t="s">
        <v>8</v>
      </c>
      <c r="Q20" s="102"/>
      <c r="R20" s="64">
        <v>4</v>
      </c>
      <c r="S20" s="79"/>
      <c r="T20" s="9" t="s">
        <v>116</v>
      </c>
      <c r="U20" s="9">
        <v>51600</v>
      </c>
      <c r="V20" s="28" t="s">
        <v>10</v>
      </c>
      <c r="W20" s="10" t="s">
        <v>117</v>
      </c>
      <c r="X20" s="9" t="s">
        <v>12</v>
      </c>
    </row>
    <row r="21" spans="1:24" s="4" customFormat="1" ht="80.099999999999994" customHeight="1" x14ac:dyDescent="0.25">
      <c r="A21" s="9">
        <f t="shared" si="2"/>
        <v>326</v>
      </c>
      <c r="B21" s="9">
        <v>7</v>
      </c>
      <c r="C21" s="11" t="s">
        <v>109</v>
      </c>
      <c r="D21" s="10" t="s">
        <v>110</v>
      </c>
      <c r="E21" s="9" t="s">
        <v>111</v>
      </c>
      <c r="F21" s="9" t="s">
        <v>2367</v>
      </c>
      <c r="G21" s="79" t="s">
        <v>113</v>
      </c>
      <c r="H21" s="9" t="s">
        <v>131</v>
      </c>
      <c r="I21" s="9" t="s">
        <v>132</v>
      </c>
      <c r="J21" s="61" t="s">
        <v>115</v>
      </c>
      <c r="K21" s="9" t="str">
        <f t="shared" si="1"/>
        <v>Karodok</v>
      </c>
      <c r="L21" s="9">
        <v>28.951713999999999</v>
      </c>
      <c r="M21" s="9">
        <v>64.695588000000001</v>
      </c>
      <c r="N21" s="28" t="s">
        <v>6</v>
      </c>
      <c r="O21" s="9" t="s">
        <v>7</v>
      </c>
      <c r="P21" s="79" t="s">
        <v>8</v>
      </c>
      <c r="Q21" s="9"/>
      <c r="R21" s="9">
        <v>3</v>
      </c>
      <c r="S21" s="79"/>
      <c r="T21" s="9" t="s">
        <v>116</v>
      </c>
      <c r="U21" s="9">
        <v>38700</v>
      </c>
      <c r="V21" s="28" t="s">
        <v>10</v>
      </c>
      <c r="W21" s="10" t="s">
        <v>117</v>
      </c>
      <c r="X21" s="9" t="s">
        <v>12</v>
      </c>
    </row>
    <row r="22" spans="1:24" s="4" customFormat="1" ht="80.099999999999994" customHeight="1" x14ac:dyDescent="0.25">
      <c r="A22" s="9">
        <f t="shared" si="2"/>
        <v>327</v>
      </c>
      <c r="B22" s="9">
        <v>8</v>
      </c>
      <c r="C22" s="11" t="s">
        <v>109</v>
      </c>
      <c r="D22" s="10" t="s">
        <v>110</v>
      </c>
      <c r="E22" s="9" t="s">
        <v>111</v>
      </c>
      <c r="F22" s="9" t="s">
        <v>110</v>
      </c>
      <c r="G22" s="79" t="s">
        <v>111</v>
      </c>
      <c r="H22" s="9" t="s">
        <v>133</v>
      </c>
      <c r="I22" s="9" t="s">
        <v>134</v>
      </c>
      <c r="J22" s="61" t="s">
        <v>115</v>
      </c>
      <c r="K22" s="9" t="str">
        <f t="shared" si="1"/>
        <v>Chagai</v>
      </c>
      <c r="L22" s="9">
        <v>29.302970999999999</v>
      </c>
      <c r="M22" s="9">
        <v>64.686769999999996</v>
      </c>
      <c r="N22" s="28" t="s">
        <v>6</v>
      </c>
      <c r="O22" s="9" t="s">
        <v>7</v>
      </c>
      <c r="P22" s="79" t="s">
        <v>8</v>
      </c>
      <c r="Q22" s="64"/>
      <c r="R22" s="9">
        <v>4</v>
      </c>
      <c r="S22" s="79"/>
      <c r="T22" s="9" t="s">
        <v>116</v>
      </c>
      <c r="U22" s="9">
        <v>51600</v>
      </c>
      <c r="V22" s="28" t="s">
        <v>10</v>
      </c>
      <c r="W22" s="10" t="s">
        <v>117</v>
      </c>
      <c r="X22" s="9" t="s">
        <v>12</v>
      </c>
    </row>
    <row r="23" spans="1:24" s="4" customFormat="1" ht="80.099999999999994" customHeight="1" x14ac:dyDescent="0.25">
      <c r="A23" s="9">
        <f t="shared" si="2"/>
        <v>328</v>
      </c>
      <c r="B23" s="9">
        <v>9</v>
      </c>
      <c r="C23" s="11" t="s">
        <v>109</v>
      </c>
      <c r="D23" s="10" t="s">
        <v>110</v>
      </c>
      <c r="E23" s="9" t="s">
        <v>111</v>
      </c>
      <c r="F23" s="9" t="s">
        <v>135</v>
      </c>
      <c r="G23" s="79" t="s">
        <v>111</v>
      </c>
      <c r="H23" s="9" t="s">
        <v>136</v>
      </c>
      <c r="I23" s="9" t="s">
        <v>137</v>
      </c>
      <c r="J23" s="61" t="s">
        <v>115</v>
      </c>
      <c r="K23" s="9" t="str">
        <f t="shared" si="1"/>
        <v>Ameen Abad</v>
      </c>
      <c r="L23" s="9">
        <v>29.316333</v>
      </c>
      <c r="M23" s="9">
        <v>64.718806999999998</v>
      </c>
      <c r="N23" s="28" t="s">
        <v>6</v>
      </c>
      <c r="O23" s="9" t="s">
        <v>7</v>
      </c>
      <c r="P23" s="79" t="s">
        <v>8</v>
      </c>
      <c r="Q23" s="9"/>
      <c r="R23" s="9">
        <v>3</v>
      </c>
      <c r="S23" s="79"/>
      <c r="T23" s="9" t="s">
        <v>116</v>
      </c>
      <c r="U23" s="9">
        <v>38700</v>
      </c>
      <c r="V23" s="28" t="s">
        <v>10</v>
      </c>
      <c r="W23" s="10" t="s">
        <v>117</v>
      </c>
      <c r="X23" s="9" t="s">
        <v>12</v>
      </c>
    </row>
    <row r="24" spans="1:24" s="4" customFormat="1" ht="80.099999999999994" customHeight="1" x14ac:dyDescent="0.25">
      <c r="A24" s="9">
        <f t="shared" si="2"/>
        <v>329</v>
      </c>
      <c r="B24" s="9">
        <v>10</v>
      </c>
      <c r="C24" s="11" t="s">
        <v>109</v>
      </c>
      <c r="D24" s="10" t="s">
        <v>110</v>
      </c>
      <c r="E24" s="9" t="s">
        <v>111</v>
      </c>
      <c r="F24" s="9" t="s">
        <v>135</v>
      </c>
      <c r="G24" s="79" t="s">
        <v>111</v>
      </c>
      <c r="H24" s="9" t="s">
        <v>138</v>
      </c>
      <c r="I24" s="9" t="s">
        <v>139</v>
      </c>
      <c r="J24" s="61" t="s">
        <v>115</v>
      </c>
      <c r="K24" s="9" t="str">
        <f t="shared" si="1"/>
        <v>Ameen Abad</v>
      </c>
      <c r="L24" s="9">
        <v>29.186788</v>
      </c>
      <c r="M24" s="9">
        <v>64.365374000000003</v>
      </c>
      <c r="N24" s="28" t="s">
        <v>6</v>
      </c>
      <c r="O24" s="9" t="s">
        <v>7</v>
      </c>
      <c r="P24" s="79" t="s">
        <v>8</v>
      </c>
      <c r="Q24" s="9"/>
      <c r="R24" s="9">
        <v>4</v>
      </c>
      <c r="S24" s="79"/>
      <c r="T24" s="9" t="s">
        <v>116</v>
      </c>
      <c r="U24" s="9">
        <v>51600</v>
      </c>
      <c r="V24" s="28" t="s">
        <v>10</v>
      </c>
      <c r="W24" s="10" t="s">
        <v>117</v>
      </c>
      <c r="X24" s="9" t="s">
        <v>12</v>
      </c>
    </row>
    <row r="25" spans="1:24" s="4" customFormat="1" ht="80.099999999999994" customHeight="1" x14ac:dyDescent="0.25">
      <c r="A25" s="9">
        <f t="shared" si="2"/>
        <v>330</v>
      </c>
      <c r="B25" s="9">
        <v>11</v>
      </c>
      <c r="C25" s="11" t="s">
        <v>109</v>
      </c>
      <c r="D25" s="10" t="s">
        <v>110</v>
      </c>
      <c r="E25" s="9" t="s">
        <v>111</v>
      </c>
      <c r="F25" s="9" t="s">
        <v>2368</v>
      </c>
      <c r="G25" s="79" t="s">
        <v>111</v>
      </c>
      <c r="H25" s="9" t="s">
        <v>140</v>
      </c>
      <c r="I25" s="9" t="s">
        <v>141</v>
      </c>
      <c r="J25" s="61" t="s">
        <v>115</v>
      </c>
      <c r="K25" s="9" t="str">
        <f t="shared" si="1"/>
        <v>Gat Baroth</v>
      </c>
      <c r="L25" s="9">
        <v>29.000599999999999</v>
      </c>
      <c r="M25" s="9">
        <v>63.581288999999998</v>
      </c>
      <c r="N25" s="28" t="s">
        <v>6</v>
      </c>
      <c r="O25" s="9" t="s">
        <v>7</v>
      </c>
      <c r="P25" s="79" t="s">
        <v>8</v>
      </c>
      <c r="Q25" s="9"/>
      <c r="R25" s="9">
        <v>4</v>
      </c>
      <c r="S25" s="79"/>
      <c r="T25" s="9" t="s">
        <v>116</v>
      </c>
      <c r="U25" s="9">
        <v>51600</v>
      </c>
      <c r="V25" s="28" t="s">
        <v>10</v>
      </c>
      <c r="W25" s="10" t="s">
        <v>117</v>
      </c>
      <c r="X25" s="9" t="s">
        <v>12</v>
      </c>
    </row>
    <row r="26" spans="1:24" s="4" customFormat="1" ht="80.099999999999994" customHeight="1" x14ac:dyDescent="0.25">
      <c r="A26" s="9">
        <f t="shared" si="2"/>
        <v>331</v>
      </c>
      <c r="B26" s="9">
        <v>12</v>
      </c>
      <c r="C26" s="11" t="s">
        <v>109</v>
      </c>
      <c r="D26" s="10" t="s">
        <v>110</v>
      </c>
      <c r="E26" s="9" t="s">
        <v>111</v>
      </c>
      <c r="F26" s="9" t="s">
        <v>2368</v>
      </c>
      <c r="G26" s="79" t="s">
        <v>111</v>
      </c>
      <c r="H26" s="9" t="s">
        <v>142</v>
      </c>
      <c r="I26" s="9" t="s">
        <v>143</v>
      </c>
      <c r="J26" s="61" t="s">
        <v>115</v>
      </c>
      <c r="K26" s="9" t="str">
        <f t="shared" si="1"/>
        <v>Gat Baroth</v>
      </c>
      <c r="L26" s="9">
        <v>29.000727999999999</v>
      </c>
      <c r="M26" s="9">
        <v>63.581586999999999</v>
      </c>
      <c r="N26" s="28" t="s">
        <v>6</v>
      </c>
      <c r="O26" s="9" t="s">
        <v>7</v>
      </c>
      <c r="P26" s="79" t="s">
        <v>8</v>
      </c>
      <c r="Q26" s="9"/>
      <c r="R26" s="9">
        <v>5</v>
      </c>
      <c r="S26" s="79"/>
      <c r="T26" s="9" t="s">
        <v>116</v>
      </c>
      <c r="U26" s="9">
        <v>64500</v>
      </c>
      <c r="V26" s="28" t="s">
        <v>10</v>
      </c>
      <c r="W26" s="10" t="s">
        <v>117</v>
      </c>
      <c r="X26" s="9" t="s">
        <v>12</v>
      </c>
    </row>
    <row r="27" spans="1:24" s="4" customFormat="1" ht="80.099999999999994" customHeight="1" x14ac:dyDescent="0.25">
      <c r="A27" s="9">
        <f t="shared" si="2"/>
        <v>332</v>
      </c>
      <c r="B27" s="9">
        <v>13</v>
      </c>
      <c r="C27" s="11" t="s">
        <v>109</v>
      </c>
      <c r="D27" s="10" t="s">
        <v>110</v>
      </c>
      <c r="E27" s="9" t="s">
        <v>111</v>
      </c>
      <c r="F27" s="9" t="s">
        <v>135</v>
      </c>
      <c r="G27" s="79" t="s">
        <v>111</v>
      </c>
      <c r="H27" s="9" t="s">
        <v>144</v>
      </c>
      <c r="I27" s="9" t="s">
        <v>145</v>
      </c>
      <c r="J27" s="61" t="s">
        <v>115</v>
      </c>
      <c r="K27" s="9" t="str">
        <f t="shared" si="1"/>
        <v>Ameen Abad</v>
      </c>
      <c r="L27" s="9">
        <v>29.151271999999999</v>
      </c>
      <c r="M27" s="9">
        <v>64.695684</v>
      </c>
      <c r="N27" s="28" t="s">
        <v>6</v>
      </c>
      <c r="O27" s="9" t="s">
        <v>7</v>
      </c>
      <c r="P27" s="79" t="s">
        <v>8</v>
      </c>
      <c r="Q27" s="9"/>
      <c r="R27" s="9">
        <v>4</v>
      </c>
      <c r="S27" s="79"/>
      <c r="T27" s="35" t="s">
        <v>116</v>
      </c>
      <c r="U27" s="9">
        <v>51600</v>
      </c>
      <c r="V27" s="28" t="s">
        <v>10</v>
      </c>
      <c r="W27" s="10" t="s">
        <v>117</v>
      </c>
      <c r="X27" s="9" t="s">
        <v>12</v>
      </c>
    </row>
    <row r="28" spans="1:24" s="4" customFormat="1" ht="80.099999999999994" customHeight="1" x14ac:dyDescent="0.25">
      <c r="A28" s="9">
        <f t="shared" si="2"/>
        <v>333</v>
      </c>
      <c r="B28" s="9">
        <v>14</v>
      </c>
      <c r="C28" s="11" t="s">
        <v>109</v>
      </c>
      <c r="D28" s="10" t="s">
        <v>110</v>
      </c>
      <c r="E28" s="9" t="s">
        <v>111</v>
      </c>
      <c r="F28" s="9" t="s">
        <v>2369</v>
      </c>
      <c r="G28" s="79" t="s">
        <v>113</v>
      </c>
      <c r="H28" s="9" t="s">
        <v>146</v>
      </c>
      <c r="I28" s="9" t="s">
        <v>147</v>
      </c>
      <c r="J28" s="61" t="s">
        <v>115</v>
      </c>
      <c r="K28" s="9" t="str">
        <f t="shared" si="1"/>
        <v>Sir Ghasha</v>
      </c>
      <c r="L28" s="9">
        <v>29.020569999999999</v>
      </c>
      <c r="M28" s="9">
        <v>64.358369999999994</v>
      </c>
      <c r="N28" s="28" t="s">
        <v>6</v>
      </c>
      <c r="O28" s="9" t="s">
        <v>7</v>
      </c>
      <c r="P28" s="79" t="s">
        <v>8</v>
      </c>
      <c r="Q28" s="9"/>
      <c r="R28" s="9">
        <v>4</v>
      </c>
      <c r="S28" s="79"/>
      <c r="T28" s="35" t="s">
        <v>116</v>
      </c>
      <c r="U28" s="9">
        <v>51600</v>
      </c>
      <c r="V28" s="28" t="s">
        <v>10</v>
      </c>
      <c r="W28" s="10" t="s">
        <v>117</v>
      </c>
      <c r="X28" s="9" t="s">
        <v>12</v>
      </c>
    </row>
    <row r="29" spans="1:24" s="4" customFormat="1" ht="80.099999999999994" customHeight="1" x14ac:dyDescent="0.25">
      <c r="A29" s="9">
        <f t="shared" si="2"/>
        <v>334</v>
      </c>
      <c r="B29" s="9">
        <v>15</v>
      </c>
      <c r="C29" s="11" t="s">
        <v>109</v>
      </c>
      <c r="D29" s="10" t="s">
        <v>110</v>
      </c>
      <c r="E29" s="9" t="s">
        <v>111</v>
      </c>
      <c r="F29" s="9" t="s">
        <v>148</v>
      </c>
      <c r="G29" s="79" t="s">
        <v>113</v>
      </c>
      <c r="H29" s="9" t="s">
        <v>149</v>
      </c>
      <c r="I29" s="9" t="s">
        <v>150</v>
      </c>
      <c r="J29" s="61" t="s">
        <v>115</v>
      </c>
      <c r="K29" s="9" t="str">
        <f t="shared" si="1"/>
        <v>Charsar</v>
      </c>
      <c r="L29" s="9">
        <v>29.951533000000001</v>
      </c>
      <c r="M29" s="9">
        <v>65.043002000000001</v>
      </c>
      <c r="N29" s="28" t="s">
        <v>6</v>
      </c>
      <c r="O29" s="9" t="s">
        <v>7</v>
      </c>
      <c r="P29" s="79" t="s">
        <v>8</v>
      </c>
      <c r="Q29" s="9"/>
      <c r="R29" s="9">
        <v>5</v>
      </c>
      <c r="S29" s="79"/>
      <c r="T29" s="35" t="s">
        <v>116</v>
      </c>
      <c r="U29" s="9">
        <v>64500</v>
      </c>
      <c r="V29" s="28" t="s">
        <v>10</v>
      </c>
      <c r="W29" s="10" t="s">
        <v>117</v>
      </c>
      <c r="X29" s="9" t="s">
        <v>12</v>
      </c>
    </row>
    <row r="30" spans="1:24" s="4" customFormat="1" ht="80.099999999999994" customHeight="1" x14ac:dyDescent="0.25">
      <c r="A30" s="9">
        <f t="shared" si="2"/>
        <v>335</v>
      </c>
      <c r="B30" s="9">
        <v>16</v>
      </c>
      <c r="C30" s="11" t="s">
        <v>109</v>
      </c>
      <c r="D30" s="10" t="s">
        <v>110</v>
      </c>
      <c r="E30" s="9" t="s">
        <v>111</v>
      </c>
      <c r="F30" s="9" t="s">
        <v>151</v>
      </c>
      <c r="G30" s="79" t="s">
        <v>113</v>
      </c>
      <c r="H30" s="9" t="s">
        <v>2365</v>
      </c>
      <c r="I30" s="9" t="s">
        <v>152</v>
      </c>
      <c r="J30" s="61" t="s">
        <v>115</v>
      </c>
      <c r="K30" s="9" t="str">
        <f t="shared" si="1"/>
        <v>Padag</v>
      </c>
      <c r="L30" s="9">
        <v>28.929580000000001</v>
      </c>
      <c r="M30" s="9">
        <v>65.229709999999997</v>
      </c>
      <c r="N30" s="28" t="s">
        <v>6</v>
      </c>
      <c r="O30" s="9" t="s">
        <v>7</v>
      </c>
      <c r="P30" s="79" t="s">
        <v>8</v>
      </c>
      <c r="Q30" s="9"/>
      <c r="R30" s="9">
        <v>5</v>
      </c>
      <c r="S30" s="79"/>
      <c r="T30" s="35" t="s">
        <v>116</v>
      </c>
      <c r="U30" s="9">
        <v>64500</v>
      </c>
      <c r="V30" s="28" t="s">
        <v>10</v>
      </c>
      <c r="W30" s="10" t="s">
        <v>117</v>
      </c>
      <c r="X30" s="9" t="s">
        <v>12</v>
      </c>
    </row>
    <row r="31" spans="1:24" s="4" customFormat="1" ht="80.099999999999994" customHeight="1" x14ac:dyDescent="0.25">
      <c r="A31" s="9">
        <f t="shared" si="2"/>
        <v>336</v>
      </c>
      <c r="B31" s="9">
        <v>17</v>
      </c>
      <c r="C31" s="11" t="s">
        <v>109</v>
      </c>
      <c r="D31" s="10" t="s">
        <v>110</v>
      </c>
      <c r="E31" s="9" t="s">
        <v>111</v>
      </c>
      <c r="F31" s="9" t="s">
        <v>151</v>
      </c>
      <c r="G31" s="79" t="s">
        <v>113</v>
      </c>
      <c r="H31" s="9" t="s">
        <v>153</v>
      </c>
      <c r="I31" s="9" t="s">
        <v>154</v>
      </c>
      <c r="J31" s="61" t="s">
        <v>115</v>
      </c>
      <c r="K31" s="9" t="str">
        <f t="shared" si="1"/>
        <v>Padag</v>
      </c>
      <c r="L31" s="9">
        <v>29.899726999999999</v>
      </c>
      <c r="M31" s="9">
        <v>64.928380000000004</v>
      </c>
      <c r="N31" s="28" t="s">
        <v>6</v>
      </c>
      <c r="O31" s="9" t="s">
        <v>7</v>
      </c>
      <c r="P31" s="79" t="s">
        <v>8</v>
      </c>
      <c r="Q31" s="9"/>
      <c r="R31" s="9">
        <v>5</v>
      </c>
      <c r="S31" s="79"/>
      <c r="T31" s="35" t="s">
        <v>116</v>
      </c>
      <c r="U31" s="9">
        <v>64500</v>
      </c>
      <c r="V31" s="28" t="s">
        <v>10</v>
      </c>
      <c r="W31" s="10" t="s">
        <v>117</v>
      </c>
      <c r="X31" s="9" t="s">
        <v>12</v>
      </c>
    </row>
    <row r="32" spans="1:24" s="4" customFormat="1" ht="80.099999999999994" customHeight="1" x14ac:dyDescent="0.25">
      <c r="A32" s="9">
        <f t="shared" si="2"/>
        <v>337</v>
      </c>
      <c r="B32" s="9">
        <v>18</v>
      </c>
      <c r="C32" s="11" t="s">
        <v>109</v>
      </c>
      <c r="D32" s="10" t="s">
        <v>110</v>
      </c>
      <c r="E32" s="9" t="s">
        <v>111</v>
      </c>
      <c r="F32" s="9" t="s">
        <v>135</v>
      </c>
      <c r="G32" s="79" t="s">
        <v>111</v>
      </c>
      <c r="H32" s="9" t="s">
        <v>155</v>
      </c>
      <c r="I32" s="9" t="s">
        <v>156</v>
      </c>
      <c r="J32" s="61" t="s">
        <v>115</v>
      </c>
      <c r="K32" s="9" t="str">
        <f t="shared" si="1"/>
        <v>Ameen Abad</v>
      </c>
      <c r="L32" s="9">
        <v>28.520510000000002</v>
      </c>
      <c r="M32" s="9">
        <v>64.463419999999999</v>
      </c>
      <c r="N32" s="28" t="s">
        <v>6</v>
      </c>
      <c r="O32" s="9" t="s">
        <v>7</v>
      </c>
      <c r="P32" s="79" t="s">
        <v>8</v>
      </c>
      <c r="Q32" s="9"/>
      <c r="R32" s="9"/>
      <c r="S32" s="79">
        <v>7</v>
      </c>
      <c r="T32" s="9" t="s">
        <v>116</v>
      </c>
      <c r="U32" s="9">
        <v>89250</v>
      </c>
      <c r="V32" s="28" t="s">
        <v>10</v>
      </c>
      <c r="W32" s="10" t="s">
        <v>117</v>
      </c>
      <c r="X32" s="9" t="s">
        <v>12</v>
      </c>
    </row>
    <row r="33" spans="1:24" s="4" customFormat="1" ht="80.099999999999994" customHeight="1" x14ac:dyDescent="0.25">
      <c r="A33" s="9">
        <f t="shared" si="2"/>
        <v>338</v>
      </c>
      <c r="B33" s="9">
        <v>19</v>
      </c>
      <c r="C33" s="11" t="s">
        <v>109</v>
      </c>
      <c r="D33" s="10" t="s">
        <v>110</v>
      </c>
      <c r="E33" s="9" t="s">
        <v>111</v>
      </c>
      <c r="F33" s="9" t="s">
        <v>135</v>
      </c>
      <c r="G33" s="79" t="s">
        <v>111</v>
      </c>
      <c r="H33" s="9" t="s">
        <v>157</v>
      </c>
      <c r="I33" s="9" t="s">
        <v>158</v>
      </c>
      <c r="J33" s="61" t="s">
        <v>115</v>
      </c>
      <c r="K33" s="9" t="str">
        <f t="shared" si="1"/>
        <v>Ameen Abad</v>
      </c>
      <c r="L33" s="9">
        <v>29.14377</v>
      </c>
      <c r="M33" s="9">
        <v>64.713121999999998</v>
      </c>
      <c r="N33" s="28" t="s">
        <v>6</v>
      </c>
      <c r="O33" s="9" t="s">
        <v>7</v>
      </c>
      <c r="P33" s="79" t="s">
        <v>8</v>
      </c>
      <c r="Q33" s="9"/>
      <c r="R33" s="9"/>
      <c r="S33" s="79">
        <v>7</v>
      </c>
      <c r="T33" s="9" t="s">
        <v>116</v>
      </c>
      <c r="U33" s="9">
        <v>89250</v>
      </c>
      <c r="V33" s="28" t="s">
        <v>10</v>
      </c>
      <c r="W33" s="10" t="s">
        <v>117</v>
      </c>
      <c r="X33" s="9" t="s">
        <v>12</v>
      </c>
    </row>
    <row r="34" spans="1:24" s="4" customFormat="1" ht="80.099999999999994" customHeight="1" x14ac:dyDescent="0.25">
      <c r="A34" s="9">
        <f t="shared" si="2"/>
        <v>339</v>
      </c>
      <c r="B34" s="9">
        <v>20</v>
      </c>
      <c r="C34" s="11" t="s">
        <v>109</v>
      </c>
      <c r="D34" s="10" t="s">
        <v>110</v>
      </c>
      <c r="E34" s="9" t="s">
        <v>111</v>
      </c>
      <c r="F34" s="9" t="s">
        <v>159</v>
      </c>
      <c r="G34" s="79" t="s">
        <v>111</v>
      </c>
      <c r="H34" s="9" t="s">
        <v>160</v>
      </c>
      <c r="I34" s="9" t="s">
        <v>161</v>
      </c>
      <c r="J34" s="61" t="s">
        <v>115</v>
      </c>
      <c r="K34" s="9" t="str">
        <f t="shared" si="1"/>
        <v>Amuri</v>
      </c>
      <c r="L34" s="9">
        <v>29.021782000000002</v>
      </c>
      <c r="M34" s="9">
        <v>63.592571999999997</v>
      </c>
      <c r="N34" s="28" t="s">
        <v>6</v>
      </c>
      <c r="O34" s="9" t="s">
        <v>7</v>
      </c>
      <c r="P34" s="79" t="s">
        <v>8</v>
      </c>
      <c r="Q34" s="9"/>
      <c r="R34" s="9"/>
      <c r="S34" s="79">
        <v>6</v>
      </c>
      <c r="T34" s="9" t="s">
        <v>116</v>
      </c>
      <c r="U34" s="9">
        <v>76500</v>
      </c>
      <c r="V34" s="28" t="s">
        <v>10</v>
      </c>
      <c r="W34" s="10" t="s">
        <v>117</v>
      </c>
      <c r="X34" s="9" t="s">
        <v>12</v>
      </c>
    </row>
    <row r="35" spans="1:24" s="4" customFormat="1" ht="80.099999999999994" customHeight="1" x14ac:dyDescent="0.25">
      <c r="A35" s="9">
        <f t="shared" si="2"/>
        <v>340</v>
      </c>
      <c r="B35" s="9">
        <v>21</v>
      </c>
      <c r="C35" s="11" t="s">
        <v>109</v>
      </c>
      <c r="D35" s="10" t="s">
        <v>110</v>
      </c>
      <c r="E35" s="9" t="s">
        <v>111</v>
      </c>
      <c r="F35" s="9" t="s">
        <v>159</v>
      </c>
      <c r="G35" s="79" t="s">
        <v>111</v>
      </c>
      <c r="H35" s="9" t="s">
        <v>162</v>
      </c>
      <c r="I35" s="9" t="s">
        <v>163</v>
      </c>
      <c r="J35" s="61" t="s">
        <v>115</v>
      </c>
      <c r="K35" s="9" t="str">
        <f t="shared" si="1"/>
        <v>Amuri</v>
      </c>
      <c r="L35" s="9">
        <v>29.031882</v>
      </c>
      <c r="M35" s="9">
        <v>63.591673</v>
      </c>
      <c r="N35" s="28" t="s">
        <v>6</v>
      </c>
      <c r="O35" s="9" t="s">
        <v>7</v>
      </c>
      <c r="P35" s="79" t="s">
        <v>8</v>
      </c>
      <c r="Q35" s="9"/>
      <c r="R35" s="9"/>
      <c r="S35" s="79">
        <v>7</v>
      </c>
      <c r="T35" s="9" t="s">
        <v>116</v>
      </c>
      <c r="U35" s="9">
        <v>89250</v>
      </c>
      <c r="V35" s="28" t="s">
        <v>10</v>
      </c>
      <c r="W35" s="10" t="s">
        <v>117</v>
      </c>
      <c r="X35" s="9" t="s">
        <v>12</v>
      </c>
    </row>
    <row r="36" spans="1:24" s="4" customFormat="1" ht="80.099999999999994" customHeight="1" x14ac:dyDescent="0.25">
      <c r="A36" s="9">
        <f t="shared" si="2"/>
        <v>341</v>
      </c>
      <c r="B36" s="9">
        <v>22</v>
      </c>
      <c r="C36" s="11" t="s">
        <v>109</v>
      </c>
      <c r="D36" s="10" t="s">
        <v>110</v>
      </c>
      <c r="E36" s="9" t="s">
        <v>111</v>
      </c>
      <c r="F36" s="9" t="s">
        <v>148</v>
      </c>
      <c r="G36" s="79" t="s">
        <v>113</v>
      </c>
      <c r="H36" s="9" t="s">
        <v>164</v>
      </c>
      <c r="I36" s="9" t="s">
        <v>165</v>
      </c>
      <c r="J36" s="61" t="s">
        <v>115</v>
      </c>
      <c r="K36" s="9" t="str">
        <f t="shared" si="1"/>
        <v>Charsar</v>
      </c>
      <c r="L36" s="9">
        <v>29.020569999999999</v>
      </c>
      <c r="M36" s="9">
        <v>64.358369999999994</v>
      </c>
      <c r="N36" s="28" t="s">
        <v>6</v>
      </c>
      <c r="O36" s="9" t="s">
        <v>7</v>
      </c>
      <c r="P36" s="79" t="s">
        <v>8</v>
      </c>
      <c r="Q36" s="9"/>
      <c r="R36" s="9"/>
      <c r="S36" s="79">
        <v>5</v>
      </c>
      <c r="T36" s="9" t="s">
        <v>116</v>
      </c>
      <c r="U36" s="9">
        <v>63750</v>
      </c>
      <c r="V36" s="28" t="s">
        <v>10</v>
      </c>
      <c r="W36" s="10" t="s">
        <v>117</v>
      </c>
      <c r="X36" s="9" t="s">
        <v>12</v>
      </c>
    </row>
    <row r="37" spans="1:24" s="4" customFormat="1" ht="80.099999999999994" customHeight="1" x14ac:dyDescent="0.25">
      <c r="A37" s="9">
        <f t="shared" si="2"/>
        <v>342</v>
      </c>
      <c r="B37" s="9">
        <v>23</v>
      </c>
      <c r="C37" s="11" t="s">
        <v>109</v>
      </c>
      <c r="D37" s="10" t="s">
        <v>110</v>
      </c>
      <c r="E37" s="9" t="s">
        <v>111</v>
      </c>
      <c r="F37" s="9" t="s">
        <v>2367</v>
      </c>
      <c r="G37" s="9" t="s">
        <v>113</v>
      </c>
      <c r="H37" s="9" t="s">
        <v>14</v>
      </c>
      <c r="I37" s="9" t="s">
        <v>166</v>
      </c>
      <c r="J37" s="61" t="s">
        <v>115</v>
      </c>
      <c r="K37" s="9" t="str">
        <f t="shared" si="1"/>
        <v>Karodok</v>
      </c>
      <c r="L37" s="9">
        <v>28.985133999999999</v>
      </c>
      <c r="M37" s="9">
        <v>64.706069999999997</v>
      </c>
      <c r="N37" s="28" t="s">
        <v>6</v>
      </c>
      <c r="O37" s="9" t="s">
        <v>7</v>
      </c>
      <c r="P37" s="79" t="s">
        <v>8</v>
      </c>
      <c r="Q37" s="9"/>
      <c r="R37" s="9"/>
      <c r="S37" s="79">
        <v>7</v>
      </c>
      <c r="T37" s="9" t="s">
        <v>116</v>
      </c>
      <c r="U37" s="9">
        <v>89250</v>
      </c>
      <c r="V37" s="28" t="s">
        <v>10</v>
      </c>
      <c r="W37" s="10" t="s">
        <v>117</v>
      </c>
      <c r="X37" s="9" t="s">
        <v>12</v>
      </c>
    </row>
    <row r="38" spans="1:24" s="4" customFormat="1" ht="80.099999999999994" customHeight="1" x14ac:dyDescent="0.25">
      <c r="A38" s="9">
        <f t="shared" si="2"/>
        <v>343</v>
      </c>
      <c r="B38" s="9">
        <v>24</v>
      </c>
      <c r="C38" s="11" t="s">
        <v>109</v>
      </c>
      <c r="D38" s="10" t="s">
        <v>110</v>
      </c>
      <c r="E38" s="9" t="s">
        <v>111</v>
      </c>
      <c r="F38" s="9" t="s">
        <v>2353</v>
      </c>
      <c r="G38" s="9" t="s">
        <v>113</v>
      </c>
      <c r="H38" s="9" t="s">
        <v>168</v>
      </c>
      <c r="I38" s="9" t="s">
        <v>169</v>
      </c>
      <c r="J38" s="61" t="s">
        <v>115</v>
      </c>
      <c r="K38" s="9" t="str">
        <f t="shared" si="1"/>
        <v>Chatter</v>
      </c>
      <c r="L38" s="9">
        <v>28.896409999999999</v>
      </c>
      <c r="M38" s="9">
        <v>64.945571999999999</v>
      </c>
      <c r="N38" s="28" t="s">
        <v>6</v>
      </c>
      <c r="O38" s="9" t="s">
        <v>7</v>
      </c>
      <c r="P38" s="79" t="s">
        <v>8</v>
      </c>
      <c r="Q38" s="9"/>
      <c r="R38" s="9"/>
      <c r="S38" s="79">
        <v>7</v>
      </c>
      <c r="T38" s="9" t="s">
        <v>116</v>
      </c>
      <c r="U38" s="9">
        <v>89250</v>
      </c>
      <c r="V38" s="28" t="s">
        <v>10</v>
      </c>
      <c r="W38" s="10" t="s">
        <v>117</v>
      </c>
      <c r="X38" s="9" t="s">
        <v>12</v>
      </c>
    </row>
    <row r="39" spans="1:24" s="4" customFormat="1" ht="80.099999999999994" customHeight="1" x14ac:dyDescent="0.25">
      <c r="A39" s="9">
        <f t="shared" si="2"/>
        <v>344</v>
      </c>
      <c r="B39" s="9">
        <v>25</v>
      </c>
      <c r="C39" s="11" t="s">
        <v>109</v>
      </c>
      <c r="D39" s="10" t="s">
        <v>110</v>
      </c>
      <c r="E39" s="9" t="s">
        <v>111</v>
      </c>
      <c r="F39" s="9" t="s">
        <v>2370</v>
      </c>
      <c r="G39" s="9" t="s">
        <v>113</v>
      </c>
      <c r="H39" s="9" t="s">
        <v>2372</v>
      </c>
      <c r="I39" s="9" t="s">
        <v>170</v>
      </c>
      <c r="J39" s="61" t="s">
        <v>115</v>
      </c>
      <c r="K39" s="9" t="str">
        <f t="shared" si="1"/>
        <v>Sia Jangle</v>
      </c>
      <c r="L39" s="9">
        <v>28.325724999999998</v>
      </c>
      <c r="M39" s="9">
        <v>64.634872999999999</v>
      </c>
      <c r="N39" s="28" t="s">
        <v>6</v>
      </c>
      <c r="O39" s="9" t="s">
        <v>7</v>
      </c>
      <c r="P39" s="79" t="s">
        <v>8</v>
      </c>
      <c r="Q39" s="9"/>
      <c r="R39" s="9"/>
      <c r="S39" s="79">
        <v>6</v>
      </c>
      <c r="T39" s="35" t="s">
        <v>116</v>
      </c>
      <c r="U39" s="9">
        <v>76500</v>
      </c>
      <c r="V39" s="28" t="s">
        <v>10</v>
      </c>
      <c r="W39" s="10" t="s">
        <v>117</v>
      </c>
      <c r="X39" s="9" t="s">
        <v>12</v>
      </c>
    </row>
    <row r="40" spans="1:24" s="4" customFormat="1" ht="80.099999999999994" customHeight="1" x14ac:dyDescent="0.25">
      <c r="A40" s="9">
        <f t="shared" si="2"/>
        <v>345</v>
      </c>
      <c r="B40" s="9">
        <v>26</v>
      </c>
      <c r="C40" s="11" t="s">
        <v>109</v>
      </c>
      <c r="D40" s="10" t="s">
        <v>110</v>
      </c>
      <c r="E40" s="9" t="s">
        <v>111</v>
      </c>
      <c r="F40" s="9" t="s">
        <v>159</v>
      </c>
      <c r="G40" s="79" t="s">
        <v>111</v>
      </c>
      <c r="H40" s="9" t="s">
        <v>171</v>
      </c>
      <c r="I40" s="9" t="s">
        <v>172</v>
      </c>
      <c r="J40" s="61" t="s">
        <v>115</v>
      </c>
      <c r="K40" s="9" t="str">
        <f t="shared" si="1"/>
        <v>Amuri</v>
      </c>
      <c r="L40" s="9">
        <v>28.400072999999999</v>
      </c>
      <c r="M40" s="9">
        <v>63.583286000000001</v>
      </c>
      <c r="N40" s="28" t="s">
        <v>6</v>
      </c>
      <c r="O40" s="9" t="s">
        <v>7</v>
      </c>
      <c r="P40" s="79" t="s">
        <v>8</v>
      </c>
      <c r="Q40" s="9"/>
      <c r="R40" s="9"/>
      <c r="S40" s="79">
        <v>5</v>
      </c>
      <c r="T40" s="35" t="s">
        <v>116</v>
      </c>
      <c r="U40" s="9">
        <v>63750</v>
      </c>
      <c r="V40" s="28" t="s">
        <v>10</v>
      </c>
      <c r="W40" s="10" t="s">
        <v>117</v>
      </c>
      <c r="X40" s="9" t="s">
        <v>12</v>
      </c>
    </row>
    <row r="41" spans="1:24" s="4" customFormat="1" ht="80.099999999999994" customHeight="1" x14ac:dyDescent="0.25">
      <c r="A41" s="9">
        <f t="shared" si="2"/>
        <v>346</v>
      </c>
      <c r="B41" s="9">
        <v>27</v>
      </c>
      <c r="C41" s="11" t="s">
        <v>109</v>
      </c>
      <c r="D41" s="10" t="s">
        <v>110</v>
      </c>
      <c r="E41" s="9" t="s">
        <v>111</v>
      </c>
      <c r="F41" s="9" t="s">
        <v>2079</v>
      </c>
      <c r="G41" s="79" t="s">
        <v>111</v>
      </c>
      <c r="H41" s="9" t="s">
        <v>174</v>
      </c>
      <c r="I41" s="9" t="s">
        <v>175</v>
      </c>
      <c r="J41" s="61" t="s">
        <v>115</v>
      </c>
      <c r="K41" s="9" t="str">
        <f t="shared" si="1"/>
        <v>Baz gaz</v>
      </c>
      <c r="L41" s="9">
        <v>28.919309999999999</v>
      </c>
      <c r="M41" s="9">
        <v>64.772187000000002</v>
      </c>
      <c r="N41" s="28" t="s">
        <v>6</v>
      </c>
      <c r="O41" s="9" t="s">
        <v>7</v>
      </c>
      <c r="P41" s="79" t="s">
        <v>8</v>
      </c>
      <c r="Q41" s="9"/>
      <c r="R41" s="9"/>
      <c r="S41" s="79">
        <v>6</v>
      </c>
      <c r="T41" s="35" t="s">
        <v>116</v>
      </c>
      <c r="U41" s="9">
        <v>76500</v>
      </c>
      <c r="V41" s="28" t="s">
        <v>10</v>
      </c>
      <c r="W41" s="10" t="s">
        <v>117</v>
      </c>
      <c r="X41" s="9" t="s">
        <v>12</v>
      </c>
    </row>
    <row r="42" spans="1:24" s="4" customFormat="1" ht="80.099999999999994" customHeight="1" x14ac:dyDescent="0.25">
      <c r="A42" s="9">
        <f t="shared" si="2"/>
        <v>347</v>
      </c>
      <c r="B42" s="9">
        <v>28</v>
      </c>
      <c r="C42" s="11" t="s">
        <v>109</v>
      </c>
      <c r="D42" s="10" t="s">
        <v>110</v>
      </c>
      <c r="E42" s="9" t="s">
        <v>111</v>
      </c>
      <c r="F42" s="9" t="s">
        <v>2079</v>
      </c>
      <c r="G42" s="79" t="s">
        <v>111</v>
      </c>
      <c r="H42" s="9" t="s">
        <v>176</v>
      </c>
      <c r="I42" s="9" t="s">
        <v>177</v>
      </c>
      <c r="J42" s="61" t="s">
        <v>115</v>
      </c>
      <c r="K42" s="9" t="str">
        <f t="shared" si="1"/>
        <v>Baz gaz</v>
      </c>
      <c r="L42" s="9">
        <v>28.926130000000001</v>
      </c>
      <c r="M42" s="9">
        <v>64.783732000000001</v>
      </c>
      <c r="N42" s="28" t="s">
        <v>6</v>
      </c>
      <c r="O42" s="9" t="s">
        <v>7</v>
      </c>
      <c r="P42" s="79" t="s">
        <v>8</v>
      </c>
      <c r="Q42" s="9"/>
      <c r="R42" s="9"/>
      <c r="S42" s="79">
        <v>5</v>
      </c>
      <c r="T42" s="35" t="s">
        <v>116</v>
      </c>
      <c r="U42" s="9">
        <v>63750</v>
      </c>
      <c r="V42" s="28" t="s">
        <v>10</v>
      </c>
      <c r="W42" s="10" t="s">
        <v>117</v>
      </c>
      <c r="X42" s="9" t="s">
        <v>12</v>
      </c>
    </row>
    <row r="43" spans="1:24" s="4" customFormat="1" ht="80.099999999999994" customHeight="1" x14ac:dyDescent="0.25">
      <c r="A43" s="9">
        <f t="shared" si="2"/>
        <v>348</v>
      </c>
      <c r="B43" s="9">
        <v>29</v>
      </c>
      <c r="C43" s="11" t="s">
        <v>109</v>
      </c>
      <c r="D43" s="10" t="s">
        <v>110</v>
      </c>
      <c r="E43" s="9" t="s">
        <v>111</v>
      </c>
      <c r="F43" s="9" t="s">
        <v>178</v>
      </c>
      <c r="G43" s="79" t="s">
        <v>111</v>
      </c>
      <c r="H43" s="9" t="s">
        <v>179</v>
      </c>
      <c r="I43" s="9" t="s">
        <v>128</v>
      </c>
      <c r="J43" s="61" t="s">
        <v>115</v>
      </c>
      <c r="K43" s="9" t="str">
        <f t="shared" si="1"/>
        <v>Pushai</v>
      </c>
      <c r="L43" s="9">
        <v>28.868822000000002</v>
      </c>
      <c r="M43" s="9">
        <v>64.771889999999999</v>
      </c>
      <c r="N43" s="28" t="s">
        <v>6</v>
      </c>
      <c r="O43" s="9" t="s">
        <v>7</v>
      </c>
      <c r="P43" s="79" t="s">
        <v>8</v>
      </c>
      <c r="Q43" s="9"/>
      <c r="R43" s="9"/>
      <c r="S43" s="79">
        <v>6</v>
      </c>
      <c r="T43" s="35" t="s">
        <v>116</v>
      </c>
      <c r="U43" s="9">
        <v>76500</v>
      </c>
      <c r="V43" s="28" t="s">
        <v>10</v>
      </c>
      <c r="W43" s="10" t="s">
        <v>117</v>
      </c>
      <c r="X43" s="9" t="s">
        <v>12</v>
      </c>
    </row>
    <row r="44" spans="1:24" s="4" customFormat="1" ht="80.099999999999994" customHeight="1" x14ac:dyDescent="0.25">
      <c r="A44" s="9">
        <f t="shared" si="2"/>
        <v>349</v>
      </c>
      <c r="B44" s="9">
        <v>30</v>
      </c>
      <c r="C44" s="11" t="s">
        <v>109</v>
      </c>
      <c r="D44" s="10" t="s">
        <v>110</v>
      </c>
      <c r="E44" s="9" t="s">
        <v>111</v>
      </c>
      <c r="F44" s="9" t="s">
        <v>173</v>
      </c>
      <c r="G44" s="79" t="s">
        <v>111</v>
      </c>
      <c r="H44" s="9" t="s">
        <v>180</v>
      </c>
      <c r="I44" s="9" t="s">
        <v>181</v>
      </c>
      <c r="J44" s="61" t="s">
        <v>115</v>
      </c>
      <c r="K44" s="9" t="str">
        <f t="shared" si="1"/>
        <v>Bazgaz</v>
      </c>
      <c r="L44" s="9">
        <v>28.880590000000002</v>
      </c>
      <c r="M44" s="9">
        <v>64.802441999999999</v>
      </c>
      <c r="N44" s="28" t="s">
        <v>6</v>
      </c>
      <c r="O44" s="9" t="s">
        <v>7</v>
      </c>
      <c r="P44" s="79" t="s">
        <v>8</v>
      </c>
      <c r="Q44" s="9"/>
      <c r="R44" s="9"/>
      <c r="S44" s="79">
        <v>5</v>
      </c>
      <c r="T44" s="9" t="s">
        <v>116</v>
      </c>
      <c r="U44" s="9">
        <v>63750</v>
      </c>
      <c r="V44" s="28" t="s">
        <v>10</v>
      </c>
      <c r="W44" s="10" t="s">
        <v>117</v>
      </c>
      <c r="X44" s="9" t="s">
        <v>12</v>
      </c>
    </row>
    <row r="45" spans="1:24" s="4" customFormat="1" ht="80.099999999999994" customHeight="1" x14ac:dyDescent="0.25">
      <c r="A45" s="9">
        <f t="shared" si="2"/>
        <v>350</v>
      </c>
      <c r="B45" s="9">
        <v>31</v>
      </c>
      <c r="C45" s="11" t="s">
        <v>109</v>
      </c>
      <c r="D45" s="10" t="s">
        <v>110</v>
      </c>
      <c r="E45" s="9" t="s">
        <v>110</v>
      </c>
      <c r="F45" s="9" t="s">
        <v>135</v>
      </c>
      <c r="G45" s="79" t="s">
        <v>111</v>
      </c>
      <c r="H45" s="9" t="s">
        <v>182</v>
      </c>
      <c r="I45" s="9" t="s">
        <v>183</v>
      </c>
      <c r="J45" s="61" t="s">
        <v>115</v>
      </c>
      <c r="K45" s="9" t="str">
        <f t="shared" si="1"/>
        <v>Ameen Abad</v>
      </c>
      <c r="L45" s="9">
        <v>29.383299999999998</v>
      </c>
      <c r="M45" s="9">
        <v>64.739911000000006</v>
      </c>
      <c r="N45" s="28" t="s">
        <v>6</v>
      </c>
      <c r="O45" s="9" t="s">
        <v>7</v>
      </c>
      <c r="P45" s="79" t="s">
        <v>8</v>
      </c>
      <c r="Q45" s="9"/>
      <c r="R45" s="9"/>
      <c r="S45" s="79">
        <v>5</v>
      </c>
      <c r="T45" s="9" t="s">
        <v>116</v>
      </c>
      <c r="U45" s="9">
        <v>63750</v>
      </c>
      <c r="V45" s="28" t="s">
        <v>10</v>
      </c>
      <c r="W45" s="10" t="s">
        <v>117</v>
      </c>
      <c r="X45" s="9" t="s">
        <v>12</v>
      </c>
    </row>
    <row r="46" spans="1:24" s="4" customFormat="1" ht="80.099999999999994" customHeight="1" x14ac:dyDescent="0.25">
      <c r="A46" s="9">
        <f t="shared" si="2"/>
        <v>351</v>
      </c>
      <c r="B46" s="9">
        <v>32</v>
      </c>
      <c r="C46" s="11" t="s">
        <v>109</v>
      </c>
      <c r="D46" s="10" t="s">
        <v>110</v>
      </c>
      <c r="E46" s="9" t="s">
        <v>110</v>
      </c>
      <c r="F46" s="9" t="s">
        <v>110</v>
      </c>
      <c r="G46" s="9" t="s">
        <v>110</v>
      </c>
      <c r="H46" s="9" t="s">
        <v>184</v>
      </c>
      <c r="I46" s="9" t="s">
        <v>185</v>
      </c>
      <c r="J46" s="61" t="s">
        <v>115</v>
      </c>
      <c r="K46" s="9" t="str">
        <f t="shared" si="1"/>
        <v>Chagai</v>
      </c>
      <c r="L46" s="9">
        <v>29.335478999999999</v>
      </c>
      <c r="M46" s="9">
        <v>64.467913999999993</v>
      </c>
      <c r="N46" s="28" t="s">
        <v>6</v>
      </c>
      <c r="O46" s="9" t="s">
        <v>7</v>
      </c>
      <c r="P46" s="79" t="s">
        <v>8</v>
      </c>
      <c r="Q46" s="9"/>
      <c r="R46" s="9"/>
      <c r="S46" s="79">
        <v>5</v>
      </c>
      <c r="T46" s="9" t="s">
        <v>116</v>
      </c>
      <c r="U46" s="9">
        <v>63750</v>
      </c>
      <c r="V46" s="28" t="s">
        <v>10</v>
      </c>
      <c r="W46" s="10" t="s">
        <v>117</v>
      </c>
      <c r="X46" s="9" t="s">
        <v>12</v>
      </c>
    </row>
    <row r="47" spans="1:24" s="4" customFormat="1" ht="80.099999999999994" customHeight="1" x14ac:dyDescent="0.25">
      <c r="A47" s="9">
        <f t="shared" si="2"/>
        <v>352</v>
      </c>
      <c r="B47" s="9">
        <v>33</v>
      </c>
      <c r="C47" s="11" t="s">
        <v>109</v>
      </c>
      <c r="D47" s="10" t="s">
        <v>110</v>
      </c>
      <c r="E47" s="9" t="s">
        <v>110</v>
      </c>
      <c r="F47" s="9" t="s">
        <v>2079</v>
      </c>
      <c r="G47" s="79" t="s">
        <v>111</v>
      </c>
      <c r="H47" s="9" t="s">
        <v>186</v>
      </c>
      <c r="I47" s="9" t="s">
        <v>187</v>
      </c>
      <c r="J47" s="61" t="s">
        <v>115</v>
      </c>
      <c r="K47" s="9" t="str">
        <f t="shared" si="1"/>
        <v>Baz gaz</v>
      </c>
      <c r="L47" s="9">
        <v>28.912379999999999</v>
      </c>
      <c r="M47" s="9">
        <v>64.793921999999995</v>
      </c>
      <c r="N47" s="28" t="s">
        <v>6</v>
      </c>
      <c r="O47" s="9" t="s">
        <v>7</v>
      </c>
      <c r="P47" s="79" t="s">
        <v>8</v>
      </c>
      <c r="Q47" s="9"/>
      <c r="R47" s="9"/>
      <c r="S47" s="79">
        <v>5</v>
      </c>
      <c r="T47" s="9" t="s">
        <v>116</v>
      </c>
      <c r="U47" s="9">
        <v>63750</v>
      </c>
      <c r="V47" s="28" t="s">
        <v>10</v>
      </c>
      <c r="W47" s="10" t="s">
        <v>117</v>
      </c>
      <c r="X47" s="9" t="s">
        <v>12</v>
      </c>
    </row>
    <row r="48" spans="1:24" s="4" customFormat="1" ht="80.099999999999994" customHeight="1" x14ac:dyDescent="0.25">
      <c r="A48" s="9">
        <f t="shared" si="2"/>
        <v>353</v>
      </c>
      <c r="B48" s="9">
        <v>34</v>
      </c>
      <c r="C48" s="11" t="s">
        <v>109</v>
      </c>
      <c r="D48" s="10" t="s">
        <v>110</v>
      </c>
      <c r="E48" s="9" t="s">
        <v>110</v>
      </c>
      <c r="F48" s="9" t="s">
        <v>188</v>
      </c>
      <c r="G48" s="79" t="s">
        <v>111</v>
      </c>
      <c r="H48" s="9" t="s">
        <v>189</v>
      </c>
      <c r="I48" s="9" t="s">
        <v>2366</v>
      </c>
      <c r="J48" s="61" t="s">
        <v>115</v>
      </c>
      <c r="K48" s="9" t="str">
        <f t="shared" si="1"/>
        <v>Shakar App</v>
      </c>
      <c r="L48" s="9">
        <v>29.657129999999999</v>
      </c>
      <c r="M48" s="9">
        <v>64.349677999999997</v>
      </c>
      <c r="N48" s="28" t="s">
        <v>6</v>
      </c>
      <c r="O48" s="9" t="s">
        <v>7</v>
      </c>
      <c r="P48" s="79" t="s">
        <v>8</v>
      </c>
      <c r="Q48" s="9"/>
      <c r="R48" s="9"/>
      <c r="S48" s="79">
        <v>6</v>
      </c>
      <c r="T48" s="9" t="s">
        <v>116</v>
      </c>
      <c r="U48" s="9">
        <v>76500</v>
      </c>
      <c r="V48" s="28" t="s">
        <v>10</v>
      </c>
      <c r="W48" s="10" t="s">
        <v>117</v>
      </c>
      <c r="X48" s="9" t="s">
        <v>12</v>
      </c>
    </row>
    <row r="49" spans="1:74" s="4" customFormat="1" ht="80.099999999999994" customHeight="1" x14ac:dyDescent="0.25">
      <c r="A49" s="9">
        <f t="shared" si="2"/>
        <v>354</v>
      </c>
      <c r="B49" s="9">
        <v>35</v>
      </c>
      <c r="C49" s="11" t="s">
        <v>109</v>
      </c>
      <c r="D49" s="10" t="s">
        <v>110</v>
      </c>
      <c r="E49" s="9" t="s">
        <v>110</v>
      </c>
      <c r="F49" s="9" t="s">
        <v>135</v>
      </c>
      <c r="G49" s="79" t="s">
        <v>111</v>
      </c>
      <c r="H49" s="9" t="s">
        <v>190</v>
      </c>
      <c r="I49" s="9" t="s">
        <v>191</v>
      </c>
      <c r="J49" s="61" t="s">
        <v>115</v>
      </c>
      <c r="K49" s="9" t="str">
        <f t="shared" si="1"/>
        <v>Ameen Abad</v>
      </c>
      <c r="L49" s="9">
        <v>29.123353000000002</v>
      </c>
      <c r="M49" s="9">
        <v>64.685867000000002</v>
      </c>
      <c r="N49" s="28" t="s">
        <v>6</v>
      </c>
      <c r="O49" s="9" t="s">
        <v>7</v>
      </c>
      <c r="P49" s="79" t="s">
        <v>8</v>
      </c>
      <c r="Q49" s="9"/>
      <c r="R49" s="9"/>
      <c r="S49" s="79">
        <v>6</v>
      </c>
      <c r="T49" s="9" t="s">
        <v>116</v>
      </c>
      <c r="U49" s="9">
        <v>76500</v>
      </c>
      <c r="V49" s="28" t="s">
        <v>10</v>
      </c>
      <c r="W49" s="10" t="s">
        <v>117</v>
      </c>
      <c r="X49" s="9" t="s">
        <v>12</v>
      </c>
    </row>
    <row r="50" spans="1:74" s="4" customFormat="1" ht="80.099999999999994" customHeight="1" x14ac:dyDescent="0.25">
      <c r="A50" s="9">
        <f t="shared" si="2"/>
        <v>355</v>
      </c>
      <c r="B50" s="9">
        <v>36</v>
      </c>
      <c r="C50" s="11" t="s">
        <v>109</v>
      </c>
      <c r="D50" s="10" t="s">
        <v>110</v>
      </c>
      <c r="E50" s="9" t="s">
        <v>110</v>
      </c>
      <c r="F50" s="9" t="s">
        <v>148</v>
      </c>
      <c r="G50" s="79" t="s">
        <v>113</v>
      </c>
      <c r="H50" s="9" t="s">
        <v>192</v>
      </c>
      <c r="I50" s="9" t="s">
        <v>193</v>
      </c>
      <c r="J50" s="61" t="s">
        <v>115</v>
      </c>
      <c r="K50" s="9" t="str">
        <f t="shared" si="1"/>
        <v>Charsar</v>
      </c>
      <c r="L50" s="9">
        <v>28.919309999999999</v>
      </c>
      <c r="M50" s="9">
        <v>64.772187000000002</v>
      </c>
      <c r="N50" s="28" t="s">
        <v>6</v>
      </c>
      <c r="O50" s="9" t="s">
        <v>7</v>
      </c>
      <c r="P50" s="79" t="s">
        <v>8</v>
      </c>
      <c r="Q50" s="9"/>
      <c r="R50" s="9"/>
      <c r="S50" s="79">
        <v>7</v>
      </c>
      <c r="T50" s="9" t="s">
        <v>116</v>
      </c>
      <c r="U50" s="9">
        <v>89250</v>
      </c>
      <c r="V50" s="28" t="s">
        <v>10</v>
      </c>
      <c r="W50" s="10" t="s">
        <v>117</v>
      </c>
      <c r="X50" s="9" t="s">
        <v>12</v>
      </c>
    </row>
    <row r="51" spans="1:74" s="4" customFormat="1" ht="80.099999999999994" customHeight="1" x14ac:dyDescent="0.25">
      <c r="A51" s="9">
        <f t="shared" si="2"/>
        <v>356</v>
      </c>
      <c r="B51" s="9">
        <v>37</v>
      </c>
      <c r="C51" s="11" t="s">
        <v>109</v>
      </c>
      <c r="D51" s="10" t="s">
        <v>110</v>
      </c>
      <c r="E51" s="9" t="s">
        <v>111</v>
      </c>
      <c r="F51" s="9" t="s">
        <v>159</v>
      </c>
      <c r="G51" s="79" t="s">
        <v>111</v>
      </c>
      <c r="H51" s="9" t="s">
        <v>194</v>
      </c>
      <c r="I51" s="9" t="s">
        <v>195</v>
      </c>
      <c r="J51" s="61" t="s">
        <v>115</v>
      </c>
      <c r="K51" s="9" t="str">
        <f t="shared" si="1"/>
        <v>Amuri</v>
      </c>
      <c r="L51" s="9">
        <v>28.4006796</v>
      </c>
      <c r="M51" s="9">
        <v>63.593775999999998</v>
      </c>
      <c r="N51" s="28" t="s">
        <v>6</v>
      </c>
      <c r="O51" s="9" t="s">
        <v>7</v>
      </c>
      <c r="P51" s="79" t="s">
        <v>8</v>
      </c>
      <c r="Q51" s="9"/>
      <c r="R51" s="9"/>
      <c r="S51" s="79">
        <v>6</v>
      </c>
      <c r="T51" s="35" t="s">
        <v>116</v>
      </c>
      <c r="U51" s="9">
        <v>76500</v>
      </c>
      <c r="V51" s="28" t="s">
        <v>10</v>
      </c>
      <c r="W51" s="10" t="s">
        <v>117</v>
      </c>
      <c r="X51" s="9" t="s">
        <v>12</v>
      </c>
    </row>
    <row r="52" spans="1:74" s="4" customFormat="1" ht="80.099999999999994" customHeight="1" x14ac:dyDescent="0.25">
      <c r="A52" s="9">
        <f t="shared" si="2"/>
        <v>357</v>
      </c>
      <c r="B52" s="9">
        <v>38</v>
      </c>
      <c r="C52" s="11" t="s">
        <v>109</v>
      </c>
      <c r="D52" s="10" t="s">
        <v>110</v>
      </c>
      <c r="E52" s="9" t="s">
        <v>111</v>
      </c>
      <c r="F52" s="9" t="s">
        <v>2371</v>
      </c>
      <c r="G52" s="79" t="s">
        <v>111</v>
      </c>
      <c r="H52" s="9" t="s">
        <v>196</v>
      </c>
      <c r="I52" s="9" t="s">
        <v>197</v>
      </c>
      <c r="J52" s="61" t="s">
        <v>115</v>
      </c>
      <c r="K52" s="9" t="str">
        <f t="shared" si="1"/>
        <v>Siah Chang</v>
      </c>
      <c r="L52" s="9">
        <v>28.951713999999999</v>
      </c>
      <c r="M52" s="9">
        <v>64.695588000000001</v>
      </c>
      <c r="N52" s="28" t="s">
        <v>6</v>
      </c>
      <c r="O52" s="9" t="s">
        <v>7</v>
      </c>
      <c r="P52" s="79" t="s">
        <v>8</v>
      </c>
      <c r="Q52" s="9"/>
      <c r="R52" s="9"/>
      <c r="S52" s="79">
        <v>6</v>
      </c>
      <c r="T52" s="35" t="s">
        <v>116</v>
      </c>
      <c r="U52" s="9">
        <v>76500</v>
      </c>
      <c r="V52" s="28" t="s">
        <v>10</v>
      </c>
      <c r="W52" s="10" t="s">
        <v>117</v>
      </c>
      <c r="X52" s="9" t="s">
        <v>12</v>
      </c>
    </row>
    <row r="53" spans="1:74" s="4" customFormat="1" ht="80.099999999999994" customHeight="1" x14ac:dyDescent="0.25">
      <c r="A53" s="9">
        <f t="shared" si="2"/>
        <v>358</v>
      </c>
      <c r="B53" s="9">
        <v>39</v>
      </c>
      <c r="C53" s="11" t="s">
        <v>109</v>
      </c>
      <c r="D53" s="10" t="s">
        <v>110</v>
      </c>
      <c r="E53" s="9" t="s">
        <v>111</v>
      </c>
      <c r="F53" s="9" t="s">
        <v>148</v>
      </c>
      <c r="G53" s="79" t="s">
        <v>111</v>
      </c>
      <c r="H53" s="9" t="s">
        <v>198</v>
      </c>
      <c r="I53" s="9" t="s">
        <v>199</v>
      </c>
      <c r="J53" s="61" t="s">
        <v>115</v>
      </c>
      <c r="K53" s="9" t="str">
        <f t="shared" si="1"/>
        <v>Charsar</v>
      </c>
      <c r="L53" s="9">
        <v>29.383299999999998</v>
      </c>
      <c r="M53" s="9">
        <v>64.739911000000006</v>
      </c>
      <c r="N53" s="28" t="s">
        <v>6</v>
      </c>
      <c r="O53" s="9" t="s">
        <v>7</v>
      </c>
      <c r="P53" s="79" t="s">
        <v>8</v>
      </c>
      <c r="Q53" s="9"/>
      <c r="R53" s="9"/>
      <c r="S53" s="79">
        <v>7</v>
      </c>
      <c r="T53" s="35" t="s">
        <v>116</v>
      </c>
      <c r="U53" s="9">
        <v>89250</v>
      </c>
      <c r="V53" s="28" t="s">
        <v>10</v>
      </c>
      <c r="W53" s="10" t="s">
        <v>117</v>
      </c>
      <c r="X53" s="9" t="s">
        <v>12</v>
      </c>
    </row>
    <row r="54" spans="1:74" s="4" customFormat="1" ht="80.099999999999994" customHeight="1" x14ac:dyDescent="0.25">
      <c r="A54" s="9">
        <f t="shared" si="2"/>
        <v>359</v>
      </c>
      <c r="B54" s="9">
        <v>40</v>
      </c>
      <c r="C54" s="11" t="s">
        <v>109</v>
      </c>
      <c r="D54" s="10" t="s">
        <v>110</v>
      </c>
      <c r="E54" s="9" t="s">
        <v>111</v>
      </c>
      <c r="F54" s="9" t="s">
        <v>159</v>
      </c>
      <c r="G54" s="79" t="s">
        <v>111</v>
      </c>
      <c r="H54" s="9" t="s">
        <v>200</v>
      </c>
      <c r="I54" s="9" t="s">
        <v>201</v>
      </c>
      <c r="J54" s="61" t="s">
        <v>115</v>
      </c>
      <c r="K54" s="9" t="str">
        <f t="shared" si="1"/>
        <v>Amuri</v>
      </c>
      <c r="L54" s="9">
        <v>28.520510000000002</v>
      </c>
      <c r="M54" s="9">
        <v>64.463419999999999</v>
      </c>
      <c r="N54" s="28" t="s">
        <v>6</v>
      </c>
      <c r="O54" s="9" t="s">
        <v>7</v>
      </c>
      <c r="P54" s="79" t="s">
        <v>8</v>
      </c>
      <c r="Q54" s="9"/>
      <c r="R54" s="9"/>
      <c r="S54" s="79">
        <v>6</v>
      </c>
      <c r="T54" s="35" t="s">
        <v>116</v>
      </c>
      <c r="U54" s="9">
        <v>76500</v>
      </c>
      <c r="V54" s="28" t="s">
        <v>10</v>
      </c>
      <c r="W54" s="10" t="s">
        <v>117</v>
      </c>
      <c r="X54" s="9" t="s">
        <v>12</v>
      </c>
    </row>
    <row r="55" spans="1:74" s="4" customFormat="1" ht="80.099999999999994" customHeight="1" x14ac:dyDescent="0.25">
      <c r="A55" s="9">
        <f t="shared" si="2"/>
        <v>360</v>
      </c>
      <c r="B55" s="9">
        <v>41</v>
      </c>
      <c r="C55" s="11" t="s">
        <v>109</v>
      </c>
      <c r="D55" s="10" t="s">
        <v>110</v>
      </c>
      <c r="E55" s="9" t="s">
        <v>110</v>
      </c>
      <c r="F55" s="9" t="s">
        <v>159</v>
      </c>
      <c r="G55" s="79" t="s">
        <v>111</v>
      </c>
      <c r="H55" s="9" t="s">
        <v>202</v>
      </c>
      <c r="I55" s="9" t="s">
        <v>203</v>
      </c>
      <c r="J55" s="61" t="s">
        <v>115</v>
      </c>
      <c r="K55" s="9" t="str">
        <f t="shared" si="1"/>
        <v>Amuri</v>
      </c>
      <c r="L55" s="9">
        <v>29.335478999999999</v>
      </c>
      <c r="M55" s="9">
        <v>64.467913999999993</v>
      </c>
      <c r="N55" s="28" t="s">
        <v>6</v>
      </c>
      <c r="O55" s="9" t="s">
        <v>7</v>
      </c>
      <c r="P55" s="79" t="s">
        <v>8</v>
      </c>
      <c r="Q55" s="9"/>
      <c r="R55" s="9"/>
      <c r="S55" s="79">
        <v>6</v>
      </c>
      <c r="T55" s="35" t="s">
        <v>116</v>
      </c>
      <c r="U55" s="9">
        <v>76500</v>
      </c>
      <c r="V55" s="28" t="s">
        <v>10</v>
      </c>
      <c r="W55" s="10" t="s">
        <v>117</v>
      </c>
      <c r="X55" s="9" t="s">
        <v>12</v>
      </c>
    </row>
    <row r="56" spans="1:74" s="4" customFormat="1" ht="80.099999999999994" customHeight="1" x14ac:dyDescent="0.25">
      <c r="A56" s="9">
        <f t="shared" si="2"/>
        <v>361</v>
      </c>
      <c r="B56" s="9">
        <v>42</v>
      </c>
      <c r="C56" s="11" t="s">
        <v>109</v>
      </c>
      <c r="D56" s="10" t="s">
        <v>110</v>
      </c>
      <c r="E56" s="9" t="s">
        <v>110</v>
      </c>
      <c r="F56" s="9" t="s">
        <v>188</v>
      </c>
      <c r="G56" s="79" t="s">
        <v>111</v>
      </c>
      <c r="H56" s="9" t="s">
        <v>204</v>
      </c>
      <c r="I56" s="9" t="s">
        <v>205</v>
      </c>
      <c r="J56" s="61" t="s">
        <v>115</v>
      </c>
      <c r="K56" s="9" t="str">
        <f t="shared" si="1"/>
        <v>Shakar App</v>
      </c>
      <c r="L56" s="9">
        <v>29.183430000000001</v>
      </c>
      <c r="M56" s="9">
        <v>64.629310000000004</v>
      </c>
      <c r="N56" s="28" t="s">
        <v>6</v>
      </c>
      <c r="O56" s="9" t="s">
        <v>7</v>
      </c>
      <c r="P56" s="79" t="s">
        <v>8</v>
      </c>
      <c r="Q56" s="9"/>
      <c r="R56" s="9"/>
      <c r="S56" s="79">
        <v>4</v>
      </c>
      <c r="T56" s="9" t="s">
        <v>116</v>
      </c>
      <c r="U56" s="9">
        <v>51000</v>
      </c>
      <c r="V56" s="28" t="s">
        <v>10</v>
      </c>
      <c r="W56" s="10" t="s">
        <v>117</v>
      </c>
      <c r="X56" s="9" t="s">
        <v>12</v>
      </c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</row>
    <row r="57" spans="1:74" s="4" customFormat="1" ht="80.099999999999994" customHeight="1" x14ac:dyDescent="0.25">
      <c r="A57" s="9">
        <f t="shared" si="2"/>
        <v>362</v>
      </c>
      <c r="B57" s="9">
        <v>43</v>
      </c>
      <c r="C57" s="11" t="s">
        <v>109</v>
      </c>
      <c r="D57" s="10" t="s">
        <v>110</v>
      </c>
      <c r="E57" s="9" t="s">
        <v>110</v>
      </c>
      <c r="F57" s="9" t="s">
        <v>135</v>
      </c>
      <c r="G57" s="79" t="s">
        <v>111</v>
      </c>
      <c r="H57" s="9" t="s">
        <v>206</v>
      </c>
      <c r="I57" s="9" t="s">
        <v>207</v>
      </c>
      <c r="J57" s="61" t="s">
        <v>115</v>
      </c>
      <c r="K57" s="9" t="str">
        <f t="shared" si="1"/>
        <v>Ameen Abad</v>
      </c>
      <c r="L57" s="9">
        <v>29.227312000000001</v>
      </c>
      <c r="M57" s="9">
        <v>64.701999000000001</v>
      </c>
      <c r="N57" s="28" t="s">
        <v>6</v>
      </c>
      <c r="O57" s="9" t="s">
        <v>7</v>
      </c>
      <c r="P57" s="79" t="s">
        <v>8</v>
      </c>
      <c r="Q57" s="9"/>
      <c r="R57" s="9"/>
      <c r="S57" s="79">
        <v>4</v>
      </c>
      <c r="T57" s="9" t="s">
        <v>116</v>
      </c>
      <c r="U57" s="9">
        <v>51000</v>
      </c>
      <c r="V57" s="28" t="s">
        <v>10</v>
      </c>
      <c r="W57" s="10" t="s">
        <v>117</v>
      </c>
      <c r="X57" s="9" t="s">
        <v>12</v>
      </c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</row>
    <row r="58" spans="1:74" s="4" customFormat="1" ht="80.099999999999994" customHeight="1" x14ac:dyDescent="0.25">
      <c r="A58" s="9">
        <f t="shared" si="2"/>
        <v>363</v>
      </c>
      <c r="B58" s="9">
        <v>44</v>
      </c>
      <c r="C58" s="11" t="s">
        <v>109</v>
      </c>
      <c r="D58" s="10" t="s">
        <v>110</v>
      </c>
      <c r="E58" s="9" t="s">
        <v>110</v>
      </c>
      <c r="F58" s="9" t="s">
        <v>208</v>
      </c>
      <c r="G58" s="79" t="s">
        <v>111</v>
      </c>
      <c r="H58" s="9" t="s">
        <v>118</v>
      </c>
      <c r="I58" s="9" t="s">
        <v>119</v>
      </c>
      <c r="J58" s="61" t="s">
        <v>115</v>
      </c>
      <c r="K58" s="9" t="str">
        <f t="shared" si="1"/>
        <v>Shysalar</v>
      </c>
      <c r="L58" s="9">
        <v>29.227312000000001</v>
      </c>
      <c r="M58" s="9">
        <v>64.701989999999995</v>
      </c>
      <c r="N58" s="28" t="s">
        <v>6</v>
      </c>
      <c r="O58" s="9" t="s">
        <v>7</v>
      </c>
      <c r="P58" s="79" t="s">
        <v>8</v>
      </c>
      <c r="Q58" s="9"/>
      <c r="R58" s="9"/>
      <c r="S58" s="79">
        <v>5</v>
      </c>
      <c r="T58" s="9" t="s">
        <v>116</v>
      </c>
      <c r="U58" s="9">
        <v>63750</v>
      </c>
      <c r="V58" s="28" t="s">
        <v>10</v>
      </c>
      <c r="W58" s="10" t="s">
        <v>117</v>
      </c>
      <c r="X58" s="9" t="s">
        <v>12</v>
      </c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</row>
    <row r="59" spans="1:74" s="4" customFormat="1" ht="80.099999999999994" customHeight="1" x14ac:dyDescent="0.25">
      <c r="A59" s="9">
        <f t="shared" si="2"/>
        <v>364</v>
      </c>
      <c r="B59" s="9">
        <v>45</v>
      </c>
      <c r="C59" s="11" t="s">
        <v>109</v>
      </c>
      <c r="D59" s="10" t="s">
        <v>110</v>
      </c>
      <c r="E59" s="9" t="s">
        <v>110</v>
      </c>
      <c r="F59" s="9" t="s">
        <v>148</v>
      </c>
      <c r="G59" s="79" t="s">
        <v>113</v>
      </c>
      <c r="H59" s="9" t="s">
        <v>209</v>
      </c>
      <c r="I59" s="9" t="s">
        <v>210</v>
      </c>
      <c r="J59" s="61" t="s">
        <v>115</v>
      </c>
      <c r="K59" s="9" t="str">
        <f t="shared" si="1"/>
        <v>Charsar</v>
      </c>
      <c r="L59" s="9">
        <v>29.951543000000001</v>
      </c>
      <c r="M59" s="9">
        <v>65.043001000000004</v>
      </c>
      <c r="N59" s="28" t="s">
        <v>6</v>
      </c>
      <c r="O59" s="9" t="s">
        <v>7</v>
      </c>
      <c r="P59" s="79" t="s">
        <v>8</v>
      </c>
      <c r="Q59" s="9"/>
      <c r="R59" s="9"/>
      <c r="S59" s="79">
        <v>4</v>
      </c>
      <c r="T59" s="9" t="s">
        <v>116</v>
      </c>
      <c r="U59" s="9">
        <v>51000</v>
      </c>
      <c r="V59" s="28" t="s">
        <v>10</v>
      </c>
      <c r="W59" s="10" t="s">
        <v>117</v>
      </c>
      <c r="X59" s="9" t="s">
        <v>12</v>
      </c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</row>
    <row r="60" spans="1:74" s="4" customFormat="1" ht="80.099999999999994" customHeight="1" x14ac:dyDescent="0.25">
      <c r="A60" s="9">
        <f t="shared" si="2"/>
        <v>365</v>
      </c>
      <c r="B60" s="9">
        <v>46</v>
      </c>
      <c r="C60" s="11" t="s">
        <v>109</v>
      </c>
      <c r="D60" s="10" t="s">
        <v>110</v>
      </c>
      <c r="E60" s="9" t="s">
        <v>110</v>
      </c>
      <c r="F60" s="9" t="s">
        <v>211</v>
      </c>
      <c r="G60" s="79" t="s">
        <v>111</v>
      </c>
      <c r="H60" s="9" t="s">
        <v>212</v>
      </c>
      <c r="I60" s="9" t="s">
        <v>213</v>
      </c>
      <c r="J60" s="61" t="s">
        <v>115</v>
      </c>
      <c r="K60" s="9" t="str">
        <f t="shared" si="1"/>
        <v>Dadar siachan</v>
      </c>
      <c r="L60" s="9">
        <v>29.734500000000001</v>
      </c>
      <c r="M60" s="9">
        <v>64.734120000000004</v>
      </c>
      <c r="N60" s="28" t="s">
        <v>6</v>
      </c>
      <c r="O60" s="9" t="s">
        <v>7</v>
      </c>
      <c r="P60" s="79" t="s">
        <v>8</v>
      </c>
      <c r="Q60" s="9"/>
      <c r="R60" s="9"/>
      <c r="S60" s="79">
        <v>4</v>
      </c>
      <c r="T60" s="9" t="s">
        <v>116</v>
      </c>
      <c r="U60" s="9">
        <v>51000</v>
      </c>
      <c r="V60" s="28" t="s">
        <v>10</v>
      </c>
      <c r="W60" s="10" t="s">
        <v>117</v>
      </c>
      <c r="X60" s="9" t="s">
        <v>12</v>
      </c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</row>
    <row r="61" spans="1:74" s="109" customFormat="1" ht="80.099999999999994" customHeight="1" x14ac:dyDescent="0.25">
      <c r="A61" s="9">
        <f t="shared" si="2"/>
        <v>366</v>
      </c>
      <c r="B61" s="9">
        <v>47</v>
      </c>
      <c r="C61" s="11" t="s">
        <v>109</v>
      </c>
      <c r="D61" s="10" t="s">
        <v>110</v>
      </c>
      <c r="E61" s="9" t="s">
        <v>110</v>
      </c>
      <c r="F61" s="9" t="s">
        <v>211</v>
      </c>
      <c r="G61" s="79" t="s">
        <v>111</v>
      </c>
      <c r="H61" s="9" t="s">
        <v>214</v>
      </c>
      <c r="I61" s="9" t="s">
        <v>215</v>
      </c>
      <c r="J61" s="61" t="s">
        <v>115</v>
      </c>
      <c r="K61" s="9" t="str">
        <f t="shared" si="1"/>
        <v>Dadar siachan</v>
      </c>
      <c r="L61" s="9">
        <v>29.691455999999999</v>
      </c>
      <c r="M61" s="9">
        <v>64.685471000000007</v>
      </c>
      <c r="N61" s="28" t="s">
        <v>6</v>
      </c>
      <c r="O61" s="9" t="s">
        <v>7</v>
      </c>
      <c r="P61" s="9" t="s">
        <v>8</v>
      </c>
      <c r="Q61" s="9"/>
      <c r="R61" s="9"/>
      <c r="S61" s="9">
        <v>5</v>
      </c>
      <c r="T61" s="9" t="s">
        <v>116</v>
      </c>
      <c r="U61" s="9">
        <v>63750</v>
      </c>
      <c r="V61" s="28" t="s">
        <v>10</v>
      </c>
      <c r="W61" s="10" t="s">
        <v>117</v>
      </c>
      <c r="X61" s="9" t="s">
        <v>12</v>
      </c>
      <c r="Y61" s="4"/>
      <c r="Z61" s="4"/>
      <c r="AA61" s="4"/>
      <c r="AB61" s="4"/>
      <c r="AC61" s="4"/>
      <c r="AU61" s="190"/>
      <c r="AV61" s="190"/>
      <c r="AW61" s="190"/>
      <c r="AX61" s="190"/>
      <c r="AY61" s="190"/>
      <c r="AZ61" s="190"/>
      <c r="BA61" s="190"/>
      <c r="BB61" s="190"/>
      <c r="BC61" s="190"/>
      <c r="BD61" s="190"/>
      <c r="BE61" s="190"/>
      <c r="BF61" s="190"/>
      <c r="BG61" s="190"/>
      <c r="BH61" s="190"/>
      <c r="BI61" s="190"/>
      <c r="BJ61" s="190"/>
      <c r="BK61" s="190"/>
      <c r="BL61" s="190"/>
      <c r="BM61" s="190"/>
      <c r="BN61" s="190"/>
      <c r="BO61" s="190"/>
      <c r="BP61" s="190"/>
    </row>
    <row r="62" spans="1:74" s="4" customFormat="1" ht="80.099999999999994" customHeight="1" x14ac:dyDescent="0.25">
      <c r="B62" s="16"/>
      <c r="M62" s="31"/>
      <c r="Q62" s="191">
        <f>SUM(Q15:Q61)</f>
        <v>24</v>
      </c>
      <c r="R62" s="191">
        <f>SUM(R15:R61)</f>
        <v>50</v>
      </c>
      <c r="S62" s="191">
        <f>SUM(S15:S61)</f>
        <v>170</v>
      </c>
      <c r="U62" s="31"/>
    </row>
    <row r="63" spans="1:74" s="4" customFormat="1" ht="80.099999999999994" customHeight="1" x14ac:dyDescent="0.25">
      <c r="A63" s="9">
        <f>A61+1</f>
        <v>367</v>
      </c>
      <c r="B63" s="61">
        <v>1</v>
      </c>
      <c r="C63" s="11" t="s">
        <v>103</v>
      </c>
      <c r="D63" s="10" t="s">
        <v>110</v>
      </c>
      <c r="E63" s="9" t="s">
        <v>111</v>
      </c>
      <c r="F63" s="9" t="s">
        <v>173</v>
      </c>
      <c r="G63" s="79" t="s">
        <v>151</v>
      </c>
      <c r="H63" s="9" t="s">
        <v>176</v>
      </c>
      <c r="I63" s="192" t="s">
        <v>217</v>
      </c>
      <c r="J63" s="61">
        <v>3328061771</v>
      </c>
      <c r="K63" s="9" t="s">
        <v>173</v>
      </c>
      <c r="L63" s="9">
        <v>28.927865000000001</v>
      </c>
      <c r="M63" s="9">
        <v>64.782230999999996</v>
      </c>
      <c r="N63" s="28" t="s">
        <v>6</v>
      </c>
      <c r="O63" s="9" t="s">
        <v>7</v>
      </c>
      <c r="P63" s="9" t="s">
        <v>8</v>
      </c>
      <c r="Q63" s="9">
        <v>2</v>
      </c>
      <c r="R63" s="9"/>
      <c r="S63" s="9"/>
      <c r="T63" s="11" t="s">
        <v>218</v>
      </c>
      <c r="U63" s="9">
        <v>35250</v>
      </c>
      <c r="V63" s="28" t="s">
        <v>10</v>
      </c>
      <c r="W63" s="10" t="s">
        <v>11</v>
      </c>
      <c r="X63" s="9" t="s">
        <v>12</v>
      </c>
      <c r="AA63" s="4" t="s">
        <v>2373</v>
      </c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</row>
    <row r="64" spans="1:74" s="4" customFormat="1" ht="80.099999999999994" customHeight="1" x14ac:dyDescent="0.25">
      <c r="A64" s="9">
        <f>A63+1</f>
        <v>368</v>
      </c>
      <c r="B64" s="61">
        <v>2</v>
      </c>
      <c r="C64" s="11" t="s">
        <v>103</v>
      </c>
      <c r="D64" s="10" t="s">
        <v>110</v>
      </c>
      <c r="E64" s="9" t="s">
        <v>111</v>
      </c>
      <c r="F64" s="9" t="s">
        <v>123</v>
      </c>
      <c r="G64" s="79" t="s">
        <v>151</v>
      </c>
      <c r="H64" s="9" t="s">
        <v>219</v>
      </c>
      <c r="I64" s="9" t="s">
        <v>220</v>
      </c>
      <c r="J64" s="9">
        <v>3327803339</v>
      </c>
      <c r="K64" s="9" t="s">
        <v>123</v>
      </c>
      <c r="L64" s="9">
        <v>28.96161</v>
      </c>
      <c r="M64" s="9">
        <v>64.595119999999994</v>
      </c>
      <c r="N64" s="28" t="s">
        <v>6</v>
      </c>
      <c r="O64" s="9" t="s">
        <v>7</v>
      </c>
      <c r="P64" s="9" t="s">
        <v>8</v>
      </c>
      <c r="Q64" s="9">
        <v>4</v>
      </c>
      <c r="R64" s="9"/>
      <c r="S64" s="9"/>
      <c r="T64" s="11" t="s">
        <v>218</v>
      </c>
      <c r="U64" s="28">
        <v>70500</v>
      </c>
      <c r="V64" s="28" t="s">
        <v>10</v>
      </c>
      <c r="W64" s="10" t="s">
        <v>11</v>
      </c>
      <c r="X64" s="9" t="s">
        <v>12</v>
      </c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</row>
    <row r="65" spans="1:51" s="4" customFormat="1" ht="80.099999999999994" customHeight="1" x14ac:dyDescent="0.25">
      <c r="B65" s="16"/>
      <c r="M65" s="31"/>
      <c r="Q65" s="191">
        <f>SUM(Q63:Q64)</f>
        <v>6</v>
      </c>
      <c r="R65" s="191">
        <f t="shared" ref="R65:S65" si="3">SUM(R63:R64)</f>
        <v>0</v>
      </c>
      <c r="S65" s="191">
        <f t="shared" si="3"/>
        <v>0</v>
      </c>
      <c r="U65" s="31"/>
    </row>
    <row r="66" spans="1:51" s="4" customFormat="1" ht="80.099999999999994" customHeight="1" x14ac:dyDescent="0.25">
      <c r="A66" s="9">
        <f>A64+1</f>
        <v>369</v>
      </c>
      <c r="B66" s="9">
        <v>1</v>
      </c>
      <c r="C66" s="9" t="s">
        <v>216</v>
      </c>
      <c r="D66" s="10" t="s">
        <v>110</v>
      </c>
      <c r="E66" s="9" t="s">
        <v>111</v>
      </c>
      <c r="F66" s="9" t="s">
        <v>221</v>
      </c>
      <c r="G66" s="9" t="s">
        <v>151</v>
      </c>
      <c r="H66" s="9" t="s">
        <v>222</v>
      </c>
      <c r="I66" s="9" t="s">
        <v>223</v>
      </c>
      <c r="J66" s="9" t="s">
        <v>224</v>
      </c>
      <c r="K66" s="9" t="s">
        <v>221</v>
      </c>
      <c r="L66" s="9">
        <v>28.880590000000002</v>
      </c>
      <c r="M66" s="9">
        <v>64.802441999999999</v>
      </c>
      <c r="N66" s="28" t="s">
        <v>6</v>
      </c>
      <c r="O66" s="9" t="s">
        <v>7</v>
      </c>
      <c r="P66" s="9" t="s">
        <v>8</v>
      </c>
      <c r="Q66" s="9">
        <v>6</v>
      </c>
      <c r="R66" s="9"/>
      <c r="S66" s="9"/>
      <c r="T66" s="35">
        <v>44775</v>
      </c>
      <c r="U66" s="9">
        <v>17625</v>
      </c>
      <c r="V66" s="28" t="s">
        <v>10</v>
      </c>
      <c r="W66" s="10" t="s">
        <v>107</v>
      </c>
      <c r="X66" s="9"/>
    </row>
    <row r="67" spans="1:51" s="4" customFormat="1" ht="80.099999999999994" customHeight="1" x14ac:dyDescent="0.25">
      <c r="A67" s="9">
        <f>A66+1</f>
        <v>370</v>
      </c>
      <c r="B67" s="9">
        <v>2</v>
      </c>
      <c r="C67" s="9" t="s">
        <v>216</v>
      </c>
      <c r="D67" s="10" t="s">
        <v>110</v>
      </c>
      <c r="E67" s="9" t="s">
        <v>111</v>
      </c>
      <c r="F67" s="9" t="s">
        <v>221</v>
      </c>
      <c r="G67" s="9" t="s">
        <v>151</v>
      </c>
      <c r="H67" s="9" t="s">
        <v>176</v>
      </c>
      <c r="I67" s="9" t="s">
        <v>217</v>
      </c>
      <c r="J67" s="9" t="s">
        <v>225</v>
      </c>
      <c r="K67" s="9" t="s">
        <v>221</v>
      </c>
      <c r="L67" s="9">
        <v>28.779399999999999</v>
      </c>
      <c r="M67" s="9">
        <v>64.504052000000001</v>
      </c>
      <c r="N67" s="28" t="s">
        <v>6</v>
      </c>
      <c r="O67" s="9" t="s">
        <v>7</v>
      </c>
      <c r="P67" s="9" t="s">
        <v>8</v>
      </c>
      <c r="Q67" s="9">
        <v>6</v>
      </c>
      <c r="R67" s="9"/>
      <c r="S67" s="9"/>
      <c r="T67" s="35">
        <v>44775</v>
      </c>
      <c r="U67" s="9">
        <v>17625</v>
      </c>
      <c r="V67" s="28" t="s">
        <v>10</v>
      </c>
      <c r="W67" s="10" t="s">
        <v>107</v>
      </c>
      <c r="X67" s="9"/>
    </row>
    <row r="68" spans="1:51" s="4" customFormat="1" ht="80.099999999999994" customHeight="1" x14ac:dyDescent="0.25">
      <c r="A68" s="9">
        <f>A67+1</f>
        <v>371</v>
      </c>
      <c r="B68" s="9">
        <v>3</v>
      </c>
      <c r="C68" s="9" t="s">
        <v>216</v>
      </c>
      <c r="D68" s="10" t="s">
        <v>110</v>
      </c>
      <c r="E68" s="9" t="s">
        <v>111</v>
      </c>
      <c r="F68" s="9" t="s">
        <v>2374</v>
      </c>
      <c r="G68" s="9" t="s">
        <v>167</v>
      </c>
      <c r="H68" s="9" t="s">
        <v>153</v>
      </c>
      <c r="I68" s="9" t="s">
        <v>226</v>
      </c>
      <c r="J68" s="9" t="s">
        <v>227</v>
      </c>
      <c r="K68" s="9" t="s">
        <v>2374</v>
      </c>
      <c r="L68" s="9">
        <v>29.899726999999999</v>
      </c>
      <c r="M68" s="9">
        <v>64.928380000000004</v>
      </c>
      <c r="N68" s="28" t="s">
        <v>6</v>
      </c>
      <c r="O68" s="9" t="s">
        <v>7</v>
      </c>
      <c r="P68" s="9" t="s">
        <v>8</v>
      </c>
      <c r="Q68" s="9">
        <v>5</v>
      </c>
      <c r="R68" s="9"/>
      <c r="S68" s="9"/>
      <c r="T68" s="35">
        <v>44775</v>
      </c>
      <c r="U68" s="9">
        <v>17625</v>
      </c>
      <c r="V68" s="28" t="s">
        <v>10</v>
      </c>
      <c r="W68" s="10" t="s">
        <v>107</v>
      </c>
      <c r="X68" s="9"/>
      <c r="Z68" s="179"/>
      <c r="AA68" s="179"/>
      <c r="AB68" s="179"/>
      <c r="AC68" s="179"/>
    </row>
    <row r="69" spans="1:51" s="4" customFormat="1" ht="80.099999999999994" customHeight="1" x14ac:dyDescent="0.25">
      <c r="A69" s="9">
        <f>A68+1</f>
        <v>372</v>
      </c>
      <c r="B69" s="9">
        <v>4</v>
      </c>
      <c r="C69" s="9" t="s">
        <v>216</v>
      </c>
      <c r="D69" s="10" t="s">
        <v>110</v>
      </c>
      <c r="E69" s="9" t="s">
        <v>111</v>
      </c>
      <c r="F69" s="9" t="s">
        <v>2375</v>
      </c>
      <c r="G69" s="9" t="s">
        <v>135</v>
      </c>
      <c r="H69" s="9" t="s">
        <v>138</v>
      </c>
      <c r="I69" s="9" t="s">
        <v>228</v>
      </c>
      <c r="J69" s="9" t="s">
        <v>229</v>
      </c>
      <c r="K69" s="9" t="s">
        <v>2375</v>
      </c>
      <c r="L69" s="9">
        <v>29.186788</v>
      </c>
      <c r="M69" s="9">
        <v>64.365374000000003</v>
      </c>
      <c r="N69" s="28" t="s">
        <v>6</v>
      </c>
      <c r="O69" s="9" t="s">
        <v>7</v>
      </c>
      <c r="P69" s="9" t="s">
        <v>8</v>
      </c>
      <c r="Q69" s="9">
        <v>2</v>
      </c>
      <c r="R69" s="9"/>
      <c r="S69" s="9"/>
      <c r="T69" s="35">
        <v>44775</v>
      </c>
      <c r="U69" s="9">
        <v>17625</v>
      </c>
      <c r="V69" s="28" t="s">
        <v>10</v>
      </c>
      <c r="W69" s="10" t="s">
        <v>107</v>
      </c>
      <c r="X69" s="9"/>
      <c r="Z69" s="179"/>
      <c r="AA69" s="179"/>
      <c r="AB69" s="179"/>
      <c r="AC69" s="179"/>
    </row>
    <row r="70" spans="1:51" s="4" customFormat="1" ht="80.099999999999994" customHeight="1" x14ac:dyDescent="0.25">
      <c r="A70" s="9">
        <f>A69+1</f>
        <v>373</v>
      </c>
      <c r="B70" s="9">
        <v>5</v>
      </c>
      <c r="C70" s="9" t="s">
        <v>216</v>
      </c>
      <c r="D70" s="10" t="s">
        <v>110</v>
      </c>
      <c r="E70" s="9" t="s">
        <v>111</v>
      </c>
      <c r="F70" s="9" t="s">
        <v>159</v>
      </c>
      <c r="G70" s="9" t="s">
        <v>110</v>
      </c>
      <c r="H70" s="9" t="s">
        <v>230</v>
      </c>
      <c r="I70" s="9" t="s">
        <v>172</v>
      </c>
      <c r="J70" s="9" t="s">
        <v>231</v>
      </c>
      <c r="K70" s="9" t="s">
        <v>159</v>
      </c>
      <c r="L70" s="9">
        <v>29.027290000000001</v>
      </c>
      <c r="M70" s="9">
        <v>63.592472999999998</v>
      </c>
      <c r="N70" s="28" t="s">
        <v>6</v>
      </c>
      <c r="O70" s="9" t="s">
        <v>7</v>
      </c>
      <c r="P70" s="9" t="s">
        <v>8</v>
      </c>
      <c r="Q70" s="9">
        <v>2</v>
      </c>
      <c r="R70" s="9"/>
      <c r="S70" s="9"/>
      <c r="T70" s="35">
        <v>44775</v>
      </c>
      <c r="U70" s="9">
        <v>17625</v>
      </c>
      <c r="V70" s="28" t="s">
        <v>10</v>
      </c>
      <c r="W70" s="10" t="s">
        <v>107</v>
      </c>
      <c r="X70" s="9"/>
      <c r="Y70" s="179"/>
      <c r="AD70" s="179"/>
      <c r="AE70" s="179"/>
      <c r="AF70" s="179"/>
      <c r="AG70" s="179"/>
      <c r="AH70" s="179"/>
      <c r="AI70" s="179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</row>
    <row r="71" spans="1:51" s="4" customFormat="1" ht="80.099999999999994" customHeight="1" x14ac:dyDescent="0.25">
      <c r="B71" s="16"/>
      <c r="M71" s="31"/>
      <c r="Q71" s="191">
        <f>SUM(Q66:Q70)</f>
        <v>21</v>
      </c>
      <c r="R71" s="191">
        <f t="shared" ref="R71:S71" si="4">SUM(R66:R70)</f>
        <v>0</v>
      </c>
      <c r="S71" s="191">
        <f t="shared" si="4"/>
        <v>0</v>
      </c>
      <c r="U71" s="31"/>
    </row>
    <row r="72" spans="1:51" s="31" customFormat="1" ht="80.099999999999994" customHeight="1" x14ac:dyDescent="0.25">
      <c r="A72" s="33">
        <f>A13+1</f>
        <v>9</v>
      </c>
      <c r="B72" s="33">
        <v>1</v>
      </c>
      <c r="C72" s="33" t="s">
        <v>1518</v>
      </c>
      <c r="D72" s="56" t="s">
        <v>110</v>
      </c>
      <c r="E72" s="33" t="s">
        <v>111</v>
      </c>
      <c r="F72" s="33" t="s">
        <v>6122</v>
      </c>
      <c r="G72" s="33" t="s">
        <v>151</v>
      </c>
      <c r="H72" s="33" t="s">
        <v>6100</v>
      </c>
      <c r="I72" s="33" t="s">
        <v>6101</v>
      </c>
      <c r="J72" s="33" t="s">
        <v>6123</v>
      </c>
      <c r="K72" s="33" t="s">
        <v>6122</v>
      </c>
      <c r="L72" s="33" t="s">
        <v>6103</v>
      </c>
      <c r="M72" s="33" t="s">
        <v>6104</v>
      </c>
      <c r="N72" s="33" t="s">
        <v>8</v>
      </c>
      <c r="O72" s="33" t="s">
        <v>5248</v>
      </c>
      <c r="P72" s="33" t="s">
        <v>8</v>
      </c>
      <c r="Q72" s="33"/>
      <c r="R72" s="33">
        <v>3</v>
      </c>
      <c r="S72" s="33"/>
      <c r="T72" s="33" t="s">
        <v>2773</v>
      </c>
      <c r="U72" s="33">
        <v>38700</v>
      </c>
      <c r="V72" s="33" t="s">
        <v>5249</v>
      </c>
      <c r="W72" s="56" t="s">
        <v>239</v>
      </c>
      <c r="X72" s="9" t="s">
        <v>6124</v>
      </c>
    </row>
    <row r="73" spans="1:51" s="31" customFormat="1" ht="80.099999999999994" customHeight="1" x14ac:dyDescent="0.25">
      <c r="A73" s="33">
        <f>A72+1</f>
        <v>10</v>
      </c>
      <c r="B73" s="33">
        <v>2</v>
      </c>
      <c r="C73" s="33" t="s">
        <v>1518</v>
      </c>
      <c r="D73" s="56" t="s">
        <v>110</v>
      </c>
      <c r="E73" s="33" t="s">
        <v>111</v>
      </c>
      <c r="F73" s="33" t="s">
        <v>151</v>
      </c>
      <c r="G73" s="33" t="s">
        <v>151</v>
      </c>
      <c r="H73" s="33" t="s">
        <v>19</v>
      </c>
      <c r="I73" s="33" t="s">
        <v>6125</v>
      </c>
      <c r="J73" s="33" t="s">
        <v>6126</v>
      </c>
      <c r="K73" s="33" t="s">
        <v>151</v>
      </c>
      <c r="L73" s="33" t="s">
        <v>6127</v>
      </c>
      <c r="M73" s="33" t="s">
        <v>6128</v>
      </c>
      <c r="N73" s="33" t="s">
        <v>8</v>
      </c>
      <c r="O73" s="33" t="s">
        <v>5248</v>
      </c>
      <c r="P73" s="33" t="s">
        <v>8</v>
      </c>
      <c r="Q73" s="33"/>
      <c r="R73" s="33">
        <v>2.5</v>
      </c>
      <c r="S73" s="33"/>
      <c r="T73" s="33" t="s">
        <v>2773</v>
      </c>
      <c r="U73" s="33">
        <v>32250</v>
      </c>
      <c r="V73" s="33" t="s">
        <v>5249</v>
      </c>
      <c r="W73" s="56" t="s">
        <v>239</v>
      </c>
      <c r="X73" s="9" t="s">
        <v>6124</v>
      </c>
    </row>
    <row r="74" spans="1:51" s="31" customFormat="1" ht="80.099999999999994" customHeight="1" x14ac:dyDescent="0.25">
      <c r="A74" s="33">
        <f>A73+1</f>
        <v>11</v>
      </c>
      <c r="B74" s="33">
        <v>3</v>
      </c>
      <c r="C74" s="33" t="s">
        <v>1518</v>
      </c>
      <c r="D74" s="56" t="s">
        <v>110</v>
      </c>
      <c r="E74" s="33" t="s">
        <v>111</v>
      </c>
      <c r="F74" s="33" t="s">
        <v>6129</v>
      </c>
      <c r="G74" s="33" t="s">
        <v>6071</v>
      </c>
      <c r="H74" s="33" t="s">
        <v>6130</v>
      </c>
      <c r="I74" s="33" t="s">
        <v>6131</v>
      </c>
      <c r="J74" s="33" t="s">
        <v>6132</v>
      </c>
      <c r="K74" s="33" t="s">
        <v>6129</v>
      </c>
      <c r="L74" s="33" t="s">
        <v>6133</v>
      </c>
      <c r="M74" s="33" t="s">
        <v>6134</v>
      </c>
      <c r="N74" s="33" t="s">
        <v>8</v>
      </c>
      <c r="O74" s="33" t="s">
        <v>5248</v>
      </c>
      <c r="P74" s="33" t="s">
        <v>8</v>
      </c>
      <c r="Q74" s="33"/>
      <c r="R74" s="33">
        <v>2</v>
      </c>
      <c r="S74" s="33"/>
      <c r="T74" s="33" t="s">
        <v>2773</v>
      </c>
      <c r="U74" s="33">
        <v>25800</v>
      </c>
      <c r="V74" s="33" t="s">
        <v>5249</v>
      </c>
      <c r="W74" s="56" t="s">
        <v>239</v>
      </c>
      <c r="X74" s="9" t="s">
        <v>6124</v>
      </c>
    </row>
    <row r="75" spans="1:51" s="31" customFormat="1" ht="80.099999999999994" customHeight="1" x14ac:dyDescent="0.25">
      <c r="A75" s="33">
        <f t="shared" ref="A75:A129" si="5">A74+1</f>
        <v>12</v>
      </c>
      <c r="B75" s="33">
        <v>4</v>
      </c>
      <c r="C75" s="33" t="s">
        <v>1518</v>
      </c>
      <c r="D75" s="56" t="s">
        <v>110</v>
      </c>
      <c r="E75" s="33" t="s">
        <v>111</v>
      </c>
      <c r="F75" s="33" t="s">
        <v>6087</v>
      </c>
      <c r="G75" s="33" t="s">
        <v>110</v>
      </c>
      <c r="H75" s="33" t="s">
        <v>6135</v>
      </c>
      <c r="I75" s="33" t="s">
        <v>6136</v>
      </c>
      <c r="J75" s="33" t="s">
        <v>6137</v>
      </c>
      <c r="K75" s="33" t="s">
        <v>6087</v>
      </c>
      <c r="L75" s="33" t="s">
        <v>6138</v>
      </c>
      <c r="M75" s="33" t="s">
        <v>6139</v>
      </c>
      <c r="N75" s="33" t="s">
        <v>8</v>
      </c>
      <c r="O75" s="33" t="s">
        <v>5248</v>
      </c>
      <c r="P75" s="33" t="s">
        <v>8</v>
      </c>
      <c r="Q75" s="33"/>
      <c r="R75" s="33">
        <v>3</v>
      </c>
      <c r="S75" s="33"/>
      <c r="T75" s="33" t="s">
        <v>2773</v>
      </c>
      <c r="U75" s="33">
        <v>38700</v>
      </c>
      <c r="V75" s="33" t="s">
        <v>5249</v>
      </c>
      <c r="W75" s="56" t="s">
        <v>239</v>
      </c>
      <c r="X75" s="9" t="s">
        <v>6124</v>
      </c>
    </row>
    <row r="76" spans="1:51" s="31" customFormat="1" ht="80.099999999999994" customHeight="1" x14ac:dyDescent="0.25">
      <c r="A76" s="33">
        <f t="shared" si="5"/>
        <v>13</v>
      </c>
      <c r="B76" s="33">
        <v>5</v>
      </c>
      <c r="C76" s="33" t="s">
        <v>1518</v>
      </c>
      <c r="D76" s="56" t="s">
        <v>110</v>
      </c>
      <c r="E76" s="33" t="s">
        <v>111</v>
      </c>
      <c r="F76" s="33" t="s">
        <v>6140</v>
      </c>
      <c r="G76" s="33" t="s">
        <v>6140</v>
      </c>
      <c r="H76" s="33" t="s">
        <v>6062</v>
      </c>
      <c r="I76" s="33" t="s">
        <v>6141</v>
      </c>
      <c r="J76" s="33" t="s">
        <v>6142</v>
      </c>
      <c r="K76" s="33" t="s">
        <v>6140</v>
      </c>
      <c r="L76" s="33" t="s">
        <v>6143</v>
      </c>
      <c r="M76" s="33" t="s">
        <v>6144</v>
      </c>
      <c r="N76" s="33" t="s">
        <v>8</v>
      </c>
      <c r="O76" s="33" t="s">
        <v>5248</v>
      </c>
      <c r="P76" s="33" t="s">
        <v>8</v>
      </c>
      <c r="Q76" s="33"/>
      <c r="R76" s="33">
        <v>2</v>
      </c>
      <c r="S76" s="33"/>
      <c r="T76" s="33" t="s">
        <v>2773</v>
      </c>
      <c r="U76" s="33">
        <v>25800</v>
      </c>
      <c r="V76" s="33" t="s">
        <v>5249</v>
      </c>
      <c r="W76" s="56" t="s">
        <v>239</v>
      </c>
      <c r="X76" s="9" t="s">
        <v>6124</v>
      </c>
    </row>
    <row r="77" spans="1:51" s="31" customFormat="1" ht="80.099999999999994" customHeight="1" x14ac:dyDescent="0.25">
      <c r="A77" s="33">
        <f t="shared" si="5"/>
        <v>14</v>
      </c>
      <c r="B77" s="33">
        <v>6</v>
      </c>
      <c r="C77" s="33" t="s">
        <v>1518</v>
      </c>
      <c r="D77" s="56" t="s">
        <v>110</v>
      </c>
      <c r="E77" s="33" t="s">
        <v>111</v>
      </c>
      <c r="F77" s="33" t="s">
        <v>6145</v>
      </c>
      <c r="G77" s="33" t="s">
        <v>151</v>
      </c>
      <c r="H77" s="33" t="s">
        <v>6146</v>
      </c>
      <c r="I77" s="33" t="s">
        <v>6147</v>
      </c>
      <c r="J77" s="33" t="s">
        <v>6148</v>
      </c>
      <c r="K77" s="33" t="s">
        <v>6145</v>
      </c>
      <c r="L77" s="33" t="s">
        <v>6149</v>
      </c>
      <c r="M77" s="33" t="s">
        <v>6150</v>
      </c>
      <c r="N77" s="33" t="s">
        <v>8</v>
      </c>
      <c r="O77" s="33" t="s">
        <v>5248</v>
      </c>
      <c r="P77" s="33" t="s">
        <v>8</v>
      </c>
      <c r="Q77" s="33"/>
      <c r="R77" s="33">
        <v>2</v>
      </c>
      <c r="S77" s="33"/>
      <c r="T77" s="33" t="s">
        <v>2773</v>
      </c>
      <c r="U77" s="33">
        <v>25800</v>
      </c>
      <c r="V77" s="33" t="s">
        <v>5249</v>
      </c>
      <c r="W77" s="56" t="s">
        <v>239</v>
      </c>
      <c r="X77" s="9" t="s">
        <v>6124</v>
      </c>
    </row>
    <row r="78" spans="1:51" s="31" customFormat="1" ht="80.099999999999994" customHeight="1" x14ac:dyDescent="0.25">
      <c r="A78" s="33">
        <f t="shared" si="5"/>
        <v>15</v>
      </c>
      <c r="B78" s="33">
        <v>7</v>
      </c>
      <c r="C78" s="33" t="s">
        <v>1518</v>
      </c>
      <c r="D78" s="56" t="s">
        <v>110</v>
      </c>
      <c r="E78" s="33" t="s">
        <v>111</v>
      </c>
      <c r="F78" s="33" t="s">
        <v>221</v>
      </c>
      <c r="G78" s="33" t="s">
        <v>151</v>
      </c>
      <c r="H78" s="33" t="s">
        <v>6151</v>
      </c>
      <c r="I78" s="33" t="s">
        <v>6152</v>
      </c>
      <c r="J78" s="33" t="s">
        <v>6153</v>
      </c>
      <c r="K78" s="33" t="s">
        <v>221</v>
      </c>
      <c r="L78" s="33" t="s">
        <v>6154</v>
      </c>
      <c r="M78" s="33" t="s">
        <v>6155</v>
      </c>
      <c r="N78" s="33" t="s">
        <v>8</v>
      </c>
      <c r="O78" s="33" t="s">
        <v>5248</v>
      </c>
      <c r="P78" s="33" t="s">
        <v>8</v>
      </c>
      <c r="Q78" s="33"/>
      <c r="R78" s="33">
        <v>3</v>
      </c>
      <c r="S78" s="33"/>
      <c r="T78" s="33" t="s">
        <v>2773</v>
      </c>
      <c r="U78" s="33">
        <v>38700</v>
      </c>
      <c r="V78" s="33" t="s">
        <v>5249</v>
      </c>
      <c r="W78" s="56" t="s">
        <v>239</v>
      </c>
      <c r="X78" s="9" t="s">
        <v>6124</v>
      </c>
    </row>
    <row r="79" spans="1:51" s="31" customFormat="1" ht="80.099999999999994" customHeight="1" x14ac:dyDescent="0.25">
      <c r="A79" s="33">
        <f t="shared" si="5"/>
        <v>16</v>
      </c>
      <c r="B79" s="33">
        <v>8</v>
      </c>
      <c r="C79" s="33" t="s">
        <v>1518</v>
      </c>
      <c r="D79" s="56" t="s">
        <v>110</v>
      </c>
      <c r="E79" s="33" t="s">
        <v>111</v>
      </c>
      <c r="F79" s="33" t="s">
        <v>6140</v>
      </c>
      <c r="G79" s="33" t="s">
        <v>6140</v>
      </c>
      <c r="H79" s="33" t="s">
        <v>6156</v>
      </c>
      <c r="I79" s="33" t="s">
        <v>1809</v>
      </c>
      <c r="J79" s="33" t="s">
        <v>6157</v>
      </c>
      <c r="K79" s="33" t="s">
        <v>6140</v>
      </c>
      <c r="L79" s="33" t="s">
        <v>6158</v>
      </c>
      <c r="M79" s="33" t="s">
        <v>6159</v>
      </c>
      <c r="N79" s="33" t="s">
        <v>8</v>
      </c>
      <c r="O79" s="33" t="s">
        <v>5248</v>
      </c>
      <c r="P79" s="33" t="s">
        <v>8</v>
      </c>
      <c r="Q79" s="33"/>
      <c r="R79" s="33">
        <v>2</v>
      </c>
      <c r="S79" s="33"/>
      <c r="T79" s="33" t="s">
        <v>2773</v>
      </c>
      <c r="U79" s="33">
        <v>25800</v>
      </c>
      <c r="V79" s="33" t="s">
        <v>5249</v>
      </c>
      <c r="W79" s="56" t="s">
        <v>239</v>
      </c>
      <c r="X79" s="9" t="s">
        <v>6124</v>
      </c>
    </row>
    <row r="80" spans="1:51" s="31" customFormat="1" ht="80.099999999999994" customHeight="1" x14ac:dyDescent="0.25">
      <c r="A80" s="33">
        <f t="shared" si="5"/>
        <v>17</v>
      </c>
      <c r="B80" s="33">
        <v>9</v>
      </c>
      <c r="C80" s="33" t="s">
        <v>1518</v>
      </c>
      <c r="D80" s="56" t="s">
        <v>110</v>
      </c>
      <c r="E80" s="33" t="s">
        <v>111</v>
      </c>
      <c r="F80" s="33" t="s">
        <v>221</v>
      </c>
      <c r="G80" s="33" t="s">
        <v>151</v>
      </c>
      <c r="H80" s="33" t="s">
        <v>3699</v>
      </c>
      <c r="I80" s="33" t="s">
        <v>6160</v>
      </c>
      <c r="J80" s="33" t="s">
        <v>6161</v>
      </c>
      <c r="K80" s="33" t="s">
        <v>221</v>
      </c>
      <c r="L80" s="33" t="s">
        <v>6162</v>
      </c>
      <c r="M80" s="33" t="s">
        <v>6163</v>
      </c>
      <c r="N80" s="33" t="s">
        <v>8</v>
      </c>
      <c r="O80" s="33" t="s">
        <v>5248</v>
      </c>
      <c r="P80" s="33" t="s">
        <v>8</v>
      </c>
      <c r="Q80" s="33"/>
      <c r="R80" s="33">
        <v>3</v>
      </c>
      <c r="S80" s="33"/>
      <c r="T80" s="33" t="s">
        <v>2773</v>
      </c>
      <c r="U80" s="33">
        <v>38700</v>
      </c>
      <c r="V80" s="33" t="s">
        <v>5249</v>
      </c>
      <c r="W80" s="56" t="s">
        <v>239</v>
      </c>
      <c r="X80" s="9" t="s">
        <v>6124</v>
      </c>
    </row>
    <row r="81" spans="1:24" s="31" customFormat="1" ht="80.099999999999994" customHeight="1" x14ac:dyDescent="0.25">
      <c r="A81" s="33">
        <f t="shared" si="5"/>
        <v>18</v>
      </c>
      <c r="B81" s="33">
        <v>10</v>
      </c>
      <c r="C81" s="33" t="s">
        <v>1518</v>
      </c>
      <c r="D81" s="56" t="s">
        <v>110</v>
      </c>
      <c r="E81" s="33" t="s">
        <v>111</v>
      </c>
      <c r="F81" s="33" t="s">
        <v>6164</v>
      </c>
      <c r="G81" s="33" t="s">
        <v>151</v>
      </c>
      <c r="H81" s="33" t="s">
        <v>2080</v>
      </c>
      <c r="I81" s="33" t="s">
        <v>223</v>
      </c>
      <c r="J81" s="33" t="s">
        <v>6165</v>
      </c>
      <c r="K81" s="33" t="s">
        <v>6164</v>
      </c>
      <c r="L81" s="33" t="s">
        <v>6166</v>
      </c>
      <c r="M81" s="33" t="s">
        <v>6167</v>
      </c>
      <c r="N81" s="33" t="s">
        <v>8</v>
      </c>
      <c r="O81" s="33" t="s">
        <v>5248</v>
      </c>
      <c r="P81" s="33" t="s">
        <v>8</v>
      </c>
      <c r="Q81" s="33"/>
      <c r="R81" s="33">
        <v>2.5</v>
      </c>
      <c r="S81" s="33"/>
      <c r="T81" s="33" t="s">
        <v>2773</v>
      </c>
      <c r="U81" s="33">
        <v>32250</v>
      </c>
      <c r="V81" s="33" t="s">
        <v>5249</v>
      </c>
      <c r="W81" s="56" t="s">
        <v>239</v>
      </c>
      <c r="X81" s="9" t="s">
        <v>6124</v>
      </c>
    </row>
    <row r="82" spans="1:24" s="31" customFormat="1" ht="80.099999999999994" customHeight="1" x14ac:dyDescent="0.25">
      <c r="A82" s="33">
        <f t="shared" si="5"/>
        <v>19</v>
      </c>
      <c r="B82" s="33">
        <v>11</v>
      </c>
      <c r="C82" s="33" t="s">
        <v>1518</v>
      </c>
      <c r="D82" s="56" t="s">
        <v>110</v>
      </c>
      <c r="E82" s="33" t="s">
        <v>111</v>
      </c>
      <c r="F82" s="33" t="s">
        <v>6164</v>
      </c>
      <c r="G82" s="33" t="s">
        <v>151</v>
      </c>
      <c r="H82" s="33" t="s">
        <v>179</v>
      </c>
      <c r="I82" s="33" t="s">
        <v>6168</v>
      </c>
      <c r="J82" s="33" t="s">
        <v>6169</v>
      </c>
      <c r="K82" s="33" t="s">
        <v>6164</v>
      </c>
      <c r="L82" s="33" t="s">
        <v>6170</v>
      </c>
      <c r="M82" s="33" t="s">
        <v>6171</v>
      </c>
      <c r="N82" s="33" t="s">
        <v>8</v>
      </c>
      <c r="O82" s="33" t="s">
        <v>5248</v>
      </c>
      <c r="P82" s="33" t="s">
        <v>8</v>
      </c>
      <c r="Q82" s="33"/>
      <c r="R82" s="33">
        <v>2</v>
      </c>
      <c r="S82" s="33"/>
      <c r="T82" s="33" t="s">
        <v>2773</v>
      </c>
      <c r="U82" s="33">
        <v>25800</v>
      </c>
      <c r="V82" s="33" t="s">
        <v>5249</v>
      </c>
      <c r="W82" s="56" t="s">
        <v>239</v>
      </c>
      <c r="X82" s="9" t="s">
        <v>6124</v>
      </c>
    </row>
    <row r="83" spans="1:24" s="31" customFormat="1" ht="80.099999999999994" customHeight="1" x14ac:dyDescent="0.25">
      <c r="A83" s="33">
        <f t="shared" si="5"/>
        <v>20</v>
      </c>
      <c r="B83" s="33">
        <v>12</v>
      </c>
      <c r="C83" s="33" t="s">
        <v>1518</v>
      </c>
      <c r="D83" s="56" t="s">
        <v>110</v>
      </c>
      <c r="E83" s="33" t="s">
        <v>111</v>
      </c>
      <c r="F83" s="33" t="s">
        <v>221</v>
      </c>
      <c r="G83" s="33" t="s">
        <v>151</v>
      </c>
      <c r="H83" s="33" t="s">
        <v>5066</v>
      </c>
      <c r="I83" s="33" t="s">
        <v>6172</v>
      </c>
      <c r="J83" s="33" t="s">
        <v>6173</v>
      </c>
      <c r="K83" s="33" t="s">
        <v>221</v>
      </c>
      <c r="L83" s="33" t="s">
        <v>6174</v>
      </c>
      <c r="M83" s="33" t="s">
        <v>6175</v>
      </c>
      <c r="N83" s="33" t="s">
        <v>8</v>
      </c>
      <c r="O83" s="33" t="s">
        <v>5248</v>
      </c>
      <c r="P83" s="33" t="s">
        <v>8</v>
      </c>
      <c r="Q83" s="33"/>
      <c r="R83" s="33">
        <v>2</v>
      </c>
      <c r="S83" s="33"/>
      <c r="T83" s="33" t="s">
        <v>2773</v>
      </c>
      <c r="U83" s="33">
        <v>25800</v>
      </c>
      <c r="V83" s="33" t="s">
        <v>5249</v>
      </c>
      <c r="W83" s="56" t="s">
        <v>239</v>
      </c>
      <c r="X83" s="9" t="s">
        <v>6124</v>
      </c>
    </row>
    <row r="84" spans="1:24" s="31" customFormat="1" ht="80.099999999999994" customHeight="1" x14ac:dyDescent="0.25">
      <c r="A84" s="33">
        <f t="shared" si="5"/>
        <v>21</v>
      </c>
      <c r="B84" s="33">
        <v>13</v>
      </c>
      <c r="C84" s="33" t="s">
        <v>1518</v>
      </c>
      <c r="D84" s="56" t="s">
        <v>110</v>
      </c>
      <c r="E84" s="33" t="s">
        <v>111</v>
      </c>
      <c r="F84" s="33" t="s">
        <v>6087</v>
      </c>
      <c r="G84" s="33" t="s">
        <v>110</v>
      </c>
      <c r="H84" s="33" t="s">
        <v>6176</v>
      </c>
      <c r="I84" s="33" t="s">
        <v>130</v>
      </c>
      <c r="J84" s="33" t="s">
        <v>6177</v>
      </c>
      <c r="K84" s="33" t="s">
        <v>6087</v>
      </c>
      <c r="L84" s="33" t="s">
        <v>6178</v>
      </c>
      <c r="M84" s="33" t="s">
        <v>6179</v>
      </c>
      <c r="N84" s="33" t="s">
        <v>8</v>
      </c>
      <c r="O84" s="33" t="s">
        <v>5248</v>
      </c>
      <c r="P84" s="33" t="s">
        <v>8</v>
      </c>
      <c r="Q84" s="33"/>
      <c r="R84" s="33">
        <v>3</v>
      </c>
      <c r="S84" s="33"/>
      <c r="T84" s="33" t="s">
        <v>2773</v>
      </c>
      <c r="U84" s="33">
        <v>38700</v>
      </c>
      <c r="V84" s="33" t="s">
        <v>5249</v>
      </c>
      <c r="W84" s="56" t="s">
        <v>239</v>
      </c>
      <c r="X84" s="9" t="s">
        <v>6124</v>
      </c>
    </row>
    <row r="85" spans="1:24" s="31" customFormat="1" ht="80.099999999999994" customHeight="1" x14ac:dyDescent="0.25">
      <c r="A85" s="33">
        <f t="shared" si="5"/>
        <v>22</v>
      </c>
      <c r="B85" s="33">
        <v>14</v>
      </c>
      <c r="C85" s="33" t="s">
        <v>1518</v>
      </c>
      <c r="D85" s="56" t="s">
        <v>110</v>
      </c>
      <c r="E85" s="33" t="s">
        <v>111</v>
      </c>
      <c r="F85" s="33" t="s">
        <v>6180</v>
      </c>
      <c r="G85" s="33" t="s">
        <v>6071</v>
      </c>
      <c r="H85" s="33" t="s">
        <v>5519</v>
      </c>
      <c r="I85" s="33" t="s">
        <v>6181</v>
      </c>
      <c r="J85" s="33" t="s">
        <v>6182</v>
      </c>
      <c r="K85" s="33" t="s">
        <v>6180</v>
      </c>
      <c r="L85" s="33" t="s">
        <v>6183</v>
      </c>
      <c r="M85" s="33" t="s">
        <v>6184</v>
      </c>
      <c r="N85" s="33" t="s">
        <v>8</v>
      </c>
      <c r="O85" s="33" t="s">
        <v>5248</v>
      </c>
      <c r="P85" s="33" t="s">
        <v>8</v>
      </c>
      <c r="Q85" s="33"/>
      <c r="R85" s="33">
        <v>3</v>
      </c>
      <c r="S85" s="33"/>
      <c r="T85" s="33" t="s">
        <v>2773</v>
      </c>
      <c r="U85" s="33">
        <v>38700</v>
      </c>
      <c r="V85" s="33" t="s">
        <v>5249</v>
      </c>
      <c r="W85" s="56" t="s">
        <v>239</v>
      </c>
      <c r="X85" s="9" t="s">
        <v>6124</v>
      </c>
    </row>
    <row r="86" spans="1:24" s="31" customFormat="1" ht="80.099999999999994" customHeight="1" x14ac:dyDescent="0.25">
      <c r="A86" s="33">
        <f t="shared" si="5"/>
        <v>23</v>
      </c>
      <c r="B86" s="33">
        <v>15</v>
      </c>
      <c r="C86" s="33" t="s">
        <v>1518</v>
      </c>
      <c r="D86" s="56" t="s">
        <v>110</v>
      </c>
      <c r="E86" s="33" t="s">
        <v>111</v>
      </c>
      <c r="F86" s="33" t="s">
        <v>6185</v>
      </c>
      <c r="G86" s="33" t="s">
        <v>6071</v>
      </c>
      <c r="H86" s="33" t="s">
        <v>6186</v>
      </c>
      <c r="I86" s="33" t="s">
        <v>6187</v>
      </c>
      <c r="J86" s="33" t="s">
        <v>6188</v>
      </c>
      <c r="K86" s="33" t="s">
        <v>6185</v>
      </c>
      <c r="L86" s="33" t="s">
        <v>6189</v>
      </c>
      <c r="M86" s="33" t="s">
        <v>6190</v>
      </c>
      <c r="N86" s="33" t="s">
        <v>8</v>
      </c>
      <c r="O86" s="33" t="s">
        <v>5248</v>
      </c>
      <c r="P86" s="33" t="s">
        <v>8</v>
      </c>
      <c r="Q86" s="33"/>
      <c r="R86" s="33">
        <v>2.5</v>
      </c>
      <c r="S86" s="33"/>
      <c r="T86" s="33" t="s">
        <v>2773</v>
      </c>
      <c r="U86" s="33">
        <v>32250</v>
      </c>
      <c r="V86" s="33" t="s">
        <v>5249</v>
      </c>
      <c r="W86" s="56" t="s">
        <v>239</v>
      </c>
      <c r="X86" s="9" t="s">
        <v>6124</v>
      </c>
    </row>
    <row r="87" spans="1:24" s="31" customFormat="1" ht="80.099999999999994" customHeight="1" x14ac:dyDescent="0.25">
      <c r="A87" s="33">
        <f t="shared" si="5"/>
        <v>24</v>
      </c>
      <c r="B87" s="33">
        <v>16</v>
      </c>
      <c r="C87" s="33" t="s">
        <v>1518</v>
      </c>
      <c r="D87" s="56" t="s">
        <v>110</v>
      </c>
      <c r="E87" s="33" t="s">
        <v>111</v>
      </c>
      <c r="F87" s="33" t="s">
        <v>6191</v>
      </c>
      <c r="G87" s="33" t="s">
        <v>110</v>
      </c>
      <c r="H87" s="33" t="s">
        <v>6192</v>
      </c>
      <c r="I87" s="33" t="s">
        <v>6193</v>
      </c>
      <c r="J87" s="33" t="s">
        <v>6194</v>
      </c>
      <c r="K87" s="33" t="s">
        <v>6191</v>
      </c>
      <c r="L87" s="33" t="s">
        <v>6195</v>
      </c>
      <c r="M87" s="33" t="s">
        <v>6196</v>
      </c>
      <c r="N87" s="33" t="s">
        <v>8</v>
      </c>
      <c r="O87" s="33" t="s">
        <v>5248</v>
      </c>
      <c r="P87" s="33" t="s">
        <v>8</v>
      </c>
      <c r="Q87" s="33"/>
      <c r="R87" s="33">
        <v>3</v>
      </c>
      <c r="S87" s="33"/>
      <c r="T87" s="33" t="s">
        <v>2773</v>
      </c>
      <c r="U87" s="33">
        <v>38700</v>
      </c>
      <c r="V87" s="33" t="s">
        <v>5249</v>
      </c>
      <c r="W87" s="56" t="s">
        <v>239</v>
      </c>
      <c r="X87" s="9" t="s">
        <v>6124</v>
      </c>
    </row>
    <row r="88" spans="1:24" s="31" customFormat="1" ht="80.099999999999994" customHeight="1" x14ac:dyDescent="0.25">
      <c r="A88" s="33">
        <f t="shared" si="5"/>
        <v>25</v>
      </c>
      <c r="B88" s="33">
        <v>17</v>
      </c>
      <c r="C88" s="33" t="s">
        <v>1518</v>
      </c>
      <c r="D88" s="56" t="s">
        <v>110</v>
      </c>
      <c r="E88" s="33" t="s">
        <v>111</v>
      </c>
      <c r="F88" s="33" t="s">
        <v>6197</v>
      </c>
      <c r="G88" s="33" t="s">
        <v>6140</v>
      </c>
      <c r="H88" s="33" t="s">
        <v>6198</v>
      </c>
      <c r="I88" s="33" t="s">
        <v>137</v>
      </c>
      <c r="J88" s="33" t="s">
        <v>6199</v>
      </c>
      <c r="K88" s="33" t="s">
        <v>6197</v>
      </c>
      <c r="L88" s="33" t="s">
        <v>6200</v>
      </c>
      <c r="M88" s="33" t="s">
        <v>6201</v>
      </c>
      <c r="N88" s="33" t="s">
        <v>8</v>
      </c>
      <c r="O88" s="33" t="s">
        <v>5248</v>
      </c>
      <c r="P88" s="33" t="s">
        <v>8</v>
      </c>
      <c r="Q88" s="33"/>
      <c r="R88" s="33">
        <v>2</v>
      </c>
      <c r="S88" s="33"/>
      <c r="T88" s="33" t="s">
        <v>2773</v>
      </c>
      <c r="U88" s="33">
        <v>25800</v>
      </c>
      <c r="V88" s="33" t="s">
        <v>5249</v>
      </c>
      <c r="W88" s="56" t="s">
        <v>239</v>
      </c>
      <c r="X88" s="9" t="s">
        <v>6124</v>
      </c>
    </row>
    <row r="89" spans="1:24" s="31" customFormat="1" ht="80.099999999999994" customHeight="1" x14ac:dyDescent="0.25">
      <c r="A89" s="33">
        <f t="shared" si="5"/>
        <v>26</v>
      </c>
      <c r="B89" s="33">
        <v>18</v>
      </c>
      <c r="C89" s="33" t="s">
        <v>1518</v>
      </c>
      <c r="D89" s="56" t="s">
        <v>110</v>
      </c>
      <c r="E89" s="33" t="s">
        <v>111</v>
      </c>
      <c r="F89" s="33" t="s">
        <v>6202</v>
      </c>
      <c r="G89" s="33" t="s">
        <v>110</v>
      </c>
      <c r="H89" s="33" t="s">
        <v>6203</v>
      </c>
      <c r="I89" s="33" t="s">
        <v>6204</v>
      </c>
      <c r="J89" s="33" t="s">
        <v>6205</v>
      </c>
      <c r="K89" s="33" t="s">
        <v>6202</v>
      </c>
      <c r="L89" s="33" t="s">
        <v>6206</v>
      </c>
      <c r="M89" s="33" t="s">
        <v>6207</v>
      </c>
      <c r="N89" s="33" t="s">
        <v>8</v>
      </c>
      <c r="O89" s="33" t="s">
        <v>5248</v>
      </c>
      <c r="P89" s="33" t="s">
        <v>8</v>
      </c>
      <c r="Q89" s="33"/>
      <c r="R89" s="33">
        <v>3</v>
      </c>
      <c r="S89" s="33"/>
      <c r="T89" s="33" t="s">
        <v>2773</v>
      </c>
      <c r="U89" s="33">
        <v>38700</v>
      </c>
      <c r="V89" s="33" t="s">
        <v>5249</v>
      </c>
      <c r="W89" s="56" t="s">
        <v>239</v>
      </c>
      <c r="X89" s="9" t="s">
        <v>6124</v>
      </c>
    </row>
    <row r="90" spans="1:24" s="31" customFormat="1" ht="80.099999999999994" customHeight="1" x14ac:dyDescent="0.25">
      <c r="A90" s="33">
        <f t="shared" si="5"/>
        <v>27</v>
      </c>
      <c r="B90" s="33">
        <v>19</v>
      </c>
      <c r="C90" s="33" t="s">
        <v>1518</v>
      </c>
      <c r="D90" s="56" t="s">
        <v>110</v>
      </c>
      <c r="E90" s="33" t="s">
        <v>111</v>
      </c>
      <c r="F90" s="33" t="s">
        <v>6042</v>
      </c>
      <c r="G90" s="33" t="s">
        <v>6042</v>
      </c>
      <c r="H90" s="33" t="s">
        <v>569</v>
      </c>
      <c r="I90" s="33" t="s">
        <v>6208</v>
      </c>
      <c r="J90" s="33" t="s">
        <v>6209</v>
      </c>
      <c r="K90" s="33" t="s">
        <v>6042</v>
      </c>
      <c r="L90" s="33" t="s">
        <v>6210</v>
      </c>
      <c r="M90" s="33" t="s">
        <v>6211</v>
      </c>
      <c r="N90" s="33" t="s">
        <v>8</v>
      </c>
      <c r="O90" s="33" t="s">
        <v>5248</v>
      </c>
      <c r="P90" s="33" t="s">
        <v>8</v>
      </c>
      <c r="Q90" s="33"/>
      <c r="R90" s="33">
        <v>3</v>
      </c>
      <c r="S90" s="33"/>
      <c r="T90" s="33" t="s">
        <v>2773</v>
      </c>
      <c r="U90" s="33">
        <v>38700</v>
      </c>
      <c r="V90" s="33" t="s">
        <v>5249</v>
      </c>
      <c r="W90" s="56" t="s">
        <v>239</v>
      </c>
      <c r="X90" s="9" t="s">
        <v>6124</v>
      </c>
    </row>
    <row r="91" spans="1:24" s="31" customFormat="1" ht="80.099999999999994" customHeight="1" x14ac:dyDescent="0.25">
      <c r="A91" s="33">
        <f t="shared" si="5"/>
        <v>28</v>
      </c>
      <c r="B91" s="33">
        <v>20</v>
      </c>
      <c r="C91" s="33" t="s">
        <v>1518</v>
      </c>
      <c r="D91" s="56" t="s">
        <v>110</v>
      </c>
      <c r="E91" s="33" t="s">
        <v>111</v>
      </c>
      <c r="F91" s="33" t="s">
        <v>148</v>
      </c>
      <c r="G91" s="33" t="s">
        <v>151</v>
      </c>
      <c r="H91" s="33" t="s">
        <v>6212</v>
      </c>
      <c r="I91" s="33" t="s">
        <v>6213</v>
      </c>
      <c r="J91" s="33" t="s">
        <v>6214</v>
      </c>
      <c r="K91" s="33" t="s">
        <v>148</v>
      </c>
      <c r="L91" s="33" t="s">
        <v>6215</v>
      </c>
      <c r="M91" s="33" t="s">
        <v>6216</v>
      </c>
      <c r="N91" s="33" t="s">
        <v>8</v>
      </c>
      <c r="O91" s="33" t="s">
        <v>5248</v>
      </c>
      <c r="P91" s="33" t="s">
        <v>8</v>
      </c>
      <c r="Q91" s="33"/>
      <c r="R91" s="33">
        <v>2</v>
      </c>
      <c r="S91" s="33"/>
      <c r="T91" s="33" t="s">
        <v>2773</v>
      </c>
      <c r="U91" s="33">
        <v>25800</v>
      </c>
      <c r="V91" s="33" t="s">
        <v>5249</v>
      </c>
      <c r="W91" s="56" t="s">
        <v>239</v>
      </c>
      <c r="X91" s="9" t="s">
        <v>6124</v>
      </c>
    </row>
    <row r="92" spans="1:24" s="31" customFormat="1" ht="80.099999999999994" customHeight="1" x14ac:dyDescent="0.25">
      <c r="A92" s="33">
        <f t="shared" si="5"/>
        <v>29</v>
      </c>
      <c r="B92" s="33">
        <v>21</v>
      </c>
      <c r="C92" s="33" t="s">
        <v>1518</v>
      </c>
      <c r="D92" s="56" t="s">
        <v>110</v>
      </c>
      <c r="E92" s="33" t="s">
        <v>111</v>
      </c>
      <c r="F92" s="33" t="s">
        <v>6145</v>
      </c>
      <c r="G92" s="33" t="s">
        <v>151</v>
      </c>
      <c r="H92" s="33" t="s">
        <v>1505</v>
      </c>
      <c r="I92" s="33" t="s">
        <v>169</v>
      </c>
      <c r="J92" s="33" t="s">
        <v>6217</v>
      </c>
      <c r="K92" s="33" t="s">
        <v>6145</v>
      </c>
      <c r="L92" s="33" t="s">
        <v>6218</v>
      </c>
      <c r="M92" s="33" t="s">
        <v>6219</v>
      </c>
      <c r="N92" s="33" t="s">
        <v>8</v>
      </c>
      <c r="O92" s="33" t="s">
        <v>5248</v>
      </c>
      <c r="P92" s="33" t="s">
        <v>8</v>
      </c>
      <c r="Q92" s="33"/>
      <c r="R92" s="33">
        <v>2</v>
      </c>
      <c r="S92" s="33"/>
      <c r="T92" s="33" t="s">
        <v>2773</v>
      </c>
      <c r="U92" s="33">
        <v>25800</v>
      </c>
      <c r="V92" s="33" t="s">
        <v>5249</v>
      </c>
      <c r="W92" s="56" t="s">
        <v>239</v>
      </c>
      <c r="X92" s="9" t="s">
        <v>6124</v>
      </c>
    </row>
    <row r="93" spans="1:24" s="31" customFormat="1" ht="80.099999999999994" customHeight="1" x14ac:dyDescent="0.25">
      <c r="A93" s="33">
        <f t="shared" si="5"/>
        <v>30</v>
      </c>
      <c r="B93" s="33">
        <v>22</v>
      </c>
      <c r="C93" s="33" t="s">
        <v>1518</v>
      </c>
      <c r="D93" s="56" t="s">
        <v>110</v>
      </c>
      <c r="E93" s="33" t="s">
        <v>111</v>
      </c>
      <c r="F93" s="33" t="s">
        <v>148</v>
      </c>
      <c r="G93" s="33" t="s">
        <v>151</v>
      </c>
      <c r="H93" s="33" t="s">
        <v>6220</v>
      </c>
      <c r="I93" s="33" t="s">
        <v>6078</v>
      </c>
      <c r="J93" s="33" t="s">
        <v>6079</v>
      </c>
      <c r="K93" s="33" t="s">
        <v>148</v>
      </c>
      <c r="L93" s="33" t="s">
        <v>6080</v>
      </c>
      <c r="M93" s="33" t="s">
        <v>6081</v>
      </c>
      <c r="N93" s="33" t="s">
        <v>8</v>
      </c>
      <c r="O93" s="33" t="s">
        <v>5248</v>
      </c>
      <c r="P93" s="33" t="s">
        <v>8</v>
      </c>
      <c r="Q93" s="33"/>
      <c r="R93" s="33">
        <v>2</v>
      </c>
      <c r="S93" s="33"/>
      <c r="T93" s="33" t="s">
        <v>2773</v>
      </c>
      <c r="U93" s="33">
        <v>25800</v>
      </c>
      <c r="V93" s="33" t="s">
        <v>5249</v>
      </c>
      <c r="W93" s="56" t="s">
        <v>239</v>
      </c>
      <c r="X93" s="9" t="s">
        <v>6124</v>
      </c>
    </row>
    <row r="94" spans="1:24" s="31" customFormat="1" ht="80.099999999999994" customHeight="1" x14ac:dyDescent="0.25">
      <c r="A94" s="33">
        <f t="shared" si="5"/>
        <v>31</v>
      </c>
      <c r="B94" s="33">
        <v>23</v>
      </c>
      <c r="C94" s="33" t="s">
        <v>1518</v>
      </c>
      <c r="D94" s="56" t="s">
        <v>110</v>
      </c>
      <c r="E94" s="33" t="s">
        <v>111</v>
      </c>
      <c r="F94" s="33" t="s">
        <v>148</v>
      </c>
      <c r="G94" s="33" t="s">
        <v>151</v>
      </c>
      <c r="H94" s="33" t="s">
        <v>21</v>
      </c>
      <c r="I94" s="33" t="s">
        <v>6221</v>
      </c>
      <c r="J94" s="33" t="s">
        <v>6222</v>
      </c>
      <c r="K94" s="33" t="s">
        <v>148</v>
      </c>
      <c r="L94" s="33" t="s">
        <v>6215</v>
      </c>
      <c r="M94" s="33" t="s">
        <v>6223</v>
      </c>
      <c r="N94" s="33" t="s">
        <v>8</v>
      </c>
      <c r="O94" s="33" t="s">
        <v>5248</v>
      </c>
      <c r="P94" s="33" t="s">
        <v>8</v>
      </c>
      <c r="Q94" s="33"/>
      <c r="R94" s="33">
        <v>3</v>
      </c>
      <c r="S94" s="33"/>
      <c r="T94" s="33" t="s">
        <v>2773</v>
      </c>
      <c r="U94" s="33">
        <v>38700</v>
      </c>
      <c r="V94" s="33" t="s">
        <v>5249</v>
      </c>
      <c r="W94" s="56" t="s">
        <v>239</v>
      </c>
      <c r="X94" s="9" t="s">
        <v>6124</v>
      </c>
    </row>
    <row r="95" spans="1:24" s="31" customFormat="1" ht="80.099999999999994" customHeight="1" x14ac:dyDescent="0.25">
      <c r="A95" s="33">
        <f t="shared" si="5"/>
        <v>32</v>
      </c>
      <c r="B95" s="33">
        <v>24</v>
      </c>
      <c r="C95" s="33" t="s">
        <v>1518</v>
      </c>
      <c r="D95" s="56" t="s">
        <v>110</v>
      </c>
      <c r="E95" s="33" t="s">
        <v>111</v>
      </c>
      <c r="F95" s="33" t="s">
        <v>151</v>
      </c>
      <c r="G95" s="33" t="s">
        <v>151</v>
      </c>
      <c r="H95" s="33" t="s">
        <v>3287</v>
      </c>
      <c r="I95" s="33" t="s">
        <v>6224</v>
      </c>
      <c r="J95" s="33" t="s">
        <v>6225</v>
      </c>
      <c r="K95" s="33" t="s">
        <v>151</v>
      </c>
      <c r="L95" s="33" t="s">
        <v>6226</v>
      </c>
      <c r="M95" s="33" t="s">
        <v>6227</v>
      </c>
      <c r="N95" s="33" t="s">
        <v>8</v>
      </c>
      <c r="O95" s="33" t="s">
        <v>5248</v>
      </c>
      <c r="P95" s="33" t="s">
        <v>8</v>
      </c>
      <c r="Q95" s="33"/>
      <c r="R95" s="33">
        <v>2</v>
      </c>
      <c r="S95" s="33"/>
      <c r="T95" s="33" t="s">
        <v>2773</v>
      </c>
      <c r="U95" s="33">
        <v>25800</v>
      </c>
      <c r="V95" s="33" t="s">
        <v>5249</v>
      </c>
      <c r="W95" s="56" t="s">
        <v>239</v>
      </c>
      <c r="X95" s="9" t="s">
        <v>6124</v>
      </c>
    </row>
    <row r="96" spans="1:24" s="31" customFormat="1" ht="80.099999999999994" customHeight="1" x14ac:dyDescent="0.25">
      <c r="A96" s="33">
        <f t="shared" si="5"/>
        <v>33</v>
      </c>
      <c r="B96" s="33">
        <v>25</v>
      </c>
      <c r="C96" s="33" t="s">
        <v>1518</v>
      </c>
      <c r="D96" s="56" t="s">
        <v>110</v>
      </c>
      <c r="E96" s="33" t="s">
        <v>111</v>
      </c>
      <c r="F96" s="33" t="s">
        <v>2378</v>
      </c>
      <c r="G96" s="33" t="s">
        <v>6061</v>
      </c>
      <c r="H96" s="33" t="s">
        <v>5534</v>
      </c>
      <c r="I96" s="33" t="s">
        <v>2090</v>
      </c>
      <c r="J96" s="33" t="s">
        <v>6228</v>
      </c>
      <c r="K96" s="33" t="s">
        <v>2378</v>
      </c>
      <c r="L96" s="33" t="s">
        <v>6229</v>
      </c>
      <c r="M96" s="33" t="s">
        <v>6230</v>
      </c>
      <c r="N96" s="33" t="s">
        <v>8</v>
      </c>
      <c r="O96" s="33" t="s">
        <v>5248</v>
      </c>
      <c r="P96" s="33" t="s">
        <v>8</v>
      </c>
      <c r="Q96" s="33"/>
      <c r="R96" s="33">
        <v>3</v>
      </c>
      <c r="S96" s="33"/>
      <c r="T96" s="33" t="s">
        <v>2773</v>
      </c>
      <c r="U96" s="33">
        <v>38700</v>
      </c>
      <c r="V96" s="33" t="s">
        <v>5249</v>
      </c>
      <c r="W96" s="56" t="s">
        <v>239</v>
      </c>
      <c r="X96" s="9" t="s">
        <v>6124</v>
      </c>
    </row>
    <row r="97" spans="1:24" s="31" customFormat="1" ht="80.099999999999994" customHeight="1" x14ac:dyDescent="0.25">
      <c r="A97" s="33">
        <f t="shared" si="5"/>
        <v>34</v>
      </c>
      <c r="B97" s="33">
        <v>26</v>
      </c>
      <c r="C97" s="33" t="s">
        <v>1518</v>
      </c>
      <c r="D97" s="56" t="s">
        <v>110</v>
      </c>
      <c r="E97" s="33" t="s">
        <v>111</v>
      </c>
      <c r="F97" s="33" t="s">
        <v>221</v>
      </c>
      <c r="G97" s="33" t="s">
        <v>151</v>
      </c>
      <c r="H97" s="33" t="s">
        <v>2960</v>
      </c>
      <c r="I97" s="33" t="s">
        <v>6231</v>
      </c>
      <c r="J97" s="33" t="s">
        <v>6232</v>
      </c>
      <c r="K97" s="33" t="s">
        <v>221</v>
      </c>
      <c r="L97" s="33" t="s">
        <v>6233</v>
      </c>
      <c r="M97" s="33" t="s">
        <v>6234</v>
      </c>
      <c r="N97" s="33" t="s">
        <v>8</v>
      </c>
      <c r="O97" s="33" t="s">
        <v>5248</v>
      </c>
      <c r="P97" s="33" t="s">
        <v>8</v>
      </c>
      <c r="Q97" s="33"/>
      <c r="R97" s="33">
        <v>2</v>
      </c>
      <c r="S97" s="33"/>
      <c r="T97" s="33" t="s">
        <v>2773</v>
      </c>
      <c r="U97" s="33">
        <v>25800</v>
      </c>
      <c r="V97" s="33" t="s">
        <v>5249</v>
      </c>
      <c r="W97" s="56" t="s">
        <v>239</v>
      </c>
      <c r="X97" s="9" t="s">
        <v>6124</v>
      </c>
    </row>
    <row r="98" spans="1:24" s="31" customFormat="1" ht="80.099999999999994" customHeight="1" x14ac:dyDescent="0.25">
      <c r="A98" s="33">
        <f t="shared" si="5"/>
        <v>35</v>
      </c>
      <c r="B98" s="33">
        <v>27</v>
      </c>
      <c r="C98" s="33" t="s">
        <v>1518</v>
      </c>
      <c r="D98" s="56" t="s">
        <v>110</v>
      </c>
      <c r="E98" s="33" t="s">
        <v>111</v>
      </c>
      <c r="F98" s="33" t="s">
        <v>221</v>
      </c>
      <c r="G98" s="33" t="s">
        <v>151</v>
      </c>
      <c r="H98" s="33" t="s">
        <v>6235</v>
      </c>
      <c r="I98" s="33" t="s">
        <v>6236</v>
      </c>
      <c r="J98" s="33" t="s">
        <v>6237</v>
      </c>
      <c r="K98" s="33" t="s">
        <v>221</v>
      </c>
      <c r="L98" s="33" t="s">
        <v>6238</v>
      </c>
      <c r="M98" s="33" t="s">
        <v>6239</v>
      </c>
      <c r="N98" s="33" t="s">
        <v>8</v>
      </c>
      <c r="O98" s="33" t="s">
        <v>5248</v>
      </c>
      <c r="P98" s="33" t="s">
        <v>8</v>
      </c>
      <c r="Q98" s="33"/>
      <c r="R98" s="33">
        <v>3</v>
      </c>
      <c r="S98" s="33"/>
      <c r="T98" s="33" t="s">
        <v>2773</v>
      </c>
      <c r="U98" s="33">
        <v>38700</v>
      </c>
      <c r="V98" s="33" t="s">
        <v>5249</v>
      </c>
      <c r="W98" s="56" t="s">
        <v>239</v>
      </c>
      <c r="X98" s="9" t="s">
        <v>6124</v>
      </c>
    </row>
    <row r="99" spans="1:24" s="31" customFormat="1" ht="80.099999999999994" customHeight="1" x14ac:dyDescent="0.25">
      <c r="A99" s="33">
        <f t="shared" si="5"/>
        <v>36</v>
      </c>
      <c r="B99" s="33">
        <v>28</v>
      </c>
      <c r="C99" s="33" t="s">
        <v>1518</v>
      </c>
      <c r="D99" s="56" t="s">
        <v>110</v>
      </c>
      <c r="E99" s="33" t="s">
        <v>111</v>
      </c>
      <c r="F99" s="33" t="s">
        <v>221</v>
      </c>
      <c r="G99" s="33" t="s">
        <v>151</v>
      </c>
      <c r="H99" s="33" t="s">
        <v>5388</v>
      </c>
      <c r="I99" s="33" t="s">
        <v>226</v>
      </c>
      <c r="J99" s="33" t="s">
        <v>6240</v>
      </c>
      <c r="K99" s="33" t="s">
        <v>221</v>
      </c>
      <c r="L99" s="33" t="s">
        <v>6241</v>
      </c>
      <c r="M99" s="33" t="s">
        <v>6242</v>
      </c>
      <c r="N99" s="33" t="s">
        <v>8</v>
      </c>
      <c r="O99" s="33" t="s">
        <v>5248</v>
      </c>
      <c r="P99" s="33" t="s">
        <v>8</v>
      </c>
      <c r="Q99" s="33"/>
      <c r="R99" s="33">
        <v>2</v>
      </c>
      <c r="S99" s="33"/>
      <c r="T99" s="33" t="s">
        <v>2773</v>
      </c>
      <c r="U99" s="33">
        <v>25800</v>
      </c>
      <c r="V99" s="33" t="s">
        <v>5249</v>
      </c>
      <c r="W99" s="56" t="s">
        <v>239</v>
      </c>
      <c r="X99" s="9" t="s">
        <v>6124</v>
      </c>
    </row>
    <row r="100" spans="1:24" s="31" customFormat="1" ht="80.099999999999994" customHeight="1" x14ac:dyDescent="0.25">
      <c r="A100" s="33">
        <f t="shared" si="5"/>
        <v>37</v>
      </c>
      <c r="B100" s="33">
        <v>29</v>
      </c>
      <c r="C100" s="33" t="s">
        <v>1518</v>
      </c>
      <c r="D100" s="56" t="s">
        <v>110</v>
      </c>
      <c r="E100" s="33" t="s">
        <v>111</v>
      </c>
      <c r="F100" s="33" t="s">
        <v>6042</v>
      </c>
      <c r="G100" s="33" t="s">
        <v>6042</v>
      </c>
      <c r="H100" s="33" t="s">
        <v>6243</v>
      </c>
      <c r="I100" s="33" t="s">
        <v>6053</v>
      </c>
      <c r="J100" s="33" t="s">
        <v>6054</v>
      </c>
      <c r="K100" s="33" t="s">
        <v>6042</v>
      </c>
      <c r="L100" s="33" t="s">
        <v>6055</v>
      </c>
      <c r="M100" s="33" t="s">
        <v>6056</v>
      </c>
      <c r="N100" s="33" t="s">
        <v>8</v>
      </c>
      <c r="O100" s="33" t="s">
        <v>5248</v>
      </c>
      <c r="P100" s="33" t="s">
        <v>8</v>
      </c>
      <c r="Q100" s="33"/>
      <c r="R100" s="33">
        <v>3</v>
      </c>
      <c r="S100" s="33"/>
      <c r="T100" s="33" t="s">
        <v>2773</v>
      </c>
      <c r="U100" s="33">
        <v>38700</v>
      </c>
      <c r="V100" s="33" t="s">
        <v>5249</v>
      </c>
      <c r="W100" s="56" t="s">
        <v>239</v>
      </c>
      <c r="X100" s="9" t="s">
        <v>6124</v>
      </c>
    </row>
    <row r="101" spans="1:24" s="31" customFormat="1" ht="80.099999999999994" customHeight="1" x14ac:dyDescent="0.25">
      <c r="A101" s="33">
        <f t="shared" si="5"/>
        <v>38</v>
      </c>
      <c r="B101" s="33">
        <v>30</v>
      </c>
      <c r="C101" s="33" t="s">
        <v>1518</v>
      </c>
      <c r="D101" s="56" t="s">
        <v>110</v>
      </c>
      <c r="E101" s="33" t="s">
        <v>111</v>
      </c>
      <c r="F101" s="33" t="s">
        <v>6042</v>
      </c>
      <c r="G101" s="33" t="s">
        <v>6042</v>
      </c>
      <c r="H101" s="33" t="s">
        <v>6244</v>
      </c>
      <c r="I101" s="33" t="s">
        <v>6049</v>
      </c>
      <c r="J101" s="33" t="s">
        <v>6050</v>
      </c>
      <c r="K101" s="33" t="s">
        <v>6042</v>
      </c>
      <c r="L101" s="33" t="s">
        <v>6051</v>
      </c>
      <c r="M101" s="33" t="s">
        <v>6245</v>
      </c>
      <c r="N101" s="33" t="s">
        <v>8</v>
      </c>
      <c r="O101" s="33" t="s">
        <v>5248</v>
      </c>
      <c r="P101" s="33" t="s">
        <v>8</v>
      </c>
      <c r="Q101" s="33"/>
      <c r="R101" s="33">
        <v>2.5</v>
      </c>
      <c r="S101" s="33"/>
      <c r="T101" s="33" t="s">
        <v>2773</v>
      </c>
      <c r="U101" s="33">
        <v>32250</v>
      </c>
      <c r="V101" s="33" t="s">
        <v>5249</v>
      </c>
      <c r="W101" s="56" t="s">
        <v>239</v>
      </c>
      <c r="X101" s="9" t="s">
        <v>6124</v>
      </c>
    </row>
    <row r="102" spans="1:24" s="31" customFormat="1" ht="80.099999999999994" customHeight="1" x14ac:dyDescent="0.25">
      <c r="A102" s="33">
        <f t="shared" si="5"/>
        <v>39</v>
      </c>
      <c r="B102" s="33">
        <v>31</v>
      </c>
      <c r="C102" s="33" t="s">
        <v>1518</v>
      </c>
      <c r="D102" s="56" t="s">
        <v>110</v>
      </c>
      <c r="E102" s="33" t="s">
        <v>111</v>
      </c>
      <c r="F102" s="33" t="s">
        <v>2378</v>
      </c>
      <c r="G102" s="33" t="s">
        <v>6061</v>
      </c>
      <c r="H102" s="33" t="s">
        <v>6246</v>
      </c>
      <c r="I102" s="33" t="s">
        <v>6067</v>
      </c>
      <c r="J102" s="33" t="s">
        <v>6068</v>
      </c>
      <c r="K102" s="33" t="s">
        <v>2378</v>
      </c>
      <c r="L102" s="33" t="s">
        <v>6069</v>
      </c>
      <c r="M102" s="33" t="s">
        <v>6070</v>
      </c>
      <c r="N102" s="33" t="s">
        <v>8</v>
      </c>
      <c r="O102" s="33" t="s">
        <v>5248</v>
      </c>
      <c r="P102" s="33" t="s">
        <v>8</v>
      </c>
      <c r="Q102" s="33"/>
      <c r="R102" s="33">
        <v>3</v>
      </c>
      <c r="S102" s="33"/>
      <c r="T102" s="33" t="s">
        <v>2773</v>
      </c>
      <c r="U102" s="33">
        <v>38700</v>
      </c>
      <c r="V102" s="33" t="s">
        <v>5249</v>
      </c>
      <c r="W102" s="56" t="s">
        <v>239</v>
      </c>
      <c r="X102" s="9" t="s">
        <v>6124</v>
      </c>
    </row>
    <row r="103" spans="1:24" s="31" customFormat="1" ht="80.099999999999994" customHeight="1" x14ac:dyDescent="0.25">
      <c r="A103" s="33">
        <f t="shared" si="5"/>
        <v>40</v>
      </c>
      <c r="B103" s="33">
        <v>32</v>
      </c>
      <c r="C103" s="33" t="s">
        <v>1518</v>
      </c>
      <c r="D103" s="56" t="s">
        <v>110</v>
      </c>
      <c r="E103" s="33" t="s">
        <v>111</v>
      </c>
      <c r="F103" s="33" t="s">
        <v>6247</v>
      </c>
      <c r="G103" s="33" t="s">
        <v>110</v>
      </c>
      <c r="H103" s="33" t="s">
        <v>6088</v>
      </c>
      <c r="I103" s="33" t="s">
        <v>6089</v>
      </c>
      <c r="J103" s="33" t="s">
        <v>6090</v>
      </c>
      <c r="K103" s="33" t="s">
        <v>6247</v>
      </c>
      <c r="L103" s="33" t="s">
        <v>6248</v>
      </c>
      <c r="M103" s="33" t="s">
        <v>6092</v>
      </c>
      <c r="N103" s="33" t="s">
        <v>8</v>
      </c>
      <c r="O103" s="33" t="s">
        <v>5248</v>
      </c>
      <c r="P103" s="33" t="s">
        <v>8</v>
      </c>
      <c r="Q103" s="33"/>
      <c r="R103" s="33">
        <v>2</v>
      </c>
      <c r="S103" s="33"/>
      <c r="T103" s="33" t="s">
        <v>2773</v>
      </c>
      <c r="U103" s="33">
        <v>25800</v>
      </c>
      <c r="V103" s="33" t="s">
        <v>5249</v>
      </c>
      <c r="W103" s="56" t="s">
        <v>239</v>
      </c>
      <c r="X103" s="9" t="s">
        <v>6124</v>
      </c>
    </row>
    <row r="104" spans="1:24" s="31" customFormat="1" ht="80.099999999999994" customHeight="1" x14ac:dyDescent="0.25">
      <c r="A104" s="33">
        <f t="shared" si="5"/>
        <v>41</v>
      </c>
      <c r="B104" s="33">
        <v>33</v>
      </c>
      <c r="C104" s="33" t="s">
        <v>1518</v>
      </c>
      <c r="D104" s="56" t="s">
        <v>110</v>
      </c>
      <c r="E104" s="33" t="s">
        <v>111</v>
      </c>
      <c r="F104" s="33" t="s">
        <v>6094</v>
      </c>
      <c r="G104" s="33" t="s">
        <v>6094</v>
      </c>
      <c r="H104" s="33" t="s">
        <v>5597</v>
      </c>
      <c r="I104" s="33" t="s">
        <v>6249</v>
      </c>
      <c r="J104" s="33" t="s">
        <v>6096</v>
      </c>
      <c r="K104" s="33" t="s">
        <v>6094</v>
      </c>
      <c r="L104" s="33" t="s">
        <v>6097</v>
      </c>
      <c r="M104" s="33" t="s">
        <v>6098</v>
      </c>
      <c r="N104" s="33" t="s">
        <v>8</v>
      </c>
      <c r="O104" s="33" t="s">
        <v>5248</v>
      </c>
      <c r="P104" s="33" t="s">
        <v>8</v>
      </c>
      <c r="Q104" s="33"/>
      <c r="R104" s="33">
        <v>3</v>
      </c>
      <c r="S104" s="33"/>
      <c r="T104" s="33" t="s">
        <v>2773</v>
      </c>
      <c r="U104" s="33">
        <v>38700</v>
      </c>
      <c r="V104" s="33" t="s">
        <v>5249</v>
      </c>
      <c r="W104" s="56" t="s">
        <v>239</v>
      </c>
      <c r="X104" s="9" t="s">
        <v>6124</v>
      </c>
    </row>
    <row r="105" spans="1:24" s="31" customFormat="1" ht="80.099999999999994" customHeight="1" x14ac:dyDescent="0.25">
      <c r="A105" s="33">
        <f t="shared" si="5"/>
        <v>42</v>
      </c>
      <c r="B105" s="33">
        <v>34</v>
      </c>
      <c r="C105" s="33" t="s">
        <v>1518</v>
      </c>
      <c r="D105" s="56" t="s">
        <v>110</v>
      </c>
      <c r="E105" s="33" t="s">
        <v>111</v>
      </c>
      <c r="F105" s="28" t="s">
        <v>2378</v>
      </c>
      <c r="G105" s="28" t="s">
        <v>6061</v>
      </c>
      <c r="H105" s="28" t="s">
        <v>6250</v>
      </c>
      <c r="I105" s="28" t="s">
        <v>6251</v>
      </c>
      <c r="J105" s="28" t="s">
        <v>6252</v>
      </c>
      <c r="K105" s="28" t="s">
        <v>2378</v>
      </c>
      <c r="L105" s="28" t="s">
        <v>6253</v>
      </c>
      <c r="M105" s="28" t="s">
        <v>6254</v>
      </c>
      <c r="N105" s="28" t="s">
        <v>8</v>
      </c>
      <c r="O105" s="28" t="s">
        <v>5248</v>
      </c>
      <c r="P105" s="28" t="s">
        <v>8</v>
      </c>
      <c r="Q105" s="28"/>
      <c r="R105" s="28">
        <v>2.5</v>
      </c>
      <c r="S105" s="28"/>
      <c r="T105" s="33" t="s">
        <v>2773</v>
      </c>
      <c r="U105" s="28">
        <v>32250</v>
      </c>
      <c r="V105" s="33" t="s">
        <v>5249</v>
      </c>
      <c r="W105" s="56" t="s">
        <v>239</v>
      </c>
      <c r="X105" s="9" t="s">
        <v>6124</v>
      </c>
    </row>
    <row r="106" spans="1:24" s="31" customFormat="1" ht="80.099999999999994" customHeight="1" x14ac:dyDescent="0.25">
      <c r="A106" s="33">
        <f t="shared" si="5"/>
        <v>43</v>
      </c>
      <c r="B106" s="33">
        <v>35</v>
      </c>
      <c r="C106" s="33" t="s">
        <v>1518</v>
      </c>
      <c r="D106" s="56" t="s">
        <v>110</v>
      </c>
      <c r="E106" s="33" t="s">
        <v>111</v>
      </c>
      <c r="F106" s="28" t="s">
        <v>151</v>
      </c>
      <c r="G106" s="28" t="s">
        <v>151</v>
      </c>
      <c r="H106" s="28" t="s">
        <v>6255</v>
      </c>
      <c r="I106" s="28" t="s">
        <v>6256</v>
      </c>
      <c r="J106" s="28" t="s">
        <v>6257</v>
      </c>
      <c r="K106" s="28" t="s">
        <v>151</v>
      </c>
      <c r="L106" s="28" t="s">
        <v>6258</v>
      </c>
      <c r="M106" s="28" t="s">
        <v>6259</v>
      </c>
      <c r="N106" s="28" t="s">
        <v>8</v>
      </c>
      <c r="O106" s="28" t="s">
        <v>5248</v>
      </c>
      <c r="P106" s="28" t="s">
        <v>8</v>
      </c>
      <c r="Q106" s="28"/>
      <c r="R106" s="28">
        <v>2</v>
      </c>
      <c r="S106" s="28"/>
      <c r="T106" s="33" t="s">
        <v>2773</v>
      </c>
      <c r="U106" s="28">
        <v>25800</v>
      </c>
      <c r="V106" s="33" t="s">
        <v>5249</v>
      </c>
      <c r="W106" s="56" t="s">
        <v>239</v>
      </c>
      <c r="X106" s="9" t="s">
        <v>6124</v>
      </c>
    </row>
    <row r="107" spans="1:24" s="31" customFormat="1" ht="80.099999999999994" customHeight="1" x14ac:dyDescent="0.25">
      <c r="A107" s="33">
        <f t="shared" si="5"/>
        <v>44</v>
      </c>
      <c r="B107" s="28">
        <v>36</v>
      </c>
      <c r="C107" s="28" t="s">
        <v>1518</v>
      </c>
      <c r="D107" s="10" t="s">
        <v>110</v>
      </c>
      <c r="E107" s="28" t="s">
        <v>111</v>
      </c>
      <c r="F107" s="28" t="s">
        <v>6140</v>
      </c>
      <c r="G107" s="28" t="s">
        <v>6140</v>
      </c>
      <c r="H107" s="28" t="s">
        <v>6260</v>
      </c>
      <c r="I107" s="28" t="s">
        <v>207</v>
      </c>
      <c r="J107" s="28" t="s">
        <v>6261</v>
      </c>
      <c r="K107" s="28" t="s">
        <v>6140</v>
      </c>
      <c r="L107" s="28" t="s">
        <v>6262</v>
      </c>
      <c r="M107" s="28" t="s">
        <v>6263</v>
      </c>
      <c r="N107" s="28" t="s">
        <v>8</v>
      </c>
      <c r="O107" s="28" t="s">
        <v>5248</v>
      </c>
      <c r="P107" s="28" t="s">
        <v>8</v>
      </c>
      <c r="Q107" s="28"/>
      <c r="R107" s="28">
        <v>2</v>
      </c>
      <c r="S107" s="28"/>
      <c r="T107" s="33" t="s">
        <v>2773</v>
      </c>
      <c r="U107" s="28">
        <v>25800</v>
      </c>
      <c r="V107" s="28" t="s">
        <v>5249</v>
      </c>
      <c r="W107" s="56" t="s">
        <v>239</v>
      </c>
      <c r="X107" s="9" t="s">
        <v>6124</v>
      </c>
    </row>
    <row r="108" spans="1:24" s="31" customFormat="1" ht="80.099999999999994" customHeight="1" x14ac:dyDescent="0.25">
      <c r="A108" s="33">
        <f t="shared" si="5"/>
        <v>45</v>
      </c>
      <c r="B108" s="28">
        <v>37</v>
      </c>
      <c r="C108" s="28" t="s">
        <v>1518</v>
      </c>
      <c r="D108" s="10" t="s">
        <v>110</v>
      </c>
      <c r="E108" s="28" t="s">
        <v>111</v>
      </c>
      <c r="F108" s="28" t="s">
        <v>6042</v>
      </c>
      <c r="G108" s="28" t="s">
        <v>6042</v>
      </c>
      <c r="H108" s="28" t="s">
        <v>6264</v>
      </c>
      <c r="I108" s="28" t="s">
        <v>6265</v>
      </c>
      <c r="J108" s="28" t="s">
        <v>6266</v>
      </c>
      <c r="K108" s="28" t="s">
        <v>6042</v>
      </c>
      <c r="L108" s="28" t="s">
        <v>6055</v>
      </c>
      <c r="M108" s="28" t="s">
        <v>6056</v>
      </c>
      <c r="N108" s="28" t="s">
        <v>8</v>
      </c>
      <c r="O108" s="28" t="s">
        <v>5248</v>
      </c>
      <c r="P108" s="28" t="s">
        <v>8</v>
      </c>
      <c r="Q108" s="28"/>
      <c r="R108" s="28">
        <v>3</v>
      </c>
      <c r="S108" s="28"/>
      <c r="T108" s="33" t="s">
        <v>2773</v>
      </c>
      <c r="U108" s="28">
        <v>38700</v>
      </c>
      <c r="V108" s="28" t="s">
        <v>5249</v>
      </c>
      <c r="W108" s="56" t="s">
        <v>239</v>
      </c>
      <c r="X108" s="9" t="s">
        <v>6124</v>
      </c>
    </row>
    <row r="109" spans="1:24" s="31" customFormat="1" ht="80.099999999999994" customHeight="1" x14ac:dyDescent="0.25">
      <c r="A109" s="33">
        <f t="shared" si="5"/>
        <v>46</v>
      </c>
      <c r="B109" s="28">
        <v>38</v>
      </c>
      <c r="C109" s="28" t="s">
        <v>1518</v>
      </c>
      <c r="D109" s="10" t="s">
        <v>110</v>
      </c>
      <c r="E109" s="28" t="s">
        <v>111</v>
      </c>
      <c r="F109" s="28" t="s">
        <v>6185</v>
      </c>
      <c r="G109" s="28" t="s">
        <v>6071</v>
      </c>
      <c r="H109" s="28" t="s">
        <v>6267</v>
      </c>
      <c r="I109" s="28" t="s">
        <v>6187</v>
      </c>
      <c r="J109" s="28" t="s">
        <v>6188</v>
      </c>
      <c r="K109" s="28" t="s">
        <v>6185</v>
      </c>
      <c r="L109" s="28" t="s">
        <v>6268</v>
      </c>
      <c r="M109" s="28" t="s">
        <v>6269</v>
      </c>
      <c r="N109" s="28" t="s">
        <v>8</v>
      </c>
      <c r="O109" s="28" t="s">
        <v>5248</v>
      </c>
      <c r="P109" s="28" t="s">
        <v>8</v>
      </c>
      <c r="Q109" s="28">
        <v>3</v>
      </c>
      <c r="R109" s="28"/>
      <c r="S109" s="28"/>
      <c r="T109" s="33" t="s">
        <v>2773</v>
      </c>
      <c r="U109" s="28">
        <v>52875</v>
      </c>
      <c r="V109" s="28" t="s">
        <v>5249</v>
      </c>
      <c r="W109" s="56" t="s">
        <v>239</v>
      </c>
      <c r="X109" s="9" t="s">
        <v>6124</v>
      </c>
    </row>
    <row r="110" spans="1:24" s="31" customFormat="1" ht="80.099999999999994" customHeight="1" x14ac:dyDescent="0.25">
      <c r="A110" s="33">
        <f t="shared" si="5"/>
        <v>47</v>
      </c>
      <c r="B110" s="28">
        <v>39</v>
      </c>
      <c r="C110" s="28" t="s">
        <v>1518</v>
      </c>
      <c r="D110" s="10" t="s">
        <v>110</v>
      </c>
      <c r="E110" s="28" t="s">
        <v>111</v>
      </c>
      <c r="F110" s="28" t="s">
        <v>6140</v>
      </c>
      <c r="G110" s="28" t="s">
        <v>6197</v>
      </c>
      <c r="H110" s="28" t="s">
        <v>293</v>
      </c>
      <c r="I110" s="28" t="s">
        <v>191</v>
      </c>
      <c r="J110" s="28" t="s">
        <v>6270</v>
      </c>
      <c r="K110" s="28" t="s">
        <v>6140</v>
      </c>
      <c r="L110" s="28" t="s">
        <v>6271</v>
      </c>
      <c r="M110" s="28" t="s">
        <v>6272</v>
      </c>
      <c r="N110" s="28" t="s">
        <v>8</v>
      </c>
      <c r="O110" s="28" t="s">
        <v>5248</v>
      </c>
      <c r="P110" s="28" t="s">
        <v>8</v>
      </c>
      <c r="Q110" s="28">
        <v>2</v>
      </c>
      <c r="R110" s="28"/>
      <c r="S110" s="28"/>
      <c r="T110" s="33" t="s">
        <v>2773</v>
      </c>
      <c r="U110" s="28">
        <v>35250</v>
      </c>
      <c r="V110" s="28" t="s">
        <v>5249</v>
      </c>
      <c r="W110" s="56" t="s">
        <v>239</v>
      </c>
      <c r="X110" s="9" t="s">
        <v>6124</v>
      </c>
    </row>
    <row r="111" spans="1:24" s="31" customFormat="1" ht="80.099999999999994" customHeight="1" x14ac:dyDescent="0.25">
      <c r="A111" s="33">
        <f t="shared" si="5"/>
        <v>48</v>
      </c>
      <c r="B111" s="28">
        <v>40</v>
      </c>
      <c r="C111" s="28" t="s">
        <v>1518</v>
      </c>
      <c r="D111" s="10" t="s">
        <v>110</v>
      </c>
      <c r="E111" s="28" t="s">
        <v>111</v>
      </c>
      <c r="F111" s="28" t="s">
        <v>126</v>
      </c>
      <c r="G111" s="28" t="s">
        <v>151</v>
      </c>
      <c r="H111" s="28" t="s">
        <v>6273</v>
      </c>
      <c r="I111" s="28" t="s">
        <v>226</v>
      </c>
      <c r="J111" s="28" t="s">
        <v>6274</v>
      </c>
      <c r="K111" s="28" t="s">
        <v>126</v>
      </c>
      <c r="L111" s="28" t="s">
        <v>6241</v>
      </c>
      <c r="M111" s="28" t="s">
        <v>6242</v>
      </c>
      <c r="N111" s="28" t="s">
        <v>8</v>
      </c>
      <c r="O111" s="28" t="s">
        <v>5248</v>
      </c>
      <c r="P111" s="28" t="s">
        <v>8</v>
      </c>
      <c r="Q111" s="28">
        <v>2</v>
      </c>
      <c r="R111" s="28"/>
      <c r="S111" s="28"/>
      <c r="T111" s="33" t="s">
        <v>2773</v>
      </c>
      <c r="U111" s="28">
        <v>35250</v>
      </c>
      <c r="V111" s="28" t="s">
        <v>5249</v>
      </c>
      <c r="W111" s="56" t="s">
        <v>239</v>
      </c>
      <c r="X111" s="9" t="s">
        <v>6124</v>
      </c>
    </row>
    <row r="112" spans="1:24" s="31" customFormat="1" ht="80.099999999999994" customHeight="1" x14ac:dyDescent="0.25">
      <c r="A112" s="33">
        <f t="shared" si="5"/>
        <v>49</v>
      </c>
      <c r="B112" s="28">
        <v>41</v>
      </c>
      <c r="C112" s="28" t="s">
        <v>1518</v>
      </c>
      <c r="D112" s="10" t="s">
        <v>110</v>
      </c>
      <c r="E112" s="28" t="s">
        <v>111</v>
      </c>
      <c r="F112" s="28" t="s">
        <v>221</v>
      </c>
      <c r="G112" s="28" t="s">
        <v>151</v>
      </c>
      <c r="H112" s="28" t="s">
        <v>6151</v>
      </c>
      <c r="I112" s="28" t="s">
        <v>6152</v>
      </c>
      <c r="J112" s="28" t="s">
        <v>6153</v>
      </c>
      <c r="K112" s="28" t="s">
        <v>221</v>
      </c>
      <c r="L112" s="28" t="s">
        <v>6154</v>
      </c>
      <c r="M112" s="28" t="s">
        <v>6155</v>
      </c>
      <c r="N112" s="28" t="s">
        <v>8</v>
      </c>
      <c r="O112" s="28" t="s">
        <v>5248</v>
      </c>
      <c r="P112" s="28" t="s">
        <v>8</v>
      </c>
      <c r="Q112" s="28">
        <v>3</v>
      </c>
      <c r="R112" s="28"/>
      <c r="S112" s="28"/>
      <c r="T112" s="33" t="s">
        <v>2773</v>
      </c>
      <c r="U112" s="28">
        <v>52875</v>
      </c>
      <c r="V112" s="28" t="s">
        <v>5249</v>
      </c>
      <c r="W112" s="56" t="s">
        <v>239</v>
      </c>
      <c r="X112" s="9" t="s">
        <v>6124</v>
      </c>
    </row>
    <row r="113" spans="1:24" s="31" customFormat="1" ht="80.099999999999994" customHeight="1" x14ac:dyDescent="0.25">
      <c r="A113" s="33">
        <f t="shared" si="5"/>
        <v>50</v>
      </c>
      <c r="B113" s="28">
        <v>42</v>
      </c>
      <c r="C113" s="28" t="s">
        <v>1518</v>
      </c>
      <c r="D113" s="10" t="s">
        <v>110</v>
      </c>
      <c r="E113" s="28" t="s">
        <v>111</v>
      </c>
      <c r="F113" s="28" t="s">
        <v>221</v>
      </c>
      <c r="G113" s="28" t="s">
        <v>151</v>
      </c>
      <c r="H113" s="28" t="s">
        <v>3699</v>
      </c>
      <c r="I113" s="28" t="s">
        <v>181</v>
      </c>
      <c r="J113" s="28" t="s">
        <v>6161</v>
      </c>
      <c r="K113" s="28" t="s">
        <v>221</v>
      </c>
      <c r="L113" s="28" t="s">
        <v>6275</v>
      </c>
      <c r="M113" s="28" t="s">
        <v>6276</v>
      </c>
      <c r="N113" s="28" t="s">
        <v>8</v>
      </c>
      <c r="O113" s="28" t="s">
        <v>5248</v>
      </c>
      <c r="P113" s="28" t="s">
        <v>8</v>
      </c>
      <c r="Q113" s="28">
        <v>2</v>
      </c>
      <c r="R113" s="28"/>
      <c r="S113" s="28"/>
      <c r="T113" s="33" t="s">
        <v>2773</v>
      </c>
      <c r="U113" s="28">
        <v>35250</v>
      </c>
      <c r="V113" s="28" t="s">
        <v>5249</v>
      </c>
      <c r="W113" s="56" t="s">
        <v>239</v>
      </c>
      <c r="X113" s="9" t="s">
        <v>6124</v>
      </c>
    </row>
    <row r="114" spans="1:24" s="31" customFormat="1" ht="80.099999999999994" customHeight="1" x14ac:dyDescent="0.25">
      <c r="A114" s="33">
        <f t="shared" si="5"/>
        <v>51</v>
      </c>
      <c r="B114" s="28">
        <v>43</v>
      </c>
      <c r="C114" s="28" t="s">
        <v>1518</v>
      </c>
      <c r="D114" s="10" t="s">
        <v>110</v>
      </c>
      <c r="E114" s="28" t="s">
        <v>111</v>
      </c>
      <c r="F114" s="28" t="s">
        <v>6145</v>
      </c>
      <c r="G114" s="28" t="s">
        <v>151</v>
      </c>
      <c r="H114" s="28" t="s">
        <v>6277</v>
      </c>
      <c r="I114" s="28" t="s">
        <v>169</v>
      </c>
      <c r="J114" s="28" t="s">
        <v>6217</v>
      </c>
      <c r="K114" s="28" t="s">
        <v>6145</v>
      </c>
      <c r="L114" s="28" t="s">
        <v>6278</v>
      </c>
      <c r="M114" s="28" t="s">
        <v>6279</v>
      </c>
      <c r="N114" s="28" t="s">
        <v>8</v>
      </c>
      <c r="O114" s="28" t="s">
        <v>5248</v>
      </c>
      <c r="P114" s="28" t="s">
        <v>8</v>
      </c>
      <c r="Q114" s="28">
        <v>2</v>
      </c>
      <c r="R114" s="28"/>
      <c r="S114" s="28"/>
      <c r="T114" s="33" t="s">
        <v>2773</v>
      </c>
      <c r="U114" s="28">
        <v>35250</v>
      </c>
      <c r="V114" s="28" t="s">
        <v>5249</v>
      </c>
      <c r="W114" s="56" t="s">
        <v>239</v>
      </c>
      <c r="X114" s="9" t="s">
        <v>6124</v>
      </c>
    </row>
    <row r="115" spans="1:24" s="31" customFormat="1" ht="80.099999999999994" customHeight="1" x14ac:dyDescent="0.25">
      <c r="A115" s="33">
        <f t="shared" si="5"/>
        <v>52</v>
      </c>
      <c r="B115" s="28">
        <v>44</v>
      </c>
      <c r="C115" s="28" t="s">
        <v>1518</v>
      </c>
      <c r="D115" s="10" t="s">
        <v>110</v>
      </c>
      <c r="E115" s="28" t="s">
        <v>111</v>
      </c>
      <c r="F115" s="28" t="s">
        <v>1460</v>
      </c>
      <c r="G115" s="28" t="s">
        <v>6197</v>
      </c>
      <c r="H115" s="28" t="s">
        <v>6280</v>
      </c>
      <c r="I115" s="28" t="s">
        <v>6281</v>
      </c>
      <c r="J115" s="28" t="s">
        <v>6157</v>
      </c>
      <c r="K115" s="28" t="s">
        <v>1460</v>
      </c>
      <c r="L115" s="28" t="s">
        <v>6158</v>
      </c>
      <c r="M115" s="28" t="s">
        <v>6159</v>
      </c>
      <c r="N115" s="28" t="s">
        <v>8</v>
      </c>
      <c r="O115" s="28" t="s">
        <v>5248</v>
      </c>
      <c r="P115" s="28" t="s">
        <v>8</v>
      </c>
      <c r="Q115" s="28">
        <v>3</v>
      </c>
      <c r="R115" s="28"/>
      <c r="S115" s="28"/>
      <c r="T115" s="33" t="s">
        <v>2773</v>
      </c>
      <c r="U115" s="28">
        <v>52875</v>
      </c>
      <c r="V115" s="28" t="s">
        <v>5249</v>
      </c>
      <c r="W115" s="56" t="s">
        <v>239</v>
      </c>
      <c r="X115" s="9" t="s">
        <v>6124</v>
      </c>
    </row>
    <row r="116" spans="1:24" s="31" customFormat="1" ht="80.099999999999994" customHeight="1" x14ac:dyDescent="0.25">
      <c r="A116" s="33">
        <f t="shared" si="5"/>
        <v>53</v>
      </c>
      <c r="B116" s="28">
        <v>45</v>
      </c>
      <c r="C116" s="28" t="s">
        <v>1518</v>
      </c>
      <c r="D116" s="10" t="s">
        <v>110</v>
      </c>
      <c r="E116" s="28" t="s">
        <v>111</v>
      </c>
      <c r="F116" s="28" t="s">
        <v>221</v>
      </c>
      <c r="G116" s="28" t="s">
        <v>151</v>
      </c>
      <c r="H116" s="28" t="s">
        <v>6282</v>
      </c>
      <c r="I116" s="28" t="s">
        <v>2077</v>
      </c>
      <c r="J116" s="28" t="s">
        <v>6153</v>
      </c>
      <c r="K116" s="28" t="s">
        <v>221</v>
      </c>
      <c r="L116" s="28" t="s">
        <v>6283</v>
      </c>
      <c r="M116" s="28" t="s">
        <v>6284</v>
      </c>
      <c r="N116" s="28" t="s">
        <v>8</v>
      </c>
      <c r="O116" s="28" t="s">
        <v>5248</v>
      </c>
      <c r="P116" s="28" t="s">
        <v>8</v>
      </c>
      <c r="Q116" s="28">
        <v>2</v>
      </c>
      <c r="R116" s="28"/>
      <c r="S116" s="28"/>
      <c r="T116" s="33" t="s">
        <v>2773</v>
      </c>
      <c r="U116" s="28">
        <v>35250</v>
      </c>
      <c r="V116" s="28" t="s">
        <v>5249</v>
      </c>
      <c r="W116" s="56" t="s">
        <v>239</v>
      </c>
      <c r="X116" s="9" t="s">
        <v>6124</v>
      </c>
    </row>
    <row r="117" spans="1:24" s="31" customFormat="1" ht="80.099999999999994" customHeight="1" x14ac:dyDescent="0.25">
      <c r="A117" s="33">
        <f t="shared" si="5"/>
        <v>54</v>
      </c>
      <c r="B117" s="28">
        <v>46</v>
      </c>
      <c r="C117" s="28" t="s">
        <v>1518</v>
      </c>
      <c r="D117" s="10" t="s">
        <v>110</v>
      </c>
      <c r="E117" s="28" t="s">
        <v>111</v>
      </c>
      <c r="F117" s="28" t="s">
        <v>6191</v>
      </c>
      <c r="G117" s="28" t="s">
        <v>110</v>
      </c>
      <c r="H117" s="28" t="s">
        <v>6192</v>
      </c>
      <c r="I117" s="28" t="s">
        <v>6193</v>
      </c>
      <c r="J117" s="28" t="s">
        <v>6194</v>
      </c>
      <c r="K117" s="28" t="s">
        <v>6191</v>
      </c>
      <c r="L117" s="28" t="s">
        <v>6195</v>
      </c>
      <c r="M117" s="28" t="s">
        <v>6285</v>
      </c>
      <c r="N117" s="28" t="s">
        <v>8</v>
      </c>
      <c r="O117" s="28" t="s">
        <v>5248</v>
      </c>
      <c r="P117" s="28" t="s">
        <v>8</v>
      </c>
      <c r="Q117" s="28">
        <v>3</v>
      </c>
      <c r="R117" s="28"/>
      <c r="S117" s="28"/>
      <c r="T117" s="33" t="s">
        <v>2773</v>
      </c>
      <c r="U117" s="28">
        <v>52875</v>
      </c>
      <c r="V117" s="28" t="s">
        <v>5249</v>
      </c>
      <c r="W117" s="56" t="s">
        <v>239</v>
      </c>
      <c r="X117" s="9" t="s">
        <v>6124</v>
      </c>
    </row>
    <row r="118" spans="1:24" s="31" customFormat="1" ht="80.099999999999994" customHeight="1" x14ac:dyDescent="0.25">
      <c r="A118" s="33">
        <f t="shared" si="5"/>
        <v>55</v>
      </c>
      <c r="B118" s="28">
        <v>47</v>
      </c>
      <c r="C118" s="28" t="s">
        <v>1518</v>
      </c>
      <c r="D118" s="10" t="s">
        <v>110</v>
      </c>
      <c r="E118" s="28" t="s">
        <v>111</v>
      </c>
      <c r="F118" s="28" t="s">
        <v>6164</v>
      </c>
      <c r="G118" s="28" t="s">
        <v>151</v>
      </c>
      <c r="H118" s="28" t="s">
        <v>6286</v>
      </c>
      <c r="I118" s="28" t="s">
        <v>122</v>
      </c>
      <c r="J118" s="28" t="s">
        <v>6287</v>
      </c>
      <c r="K118" s="28" t="s">
        <v>6164</v>
      </c>
      <c r="L118" s="28" t="s">
        <v>6288</v>
      </c>
      <c r="M118" s="28" t="s">
        <v>6289</v>
      </c>
      <c r="N118" s="28" t="s">
        <v>8</v>
      </c>
      <c r="O118" s="28" t="s">
        <v>5248</v>
      </c>
      <c r="P118" s="28" t="s">
        <v>8</v>
      </c>
      <c r="Q118" s="28">
        <v>3</v>
      </c>
      <c r="R118" s="28"/>
      <c r="S118" s="28"/>
      <c r="T118" s="33" t="s">
        <v>2773</v>
      </c>
      <c r="U118" s="28">
        <v>52875</v>
      </c>
      <c r="V118" s="28" t="s">
        <v>5249</v>
      </c>
      <c r="W118" s="56" t="s">
        <v>239</v>
      </c>
      <c r="X118" s="9" t="s">
        <v>6124</v>
      </c>
    </row>
    <row r="119" spans="1:24" s="31" customFormat="1" ht="80.099999999999994" customHeight="1" x14ac:dyDescent="0.25">
      <c r="A119" s="33">
        <f t="shared" si="5"/>
        <v>56</v>
      </c>
      <c r="B119" s="28">
        <v>48</v>
      </c>
      <c r="C119" s="28" t="s">
        <v>1518</v>
      </c>
      <c r="D119" s="10" t="s">
        <v>110</v>
      </c>
      <c r="E119" s="28" t="s">
        <v>111</v>
      </c>
      <c r="F119" s="28" t="s">
        <v>6290</v>
      </c>
      <c r="G119" s="28" t="s">
        <v>6042</v>
      </c>
      <c r="H119" s="28" t="s">
        <v>6264</v>
      </c>
      <c r="I119" s="28" t="s">
        <v>6265</v>
      </c>
      <c r="J119" s="28" t="s">
        <v>6054</v>
      </c>
      <c r="K119" s="28" t="s">
        <v>6290</v>
      </c>
      <c r="L119" s="28" t="s">
        <v>6291</v>
      </c>
      <c r="M119" s="28" t="s">
        <v>6292</v>
      </c>
      <c r="N119" s="28" t="s">
        <v>8</v>
      </c>
      <c r="O119" s="28" t="s">
        <v>5248</v>
      </c>
      <c r="P119" s="28" t="s">
        <v>8</v>
      </c>
      <c r="Q119" s="28">
        <v>2</v>
      </c>
      <c r="R119" s="28"/>
      <c r="S119" s="28"/>
      <c r="T119" s="33" t="s">
        <v>2773</v>
      </c>
      <c r="U119" s="28">
        <v>35250</v>
      </c>
      <c r="V119" s="28" t="s">
        <v>5249</v>
      </c>
      <c r="W119" s="56" t="s">
        <v>239</v>
      </c>
      <c r="X119" s="9" t="s">
        <v>6124</v>
      </c>
    </row>
    <row r="120" spans="1:24" s="31" customFormat="1" ht="80.099999999999994" customHeight="1" x14ac:dyDescent="0.25">
      <c r="A120" s="33">
        <f t="shared" si="5"/>
        <v>57</v>
      </c>
      <c r="B120" s="28">
        <v>49</v>
      </c>
      <c r="C120" s="28" t="s">
        <v>1518</v>
      </c>
      <c r="D120" s="10" t="s">
        <v>110</v>
      </c>
      <c r="E120" s="28" t="s">
        <v>111</v>
      </c>
      <c r="F120" s="28" t="s">
        <v>6042</v>
      </c>
      <c r="G120" s="28" t="s">
        <v>6042</v>
      </c>
      <c r="H120" s="28" t="s">
        <v>6293</v>
      </c>
      <c r="I120" s="28" t="s">
        <v>6294</v>
      </c>
      <c r="J120" s="28" t="s">
        <v>6050</v>
      </c>
      <c r="K120" s="28" t="s">
        <v>6042</v>
      </c>
      <c r="L120" s="28" t="s">
        <v>6295</v>
      </c>
      <c r="M120" s="28" t="s">
        <v>6296</v>
      </c>
      <c r="N120" s="28" t="s">
        <v>8</v>
      </c>
      <c r="O120" s="28" t="s">
        <v>5248</v>
      </c>
      <c r="P120" s="28" t="s">
        <v>8</v>
      </c>
      <c r="Q120" s="28">
        <v>2</v>
      </c>
      <c r="R120" s="28"/>
      <c r="S120" s="28"/>
      <c r="T120" s="33" t="s">
        <v>2773</v>
      </c>
      <c r="U120" s="28">
        <v>35250</v>
      </c>
      <c r="V120" s="28" t="s">
        <v>5249</v>
      </c>
      <c r="W120" s="56" t="s">
        <v>239</v>
      </c>
      <c r="X120" s="9" t="s">
        <v>6124</v>
      </c>
    </row>
    <row r="121" spans="1:24" s="31" customFormat="1" ht="80.099999999999994" customHeight="1" x14ac:dyDescent="0.25">
      <c r="A121" s="33">
        <f t="shared" si="5"/>
        <v>58</v>
      </c>
      <c r="B121" s="28">
        <v>50</v>
      </c>
      <c r="C121" s="28" t="s">
        <v>1518</v>
      </c>
      <c r="D121" s="10" t="s">
        <v>110</v>
      </c>
      <c r="E121" s="28" t="s">
        <v>111</v>
      </c>
      <c r="F121" s="28" t="s">
        <v>2378</v>
      </c>
      <c r="G121" s="28" t="s">
        <v>6061</v>
      </c>
      <c r="H121" s="28" t="s">
        <v>6297</v>
      </c>
      <c r="I121" s="28" t="s">
        <v>147</v>
      </c>
      <c r="J121" s="28" t="s">
        <v>6298</v>
      </c>
      <c r="K121" s="28" t="s">
        <v>2378</v>
      </c>
      <c r="L121" s="28" t="s">
        <v>6299</v>
      </c>
      <c r="M121" s="28" t="s">
        <v>6300</v>
      </c>
      <c r="N121" s="28" t="s">
        <v>8</v>
      </c>
      <c r="O121" s="28" t="s">
        <v>5248</v>
      </c>
      <c r="P121" s="28" t="s">
        <v>8</v>
      </c>
      <c r="Q121" s="28">
        <v>3</v>
      </c>
      <c r="R121" s="28"/>
      <c r="S121" s="28"/>
      <c r="T121" s="33" t="s">
        <v>2773</v>
      </c>
      <c r="U121" s="28">
        <v>52875</v>
      </c>
      <c r="V121" s="28" t="s">
        <v>5249</v>
      </c>
      <c r="W121" s="56" t="s">
        <v>239</v>
      </c>
      <c r="X121" s="9" t="s">
        <v>6124</v>
      </c>
    </row>
    <row r="122" spans="1:24" s="31" customFormat="1" ht="80.099999999999994" customHeight="1" x14ac:dyDescent="0.25">
      <c r="A122" s="33">
        <f t="shared" si="5"/>
        <v>59</v>
      </c>
      <c r="B122" s="28">
        <v>51</v>
      </c>
      <c r="C122" s="28" t="s">
        <v>1518</v>
      </c>
      <c r="D122" s="10" t="s">
        <v>110</v>
      </c>
      <c r="E122" s="28" t="s">
        <v>111</v>
      </c>
      <c r="F122" s="28" t="s">
        <v>6180</v>
      </c>
      <c r="G122" s="28" t="s">
        <v>6071</v>
      </c>
      <c r="H122" s="28" t="s">
        <v>6301</v>
      </c>
      <c r="I122" s="28" t="s">
        <v>6181</v>
      </c>
      <c r="J122" s="28" t="s">
        <v>6302</v>
      </c>
      <c r="K122" s="28" t="s">
        <v>6180</v>
      </c>
      <c r="L122" s="28" t="s">
        <v>6183</v>
      </c>
      <c r="M122" s="28" t="s">
        <v>6184</v>
      </c>
      <c r="N122" s="28" t="s">
        <v>8</v>
      </c>
      <c r="O122" s="28" t="s">
        <v>5248</v>
      </c>
      <c r="P122" s="28" t="s">
        <v>8</v>
      </c>
      <c r="Q122" s="28">
        <v>2</v>
      </c>
      <c r="R122" s="28"/>
      <c r="S122" s="28"/>
      <c r="T122" s="33" t="s">
        <v>2773</v>
      </c>
      <c r="U122" s="28">
        <v>35250</v>
      </c>
      <c r="V122" s="28" t="s">
        <v>5249</v>
      </c>
      <c r="W122" s="56" t="s">
        <v>239</v>
      </c>
      <c r="X122" s="9" t="s">
        <v>6124</v>
      </c>
    </row>
    <row r="123" spans="1:24" s="31" customFormat="1" ht="80.099999999999994" customHeight="1" x14ac:dyDescent="0.25">
      <c r="A123" s="33">
        <f t="shared" si="5"/>
        <v>60</v>
      </c>
      <c r="B123" s="28">
        <v>52</v>
      </c>
      <c r="C123" s="28" t="s">
        <v>1518</v>
      </c>
      <c r="D123" s="10" t="s">
        <v>110</v>
      </c>
      <c r="E123" s="28" t="s">
        <v>111</v>
      </c>
      <c r="F123" s="28" t="s">
        <v>6303</v>
      </c>
      <c r="G123" s="28" t="s">
        <v>110</v>
      </c>
      <c r="H123" s="28" t="s">
        <v>6304</v>
      </c>
      <c r="I123" s="28" t="s">
        <v>6305</v>
      </c>
      <c r="J123" s="28" t="s">
        <v>6306</v>
      </c>
      <c r="K123" s="28" t="s">
        <v>6303</v>
      </c>
      <c r="L123" s="28" t="s">
        <v>6307</v>
      </c>
      <c r="M123" s="28" t="s">
        <v>6308</v>
      </c>
      <c r="N123" s="28" t="s">
        <v>8</v>
      </c>
      <c r="O123" s="28" t="s">
        <v>5248</v>
      </c>
      <c r="P123" s="28" t="s">
        <v>8</v>
      </c>
      <c r="Q123" s="28">
        <v>3</v>
      </c>
      <c r="R123" s="28"/>
      <c r="S123" s="28"/>
      <c r="T123" s="33" t="s">
        <v>2773</v>
      </c>
      <c r="U123" s="28">
        <v>52875</v>
      </c>
      <c r="V123" s="28" t="s">
        <v>5249</v>
      </c>
      <c r="W123" s="56" t="s">
        <v>239</v>
      </c>
      <c r="X123" s="9" t="s">
        <v>6124</v>
      </c>
    </row>
    <row r="124" spans="1:24" s="31" customFormat="1" ht="80.099999999999994" customHeight="1" x14ac:dyDescent="0.25">
      <c r="A124" s="33">
        <f t="shared" si="5"/>
        <v>61</v>
      </c>
      <c r="B124" s="28">
        <v>53</v>
      </c>
      <c r="C124" s="28" t="s">
        <v>1518</v>
      </c>
      <c r="D124" s="10" t="s">
        <v>110</v>
      </c>
      <c r="E124" s="28" t="s">
        <v>111</v>
      </c>
      <c r="F124" s="28" t="s">
        <v>6042</v>
      </c>
      <c r="G124" s="28" t="s">
        <v>6042</v>
      </c>
      <c r="H124" s="28" t="s">
        <v>6309</v>
      </c>
      <c r="I124" s="28" t="s">
        <v>6058</v>
      </c>
      <c r="J124" s="28" t="s">
        <v>6310</v>
      </c>
      <c r="K124" s="28" t="s">
        <v>6042</v>
      </c>
      <c r="L124" s="28" t="s">
        <v>6311</v>
      </c>
      <c r="M124" s="28" t="s">
        <v>6312</v>
      </c>
      <c r="N124" s="28" t="s">
        <v>8</v>
      </c>
      <c r="O124" s="28" t="s">
        <v>5248</v>
      </c>
      <c r="P124" s="28" t="s">
        <v>8</v>
      </c>
      <c r="Q124" s="28">
        <v>3</v>
      </c>
      <c r="R124" s="28"/>
      <c r="S124" s="28"/>
      <c r="T124" s="33" t="s">
        <v>2773</v>
      </c>
      <c r="U124" s="28">
        <v>52875</v>
      </c>
      <c r="V124" s="28" t="s">
        <v>5249</v>
      </c>
      <c r="W124" s="56" t="s">
        <v>239</v>
      </c>
      <c r="X124" s="9" t="s">
        <v>6124</v>
      </c>
    </row>
    <row r="125" spans="1:24" s="31" customFormat="1" ht="80.099999999999994" customHeight="1" x14ac:dyDescent="0.25">
      <c r="A125" s="33">
        <f t="shared" si="5"/>
        <v>62</v>
      </c>
      <c r="B125" s="28">
        <v>54</v>
      </c>
      <c r="C125" s="28" t="s">
        <v>1518</v>
      </c>
      <c r="D125" s="10" t="s">
        <v>110</v>
      </c>
      <c r="E125" s="28" t="s">
        <v>111</v>
      </c>
      <c r="F125" s="28" t="s">
        <v>221</v>
      </c>
      <c r="G125" s="28" t="s">
        <v>151</v>
      </c>
      <c r="H125" s="28" t="s">
        <v>6313</v>
      </c>
      <c r="I125" s="28" t="s">
        <v>6314</v>
      </c>
      <c r="J125" s="28" t="s">
        <v>6165</v>
      </c>
      <c r="K125" s="28" t="s">
        <v>221</v>
      </c>
      <c r="L125" s="28" t="s">
        <v>6315</v>
      </c>
      <c r="M125" s="28" t="s">
        <v>6316</v>
      </c>
      <c r="N125" s="28" t="s">
        <v>8</v>
      </c>
      <c r="O125" s="28" t="s">
        <v>5248</v>
      </c>
      <c r="P125" s="28" t="s">
        <v>8</v>
      </c>
      <c r="Q125" s="28">
        <v>2</v>
      </c>
      <c r="R125" s="28"/>
      <c r="S125" s="28"/>
      <c r="T125" s="33" t="s">
        <v>2773</v>
      </c>
      <c r="U125" s="28">
        <v>35250</v>
      </c>
      <c r="V125" s="28" t="s">
        <v>5249</v>
      </c>
      <c r="W125" s="56" t="s">
        <v>239</v>
      </c>
      <c r="X125" s="9" t="s">
        <v>6124</v>
      </c>
    </row>
    <row r="126" spans="1:24" s="31" customFormat="1" ht="80.099999999999994" customHeight="1" x14ac:dyDescent="0.25">
      <c r="A126" s="33">
        <f t="shared" si="5"/>
        <v>63</v>
      </c>
      <c r="B126" s="28">
        <v>55</v>
      </c>
      <c r="C126" s="28" t="s">
        <v>1518</v>
      </c>
      <c r="D126" s="10" t="s">
        <v>110</v>
      </c>
      <c r="E126" s="28" t="s">
        <v>111</v>
      </c>
      <c r="F126" s="28" t="s">
        <v>6317</v>
      </c>
      <c r="G126" s="28" t="s">
        <v>6318</v>
      </c>
      <c r="H126" s="28" t="s">
        <v>6319</v>
      </c>
      <c r="I126" s="28" t="s">
        <v>6320</v>
      </c>
      <c r="J126" s="28" t="s">
        <v>6321</v>
      </c>
      <c r="K126" s="28" t="s">
        <v>6317</v>
      </c>
      <c r="L126" s="28" t="s">
        <v>6322</v>
      </c>
      <c r="M126" s="28" t="s">
        <v>6323</v>
      </c>
      <c r="N126" s="28" t="s">
        <v>8</v>
      </c>
      <c r="O126" s="28" t="s">
        <v>5248</v>
      </c>
      <c r="P126" s="28" t="s">
        <v>8</v>
      </c>
      <c r="Q126" s="28">
        <v>3</v>
      </c>
      <c r="R126" s="28"/>
      <c r="S126" s="28"/>
      <c r="T126" s="33" t="s">
        <v>2773</v>
      </c>
      <c r="U126" s="28">
        <v>52875</v>
      </c>
      <c r="V126" s="28" t="s">
        <v>5249</v>
      </c>
      <c r="W126" s="56" t="s">
        <v>239</v>
      </c>
      <c r="X126" s="9" t="s">
        <v>6124</v>
      </c>
    </row>
    <row r="127" spans="1:24" s="31" customFormat="1" ht="80.099999999999994" customHeight="1" x14ac:dyDescent="0.25">
      <c r="A127" s="33">
        <f t="shared" si="5"/>
        <v>64</v>
      </c>
      <c r="B127" s="28">
        <v>56</v>
      </c>
      <c r="C127" s="28" t="s">
        <v>1518</v>
      </c>
      <c r="D127" s="10" t="s">
        <v>110</v>
      </c>
      <c r="E127" s="28" t="s">
        <v>111</v>
      </c>
      <c r="F127" s="28" t="s">
        <v>6140</v>
      </c>
      <c r="G127" s="28" t="s">
        <v>6197</v>
      </c>
      <c r="H127" s="28" t="s">
        <v>6324</v>
      </c>
      <c r="I127" s="28" t="s">
        <v>137</v>
      </c>
      <c r="J127" s="28" t="s">
        <v>6199</v>
      </c>
      <c r="K127" s="28" t="s">
        <v>6140</v>
      </c>
      <c r="L127" s="28" t="s">
        <v>6325</v>
      </c>
      <c r="M127" s="28" t="s">
        <v>6326</v>
      </c>
      <c r="N127" s="28" t="s">
        <v>8</v>
      </c>
      <c r="O127" s="28" t="s">
        <v>5248</v>
      </c>
      <c r="P127" s="28" t="s">
        <v>8</v>
      </c>
      <c r="Q127" s="28">
        <v>3</v>
      </c>
      <c r="R127" s="28"/>
      <c r="S127" s="28"/>
      <c r="T127" s="33" t="s">
        <v>2773</v>
      </c>
      <c r="U127" s="28">
        <v>52875</v>
      </c>
      <c r="V127" s="28" t="s">
        <v>5249</v>
      </c>
      <c r="W127" s="56" t="s">
        <v>239</v>
      </c>
      <c r="X127" s="9" t="s">
        <v>6124</v>
      </c>
    </row>
    <row r="128" spans="1:24" s="31" customFormat="1" ht="80.099999999999994" customHeight="1" x14ac:dyDescent="0.25">
      <c r="A128" s="33">
        <f t="shared" si="5"/>
        <v>65</v>
      </c>
      <c r="B128" s="28">
        <v>57</v>
      </c>
      <c r="C128" s="28" t="s">
        <v>1518</v>
      </c>
      <c r="D128" s="10" t="s">
        <v>110</v>
      </c>
      <c r="E128" s="28" t="s">
        <v>111</v>
      </c>
      <c r="F128" s="28" t="s">
        <v>6247</v>
      </c>
      <c r="G128" s="28" t="s">
        <v>110</v>
      </c>
      <c r="H128" s="28" t="s">
        <v>6088</v>
      </c>
      <c r="I128" s="28" t="s">
        <v>6089</v>
      </c>
      <c r="J128" s="28" t="s">
        <v>6090</v>
      </c>
      <c r="K128" s="28" t="s">
        <v>6247</v>
      </c>
      <c r="L128" s="28" t="s">
        <v>6327</v>
      </c>
      <c r="M128" s="28" t="s">
        <v>6328</v>
      </c>
      <c r="N128" s="28" t="s">
        <v>8</v>
      </c>
      <c r="O128" s="28" t="s">
        <v>5248</v>
      </c>
      <c r="P128" s="28" t="s">
        <v>8</v>
      </c>
      <c r="Q128" s="28">
        <v>2</v>
      </c>
      <c r="R128" s="28"/>
      <c r="S128" s="28"/>
      <c r="T128" s="33" t="s">
        <v>2773</v>
      </c>
      <c r="U128" s="33">
        <v>35250</v>
      </c>
      <c r="V128" s="33" t="s">
        <v>5249</v>
      </c>
      <c r="W128" s="56" t="s">
        <v>239</v>
      </c>
      <c r="X128" s="30" t="s">
        <v>6124</v>
      </c>
    </row>
    <row r="129" spans="1:26" s="31" customFormat="1" ht="80.099999999999994" customHeight="1" x14ac:dyDescent="0.25">
      <c r="A129" s="28">
        <f t="shared" si="5"/>
        <v>66</v>
      </c>
      <c r="B129" s="28">
        <v>58</v>
      </c>
      <c r="C129" s="28" t="s">
        <v>1518</v>
      </c>
      <c r="D129" s="10" t="s">
        <v>110</v>
      </c>
      <c r="E129" s="28" t="s">
        <v>111</v>
      </c>
      <c r="F129" s="28" t="s">
        <v>151</v>
      </c>
      <c r="G129" s="28" t="s">
        <v>151</v>
      </c>
      <c r="H129" s="28" t="s">
        <v>6100</v>
      </c>
      <c r="I129" s="28" t="s">
        <v>6101</v>
      </c>
      <c r="J129" s="28" t="s">
        <v>6102</v>
      </c>
      <c r="K129" s="28" t="s">
        <v>151</v>
      </c>
      <c r="L129" s="28" t="s">
        <v>6103</v>
      </c>
      <c r="M129" s="28" t="s">
        <v>6104</v>
      </c>
      <c r="N129" s="28" t="s">
        <v>8</v>
      </c>
      <c r="O129" s="28" t="s">
        <v>5248</v>
      </c>
      <c r="P129" s="28" t="s">
        <v>8</v>
      </c>
      <c r="Q129" s="28">
        <v>2</v>
      </c>
      <c r="R129" s="28"/>
      <c r="S129" s="28"/>
      <c r="T129" s="147" t="s">
        <v>2773</v>
      </c>
      <c r="U129" s="28">
        <v>35250</v>
      </c>
      <c r="V129" s="28" t="s">
        <v>5249</v>
      </c>
      <c r="W129" s="10" t="s">
        <v>239</v>
      </c>
      <c r="X129" s="9" t="s">
        <v>6124</v>
      </c>
    </row>
    <row r="130" spans="1:26" s="4" customFormat="1" ht="80.099999999999994" customHeight="1" x14ac:dyDescent="0.25">
      <c r="D130" s="179"/>
      <c r="E130" s="179"/>
      <c r="F130" s="179"/>
      <c r="P130" s="66"/>
      <c r="Q130" s="154">
        <f>SUM(Q72:Q129)</f>
        <v>52</v>
      </c>
      <c r="R130" s="154">
        <f t="shared" ref="R130:S130" si="6">SUM(R72:R129)</f>
        <v>92.5</v>
      </c>
      <c r="S130" s="154">
        <f t="shared" si="6"/>
        <v>0</v>
      </c>
    </row>
    <row r="131" spans="1:26" s="4" customFormat="1" ht="80.099999999999994" customHeight="1" x14ac:dyDescent="0.25">
      <c r="A131" s="9">
        <f>A129+1</f>
        <v>67</v>
      </c>
      <c r="B131" s="9">
        <v>1</v>
      </c>
      <c r="C131" s="11" t="s">
        <v>109</v>
      </c>
      <c r="D131" s="10" t="s">
        <v>1</v>
      </c>
      <c r="E131" s="9" t="s">
        <v>1</v>
      </c>
      <c r="F131" s="9" t="s">
        <v>2</v>
      </c>
      <c r="G131" s="9" t="s">
        <v>2</v>
      </c>
      <c r="H131" s="9" t="s">
        <v>3</v>
      </c>
      <c r="I131" s="192" t="s">
        <v>4</v>
      </c>
      <c r="J131" s="28" t="s">
        <v>5</v>
      </c>
      <c r="K131" s="9" t="s">
        <v>2399</v>
      </c>
      <c r="L131" s="28">
        <v>29.257840000000002</v>
      </c>
      <c r="M131" s="28">
        <v>65.806982000000005</v>
      </c>
      <c r="N131" s="28" t="s">
        <v>6</v>
      </c>
      <c r="O131" s="9" t="s">
        <v>7</v>
      </c>
      <c r="P131" s="9" t="s">
        <v>8</v>
      </c>
      <c r="Q131" s="9">
        <v>1</v>
      </c>
      <c r="R131" s="9"/>
      <c r="S131" s="9"/>
      <c r="T131" s="12" t="s">
        <v>9</v>
      </c>
      <c r="U131" s="9">
        <v>17625</v>
      </c>
      <c r="V131" s="28" t="s">
        <v>10</v>
      </c>
      <c r="W131" s="10" t="s">
        <v>11</v>
      </c>
      <c r="X131" s="9" t="s">
        <v>12</v>
      </c>
      <c r="Y131" s="31"/>
    </row>
    <row r="132" spans="1:26" s="4" customFormat="1" ht="80.099999999999994" customHeight="1" x14ac:dyDescent="0.25">
      <c r="A132" s="9">
        <f>A131+1</f>
        <v>68</v>
      </c>
      <c r="B132" s="9">
        <v>2</v>
      </c>
      <c r="C132" s="11" t="s">
        <v>109</v>
      </c>
      <c r="D132" s="10" t="s">
        <v>1</v>
      </c>
      <c r="E132" s="9" t="s">
        <v>1</v>
      </c>
      <c r="F132" s="9" t="s">
        <v>13</v>
      </c>
      <c r="G132" s="9" t="s">
        <v>2</v>
      </c>
      <c r="H132" s="9" t="s">
        <v>14</v>
      </c>
      <c r="I132" s="9" t="s">
        <v>2397</v>
      </c>
      <c r="J132" s="28" t="s">
        <v>15</v>
      </c>
      <c r="K132" s="9" t="s">
        <v>13</v>
      </c>
      <c r="L132" s="28">
        <v>29.383339599999999</v>
      </c>
      <c r="M132" s="28">
        <v>65.585300599999997</v>
      </c>
      <c r="N132" s="28" t="s">
        <v>6</v>
      </c>
      <c r="O132" s="9" t="s">
        <v>7</v>
      </c>
      <c r="P132" s="9" t="s">
        <v>8</v>
      </c>
      <c r="Q132" s="9">
        <v>1</v>
      </c>
      <c r="R132" s="9"/>
      <c r="S132" s="9"/>
      <c r="T132" s="12" t="s">
        <v>9</v>
      </c>
      <c r="U132" s="9">
        <v>17625</v>
      </c>
      <c r="V132" s="28" t="s">
        <v>10</v>
      </c>
      <c r="W132" s="10" t="s">
        <v>11</v>
      </c>
      <c r="X132" s="9" t="s">
        <v>12</v>
      </c>
      <c r="Y132" s="31"/>
    </row>
    <row r="133" spans="1:26" s="4" customFormat="1" ht="80.099999999999994" customHeight="1" x14ac:dyDescent="0.25">
      <c r="A133" s="9">
        <f>A132+1</f>
        <v>69</v>
      </c>
      <c r="B133" s="9">
        <v>3</v>
      </c>
      <c r="C133" s="11" t="s">
        <v>109</v>
      </c>
      <c r="D133" s="10" t="s">
        <v>1</v>
      </c>
      <c r="E133" s="9" t="s">
        <v>1</v>
      </c>
      <c r="F133" s="9" t="s">
        <v>16</v>
      </c>
      <c r="G133" s="9" t="s">
        <v>2</v>
      </c>
      <c r="H133" s="9" t="s">
        <v>17</v>
      </c>
      <c r="I133" s="9" t="s">
        <v>2398</v>
      </c>
      <c r="J133" s="28" t="s">
        <v>18</v>
      </c>
      <c r="K133" s="9" t="s">
        <v>16</v>
      </c>
      <c r="L133" s="28">
        <v>29.4435836</v>
      </c>
      <c r="M133" s="28">
        <v>65.580235000000002</v>
      </c>
      <c r="N133" s="28" t="s">
        <v>6</v>
      </c>
      <c r="O133" s="9" t="s">
        <v>7</v>
      </c>
      <c r="P133" s="9" t="s">
        <v>8</v>
      </c>
      <c r="Q133" s="9">
        <v>2</v>
      </c>
      <c r="R133" s="9"/>
      <c r="S133" s="9"/>
      <c r="T133" s="12" t="s">
        <v>9</v>
      </c>
      <c r="U133" s="28">
        <v>35250</v>
      </c>
      <c r="V133" s="28" t="s">
        <v>10</v>
      </c>
      <c r="W133" s="10" t="s">
        <v>11</v>
      </c>
      <c r="X133" s="9" t="s">
        <v>12</v>
      </c>
      <c r="Y133" s="31"/>
    </row>
    <row r="134" spans="1:26" s="4" customFormat="1" ht="80.099999999999994" customHeight="1" x14ac:dyDescent="0.25">
      <c r="A134" s="9">
        <f t="shared" ref="A134" si="7">A133+1</f>
        <v>70</v>
      </c>
      <c r="B134" s="9">
        <v>4</v>
      </c>
      <c r="C134" s="11" t="s">
        <v>109</v>
      </c>
      <c r="D134" s="10" t="s">
        <v>1</v>
      </c>
      <c r="E134" s="9" t="s">
        <v>1</v>
      </c>
      <c r="F134" s="9" t="s">
        <v>16</v>
      </c>
      <c r="G134" s="9" t="s">
        <v>2</v>
      </c>
      <c r="H134" s="9" t="s">
        <v>19</v>
      </c>
      <c r="I134" s="9" t="s">
        <v>20</v>
      </c>
      <c r="J134" s="28" t="s">
        <v>15</v>
      </c>
      <c r="K134" s="9" t="s">
        <v>16</v>
      </c>
      <c r="L134" s="28">
        <v>29.42</v>
      </c>
      <c r="M134" s="28">
        <v>65.590644299999994</v>
      </c>
      <c r="N134" s="28" t="s">
        <v>6</v>
      </c>
      <c r="O134" s="9" t="s">
        <v>7</v>
      </c>
      <c r="P134" s="9" t="s">
        <v>8</v>
      </c>
      <c r="Q134" s="9">
        <v>1</v>
      </c>
      <c r="R134" s="9"/>
      <c r="S134" s="9"/>
      <c r="T134" s="12" t="s">
        <v>9</v>
      </c>
      <c r="U134" s="9">
        <v>17625</v>
      </c>
      <c r="V134" s="28" t="s">
        <v>10</v>
      </c>
      <c r="W134" s="10" t="s">
        <v>11</v>
      </c>
      <c r="X134" s="9" t="s">
        <v>12</v>
      </c>
      <c r="Y134" s="31"/>
    </row>
    <row r="135" spans="1:26" s="4" customFormat="1" ht="80.099999999999994" customHeight="1" x14ac:dyDescent="0.25">
      <c r="A135" s="9">
        <f>A134+1</f>
        <v>71</v>
      </c>
      <c r="B135" s="9">
        <v>5</v>
      </c>
      <c r="C135" s="11" t="s">
        <v>109</v>
      </c>
      <c r="D135" s="10" t="s">
        <v>1</v>
      </c>
      <c r="E135" s="9" t="s">
        <v>1</v>
      </c>
      <c r="F135" s="9" t="s">
        <v>16</v>
      </c>
      <c r="G135" s="9" t="s">
        <v>2</v>
      </c>
      <c r="H135" s="9" t="s">
        <v>21</v>
      </c>
      <c r="I135" s="9" t="s">
        <v>22</v>
      </c>
      <c r="J135" s="28" t="s">
        <v>15</v>
      </c>
      <c r="K135" s="9" t="s">
        <v>16</v>
      </c>
      <c r="L135" s="28">
        <v>29.372247000000002</v>
      </c>
      <c r="M135" s="28">
        <v>65.692954299999997</v>
      </c>
      <c r="N135" s="28" t="s">
        <v>6</v>
      </c>
      <c r="O135" s="9" t="s">
        <v>7</v>
      </c>
      <c r="P135" s="9" t="s">
        <v>8</v>
      </c>
      <c r="Q135" s="9">
        <v>1</v>
      </c>
      <c r="R135" s="9"/>
      <c r="S135" s="9"/>
      <c r="T135" s="12" t="s">
        <v>9</v>
      </c>
      <c r="U135" s="9">
        <v>17625</v>
      </c>
      <c r="V135" s="28" t="s">
        <v>10</v>
      </c>
      <c r="W135" s="10" t="s">
        <v>11</v>
      </c>
      <c r="X135" s="9" t="s">
        <v>12</v>
      </c>
      <c r="Y135" s="31"/>
    </row>
    <row r="136" spans="1:26" s="4" customFormat="1" ht="80.099999999999994" customHeight="1" x14ac:dyDescent="0.25">
      <c r="A136" s="9">
        <f t="shared" ref="A136:A162" si="8">A135+1</f>
        <v>72</v>
      </c>
      <c r="B136" s="9">
        <v>6</v>
      </c>
      <c r="C136" s="11" t="s">
        <v>109</v>
      </c>
      <c r="D136" s="10" t="s">
        <v>1</v>
      </c>
      <c r="E136" s="9" t="s">
        <v>1</v>
      </c>
      <c r="F136" s="9" t="s">
        <v>16</v>
      </c>
      <c r="G136" s="9" t="s">
        <v>2</v>
      </c>
      <c r="H136" s="9" t="s">
        <v>23</v>
      </c>
      <c r="I136" s="9" t="s">
        <v>24</v>
      </c>
      <c r="J136" s="28" t="s">
        <v>25</v>
      </c>
      <c r="K136" s="9" t="s">
        <v>16</v>
      </c>
      <c r="L136" s="28">
        <v>29.766760000000001</v>
      </c>
      <c r="M136" s="28">
        <v>65.968373</v>
      </c>
      <c r="N136" s="28" t="s">
        <v>6</v>
      </c>
      <c r="O136" s="9" t="s">
        <v>7</v>
      </c>
      <c r="P136" s="9" t="s">
        <v>8</v>
      </c>
      <c r="Q136" s="9">
        <v>1</v>
      </c>
      <c r="R136" s="9"/>
      <c r="S136" s="9"/>
      <c r="T136" s="12" t="s">
        <v>9</v>
      </c>
      <c r="U136" s="9">
        <v>17625</v>
      </c>
      <c r="V136" s="28" t="s">
        <v>10</v>
      </c>
      <c r="W136" s="10" t="s">
        <v>11</v>
      </c>
      <c r="X136" s="9" t="s">
        <v>12</v>
      </c>
      <c r="Y136" s="31"/>
    </row>
    <row r="137" spans="1:26" s="4" customFormat="1" ht="80.099999999999994" customHeight="1" x14ac:dyDescent="0.25">
      <c r="A137" s="9">
        <f t="shared" si="8"/>
        <v>73</v>
      </c>
      <c r="B137" s="9">
        <v>7</v>
      </c>
      <c r="C137" s="11" t="s">
        <v>109</v>
      </c>
      <c r="D137" s="10" t="s">
        <v>1</v>
      </c>
      <c r="E137" s="9" t="s">
        <v>1</v>
      </c>
      <c r="F137" s="9" t="s">
        <v>26</v>
      </c>
      <c r="G137" s="9" t="s">
        <v>2</v>
      </c>
      <c r="H137" s="9" t="s">
        <v>27</v>
      </c>
      <c r="I137" s="9" t="s">
        <v>28</v>
      </c>
      <c r="J137" s="28" t="s">
        <v>15</v>
      </c>
      <c r="K137" s="9" t="s">
        <v>26</v>
      </c>
      <c r="L137" s="28">
        <v>29.4049519</v>
      </c>
      <c r="M137" s="28">
        <v>65.585064000000003</v>
      </c>
      <c r="N137" s="28" t="s">
        <v>6</v>
      </c>
      <c r="O137" s="9" t="s">
        <v>7</v>
      </c>
      <c r="P137" s="9" t="s">
        <v>8</v>
      </c>
      <c r="Q137" s="9">
        <v>1</v>
      </c>
      <c r="R137" s="9"/>
      <c r="S137" s="9"/>
      <c r="T137" s="12" t="s">
        <v>9</v>
      </c>
      <c r="U137" s="9">
        <v>17625</v>
      </c>
      <c r="V137" s="28" t="s">
        <v>10</v>
      </c>
      <c r="W137" s="10" t="s">
        <v>11</v>
      </c>
      <c r="X137" s="9" t="s">
        <v>12</v>
      </c>
      <c r="Y137" s="31"/>
      <c r="Z137" s="4" t="s">
        <v>1560</v>
      </c>
    </row>
    <row r="138" spans="1:26" s="4" customFormat="1" ht="80.099999999999994" customHeight="1" x14ac:dyDescent="0.25">
      <c r="A138" s="9">
        <f t="shared" si="8"/>
        <v>74</v>
      </c>
      <c r="B138" s="9">
        <v>8</v>
      </c>
      <c r="C138" s="11" t="s">
        <v>109</v>
      </c>
      <c r="D138" s="10" t="s">
        <v>1</v>
      </c>
      <c r="E138" s="9" t="s">
        <v>1</v>
      </c>
      <c r="F138" s="9" t="s">
        <v>13</v>
      </c>
      <c r="G138" s="9" t="s">
        <v>2</v>
      </c>
      <c r="H138" s="9" t="s">
        <v>29</v>
      </c>
      <c r="I138" s="9" t="s">
        <v>30</v>
      </c>
      <c r="J138" s="28" t="s">
        <v>31</v>
      </c>
      <c r="K138" s="9" t="s">
        <v>13</v>
      </c>
      <c r="L138" s="28">
        <v>29.3929349</v>
      </c>
      <c r="M138" s="28">
        <v>65.581999600000003</v>
      </c>
      <c r="N138" s="28" t="s">
        <v>6</v>
      </c>
      <c r="O138" s="9" t="s">
        <v>7</v>
      </c>
      <c r="P138" s="9" t="s">
        <v>8</v>
      </c>
      <c r="Q138" s="9">
        <v>1</v>
      </c>
      <c r="R138" s="9"/>
      <c r="S138" s="9"/>
      <c r="T138" s="12" t="s">
        <v>9</v>
      </c>
      <c r="U138" s="9">
        <v>17625</v>
      </c>
      <c r="V138" s="28" t="s">
        <v>10</v>
      </c>
      <c r="W138" s="10" t="s">
        <v>11</v>
      </c>
      <c r="X138" s="9" t="s">
        <v>12</v>
      </c>
      <c r="Y138" s="31"/>
      <c r="Z138" s="4" t="s">
        <v>2318</v>
      </c>
    </row>
    <row r="139" spans="1:26" s="4" customFormat="1" ht="80.099999999999994" customHeight="1" x14ac:dyDescent="0.25">
      <c r="A139" s="9">
        <f t="shared" si="8"/>
        <v>75</v>
      </c>
      <c r="B139" s="9">
        <v>9</v>
      </c>
      <c r="C139" s="11" t="s">
        <v>109</v>
      </c>
      <c r="D139" s="10" t="s">
        <v>1</v>
      </c>
      <c r="E139" s="9" t="s">
        <v>1</v>
      </c>
      <c r="F139" s="9" t="s">
        <v>13</v>
      </c>
      <c r="G139" s="9" t="s">
        <v>2</v>
      </c>
      <c r="H139" s="9" t="s">
        <v>32</v>
      </c>
      <c r="I139" s="9" t="s">
        <v>33</v>
      </c>
      <c r="J139" s="28" t="s">
        <v>34</v>
      </c>
      <c r="K139" s="9" t="s">
        <v>13</v>
      </c>
      <c r="L139" s="28">
        <v>29.372012000000002</v>
      </c>
      <c r="M139" s="28">
        <v>65.692761000000004</v>
      </c>
      <c r="N139" s="28" t="s">
        <v>6</v>
      </c>
      <c r="O139" s="9" t="s">
        <v>7</v>
      </c>
      <c r="P139" s="9" t="s">
        <v>8</v>
      </c>
      <c r="Q139" s="9">
        <v>1</v>
      </c>
      <c r="R139" s="9"/>
      <c r="S139" s="9"/>
      <c r="T139" s="12" t="s">
        <v>9</v>
      </c>
      <c r="U139" s="9">
        <v>17625</v>
      </c>
      <c r="V139" s="28" t="s">
        <v>10</v>
      </c>
      <c r="W139" s="10" t="s">
        <v>11</v>
      </c>
      <c r="X139" s="9" t="s">
        <v>12</v>
      </c>
      <c r="Y139" s="31"/>
    </row>
    <row r="140" spans="1:26" s="4" customFormat="1" ht="80.099999999999994" customHeight="1" x14ac:dyDescent="0.25">
      <c r="A140" s="9">
        <f t="shared" si="8"/>
        <v>76</v>
      </c>
      <c r="B140" s="9">
        <v>10</v>
      </c>
      <c r="C140" s="11" t="s">
        <v>109</v>
      </c>
      <c r="D140" s="10" t="s">
        <v>1</v>
      </c>
      <c r="E140" s="9" t="s">
        <v>1</v>
      </c>
      <c r="F140" s="9" t="s">
        <v>2</v>
      </c>
      <c r="G140" s="9" t="s">
        <v>2</v>
      </c>
      <c r="H140" s="9" t="s">
        <v>35</v>
      </c>
      <c r="I140" s="9" t="s">
        <v>36</v>
      </c>
      <c r="J140" s="28" t="s">
        <v>37</v>
      </c>
      <c r="K140" s="9" t="s">
        <v>2</v>
      </c>
      <c r="L140" s="28">
        <v>29.1341939</v>
      </c>
      <c r="M140" s="28">
        <v>65.462947</v>
      </c>
      <c r="N140" s="28" t="s">
        <v>6</v>
      </c>
      <c r="O140" s="9" t="s">
        <v>7</v>
      </c>
      <c r="P140" s="9" t="s">
        <v>8</v>
      </c>
      <c r="Q140" s="9">
        <v>1</v>
      </c>
      <c r="R140" s="9"/>
      <c r="S140" s="9"/>
      <c r="T140" s="12" t="s">
        <v>9</v>
      </c>
      <c r="U140" s="9">
        <v>17625</v>
      </c>
      <c r="V140" s="28" t="s">
        <v>10</v>
      </c>
      <c r="W140" s="10" t="s">
        <v>11</v>
      </c>
      <c r="X140" s="9" t="s">
        <v>12</v>
      </c>
      <c r="Y140" s="31"/>
    </row>
    <row r="141" spans="1:26" s="4" customFormat="1" ht="80.099999999999994" customHeight="1" x14ac:dyDescent="0.25">
      <c r="A141" s="9">
        <f t="shared" si="8"/>
        <v>77</v>
      </c>
      <c r="B141" s="9">
        <v>11</v>
      </c>
      <c r="C141" s="11" t="s">
        <v>109</v>
      </c>
      <c r="D141" s="10" t="s">
        <v>1</v>
      </c>
      <c r="E141" s="9" t="s">
        <v>1</v>
      </c>
      <c r="F141" s="9" t="s">
        <v>38</v>
      </c>
      <c r="G141" s="9" t="s">
        <v>38</v>
      </c>
      <c r="H141" s="9" t="s">
        <v>39</v>
      </c>
      <c r="I141" s="9" t="s">
        <v>40</v>
      </c>
      <c r="J141" s="28" t="s">
        <v>15</v>
      </c>
      <c r="K141" s="9" t="s">
        <v>38</v>
      </c>
      <c r="L141" s="28">
        <v>29.374528699999999</v>
      </c>
      <c r="M141" s="28">
        <v>65.531637099999998</v>
      </c>
      <c r="N141" s="28" t="s">
        <v>6</v>
      </c>
      <c r="O141" s="9" t="s">
        <v>7</v>
      </c>
      <c r="P141" s="9" t="s">
        <v>8</v>
      </c>
      <c r="Q141" s="9"/>
      <c r="R141" s="9">
        <v>10</v>
      </c>
      <c r="S141" s="9"/>
      <c r="T141" s="12" t="s">
        <v>9</v>
      </c>
      <c r="U141" s="9">
        <v>129000</v>
      </c>
      <c r="V141" s="28" t="s">
        <v>10</v>
      </c>
      <c r="W141" s="10" t="s">
        <v>11</v>
      </c>
      <c r="X141" s="9" t="s">
        <v>12</v>
      </c>
      <c r="Y141" s="31"/>
    </row>
    <row r="142" spans="1:26" s="4" customFormat="1" ht="80.099999999999994" customHeight="1" x14ac:dyDescent="0.25">
      <c r="A142" s="9">
        <f t="shared" si="8"/>
        <v>78</v>
      </c>
      <c r="B142" s="9">
        <v>12</v>
      </c>
      <c r="C142" s="11" t="s">
        <v>109</v>
      </c>
      <c r="D142" s="10" t="s">
        <v>1</v>
      </c>
      <c r="E142" s="9" t="s">
        <v>1</v>
      </c>
      <c r="F142" s="9" t="s">
        <v>38</v>
      </c>
      <c r="G142" s="9" t="s">
        <v>38</v>
      </c>
      <c r="H142" s="9" t="s">
        <v>41</v>
      </c>
      <c r="I142" s="9" t="s">
        <v>42</v>
      </c>
      <c r="J142" s="28" t="s">
        <v>15</v>
      </c>
      <c r="K142" s="9" t="s">
        <v>38</v>
      </c>
      <c r="L142" s="28">
        <v>29.373815199999999</v>
      </c>
      <c r="M142" s="28">
        <v>65.531491200000005</v>
      </c>
      <c r="N142" s="28" t="s">
        <v>6</v>
      </c>
      <c r="O142" s="9" t="s">
        <v>7</v>
      </c>
      <c r="P142" s="9" t="s">
        <v>8</v>
      </c>
      <c r="Q142" s="9"/>
      <c r="R142" s="9">
        <v>10</v>
      </c>
      <c r="S142" s="9"/>
      <c r="T142" s="12" t="s">
        <v>9</v>
      </c>
      <c r="U142" s="9">
        <v>129000</v>
      </c>
      <c r="V142" s="28" t="s">
        <v>10</v>
      </c>
      <c r="W142" s="10" t="s">
        <v>11</v>
      </c>
      <c r="X142" s="9" t="s">
        <v>12</v>
      </c>
      <c r="Y142" s="31"/>
    </row>
    <row r="143" spans="1:26" s="4" customFormat="1" ht="80.099999999999994" customHeight="1" x14ac:dyDescent="0.25">
      <c r="A143" s="9">
        <f t="shared" si="8"/>
        <v>79</v>
      </c>
      <c r="B143" s="9">
        <v>13</v>
      </c>
      <c r="C143" s="11" t="s">
        <v>109</v>
      </c>
      <c r="D143" s="10" t="s">
        <v>1</v>
      </c>
      <c r="E143" s="9" t="s">
        <v>1</v>
      </c>
      <c r="F143" s="9" t="s">
        <v>38</v>
      </c>
      <c r="G143" s="9" t="s">
        <v>38</v>
      </c>
      <c r="H143" s="9" t="s">
        <v>43</v>
      </c>
      <c r="I143" s="9" t="s">
        <v>44</v>
      </c>
      <c r="J143" s="28" t="s">
        <v>15</v>
      </c>
      <c r="K143" s="9" t="s">
        <v>38</v>
      </c>
      <c r="L143" s="28">
        <v>29.371442999999999</v>
      </c>
      <c r="M143" s="28">
        <v>65.531670700000006</v>
      </c>
      <c r="N143" s="28" t="s">
        <v>6</v>
      </c>
      <c r="O143" s="9" t="s">
        <v>7</v>
      </c>
      <c r="P143" s="9" t="s">
        <v>8</v>
      </c>
      <c r="Q143" s="9"/>
      <c r="R143" s="9">
        <v>10</v>
      </c>
      <c r="S143" s="9"/>
      <c r="T143" s="12" t="s">
        <v>9</v>
      </c>
      <c r="U143" s="9">
        <v>129000</v>
      </c>
      <c r="V143" s="28" t="s">
        <v>10</v>
      </c>
      <c r="W143" s="10" t="s">
        <v>11</v>
      </c>
      <c r="X143" s="9" t="s">
        <v>12</v>
      </c>
      <c r="Y143" s="31"/>
    </row>
    <row r="144" spans="1:26" s="4" customFormat="1" ht="80.099999999999994" customHeight="1" x14ac:dyDescent="0.25">
      <c r="A144" s="9">
        <f t="shared" si="8"/>
        <v>80</v>
      </c>
      <c r="B144" s="9">
        <v>14</v>
      </c>
      <c r="C144" s="11" t="s">
        <v>109</v>
      </c>
      <c r="D144" s="10" t="s">
        <v>1</v>
      </c>
      <c r="E144" s="9" t="s">
        <v>1</v>
      </c>
      <c r="F144" s="9" t="s">
        <v>38</v>
      </c>
      <c r="G144" s="9" t="s">
        <v>38</v>
      </c>
      <c r="H144" s="9" t="s">
        <v>45</v>
      </c>
      <c r="I144" s="9" t="s">
        <v>46</v>
      </c>
      <c r="J144" s="28" t="s">
        <v>15</v>
      </c>
      <c r="K144" s="9" t="s">
        <v>38</v>
      </c>
      <c r="L144" s="28">
        <v>29.370191800000001</v>
      </c>
      <c r="M144" s="28">
        <v>65.533804799999999</v>
      </c>
      <c r="N144" s="28" t="s">
        <v>6</v>
      </c>
      <c r="O144" s="9" t="s">
        <v>7</v>
      </c>
      <c r="P144" s="9" t="s">
        <v>8</v>
      </c>
      <c r="Q144" s="9"/>
      <c r="R144" s="9">
        <v>10</v>
      </c>
      <c r="S144" s="9"/>
      <c r="T144" s="12" t="s">
        <v>9</v>
      </c>
      <c r="U144" s="9">
        <v>129000</v>
      </c>
      <c r="V144" s="28" t="s">
        <v>10</v>
      </c>
      <c r="W144" s="10" t="s">
        <v>11</v>
      </c>
      <c r="X144" s="9" t="s">
        <v>12</v>
      </c>
      <c r="Y144" s="31"/>
    </row>
    <row r="145" spans="1:25" s="4" customFormat="1" ht="80.099999999999994" customHeight="1" x14ac:dyDescent="0.25">
      <c r="A145" s="9">
        <f t="shared" si="8"/>
        <v>81</v>
      </c>
      <c r="B145" s="9">
        <v>15</v>
      </c>
      <c r="C145" s="11" t="s">
        <v>109</v>
      </c>
      <c r="D145" s="10" t="s">
        <v>1</v>
      </c>
      <c r="E145" s="9" t="s">
        <v>1</v>
      </c>
      <c r="F145" s="9" t="s">
        <v>38</v>
      </c>
      <c r="G145" s="9" t="s">
        <v>38</v>
      </c>
      <c r="H145" s="9" t="s">
        <v>47</v>
      </c>
      <c r="I145" s="9" t="s">
        <v>48</v>
      </c>
      <c r="J145" s="28" t="s">
        <v>15</v>
      </c>
      <c r="K145" s="9" t="s">
        <v>38</v>
      </c>
      <c r="L145" s="28">
        <v>29.375862300000001</v>
      </c>
      <c r="M145" s="28">
        <v>65.525474000000003</v>
      </c>
      <c r="N145" s="28" t="s">
        <v>6</v>
      </c>
      <c r="O145" s="9" t="s">
        <v>7</v>
      </c>
      <c r="P145" s="9" t="s">
        <v>8</v>
      </c>
      <c r="Q145" s="9"/>
      <c r="R145" s="9">
        <v>10</v>
      </c>
      <c r="S145" s="9"/>
      <c r="T145" s="12" t="s">
        <v>9</v>
      </c>
      <c r="U145" s="9">
        <v>129000</v>
      </c>
      <c r="V145" s="28" t="s">
        <v>10</v>
      </c>
      <c r="W145" s="10" t="s">
        <v>11</v>
      </c>
      <c r="X145" s="9" t="s">
        <v>12</v>
      </c>
      <c r="Y145" s="31"/>
    </row>
    <row r="146" spans="1:25" s="4" customFormat="1" ht="80.099999999999994" customHeight="1" x14ac:dyDescent="0.25">
      <c r="A146" s="9">
        <f t="shared" si="8"/>
        <v>82</v>
      </c>
      <c r="B146" s="9">
        <v>16</v>
      </c>
      <c r="C146" s="11" t="s">
        <v>109</v>
      </c>
      <c r="D146" s="10" t="s">
        <v>1</v>
      </c>
      <c r="E146" s="9" t="s">
        <v>1</v>
      </c>
      <c r="F146" s="9" t="s">
        <v>2401</v>
      </c>
      <c r="G146" s="9" t="s">
        <v>50</v>
      </c>
      <c r="H146" s="9" t="s">
        <v>51</v>
      </c>
      <c r="I146" s="9" t="s">
        <v>52</v>
      </c>
      <c r="J146" s="28" t="s">
        <v>15</v>
      </c>
      <c r="K146" s="9" t="s">
        <v>2401</v>
      </c>
      <c r="L146" s="28">
        <v>29.339269999999999</v>
      </c>
      <c r="M146" s="28">
        <v>65.590122699999995</v>
      </c>
      <c r="N146" s="28" t="s">
        <v>6</v>
      </c>
      <c r="O146" s="9" t="s">
        <v>7</v>
      </c>
      <c r="P146" s="9" t="s">
        <v>8</v>
      </c>
      <c r="Q146" s="9"/>
      <c r="R146" s="9"/>
      <c r="S146" s="9">
        <v>10</v>
      </c>
      <c r="T146" s="12" t="s">
        <v>9</v>
      </c>
      <c r="U146" s="9">
        <v>127500</v>
      </c>
      <c r="V146" s="28" t="s">
        <v>10</v>
      </c>
      <c r="W146" s="10" t="s">
        <v>11</v>
      </c>
      <c r="X146" s="9" t="s">
        <v>12</v>
      </c>
      <c r="Y146" s="31"/>
    </row>
    <row r="147" spans="1:25" s="4" customFormat="1" ht="80.099999999999994" customHeight="1" x14ac:dyDescent="0.25">
      <c r="A147" s="9">
        <f t="shared" si="8"/>
        <v>83</v>
      </c>
      <c r="B147" s="9">
        <v>17</v>
      </c>
      <c r="C147" s="11" t="s">
        <v>109</v>
      </c>
      <c r="D147" s="10" t="s">
        <v>1</v>
      </c>
      <c r="E147" s="9" t="s">
        <v>1</v>
      </c>
      <c r="F147" s="9" t="s">
        <v>53</v>
      </c>
      <c r="G147" s="9" t="s">
        <v>50</v>
      </c>
      <c r="H147" s="9" t="s">
        <v>54</v>
      </c>
      <c r="I147" s="9" t="s">
        <v>55</v>
      </c>
      <c r="J147" s="28" t="s">
        <v>56</v>
      </c>
      <c r="K147" s="9" t="s">
        <v>53</v>
      </c>
      <c r="L147" s="28">
        <v>29.361270000000001</v>
      </c>
      <c r="M147" s="28">
        <v>65.903046000000003</v>
      </c>
      <c r="N147" s="28" t="s">
        <v>6</v>
      </c>
      <c r="O147" s="9" t="s">
        <v>7</v>
      </c>
      <c r="P147" s="9" t="s">
        <v>8</v>
      </c>
      <c r="Q147" s="9"/>
      <c r="R147" s="9"/>
      <c r="S147" s="9">
        <v>10</v>
      </c>
      <c r="T147" s="12" t="s">
        <v>9</v>
      </c>
      <c r="U147" s="9">
        <v>127500</v>
      </c>
      <c r="V147" s="28" t="s">
        <v>10</v>
      </c>
      <c r="W147" s="10" t="s">
        <v>11</v>
      </c>
      <c r="X147" s="9" t="s">
        <v>12</v>
      </c>
      <c r="Y147" s="31"/>
    </row>
    <row r="148" spans="1:25" s="4" customFormat="1" ht="80.099999999999994" customHeight="1" x14ac:dyDescent="0.25">
      <c r="A148" s="9">
        <f t="shared" si="8"/>
        <v>84</v>
      </c>
      <c r="B148" s="9">
        <v>18</v>
      </c>
      <c r="C148" s="11" t="s">
        <v>109</v>
      </c>
      <c r="D148" s="10" t="s">
        <v>1</v>
      </c>
      <c r="E148" s="9" t="s">
        <v>1</v>
      </c>
      <c r="F148" s="9" t="s">
        <v>53</v>
      </c>
      <c r="G148" s="9" t="s">
        <v>50</v>
      </c>
      <c r="H148" s="9" t="s">
        <v>57</v>
      </c>
      <c r="I148" s="9" t="s">
        <v>58</v>
      </c>
      <c r="J148" s="28" t="s">
        <v>59</v>
      </c>
      <c r="K148" s="9" t="s">
        <v>53</v>
      </c>
      <c r="L148" s="28">
        <v>29.360821000000001</v>
      </c>
      <c r="M148" s="28">
        <v>65.902818999999994</v>
      </c>
      <c r="N148" s="28" t="s">
        <v>6</v>
      </c>
      <c r="O148" s="9" t="s">
        <v>7</v>
      </c>
      <c r="P148" s="9" t="s">
        <v>8</v>
      </c>
      <c r="Q148" s="9"/>
      <c r="R148" s="9"/>
      <c r="S148" s="9">
        <v>10</v>
      </c>
      <c r="T148" s="12" t="s">
        <v>9</v>
      </c>
      <c r="U148" s="9">
        <v>127500</v>
      </c>
      <c r="V148" s="28" t="s">
        <v>10</v>
      </c>
      <c r="W148" s="10" t="s">
        <v>11</v>
      </c>
      <c r="X148" s="9" t="s">
        <v>12</v>
      </c>
      <c r="Y148" s="31"/>
    </row>
    <row r="149" spans="1:25" s="4" customFormat="1" ht="80.099999999999994" customHeight="1" x14ac:dyDescent="0.25">
      <c r="A149" s="9">
        <f t="shared" si="8"/>
        <v>85</v>
      </c>
      <c r="B149" s="9">
        <v>19</v>
      </c>
      <c r="C149" s="11" t="s">
        <v>109</v>
      </c>
      <c r="D149" s="10" t="s">
        <v>1</v>
      </c>
      <c r="E149" s="9" t="s">
        <v>1</v>
      </c>
      <c r="F149" s="9" t="s">
        <v>2</v>
      </c>
      <c r="G149" s="9" t="s">
        <v>50</v>
      </c>
      <c r="H149" s="9" t="s">
        <v>60</v>
      </c>
      <c r="I149" s="9" t="s">
        <v>61</v>
      </c>
      <c r="J149" s="28" t="s">
        <v>15</v>
      </c>
      <c r="K149" s="9" t="s">
        <v>2</v>
      </c>
      <c r="L149" s="28">
        <v>29.134014199999999</v>
      </c>
      <c r="M149" s="28">
        <v>65.444503400000002</v>
      </c>
      <c r="N149" s="28" t="s">
        <v>6</v>
      </c>
      <c r="O149" s="9" t="s">
        <v>7</v>
      </c>
      <c r="P149" s="9" t="s">
        <v>8</v>
      </c>
      <c r="Q149" s="9"/>
      <c r="R149" s="9"/>
      <c r="S149" s="9">
        <v>10</v>
      </c>
      <c r="T149" s="12" t="s">
        <v>9</v>
      </c>
      <c r="U149" s="9">
        <v>127500</v>
      </c>
      <c r="V149" s="28" t="s">
        <v>10</v>
      </c>
      <c r="W149" s="10" t="s">
        <v>11</v>
      </c>
      <c r="X149" s="9" t="s">
        <v>12</v>
      </c>
      <c r="Y149" s="31"/>
    </row>
    <row r="150" spans="1:25" s="4" customFormat="1" ht="80.099999999999994" customHeight="1" x14ac:dyDescent="0.25">
      <c r="A150" s="9">
        <f t="shared" si="8"/>
        <v>86</v>
      </c>
      <c r="B150" s="9">
        <v>20</v>
      </c>
      <c r="C150" s="11" t="s">
        <v>109</v>
      </c>
      <c r="D150" s="10" t="s">
        <v>1</v>
      </c>
      <c r="E150" s="9" t="s">
        <v>1</v>
      </c>
      <c r="F150" s="9" t="s">
        <v>2</v>
      </c>
      <c r="G150" s="9" t="s">
        <v>50</v>
      </c>
      <c r="H150" s="9" t="s">
        <v>2392</v>
      </c>
      <c r="I150" s="9" t="s">
        <v>62</v>
      </c>
      <c r="J150" s="28" t="s">
        <v>15</v>
      </c>
      <c r="K150" s="9" t="s">
        <v>2</v>
      </c>
      <c r="L150" s="28">
        <v>29.131674400000001</v>
      </c>
      <c r="M150" s="28">
        <v>65.445272700000004</v>
      </c>
      <c r="N150" s="28" t="s">
        <v>6</v>
      </c>
      <c r="O150" s="9" t="s">
        <v>7</v>
      </c>
      <c r="P150" s="9" t="s">
        <v>8</v>
      </c>
      <c r="Q150" s="9"/>
      <c r="R150" s="9"/>
      <c r="S150" s="9">
        <v>10</v>
      </c>
      <c r="T150" s="12" t="s">
        <v>9</v>
      </c>
      <c r="U150" s="9">
        <v>127500</v>
      </c>
      <c r="V150" s="28" t="s">
        <v>10</v>
      </c>
      <c r="W150" s="10" t="s">
        <v>11</v>
      </c>
      <c r="X150" s="9" t="s">
        <v>12</v>
      </c>
      <c r="Y150" s="31"/>
    </row>
    <row r="151" spans="1:25" s="4" customFormat="1" ht="80.099999999999994" customHeight="1" x14ac:dyDescent="0.25">
      <c r="A151" s="9">
        <f t="shared" si="8"/>
        <v>87</v>
      </c>
      <c r="B151" s="9">
        <v>21</v>
      </c>
      <c r="C151" s="11" t="s">
        <v>109</v>
      </c>
      <c r="D151" s="10" t="s">
        <v>1</v>
      </c>
      <c r="E151" s="9" t="s">
        <v>1</v>
      </c>
      <c r="F151" s="9" t="s">
        <v>2</v>
      </c>
      <c r="G151" s="9" t="s">
        <v>50</v>
      </c>
      <c r="H151" s="9" t="s">
        <v>63</v>
      </c>
      <c r="I151" s="9" t="s">
        <v>64</v>
      </c>
      <c r="J151" s="28" t="s">
        <v>15</v>
      </c>
      <c r="K151" s="9" t="s">
        <v>2</v>
      </c>
      <c r="L151" s="28">
        <v>29.1339626</v>
      </c>
      <c r="M151" s="28">
        <v>65.445314699999997</v>
      </c>
      <c r="N151" s="28" t="s">
        <v>6</v>
      </c>
      <c r="O151" s="9" t="s">
        <v>7</v>
      </c>
      <c r="P151" s="9" t="s">
        <v>8</v>
      </c>
      <c r="Q151" s="9"/>
      <c r="R151" s="9"/>
      <c r="S151" s="9">
        <v>10</v>
      </c>
      <c r="T151" s="12" t="s">
        <v>9</v>
      </c>
      <c r="U151" s="9">
        <v>127500</v>
      </c>
      <c r="V151" s="28" t="s">
        <v>10</v>
      </c>
      <c r="W151" s="10" t="s">
        <v>11</v>
      </c>
      <c r="X151" s="9" t="s">
        <v>12</v>
      </c>
      <c r="Y151" s="31"/>
    </row>
    <row r="152" spans="1:25" s="4" customFormat="1" ht="80.099999999999994" customHeight="1" x14ac:dyDescent="0.25">
      <c r="A152" s="9">
        <f t="shared" si="8"/>
        <v>88</v>
      </c>
      <c r="B152" s="9">
        <v>22</v>
      </c>
      <c r="C152" s="11" t="s">
        <v>109</v>
      </c>
      <c r="D152" s="10" t="s">
        <v>1</v>
      </c>
      <c r="E152" s="9" t="s">
        <v>1</v>
      </c>
      <c r="F152" s="9" t="s">
        <v>2</v>
      </c>
      <c r="G152" s="9" t="s">
        <v>50</v>
      </c>
      <c r="H152" s="9" t="s">
        <v>65</v>
      </c>
      <c r="I152" s="9" t="s">
        <v>66</v>
      </c>
      <c r="J152" s="28" t="s">
        <v>15</v>
      </c>
      <c r="K152" s="9" t="s">
        <v>2</v>
      </c>
      <c r="L152" s="28">
        <v>29.134686500000001</v>
      </c>
      <c r="M152" s="28">
        <v>65.450840799999995</v>
      </c>
      <c r="N152" s="28" t="s">
        <v>6</v>
      </c>
      <c r="O152" s="9" t="s">
        <v>7</v>
      </c>
      <c r="P152" s="9" t="s">
        <v>8</v>
      </c>
      <c r="Q152" s="9"/>
      <c r="R152" s="9"/>
      <c r="S152" s="9">
        <v>10</v>
      </c>
      <c r="T152" s="12" t="s">
        <v>9</v>
      </c>
      <c r="U152" s="9">
        <v>127500</v>
      </c>
      <c r="V152" s="28" t="s">
        <v>10</v>
      </c>
      <c r="W152" s="10" t="s">
        <v>11</v>
      </c>
      <c r="X152" s="9" t="s">
        <v>12</v>
      </c>
      <c r="Y152" s="31"/>
    </row>
    <row r="153" spans="1:25" s="4" customFormat="1" ht="80.099999999999994" customHeight="1" x14ac:dyDescent="0.25">
      <c r="A153" s="9">
        <f t="shared" si="8"/>
        <v>89</v>
      </c>
      <c r="B153" s="9">
        <v>23</v>
      </c>
      <c r="C153" s="11" t="s">
        <v>109</v>
      </c>
      <c r="D153" s="10" t="s">
        <v>1</v>
      </c>
      <c r="E153" s="9" t="s">
        <v>1</v>
      </c>
      <c r="F153" s="9" t="s">
        <v>2</v>
      </c>
      <c r="G153" s="9" t="s">
        <v>50</v>
      </c>
      <c r="H153" s="9" t="s">
        <v>67</v>
      </c>
      <c r="I153" s="9" t="s">
        <v>68</v>
      </c>
      <c r="J153" s="28" t="s">
        <v>15</v>
      </c>
      <c r="K153" s="9" t="s">
        <v>2</v>
      </c>
      <c r="L153" s="28">
        <v>29.141554500000002</v>
      </c>
      <c r="M153" s="28">
        <v>65.4631404</v>
      </c>
      <c r="N153" s="28" t="s">
        <v>6</v>
      </c>
      <c r="O153" s="9" t="s">
        <v>7</v>
      </c>
      <c r="P153" s="9" t="s">
        <v>8</v>
      </c>
      <c r="Q153" s="9"/>
      <c r="R153" s="9"/>
      <c r="S153" s="9">
        <v>10</v>
      </c>
      <c r="T153" s="12" t="s">
        <v>9</v>
      </c>
      <c r="U153" s="9">
        <v>127500</v>
      </c>
      <c r="V153" s="28" t="s">
        <v>10</v>
      </c>
      <c r="W153" s="10" t="s">
        <v>11</v>
      </c>
      <c r="X153" s="9" t="s">
        <v>12</v>
      </c>
      <c r="Y153" s="31"/>
    </row>
    <row r="154" spans="1:25" s="4" customFormat="1" ht="80.099999999999994" customHeight="1" x14ac:dyDescent="0.25">
      <c r="A154" s="9">
        <f t="shared" si="8"/>
        <v>90</v>
      </c>
      <c r="B154" s="9">
        <v>24</v>
      </c>
      <c r="C154" s="11" t="s">
        <v>109</v>
      </c>
      <c r="D154" s="10" t="s">
        <v>1</v>
      </c>
      <c r="E154" s="9" t="s">
        <v>1</v>
      </c>
      <c r="F154" s="9" t="s">
        <v>16</v>
      </c>
      <c r="G154" s="9" t="s">
        <v>50</v>
      </c>
      <c r="H154" s="9" t="s">
        <v>2393</v>
      </c>
      <c r="I154" s="9" t="s">
        <v>69</v>
      </c>
      <c r="J154" s="28" t="s">
        <v>15</v>
      </c>
      <c r="K154" s="9" t="s">
        <v>16</v>
      </c>
      <c r="L154" s="28">
        <v>29.444491299999999</v>
      </c>
      <c r="M154" s="28">
        <v>65.575688499999998</v>
      </c>
      <c r="N154" s="28" t="s">
        <v>6</v>
      </c>
      <c r="O154" s="9" t="s">
        <v>7</v>
      </c>
      <c r="P154" s="9" t="s">
        <v>8</v>
      </c>
      <c r="Q154" s="9"/>
      <c r="R154" s="9"/>
      <c r="S154" s="9">
        <v>10</v>
      </c>
      <c r="T154" s="12" t="s">
        <v>9</v>
      </c>
      <c r="U154" s="9">
        <v>127500</v>
      </c>
      <c r="V154" s="28" t="s">
        <v>10</v>
      </c>
      <c r="W154" s="10" t="s">
        <v>11</v>
      </c>
      <c r="X154" s="9" t="s">
        <v>12</v>
      </c>
      <c r="Y154" s="31"/>
    </row>
    <row r="155" spans="1:25" s="4" customFormat="1" ht="80.099999999999994" customHeight="1" x14ac:dyDescent="0.25">
      <c r="A155" s="9">
        <f t="shared" si="8"/>
        <v>91</v>
      </c>
      <c r="B155" s="9">
        <v>25</v>
      </c>
      <c r="C155" s="11" t="s">
        <v>109</v>
      </c>
      <c r="D155" s="10" t="s">
        <v>1</v>
      </c>
      <c r="E155" s="9" t="s">
        <v>1</v>
      </c>
      <c r="F155" s="9" t="s">
        <v>70</v>
      </c>
      <c r="G155" s="9" t="s">
        <v>50</v>
      </c>
      <c r="H155" s="9" t="s">
        <v>71</v>
      </c>
      <c r="I155" s="9" t="s">
        <v>72</v>
      </c>
      <c r="J155" s="28" t="s">
        <v>15</v>
      </c>
      <c r="K155" s="9" t="s">
        <v>70</v>
      </c>
      <c r="L155" s="28">
        <v>29.4049519</v>
      </c>
      <c r="M155" s="28">
        <v>65.585006399999997</v>
      </c>
      <c r="N155" s="28" t="s">
        <v>6</v>
      </c>
      <c r="O155" s="9" t="s">
        <v>7</v>
      </c>
      <c r="P155" s="9" t="s">
        <v>8</v>
      </c>
      <c r="Q155" s="9"/>
      <c r="R155" s="9"/>
      <c r="S155" s="9">
        <v>10</v>
      </c>
      <c r="T155" s="12" t="s">
        <v>9</v>
      </c>
      <c r="U155" s="9">
        <v>127500</v>
      </c>
      <c r="V155" s="28" t="s">
        <v>10</v>
      </c>
      <c r="W155" s="10" t="s">
        <v>11</v>
      </c>
      <c r="X155" s="9" t="s">
        <v>12</v>
      </c>
      <c r="Y155" s="31"/>
    </row>
    <row r="156" spans="1:25" s="4" customFormat="1" ht="80.099999999999994" customHeight="1" x14ac:dyDescent="0.25">
      <c r="A156" s="9">
        <f t="shared" si="8"/>
        <v>92</v>
      </c>
      <c r="B156" s="9">
        <v>26</v>
      </c>
      <c r="C156" s="11" t="s">
        <v>109</v>
      </c>
      <c r="D156" s="10" t="s">
        <v>1</v>
      </c>
      <c r="E156" s="9" t="s">
        <v>1</v>
      </c>
      <c r="F156" s="9" t="s">
        <v>2400</v>
      </c>
      <c r="G156" s="9" t="s">
        <v>50</v>
      </c>
      <c r="H156" s="9" t="s">
        <v>73</v>
      </c>
      <c r="I156" s="9" t="s">
        <v>74</v>
      </c>
      <c r="J156" s="28" t="s">
        <v>15</v>
      </c>
      <c r="K156" s="9" t="s">
        <v>2400</v>
      </c>
      <c r="L156" s="28">
        <v>29.340783900000002</v>
      </c>
      <c r="M156" s="28">
        <v>65.583799799999994</v>
      </c>
      <c r="N156" s="28" t="s">
        <v>6</v>
      </c>
      <c r="O156" s="9" t="s">
        <v>7</v>
      </c>
      <c r="P156" s="9" t="s">
        <v>8</v>
      </c>
      <c r="Q156" s="9"/>
      <c r="R156" s="9"/>
      <c r="S156" s="9">
        <v>10</v>
      </c>
      <c r="T156" s="12" t="s">
        <v>9</v>
      </c>
      <c r="U156" s="9">
        <v>127500</v>
      </c>
      <c r="V156" s="28" t="s">
        <v>10</v>
      </c>
      <c r="W156" s="10" t="s">
        <v>11</v>
      </c>
      <c r="X156" s="9" t="s">
        <v>12</v>
      </c>
      <c r="Y156" s="31"/>
    </row>
    <row r="157" spans="1:25" s="4" customFormat="1" ht="80.099999999999994" customHeight="1" x14ac:dyDescent="0.25">
      <c r="A157" s="9">
        <f t="shared" si="8"/>
        <v>93</v>
      </c>
      <c r="B157" s="9">
        <v>27</v>
      </c>
      <c r="C157" s="11" t="s">
        <v>109</v>
      </c>
      <c r="D157" s="10" t="s">
        <v>1</v>
      </c>
      <c r="E157" s="9" t="s">
        <v>1</v>
      </c>
      <c r="F157" s="9" t="s">
        <v>75</v>
      </c>
      <c r="G157" s="9" t="s">
        <v>50</v>
      </c>
      <c r="H157" s="9" t="s">
        <v>76</v>
      </c>
      <c r="I157" s="9" t="s">
        <v>77</v>
      </c>
      <c r="J157" s="28" t="s">
        <v>15</v>
      </c>
      <c r="K157" s="9" t="s">
        <v>75</v>
      </c>
      <c r="L157" s="28">
        <v>29.271869800000001</v>
      </c>
      <c r="M157" s="28">
        <v>66.114257800000004</v>
      </c>
      <c r="N157" s="28" t="s">
        <v>6</v>
      </c>
      <c r="O157" s="9" t="s">
        <v>7</v>
      </c>
      <c r="P157" s="9" t="s">
        <v>8</v>
      </c>
      <c r="Q157" s="9"/>
      <c r="R157" s="9"/>
      <c r="S157" s="9">
        <v>10</v>
      </c>
      <c r="T157" s="12" t="s">
        <v>9</v>
      </c>
      <c r="U157" s="9">
        <v>127500</v>
      </c>
      <c r="V157" s="28" t="s">
        <v>10</v>
      </c>
      <c r="W157" s="10" t="s">
        <v>11</v>
      </c>
      <c r="X157" s="9" t="s">
        <v>12</v>
      </c>
      <c r="Y157" s="31"/>
    </row>
    <row r="158" spans="1:25" s="4" customFormat="1" ht="80.099999999999994" customHeight="1" x14ac:dyDescent="0.25">
      <c r="A158" s="9">
        <f t="shared" si="8"/>
        <v>94</v>
      </c>
      <c r="B158" s="9">
        <v>28</v>
      </c>
      <c r="C158" s="11" t="s">
        <v>109</v>
      </c>
      <c r="D158" s="10" t="s">
        <v>1</v>
      </c>
      <c r="E158" s="9" t="s">
        <v>1</v>
      </c>
      <c r="F158" s="9" t="s">
        <v>2400</v>
      </c>
      <c r="G158" s="9" t="s">
        <v>50</v>
      </c>
      <c r="H158" s="9" t="s">
        <v>2394</v>
      </c>
      <c r="I158" s="9" t="s">
        <v>78</v>
      </c>
      <c r="J158" s="28" t="s">
        <v>15</v>
      </c>
      <c r="K158" s="9" t="s">
        <v>2400</v>
      </c>
      <c r="L158" s="28">
        <v>29.293355420000001</v>
      </c>
      <c r="M158" s="28">
        <v>66.591698570000005</v>
      </c>
      <c r="N158" s="28" t="s">
        <v>6</v>
      </c>
      <c r="O158" s="9" t="s">
        <v>7</v>
      </c>
      <c r="P158" s="9" t="s">
        <v>8</v>
      </c>
      <c r="Q158" s="9"/>
      <c r="R158" s="9"/>
      <c r="S158" s="9">
        <v>10</v>
      </c>
      <c r="T158" s="12" t="s">
        <v>9</v>
      </c>
      <c r="U158" s="9">
        <v>127500</v>
      </c>
      <c r="V158" s="28" t="s">
        <v>10</v>
      </c>
      <c r="W158" s="10" t="s">
        <v>11</v>
      </c>
      <c r="X158" s="9" t="s">
        <v>12</v>
      </c>
      <c r="Y158" s="31"/>
    </row>
    <row r="159" spans="1:25" s="4" customFormat="1" ht="80.099999999999994" customHeight="1" x14ac:dyDescent="0.25">
      <c r="A159" s="9">
        <f t="shared" si="8"/>
        <v>95</v>
      </c>
      <c r="B159" s="9">
        <v>29</v>
      </c>
      <c r="C159" s="11" t="s">
        <v>109</v>
      </c>
      <c r="D159" s="10" t="s">
        <v>1</v>
      </c>
      <c r="E159" s="9" t="s">
        <v>1</v>
      </c>
      <c r="F159" s="9" t="s">
        <v>2400</v>
      </c>
      <c r="G159" s="9" t="s">
        <v>50</v>
      </c>
      <c r="H159" s="9" t="s">
        <v>79</v>
      </c>
      <c r="I159" s="9" t="s">
        <v>80</v>
      </c>
      <c r="J159" s="28" t="s">
        <v>15</v>
      </c>
      <c r="K159" s="9" t="s">
        <v>2400</v>
      </c>
      <c r="L159" s="28">
        <v>29.335882099999999</v>
      </c>
      <c r="M159" s="28">
        <v>65.592237900000001</v>
      </c>
      <c r="N159" s="28" t="s">
        <v>6</v>
      </c>
      <c r="O159" s="9" t="s">
        <v>7</v>
      </c>
      <c r="P159" s="9" t="s">
        <v>8</v>
      </c>
      <c r="Q159" s="9"/>
      <c r="R159" s="9"/>
      <c r="S159" s="9">
        <v>10</v>
      </c>
      <c r="T159" s="12" t="s">
        <v>9</v>
      </c>
      <c r="U159" s="9">
        <v>127500</v>
      </c>
      <c r="V159" s="28" t="s">
        <v>10</v>
      </c>
      <c r="W159" s="10" t="s">
        <v>11</v>
      </c>
      <c r="X159" s="9" t="s">
        <v>12</v>
      </c>
      <c r="Y159" s="31"/>
    </row>
    <row r="160" spans="1:25" s="4" customFormat="1" ht="80.099999999999994" customHeight="1" x14ac:dyDescent="0.25">
      <c r="A160" s="9">
        <f t="shared" si="8"/>
        <v>96</v>
      </c>
      <c r="B160" s="9">
        <v>30</v>
      </c>
      <c r="C160" s="11" t="s">
        <v>109</v>
      </c>
      <c r="D160" s="10" t="s">
        <v>1</v>
      </c>
      <c r="E160" s="9" t="s">
        <v>1</v>
      </c>
      <c r="F160" s="9" t="s">
        <v>2400</v>
      </c>
      <c r="G160" s="9" t="s">
        <v>50</v>
      </c>
      <c r="H160" s="9" t="s">
        <v>81</v>
      </c>
      <c r="I160" s="9" t="s">
        <v>82</v>
      </c>
      <c r="J160" s="28" t="s">
        <v>15</v>
      </c>
      <c r="K160" s="9" t="s">
        <v>2400</v>
      </c>
      <c r="L160" s="28">
        <v>29.335505300000001</v>
      </c>
      <c r="M160" s="28">
        <v>65.592237900000001</v>
      </c>
      <c r="N160" s="28" t="s">
        <v>6</v>
      </c>
      <c r="O160" s="9" t="s">
        <v>7</v>
      </c>
      <c r="P160" s="9" t="s">
        <v>8</v>
      </c>
      <c r="Q160" s="9"/>
      <c r="R160" s="9"/>
      <c r="S160" s="9">
        <v>10</v>
      </c>
      <c r="T160" s="12" t="s">
        <v>9</v>
      </c>
      <c r="U160" s="9">
        <v>127500</v>
      </c>
      <c r="V160" s="28" t="s">
        <v>10</v>
      </c>
      <c r="W160" s="10" t="s">
        <v>11</v>
      </c>
      <c r="X160" s="9" t="s">
        <v>12</v>
      </c>
      <c r="Y160" s="31"/>
    </row>
    <row r="161" spans="1:74" s="4" customFormat="1" ht="80.099999999999994" customHeight="1" x14ac:dyDescent="0.25">
      <c r="A161" s="9">
        <f t="shared" si="8"/>
        <v>97</v>
      </c>
      <c r="B161" s="9">
        <v>31</v>
      </c>
      <c r="C161" s="11" t="s">
        <v>109</v>
      </c>
      <c r="D161" s="10" t="s">
        <v>1</v>
      </c>
      <c r="E161" s="9" t="s">
        <v>1</v>
      </c>
      <c r="F161" s="9" t="s">
        <v>2400</v>
      </c>
      <c r="G161" s="9" t="s">
        <v>50</v>
      </c>
      <c r="H161" s="9" t="s">
        <v>2395</v>
      </c>
      <c r="I161" s="9" t="s">
        <v>84</v>
      </c>
      <c r="J161" s="28" t="s">
        <v>15</v>
      </c>
      <c r="K161" s="9" t="s">
        <v>2400</v>
      </c>
      <c r="L161" s="28">
        <v>29.333476300000001</v>
      </c>
      <c r="M161" s="28">
        <v>65.592752099999998</v>
      </c>
      <c r="N161" s="28" t="s">
        <v>6</v>
      </c>
      <c r="O161" s="9" t="s">
        <v>7</v>
      </c>
      <c r="P161" s="9" t="s">
        <v>8</v>
      </c>
      <c r="Q161" s="9"/>
      <c r="R161" s="9"/>
      <c r="S161" s="9">
        <v>10</v>
      </c>
      <c r="T161" s="12" t="s">
        <v>9</v>
      </c>
      <c r="U161" s="9">
        <v>127500</v>
      </c>
      <c r="V161" s="28" t="s">
        <v>10</v>
      </c>
      <c r="W161" s="10" t="s">
        <v>11</v>
      </c>
      <c r="X161" s="9" t="s">
        <v>12</v>
      </c>
      <c r="Y161" s="31"/>
    </row>
    <row r="162" spans="1:74" s="4" customFormat="1" ht="80.099999999999994" customHeight="1" x14ac:dyDescent="0.25">
      <c r="A162" s="9">
        <f t="shared" si="8"/>
        <v>98</v>
      </c>
      <c r="B162" s="9">
        <v>32</v>
      </c>
      <c r="C162" s="11" t="s">
        <v>109</v>
      </c>
      <c r="D162" s="10" t="s">
        <v>1</v>
      </c>
      <c r="E162" s="9" t="s">
        <v>1</v>
      </c>
      <c r="F162" s="9" t="s">
        <v>2401</v>
      </c>
      <c r="G162" s="9" t="s">
        <v>50</v>
      </c>
      <c r="H162" s="9" t="s">
        <v>2396</v>
      </c>
      <c r="I162" s="9" t="s">
        <v>85</v>
      </c>
      <c r="J162" s="28" t="s">
        <v>15</v>
      </c>
      <c r="K162" s="9" t="s">
        <v>2401</v>
      </c>
      <c r="L162" s="28">
        <v>29.343384700000001</v>
      </c>
      <c r="M162" s="28">
        <v>65.590142999999998</v>
      </c>
      <c r="N162" s="28" t="s">
        <v>6</v>
      </c>
      <c r="O162" s="9" t="s">
        <v>7</v>
      </c>
      <c r="P162" s="9" t="s">
        <v>8</v>
      </c>
      <c r="Q162" s="9"/>
      <c r="R162" s="9"/>
      <c r="S162" s="9">
        <v>5</v>
      </c>
      <c r="T162" s="12" t="s">
        <v>9</v>
      </c>
      <c r="U162" s="9">
        <v>63750</v>
      </c>
      <c r="V162" s="28" t="s">
        <v>10</v>
      </c>
      <c r="W162" s="10" t="s">
        <v>11</v>
      </c>
      <c r="X162" s="9" t="s">
        <v>12</v>
      </c>
      <c r="Y162" s="31"/>
    </row>
    <row r="163" spans="1:74" s="4" customFormat="1" ht="80.099999999999994" customHeight="1" x14ac:dyDescent="0.25">
      <c r="A163" s="73"/>
      <c r="C163" s="16" t="s">
        <v>86</v>
      </c>
      <c r="J163" s="31"/>
      <c r="M163" s="31"/>
      <c r="N163" s="31"/>
      <c r="Q163" s="152">
        <f t="shared" ref="Q163:S163" si="9">SUM(Q131:Q162)</f>
        <v>11</v>
      </c>
      <c r="R163" s="194">
        <f t="shared" si="9"/>
        <v>50</v>
      </c>
      <c r="S163" s="194">
        <f t="shared" si="9"/>
        <v>165</v>
      </c>
    </row>
    <row r="164" spans="1:74" s="4" customFormat="1" ht="80.099999999999994" customHeight="1" x14ac:dyDescent="0.25">
      <c r="A164" s="9">
        <f>A162+1</f>
        <v>99</v>
      </c>
      <c r="B164" s="9">
        <v>1</v>
      </c>
      <c r="C164" s="9" t="s">
        <v>103</v>
      </c>
      <c r="D164" s="10" t="s">
        <v>104</v>
      </c>
      <c r="E164" s="9" t="s">
        <v>104</v>
      </c>
      <c r="F164" s="9" t="s">
        <v>16</v>
      </c>
      <c r="G164" s="9" t="s">
        <v>105</v>
      </c>
      <c r="H164" s="9" t="s">
        <v>2404</v>
      </c>
      <c r="I164" s="64" t="s">
        <v>2403</v>
      </c>
      <c r="J164" s="9">
        <v>3428130378</v>
      </c>
      <c r="K164" s="9" t="s">
        <v>16</v>
      </c>
      <c r="L164" s="88">
        <v>29.450826200000002</v>
      </c>
      <c r="M164" s="88">
        <v>65.580280799999997</v>
      </c>
      <c r="N164" s="9" t="s">
        <v>6</v>
      </c>
      <c r="O164" s="9" t="s">
        <v>106</v>
      </c>
      <c r="P164" s="9" t="s">
        <v>8</v>
      </c>
      <c r="Q164" s="9">
        <v>2</v>
      </c>
      <c r="R164" s="9"/>
      <c r="S164" s="9"/>
      <c r="T164" s="35">
        <v>44445</v>
      </c>
      <c r="U164" s="9">
        <v>3525</v>
      </c>
      <c r="V164" s="9" t="s">
        <v>10</v>
      </c>
      <c r="W164" s="10" t="s">
        <v>107</v>
      </c>
      <c r="X164" s="9" t="s">
        <v>108</v>
      </c>
    </row>
    <row r="165" spans="1:74" s="4" customFormat="1" ht="80.099999999999994" customHeight="1" x14ac:dyDescent="0.25">
      <c r="A165" s="9">
        <f>A164+1</f>
        <v>100</v>
      </c>
      <c r="B165" s="9">
        <v>2</v>
      </c>
      <c r="C165" s="9" t="s">
        <v>103</v>
      </c>
      <c r="D165" s="10" t="s">
        <v>104</v>
      </c>
      <c r="E165" s="9" t="s">
        <v>104</v>
      </c>
      <c r="F165" s="9" t="s">
        <v>16</v>
      </c>
      <c r="G165" s="9" t="s">
        <v>105</v>
      </c>
      <c r="H165" s="9" t="s">
        <v>192</v>
      </c>
      <c r="I165" s="64" t="s">
        <v>2402</v>
      </c>
      <c r="J165" s="9">
        <v>847322561</v>
      </c>
      <c r="K165" s="9" t="s">
        <v>16</v>
      </c>
      <c r="L165" s="88">
        <v>29.441607300000001</v>
      </c>
      <c r="M165" s="88">
        <v>65.5829837</v>
      </c>
      <c r="N165" s="9" t="s">
        <v>6</v>
      </c>
      <c r="O165" s="9" t="s">
        <v>106</v>
      </c>
      <c r="P165" s="9" t="s">
        <v>8</v>
      </c>
      <c r="Q165" s="9">
        <v>2</v>
      </c>
      <c r="R165" s="9"/>
      <c r="S165" s="9"/>
      <c r="T165" s="35">
        <v>44445</v>
      </c>
      <c r="U165" s="9">
        <v>3525</v>
      </c>
      <c r="V165" s="9" t="s">
        <v>10</v>
      </c>
      <c r="W165" s="10" t="s">
        <v>107</v>
      </c>
      <c r="X165" s="9" t="s">
        <v>108</v>
      </c>
    </row>
    <row r="166" spans="1:74" s="4" customFormat="1" ht="80.099999999999994" customHeight="1" x14ac:dyDescent="0.25">
      <c r="A166" s="9">
        <f>A165+1</f>
        <v>101</v>
      </c>
      <c r="B166" s="9">
        <v>3</v>
      </c>
      <c r="C166" s="9" t="s">
        <v>103</v>
      </c>
      <c r="D166" s="10" t="s">
        <v>104</v>
      </c>
      <c r="E166" s="9" t="s">
        <v>104</v>
      </c>
      <c r="F166" s="9" t="s">
        <v>16</v>
      </c>
      <c r="G166" s="9" t="s">
        <v>105</v>
      </c>
      <c r="H166" s="9" t="s">
        <v>17</v>
      </c>
      <c r="I166" s="64" t="s">
        <v>2398</v>
      </c>
      <c r="J166" s="9">
        <v>3448022895</v>
      </c>
      <c r="K166" s="9" t="s">
        <v>16</v>
      </c>
      <c r="L166" s="88">
        <v>29.443678500000001</v>
      </c>
      <c r="M166" s="88">
        <v>65.580591799999993</v>
      </c>
      <c r="N166" s="9" t="s">
        <v>6</v>
      </c>
      <c r="O166" s="9" t="s">
        <v>106</v>
      </c>
      <c r="P166" s="9" t="s">
        <v>8</v>
      </c>
      <c r="Q166" s="9">
        <v>2</v>
      </c>
      <c r="R166" s="9"/>
      <c r="S166" s="9"/>
      <c r="T166" s="35">
        <v>44445</v>
      </c>
      <c r="U166" s="9">
        <v>3525</v>
      </c>
      <c r="V166" s="9" t="s">
        <v>10</v>
      </c>
      <c r="W166" s="10" t="s">
        <v>107</v>
      </c>
      <c r="X166" s="9" t="s">
        <v>108</v>
      </c>
    </row>
    <row r="167" spans="1:74" s="9" customFormat="1" ht="80.099999999999994" customHeight="1" x14ac:dyDescent="0.25">
      <c r="A167" s="4"/>
      <c r="B167" s="4"/>
      <c r="C167" s="4"/>
      <c r="D167" s="4"/>
      <c r="E167" s="4"/>
      <c r="F167" s="4"/>
      <c r="G167" s="4"/>
      <c r="H167" s="123"/>
      <c r="I167" s="4"/>
      <c r="J167" s="107"/>
      <c r="K167" s="107"/>
      <c r="L167" s="107"/>
      <c r="M167" s="4"/>
      <c r="N167" s="4"/>
      <c r="O167" s="4"/>
      <c r="P167" s="31"/>
      <c r="Q167" s="168">
        <f>SUM(Q164:Q166)</f>
        <v>6</v>
      </c>
      <c r="R167" s="168">
        <f t="shared" ref="R167:S167" si="10">SUM(R164:R166)</f>
        <v>0</v>
      </c>
      <c r="S167" s="168">
        <f t="shared" si="10"/>
        <v>0</v>
      </c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</row>
    <row r="168" spans="1:74" s="42" customFormat="1" ht="80.099999999999994" customHeight="1" x14ac:dyDescent="0.25">
      <c r="A168" s="9">
        <f>A70+1</f>
        <v>374</v>
      </c>
      <c r="B168" s="9">
        <v>1</v>
      </c>
      <c r="C168" s="11" t="s">
        <v>216</v>
      </c>
      <c r="D168" s="10" t="s">
        <v>232</v>
      </c>
      <c r="E168" s="9" t="s">
        <v>233</v>
      </c>
      <c r="F168" s="9" t="s">
        <v>234</v>
      </c>
      <c r="G168" s="9" t="s">
        <v>235</v>
      </c>
      <c r="H168" s="195" t="s">
        <v>236</v>
      </c>
      <c r="I168" s="192" t="s">
        <v>237</v>
      </c>
      <c r="J168" s="9" t="s">
        <v>238</v>
      </c>
      <c r="K168" s="9" t="s">
        <v>234</v>
      </c>
      <c r="L168" s="9">
        <v>28.463023</v>
      </c>
      <c r="M168" s="9">
        <v>65.500027000000003</v>
      </c>
      <c r="N168" s="28" t="s">
        <v>6</v>
      </c>
      <c r="O168" s="9" t="s">
        <v>7</v>
      </c>
      <c r="P168" s="9" t="s">
        <v>8</v>
      </c>
      <c r="Q168" s="9">
        <v>4</v>
      </c>
      <c r="R168" s="9"/>
      <c r="S168" s="9"/>
      <c r="T168" s="11">
        <v>44869</v>
      </c>
      <c r="U168" s="9">
        <v>70500</v>
      </c>
      <c r="V168" s="28" t="s">
        <v>10</v>
      </c>
      <c r="W168" s="10" t="s">
        <v>239</v>
      </c>
      <c r="X168" s="9" t="s">
        <v>12</v>
      </c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</row>
    <row r="169" spans="1:74" s="9" customFormat="1" ht="80.099999999999994" customHeight="1" x14ac:dyDescent="0.25">
      <c r="A169" s="9">
        <f>A168+1</f>
        <v>375</v>
      </c>
      <c r="B169" s="9">
        <v>2</v>
      </c>
      <c r="C169" s="11" t="s">
        <v>216</v>
      </c>
      <c r="D169" s="10" t="s">
        <v>232</v>
      </c>
      <c r="E169" s="9" t="s">
        <v>232</v>
      </c>
      <c r="F169" s="9" t="s">
        <v>240</v>
      </c>
      <c r="G169" s="9" t="s">
        <v>232</v>
      </c>
      <c r="H169" s="9" t="s">
        <v>241</v>
      </c>
      <c r="I169" s="9" t="s">
        <v>242</v>
      </c>
      <c r="J169" s="9" t="s">
        <v>243</v>
      </c>
      <c r="K169" s="9" t="s">
        <v>240</v>
      </c>
      <c r="L169" s="9">
        <v>28.676386000000001</v>
      </c>
      <c r="M169" s="9">
        <v>65.427530000000004</v>
      </c>
      <c r="N169" s="28" t="s">
        <v>6</v>
      </c>
      <c r="O169" s="9" t="s">
        <v>7</v>
      </c>
      <c r="P169" s="9" t="s">
        <v>8</v>
      </c>
      <c r="Q169" s="9">
        <v>5</v>
      </c>
      <c r="T169" s="11">
        <v>44869</v>
      </c>
      <c r="U169" s="28">
        <v>88125</v>
      </c>
      <c r="V169" s="28" t="s">
        <v>10</v>
      </c>
      <c r="W169" s="10" t="s">
        <v>239</v>
      </c>
      <c r="X169" s="9" t="s">
        <v>12</v>
      </c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</row>
    <row r="170" spans="1:74" s="9" customFormat="1" ht="80.099999999999994" customHeight="1" x14ac:dyDescent="0.25">
      <c r="A170" s="9">
        <f>A169+1</f>
        <v>376</v>
      </c>
      <c r="B170" s="9">
        <v>3</v>
      </c>
      <c r="C170" s="11" t="s">
        <v>216</v>
      </c>
      <c r="D170" s="10" t="s">
        <v>232</v>
      </c>
      <c r="E170" s="9" t="s">
        <v>233</v>
      </c>
      <c r="F170" s="9" t="s">
        <v>244</v>
      </c>
      <c r="G170" s="9" t="s">
        <v>244</v>
      </c>
      <c r="H170" s="9" t="s">
        <v>245</v>
      </c>
      <c r="I170" s="9" t="s">
        <v>246</v>
      </c>
      <c r="J170" s="9" t="s">
        <v>115</v>
      </c>
      <c r="K170" s="9" t="s">
        <v>244</v>
      </c>
      <c r="L170" s="9">
        <v>29.083767000000002</v>
      </c>
      <c r="M170" s="9">
        <v>65.890050000000002</v>
      </c>
      <c r="N170" s="28" t="s">
        <v>6</v>
      </c>
      <c r="O170" s="9" t="s">
        <v>7</v>
      </c>
      <c r="P170" s="9" t="s">
        <v>8</v>
      </c>
      <c r="Q170" s="9">
        <v>5</v>
      </c>
      <c r="T170" s="11">
        <v>44869</v>
      </c>
      <c r="U170" s="28">
        <v>88125</v>
      </c>
      <c r="V170" s="28" t="s">
        <v>10</v>
      </c>
      <c r="W170" s="10" t="s">
        <v>239</v>
      </c>
      <c r="X170" s="9" t="s">
        <v>12</v>
      </c>
      <c r="Y170" s="4"/>
      <c r="Z170" s="179"/>
      <c r="AA170" s="179"/>
      <c r="AB170" s="179"/>
      <c r="AC170" s="179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</row>
    <row r="171" spans="1:74" s="190" customFormat="1" ht="80.099999999999994" customHeight="1" x14ac:dyDescent="0.25">
      <c r="A171" s="4"/>
      <c r="B171" s="4"/>
      <c r="C171" s="16"/>
      <c r="D171" s="4"/>
      <c r="E171" s="179"/>
      <c r="F171" s="4"/>
      <c r="G171" s="4"/>
      <c r="H171" s="4"/>
      <c r="I171" s="109"/>
      <c r="J171" s="109"/>
      <c r="K171" s="109"/>
      <c r="L171" s="109"/>
      <c r="M171" s="109"/>
      <c r="N171" s="31"/>
      <c r="O171" s="4"/>
      <c r="P171" s="4"/>
      <c r="Q171" s="152">
        <f>SUM(Q168:Q170)</f>
        <v>14</v>
      </c>
      <c r="R171" s="152">
        <f t="shared" ref="R171:S171" si="11">SUM(R168:R170)</f>
        <v>0</v>
      </c>
      <c r="S171" s="152">
        <f t="shared" si="11"/>
        <v>0</v>
      </c>
      <c r="T171" s="16"/>
      <c r="U171" s="31"/>
      <c r="V171" s="31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</row>
    <row r="172" spans="1:74" s="4" customFormat="1" ht="80.099999999999994" customHeight="1" x14ac:dyDescent="0.25">
      <c r="A172" s="9">
        <f>A170+1</f>
        <v>377</v>
      </c>
      <c r="B172" s="9">
        <v>1</v>
      </c>
      <c r="C172" s="9" t="s">
        <v>4424</v>
      </c>
      <c r="D172" s="10" t="s">
        <v>250</v>
      </c>
      <c r="E172" s="9" t="s">
        <v>5136</v>
      </c>
      <c r="F172" s="9" t="s">
        <v>5137</v>
      </c>
      <c r="G172" s="9" t="s">
        <v>5136</v>
      </c>
      <c r="H172" s="9" t="s">
        <v>5138</v>
      </c>
      <c r="I172" s="28" t="s">
        <v>5139</v>
      </c>
      <c r="J172" s="28" t="s">
        <v>5140</v>
      </c>
      <c r="K172" s="9" t="s">
        <v>5137</v>
      </c>
      <c r="L172" s="28">
        <v>30.55321</v>
      </c>
      <c r="M172" s="28">
        <v>66.124650000000003</v>
      </c>
      <c r="N172" s="28" t="s">
        <v>6</v>
      </c>
      <c r="O172" s="9" t="s">
        <v>932</v>
      </c>
      <c r="P172" s="28" t="s">
        <v>6</v>
      </c>
      <c r="Q172" s="102"/>
      <c r="R172" s="102"/>
      <c r="S172" s="64">
        <v>1</v>
      </c>
      <c r="T172" s="28" t="s">
        <v>1486</v>
      </c>
      <c r="U172" s="28">
        <v>12750</v>
      </c>
      <c r="V172" s="9" t="s">
        <v>4423</v>
      </c>
      <c r="W172" s="10" t="s">
        <v>11</v>
      </c>
      <c r="X172" s="10" t="s">
        <v>12</v>
      </c>
    </row>
    <row r="173" spans="1:74" s="4" customFormat="1" ht="80.099999999999994" customHeight="1" x14ac:dyDescent="0.25">
      <c r="A173" s="9">
        <f t="shared" ref="A173:B188" si="12">A172+1</f>
        <v>378</v>
      </c>
      <c r="B173" s="9">
        <f t="shared" si="12"/>
        <v>2</v>
      </c>
      <c r="C173" s="9" t="s">
        <v>4424</v>
      </c>
      <c r="D173" s="10" t="s">
        <v>250</v>
      </c>
      <c r="E173" s="9" t="s">
        <v>5141</v>
      </c>
      <c r="F173" s="9" t="s">
        <v>5142</v>
      </c>
      <c r="G173" s="9" t="s">
        <v>5141</v>
      </c>
      <c r="H173" s="9" t="s">
        <v>3355</v>
      </c>
      <c r="I173" s="28" t="s">
        <v>5143</v>
      </c>
      <c r="J173" s="28" t="s">
        <v>5144</v>
      </c>
      <c r="K173" s="9" t="s">
        <v>5142</v>
      </c>
      <c r="L173" s="28">
        <v>30.88167</v>
      </c>
      <c r="M173" s="28">
        <v>66.454250000000002</v>
      </c>
      <c r="N173" s="28" t="s">
        <v>6</v>
      </c>
      <c r="O173" s="9" t="s">
        <v>932</v>
      </c>
      <c r="P173" s="28" t="s">
        <v>6</v>
      </c>
      <c r="Q173" s="102"/>
      <c r="R173" s="102"/>
      <c r="S173" s="64">
        <v>1</v>
      </c>
      <c r="T173" s="28" t="s">
        <v>1486</v>
      </c>
      <c r="U173" s="28">
        <v>12750</v>
      </c>
      <c r="V173" s="9" t="s">
        <v>4423</v>
      </c>
      <c r="W173" s="10" t="s">
        <v>11</v>
      </c>
      <c r="X173" s="10" t="s">
        <v>12</v>
      </c>
    </row>
    <row r="174" spans="1:74" s="4" customFormat="1" ht="80.099999999999994" customHeight="1" x14ac:dyDescent="0.25">
      <c r="A174" s="9">
        <f t="shared" ref="A174" si="13">A173+1</f>
        <v>379</v>
      </c>
      <c r="B174" s="9">
        <f t="shared" si="12"/>
        <v>3</v>
      </c>
      <c r="C174" s="9" t="s">
        <v>4424</v>
      </c>
      <c r="D174" s="10" t="s">
        <v>250</v>
      </c>
      <c r="E174" s="9" t="s">
        <v>5145</v>
      </c>
      <c r="F174" s="9" t="s">
        <v>4841</v>
      </c>
      <c r="G174" s="9" t="s">
        <v>5145</v>
      </c>
      <c r="H174" s="9" t="s">
        <v>1729</v>
      </c>
      <c r="I174" s="28" t="s">
        <v>5146</v>
      </c>
      <c r="J174" s="28" t="s">
        <v>5147</v>
      </c>
      <c r="K174" s="9" t="s">
        <v>4841</v>
      </c>
      <c r="L174" s="28">
        <v>30.5245</v>
      </c>
      <c r="M174" s="28">
        <v>66.154520000000005</v>
      </c>
      <c r="N174" s="28" t="s">
        <v>6</v>
      </c>
      <c r="O174" s="9" t="s">
        <v>932</v>
      </c>
      <c r="P174" s="28" t="s">
        <v>6</v>
      </c>
      <c r="Q174" s="102"/>
      <c r="R174" s="102"/>
      <c r="S174" s="64">
        <v>2</v>
      </c>
      <c r="T174" s="28" t="s">
        <v>1486</v>
      </c>
      <c r="U174" s="28">
        <v>25500</v>
      </c>
      <c r="V174" s="9" t="s">
        <v>4423</v>
      </c>
      <c r="W174" s="10" t="s">
        <v>11</v>
      </c>
      <c r="X174" s="10" t="s">
        <v>12</v>
      </c>
    </row>
    <row r="175" spans="1:74" s="4" customFormat="1" ht="80.099999999999994" customHeight="1" x14ac:dyDescent="0.25">
      <c r="A175" s="9">
        <f t="shared" ref="A175" si="14">A174+1</f>
        <v>380</v>
      </c>
      <c r="B175" s="9">
        <f t="shared" si="12"/>
        <v>4</v>
      </c>
      <c r="C175" s="9" t="s">
        <v>4424</v>
      </c>
      <c r="D175" s="10" t="s">
        <v>250</v>
      </c>
      <c r="E175" s="9" t="s">
        <v>5148</v>
      </c>
      <c r="F175" s="9" t="s">
        <v>5149</v>
      </c>
      <c r="G175" s="9" t="s">
        <v>5148</v>
      </c>
      <c r="H175" s="9" t="s">
        <v>2511</v>
      </c>
      <c r="I175" s="28" t="s">
        <v>5150</v>
      </c>
      <c r="J175" s="28" t="s">
        <v>5151</v>
      </c>
      <c r="K175" s="9" t="s">
        <v>5149</v>
      </c>
      <c r="L175" s="28">
        <v>32.565440000000002</v>
      </c>
      <c r="M175" s="28">
        <v>66.521510000000006</v>
      </c>
      <c r="N175" s="28" t="s">
        <v>6</v>
      </c>
      <c r="O175" s="9" t="s">
        <v>932</v>
      </c>
      <c r="P175" s="28" t="s">
        <v>6</v>
      </c>
      <c r="Q175" s="102"/>
      <c r="R175" s="102"/>
      <c r="S175" s="64">
        <v>2</v>
      </c>
      <c r="T175" s="28" t="s">
        <v>1486</v>
      </c>
      <c r="U175" s="28">
        <v>25500</v>
      </c>
      <c r="V175" s="9" t="s">
        <v>4423</v>
      </c>
      <c r="W175" s="10" t="s">
        <v>11</v>
      </c>
      <c r="X175" s="10" t="s">
        <v>12</v>
      </c>
    </row>
    <row r="176" spans="1:74" s="4" customFormat="1" ht="80.099999999999994" customHeight="1" x14ac:dyDescent="0.25">
      <c r="A176" s="9">
        <f t="shared" ref="A176" si="15">A175+1</f>
        <v>381</v>
      </c>
      <c r="B176" s="9">
        <f t="shared" si="12"/>
        <v>5</v>
      </c>
      <c r="C176" s="9" t="s">
        <v>4424</v>
      </c>
      <c r="D176" s="10" t="s">
        <v>250</v>
      </c>
      <c r="E176" s="9" t="s">
        <v>5136</v>
      </c>
      <c r="F176" s="9" t="s">
        <v>5152</v>
      </c>
      <c r="G176" s="9" t="s">
        <v>5136</v>
      </c>
      <c r="H176" s="9" t="s">
        <v>5066</v>
      </c>
      <c r="I176" s="28" t="s">
        <v>5067</v>
      </c>
      <c r="J176" s="28" t="s">
        <v>5153</v>
      </c>
      <c r="K176" s="9" t="s">
        <v>5152</v>
      </c>
      <c r="L176" s="28">
        <v>31.55893</v>
      </c>
      <c r="M176" s="28">
        <v>66.458119999999994</v>
      </c>
      <c r="N176" s="28" t="s">
        <v>6</v>
      </c>
      <c r="O176" s="9" t="s">
        <v>932</v>
      </c>
      <c r="P176" s="28" t="s">
        <v>6</v>
      </c>
      <c r="Q176" s="102"/>
      <c r="R176" s="102"/>
      <c r="S176" s="64">
        <v>1</v>
      </c>
      <c r="T176" s="28" t="s">
        <v>1486</v>
      </c>
      <c r="U176" s="28">
        <v>12750</v>
      </c>
      <c r="V176" s="9" t="s">
        <v>4423</v>
      </c>
      <c r="W176" s="10" t="s">
        <v>11</v>
      </c>
      <c r="X176" s="10" t="s">
        <v>12</v>
      </c>
    </row>
    <row r="177" spans="1:24" s="4" customFormat="1" ht="80.099999999999994" customHeight="1" x14ac:dyDescent="0.25">
      <c r="A177" s="9">
        <f t="shared" ref="A177:A195" si="16">A176+1</f>
        <v>382</v>
      </c>
      <c r="B177" s="9">
        <f t="shared" si="12"/>
        <v>6</v>
      </c>
      <c r="C177" s="9" t="s">
        <v>4424</v>
      </c>
      <c r="D177" s="10" t="s">
        <v>250</v>
      </c>
      <c r="E177" s="9" t="s">
        <v>5145</v>
      </c>
      <c r="F177" s="9" t="s">
        <v>4840</v>
      </c>
      <c r="G177" s="9" t="s">
        <v>5145</v>
      </c>
      <c r="H177" s="9" t="s">
        <v>5154</v>
      </c>
      <c r="I177" s="28" t="s">
        <v>5155</v>
      </c>
      <c r="J177" s="28" t="s">
        <v>5156</v>
      </c>
      <c r="K177" s="9" t="s">
        <v>4840</v>
      </c>
      <c r="L177" s="28">
        <v>30.142579999999999</v>
      </c>
      <c r="M177" s="28">
        <v>66.554100000000005</v>
      </c>
      <c r="N177" s="28" t="s">
        <v>6</v>
      </c>
      <c r="O177" s="9" t="s">
        <v>932</v>
      </c>
      <c r="P177" s="28" t="s">
        <v>6</v>
      </c>
      <c r="Q177" s="102"/>
      <c r="R177" s="102"/>
      <c r="S177" s="64">
        <v>4</v>
      </c>
      <c r="T177" s="28" t="s">
        <v>1486</v>
      </c>
      <c r="U177" s="28">
        <v>51000</v>
      </c>
      <c r="V177" s="9" t="s">
        <v>4423</v>
      </c>
      <c r="W177" s="10" t="s">
        <v>11</v>
      </c>
      <c r="X177" s="10" t="s">
        <v>12</v>
      </c>
    </row>
    <row r="178" spans="1:24" s="4" customFormat="1" ht="80.099999999999994" customHeight="1" x14ac:dyDescent="0.25">
      <c r="A178" s="9">
        <f t="shared" si="16"/>
        <v>383</v>
      </c>
      <c r="B178" s="9">
        <f t="shared" si="12"/>
        <v>7</v>
      </c>
      <c r="C178" s="9" t="s">
        <v>4424</v>
      </c>
      <c r="D178" s="10" t="s">
        <v>250</v>
      </c>
      <c r="E178" s="9" t="s">
        <v>5145</v>
      </c>
      <c r="F178" s="9" t="s">
        <v>4831</v>
      </c>
      <c r="G178" s="9" t="s">
        <v>5145</v>
      </c>
      <c r="H178" s="9" t="s">
        <v>5157</v>
      </c>
      <c r="I178" s="28" t="s">
        <v>5158</v>
      </c>
      <c r="J178" s="28" t="s">
        <v>5159</v>
      </c>
      <c r="K178" s="9" t="s">
        <v>4831</v>
      </c>
      <c r="L178" s="28">
        <v>30.129709999999999</v>
      </c>
      <c r="M178" s="28">
        <v>66.34581</v>
      </c>
      <c r="N178" s="28" t="s">
        <v>6</v>
      </c>
      <c r="O178" s="9" t="s">
        <v>932</v>
      </c>
      <c r="P178" s="28" t="s">
        <v>6</v>
      </c>
      <c r="Q178" s="102"/>
      <c r="R178" s="102"/>
      <c r="S178" s="64">
        <v>1</v>
      </c>
      <c r="T178" s="28" t="s">
        <v>1486</v>
      </c>
      <c r="U178" s="28">
        <v>12750</v>
      </c>
      <c r="V178" s="9" t="s">
        <v>4423</v>
      </c>
      <c r="W178" s="10" t="s">
        <v>11</v>
      </c>
      <c r="X178" s="10" t="s">
        <v>12</v>
      </c>
    </row>
    <row r="179" spans="1:24" s="4" customFormat="1" ht="80.099999999999994" customHeight="1" x14ac:dyDescent="0.25">
      <c r="A179" s="9">
        <f t="shared" si="16"/>
        <v>384</v>
      </c>
      <c r="B179" s="9">
        <f t="shared" si="12"/>
        <v>8</v>
      </c>
      <c r="C179" s="9" t="s">
        <v>4424</v>
      </c>
      <c r="D179" s="10" t="s">
        <v>250</v>
      </c>
      <c r="E179" s="9" t="s">
        <v>5145</v>
      </c>
      <c r="F179" s="9" t="s">
        <v>4841</v>
      </c>
      <c r="G179" s="9" t="s">
        <v>5145</v>
      </c>
      <c r="H179" s="9" t="s">
        <v>5160</v>
      </c>
      <c r="I179" s="28" t="s">
        <v>5161</v>
      </c>
      <c r="J179" s="28" t="s">
        <v>5162</v>
      </c>
      <c r="K179" s="9" t="s">
        <v>4841</v>
      </c>
      <c r="L179" s="28">
        <v>30.254809999999999</v>
      </c>
      <c r="M179" s="28">
        <v>66.451250000000002</v>
      </c>
      <c r="N179" s="28" t="s">
        <v>6</v>
      </c>
      <c r="O179" s="9" t="s">
        <v>932</v>
      </c>
      <c r="P179" s="28" t="s">
        <v>6</v>
      </c>
      <c r="Q179" s="102"/>
      <c r="R179" s="102"/>
      <c r="S179" s="64">
        <v>1</v>
      </c>
      <c r="T179" s="28" t="s">
        <v>1486</v>
      </c>
      <c r="U179" s="28">
        <v>12750</v>
      </c>
      <c r="V179" s="9" t="s">
        <v>4423</v>
      </c>
      <c r="W179" s="10" t="s">
        <v>11</v>
      </c>
      <c r="X179" s="10" t="s">
        <v>12</v>
      </c>
    </row>
    <row r="180" spans="1:24" s="4" customFormat="1" ht="80.099999999999994" customHeight="1" x14ac:dyDescent="0.25">
      <c r="A180" s="9">
        <f t="shared" si="16"/>
        <v>385</v>
      </c>
      <c r="B180" s="9">
        <f t="shared" si="12"/>
        <v>9</v>
      </c>
      <c r="C180" s="9" t="s">
        <v>4424</v>
      </c>
      <c r="D180" s="10" t="s">
        <v>250</v>
      </c>
      <c r="E180" s="9" t="s">
        <v>5136</v>
      </c>
      <c r="F180" s="9" t="s">
        <v>5137</v>
      </c>
      <c r="G180" s="9" t="s">
        <v>5136</v>
      </c>
      <c r="H180" s="9" t="s">
        <v>5163</v>
      </c>
      <c r="I180" s="28" t="s">
        <v>5164</v>
      </c>
      <c r="J180" s="28" t="s">
        <v>5165</v>
      </c>
      <c r="K180" s="9" t="s">
        <v>5137</v>
      </c>
      <c r="L180" s="28">
        <v>30.256399999999999</v>
      </c>
      <c r="M180" s="28">
        <v>66.842309999999998</v>
      </c>
      <c r="N180" s="28" t="s">
        <v>6</v>
      </c>
      <c r="O180" s="9" t="s">
        <v>932</v>
      </c>
      <c r="P180" s="28" t="s">
        <v>6</v>
      </c>
      <c r="Q180" s="102"/>
      <c r="R180" s="102"/>
      <c r="S180" s="64">
        <v>2</v>
      </c>
      <c r="T180" s="28" t="s">
        <v>1486</v>
      </c>
      <c r="U180" s="28">
        <v>25500</v>
      </c>
      <c r="V180" s="9" t="s">
        <v>4423</v>
      </c>
      <c r="W180" s="10" t="s">
        <v>11</v>
      </c>
      <c r="X180" s="10" t="s">
        <v>12</v>
      </c>
    </row>
    <row r="181" spans="1:24" s="4" customFormat="1" ht="80.099999999999994" customHeight="1" x14ac:dyDescent="0.25">
      <c r="A181" s="9">
        <f t="shared" ref="A181" si="17">A180+1</f>
        <v>386</v>
      </c>
      <c r="B181" s="9">
        <f t="shared" si="12"/>
        <v>10</v>
      </c>
      <c r="C181" s="9" t="s">
        <v>4424</v>
      </c>
      <c r="D181" s="10" t="s">
        <v>250</v>
      </c>
      <c r="E181" s="9" t="s">
        <v>5145</v>
      </c>
      <c r="F181" s="9" t="s">
        <v>5166</v>
      </c>
      <c r="G181" s="9" t="s">
        <v>5145</v>
      </c>
      <c r="H181" s="9" t="s">
        <v>133</v>
      </c>
      <c r="I181" s="28" t="s">
        <v>5167</v>
      </c>
      <c r="J181" s="28" t="s">
        <v>5168</v>
      </c>
      <c r="K181" s="9" t="s">
        <v>5166</v>
      </c>
      <c r="L181" s="28">
        <v>30.256879999999999</v>
      </c>
      <c r="M181" s="28">
        <v>66.124499999999998</v>
      </c>
      <c r="N181" s="28" t="s">
        <v>6</v>
      </c>
      <c r="O181" s="9" t="s">
        <v>932</v>
      </c>
      <c r="P181" s="28" t="s">
        <v>6</v>
      </c>
      <c r="Q181" s="102"/>
      <c r="R181" s="102"/>
      <c r="S181" s="64">
        <v>1</v>
      </c>
      <c r="T181" s="28" t="s">
        <v>1486</v>
      </c>
      <c r="U181" s="28">
        <v>12750</v>
      </c>
      <c r="V181" s="9" t="s">
        <v>4423</v>
      </c>
      <c r="W181" s="10" t="s">
        <v>11</v>
      </c>
      <c r="X181" s="10" t="s">
        <v>12</v>
      </c>
    </row>
    <row r="182" spans="1:24" s="4" customFormat="1" ht="80.099999999999994" customHeight="1" x14ac:dyDescent="0.25">
      <c r="A182" s="9">
        <f t="shared" si="16"/>
        <v>387</v>
      </c>
      <c r="B182" s="9">
        <f t="shared" si="12"/>
        <v>11</v>
      </c>
      <c r="C182" s="9" t="s">
        <v>4424</v>
      </c>
      <c r="D182" s="10" t="s">
        <v>250</v>
      </c>
      <c r="E182" s="9" t="s">
        <v>5145</v>
      </c>
      <c r="F182" s="9" t="s">
        <v>5166</v>
      </c>
      <c r="G182" s="9" t="s">
        <v>5145</v>
      </c>
      <c r="H182" s="9" t="s">
        <v>3561</v>
      </c>
      <c r="I182" s="28" t="s">
        <v>5169</v>
      </c>
      <c r="J182" s="28" t="s">
        <v>5170</v>
      </c>
      <c r="K182" s="9" t="s">
        <v>5166</v>
      </c>
      <c r="L182" s="28">
        <v>30.254110000000001</v>
      </c>
      <c r="M182" s="28">
        <v>67.154499999999999</v>
      </c>
      <c r="N182" s="28" t="s">
        <v>6</v>
      </c>
      <c r="O182" s="9" t="s">
        <v>932</v>
      </c>
      <c r="P182" s="28" t="s">
        <v>6</v>
      </c>
      <c r="Q182" s="102"/>
      <c r="R182" s="102"/>
      <c r="S182" s="64">
        <v>1</v>
      </c>
      <c r="T182" s="28" t="s">
        <v>1486</v>
      </c>
      <c r="U182" s="28">
        <v>12750</v>
      </c>
      <c r="V182" s="9" t="s">
        <v>4423</v>
      </c>
      <c r="W182" s="10" t="s">
        <v>11</v>
      </c>
      <c r="X182" s="10" t="s">
        <v>12</v>
      </c>
    </row>
    <row r="183" spans="1:24" s="4" customFormat="1" ht="80.099999999999994" customHeight="1" x14ac:dyDescent="0.25">
      <c r="A183" s="9">
        <f t="shared" si="16"/>
        <v>388</v>
      </c>
      <c r="B183" s="9">
        <f t="shared" si="12"/>
        <v>12</v>
      </c>
      <c r="C183" s="9" t="s">
        <v>4424</v>
      </c>
      <c r="D183" s="10" t="s">
        <v>250</v>
      </c>
      <c r="E183" s="9" t="s">
        <v>5145</v>
      </c>
      <c r="F183" s="9" t="s">
        <v>5171</v>
      </c>
      <c r="G183" s="9" t="s">
        <v>5145</v>
      </c>
      <c r="H183" s="9" t="s">
        <v>5172</v>
      </c>
      <c r="I183" s="28" t="s">
        <v>5173</v>
      </c>
      <c r="J183" s="28" t="s">
        <v>5174</v>
      </c>
      <c r="K183" s="9" t="s">
        <v>5171</v>
      </c>
      <c r="L183" s="28">
        <v>30.228860000000001</v>
      </c>
      <c r="M183" s="28">
        <v>67.481499999999997</v>
      </c>
      <c r="N183" s="28" t="s">
        <v>6</v>
      </c>
      <c r="O183" s="9" t="s">
        <v>932</v>
      </c>
      <c r="P183" s="28" t="s">
        <v>6</v>
      </c>
      <c r="Q183" s="102"/>
      <c r="R183" s="102"/>
      <c r="S183" s="64">
        <v>1</v>
      </c>
      <c r="T183" s="28" t="s">
        <v>1486</v>
      </c>
      <c r="U183" s="28">
        <v>12750</v>
      </c>
      <c r="V183" s="9" t="s">
        <v>4423</v>
      </c>
      <c r="W183" s="10" t="s">
        <v>11</v>
      </c>
      <c r="X183" s="10" t="s">
        <v>12</v>
      </c>
    </row>
    <row r="184" spans="1:24" s="4" customFormat="1" ht="80.099999999999994" customHeight="1" x14ac:dyDescent="0.25">
      <c r="A184" s="9">
        <f t="shared" si="16"/>
        <v>389</v>
      </c>
      <c r="B184" s="9">
        <f t="shared" si="12"/>
        <v>13</v>
      </c>
      <c r="C184" s="9" t="s">
        <v>4424</v>
      </c>
      <c r="D184" s="10" t="s">
        <v>250</v>
      </c>
      <c r="E184" s="9" t="s">
        <v>5145</v>
      </c>
      <c r="F184" s="9" t="s">
        <v>5171</v>
      </c>
      <c r="G184" s="9" t="s">
        <v>5145</v>
      </c>
      <c r="H184" s="9" t="s">
        <v>5175</v>
      </c>
      <c r="I184" s="28" t="s">
        <v>5176</v>
      </c>
      <c r="J184" s="28" t="s">
        <v>5177</v>
      </c>
      <c r="K184" s="9" t="s">
        <v>5171</v>
      </c>
      <c r="L184" s="28">
        <v>30.22702</v>
      </c>
      <c r="M184" s="28">
        <v>66.154799999999994</v>
      </c>
      <c r="N184" s="28" t="s">
        <v>6</v>
      </c>
      <c r="O184" s="9" t="s">
        <v>932</v>
      </c>
      <c r="P184" s="28" t="s">
        <v>6</v>
      </c>
      <c r="Q184" s="102"/>
      <c r="R184" s="102"/>
      <c r="S184" s="64">
        <v>1</v>
      </c>
      <c r="T184" s="28" t="s">
        <v>1486</v>
      </c>
      <c r="U184" s="28">
        <v>12750</v>
      </c>
      <c r="V184" s="9" t="s">
        <v>4423</v>
      </c>
      <c r="W184" s="10" t="s">
        <v>11</v>
      </c>
      <c r="X184" s="10" t="s">
        <v>12</v>
      </c>
    </row>
    <row r="185" spans="1:24" s="4" customFormat="1" ht="80.099999999999994" customHeight="1" x14ac:dyDescent="0.25">
      <c r="A185" s="9">
        <f t="shared" ref="A185" si="18">A184+1</f>
        <v>390</v>
      </c>
      <c r="B185" s="9">
        <f t="shared" si="12"/>
        <v>14</v>
      </c>
      <c r="C185" s="9" t="s">
        <v>4424</v>
      </c>
      <c r="D185" s="10" t="s">
        <v>250</v>
      </c>
      <c r="E185" s="9" t="s">
        <v>5148</v>
      </c>
      <c r="F185" s="9" t="s">
        <v>5178</v>
      </c>
      <c r="G185" s="9" t="s">
        <v>5148</v>
      </c>
      <c r="H185" s="9" t="s">
        <v>5179</v>
      </c>
      <c r="I185" s="28" t="s">
        <v>5180</v>
      </c>
      <c r="J185" s="28" t="s">
        <v>5181</v>
      </c>
      <c r="K185" s="9" t="s">
        <v>5178</v>
      </c>
      <c r="L185" s="28">
        <v>30.01285</v>
      </c>
      <c r="M185" s="28">
        <v>67.245800000000003</v>
      </c>
      <c r="N185" s="28" t="s">
        <v>6</v>
      </c>
      <c r="O185" s="9" t="s">
        <v>932</v>
      </c>
      <c r="P185" s="28" t="s">
        <v>6</v>
      </c>
      <c r="Q185" s="102"/>
      <c r="R185" s="102"/>
      <c r="S185" s="64">
        <v>1</v>
      </c>
      <c r="T185" s="28" t="s">
        <v>1486</v>
      </c>
      <c r="U185" s="28">
        <v>12750</v>
      </c>
      <c r="V185" s="9" t="s">
        <v>4423</v>
      </c>
      <c r="W185" s="10" t="s">
        <v>11</v>
      </c>
      <c r="X185" s="10" t="s">
        <v>12</v>
      </c>
    </row>
    <row r="186" spans="1:24" s="4" customFormat="1" ht="80.099999999999994" customHeight="1" x14ac:dyDescent="0.25">
      <c r="A186" s="9">
        <f t="shared" si="16"/>
        <v>391</v>
      </c>
      <c r="B186" s="9">
        <f t="shared" si="12"/>
        <v>15</v>
      </c>
      <c r="C186" s="9" t="s">
        <v>4424</v>
      </c>
      <c r="D186" s="10" t="s">
        <v>250</v>
      </c>
      <c r="E186" s="9" t="s">
        <v>5148</v>
      </c>
      <c r="F186" s="9" t="s">
        <v>5182</v>
      </c>
      <c r="G186" s="9" t="s">
        <v>5148</v>
      </c>
      <c r="H186" s="9" t="s">
        <v>5183</v>
      </c>
      <c r="I186" s="28" t="s">
        <v>5184</v>
      </c>
      <c r="J186" s="28" t="s">
        <v>5185</v>
      </c>
      <c r="K186" s="9" t="s">
        <v>5182</v>
      </c>
      <c r="L186" s="28">
        <v>30.0456</v>
      </c>
      <c r="M186" s="28">
        <v>67.215400000000002</v>
      </c>
      <c r="N186" s="28" t="s">
        <v>6</v>
      </c>
      <c r="O186" s="9" t="s">
        <v>932</v>
      </c>
      <c r="P186" s="28" t="s">
        <v>6</v>
      </c>
      <c r="Q186" s="102"/>
      <c r="R186" s="102"/>
      <c r="S186" s="64">
        <v>1</v>
      </c>
      <c r="T186" s="28" t="s">
        <v>1486</v>
      </c>
      <c r="U186" s="28">
        <v>12750</v>
      </c>
      <c r="V186" s="9" t="s">
        <v>4423</v>
      </c>
      <c r="W186" s="10" t="s">
        <v>11</v>
      </c>
      <c r="X186" s="10" t="s">
        <v>12</v>
      </c>
    </row>
    <row r="187" spans="1:24" s="4" customFormat="1" ht="80.099999999999994" customHeight="1" x14ac:dyDescent="0.25">
      <c r="A187" s="9">
        <f t="shared" si="16"/>
        <v>392</v>
      </c>
      <c r="B187" s="9">
        <f t="shared" si="12"/>
        <v>16</v>
      </c>
      <c r="C187" s="9" t="s">
        <v>4424</v>
      </c>
      <c r="D187" s="10" t="s">
        <v>250</v>
      </c>
      <c r="E187" s="9" t="s">
        <v>5145</v>
      </c>
      <c r="F187" s="9" t="s">
        <v>4841</v>
      </c>
      <c r="G187" s="9" t="s">
        <v>5145</v>
      </c>
      <c r="H187" s="9" t="s">
        <v>1113</v>
      </c>
      <c r="I187" s="28" t="s">
        <v>5186</v>
      </c>
      <c r="J187" s="28" t="s">
        <v>5187</v>
      </c>
      <c r="K187" s="9" t="s">
        <v>4841</v>
      </c>
      <c r="L187" s="28">
        <v>30.08746</v>
      </c>
      <c r="M187" s="28">
        <v>66.542180000000002</v>
      </c>
      <c r="N187" s="28" t="s">
        <v>6</v>
      </c>
      <c r="O187" s="9" t="s">
        <v>932</v>
      </c>
      <c r="P187" s="28" t="s">
        <v>6</v>
      </c>
      <c r="Q187" s="102"/>
      <c r="R187" s="102"/>
      <c r="S187" s="64">
        <v>1</v>
      </c>
      <c r="T187" s="28" t="s">
        <v>1486</v>
      </c>
      <c r="U187" s="28">
        <v>12750</v>
      </c>
      <c r="V187" s="9" t="s">
        <v>4423</v>
      </c>
      <c r="W187" s="10" t="s">
        <v>11</v>
      </c>
      <c r="X187" s="10" t="s">
        <v>12</v>
      </c>
    </row>
    <row r="188" spans="1:24" s="4" customFormat="1" ht="80.099999999999994" customHeight="1" x14ac:dyDescent="0.25">
      <c r="A188" s="9">
        <f t="shared" si="16"/>
        <v>393</v>
      </c>
      <c r="B188" s="9">
        <f t="shared" si="12"/>
        <v>17</v>
      </c>
      <c r="C188" s="9" t="s">
        <v>4424</v>
      </c>
      <c r="D188" s="10" t="s">
        <v>250</v>
      </c>
      <c r="E188" s="9" t="s">
        <v>5188</v>
      </c>
      <c r="F188" s="9" t="s">
        <v>5189</v>
      </c>
      <c r="G188" s="9" t="s">
        <v>5188</v>
      </c>
      <c r="H188" s="9" t="s">
        <v>5190</v>
      </c>
      <c r="I188" s="28" t="s">
        <v>3902</v>
      </c>
      <c r="J188" s="28" t="s">
        <v>5191</v>
      </c>
      <c r="K188" s="9" t="s">
        <v>5189</v>
      </c>
      <c r="L188" s="28">
        <v>30.440020000000001</v>
      </c>
      <c r="M188" s="28">
        <v>66.421800000000005</v>
      </c>
      <c r="N188" s="28" t="s">
        <v>6</v>
      </c>
      <c r="O188" s="9" t="s">
        <v>932</v>
      </c>
      <c r="P188" s="28" t="s">
        <v>6</v>
      </c>
      <c r="Q188" s="102"/>
      <c r="R188" s="102"/>
      <c r="S188" s="64">
        <v>2</v>
      </c>
      <c r="T188" s="28" t="s">
        <v>1486</v>
      </c>
      <c r="U188" s="28">
        <v>25500</v>
      </c>
      <c r="V188" s="9" t="s">
        <v>4423</v>
      </c>
      <c r="W188" s="10" t="s">
        <v>11</v>
      </c>
      <c r="X188" s="10" t="s">
        <v>12</v>
      </c>
    </row>
    <row r="189" spans="1:24" s="4" customFormat="1" ht="80.099999999999994" customHeight="1" x14ac:dyDescent="0.25">
      <c r="A189" s="9">
        <f t="shared" ref="A189" si="19">A188+1</f>
        <v>394</v>
      </c>
      <c r="B189" s="9">
        <f t="shared" ref="B189:B195" si="20">B188+1</f>
        <v>18</v>
      </c>
      <c r="C189" s="9" t="s">
        <v>4424</v>
      </c>
      <c r="D189" s="10" t="s">
        <v>250</v>
      </c>
      <c r="E189" s="9" t="s">
        <v>5188</v>
      </c>
      <c r="F189" s="9" t="s">
        <v>5192</v>
      </c>
      <c r="G189" s="9" t="s">
        <v>5188</v>
      </c>
      <c r="H189" s="9" t="s">
        <v>5193</v>
      </c>
      <c r="I189" s="28" t="s">
        <v>5194</v>
      </c>
      <c r="J189" s="28" t="s">
        <v>5195</v>
      </c>
      <c r="K189" s="9" t="s">
        <v>5192</v>
      </c>
      <c r="L189" s="28">
        <v>30.145630000000001</v>
      </c>
      <c r="M189" s="28">
        <v>66.548599999999993</v>
      </c>
      <c r="N189" s="28" t="s">
        <v>6</v>
      </c>
      <c r="O189" s="9" t="s">
        <v>932</v>
      </c>
      <c r="P189" s="28" t="s">
        <v>6</v>
      </c>
      <c r="Q189" s="102"/>
      <c r="R189" s="102"/>
      <c r="S189" s="64">
        <v>2</v>
      </c>
      <c r="T189" s="28" t="s">
        <v>1486</v>
      </c>
      <c r="U189" s="28">
        <v>25500</v>
      </c>
      <c r="V189" s="9" t="s">
        <v>4423</v>
      </c>
      <c r="W189" s="10" t="s">
        <v>11</v>
      </c>
      <c r="X189" s="10" t="s">
        <v>12</v>
      </c>
    </row>
    <row r="190" spans="1:24" s="4" customFormat="1" ht="80.099999999999994" customHeight="1" x14ac:dyDescent="0.25">
      <c r="A190" s="9">
        <f t="shared" si="16"/>
        <v>395</v>
      </c>
      <c r="B190" s="9">
        <f t="shared" si="20"/>
        <v>19</v>
      </c>
      <c r="C190" s="9" t="s">
        <v>4424</v>
      </c>
      <c r="D190" s="10" t="s">
        <v>250</v>
      </c>
      <c r="E190" s="9" t="s">
        <v>5196</v>
      </c>
      <c r="F190" s="9" t="s">
        <v>5196</v>
      </c>
      <c r="G190" s="9" t="s">
        <v>5196</v>
      </c>
      <c r="H190" s="9" t="s">
        <v>3476</v>
      </c>
      <c r="I190" s="28" t="s">
        <v>3915</v>
      </c>
      <c r="J190" s="28" t="s">
        <v>5197</v>
      </c>
      <c r="K190" s="9" t="s">
        <v>5196</v>
      </c>
      <c r="L190" s="28">
        <v>30.75412</v>
      </c>
      <c r="M190" s="28">
        <v>67.548100000000005</v>
      </c>
      <c r="N190" s="28" t="s">
        <v>6</v>
      </c>
      <c r="O190" s="9" t="s">
        <v>932</v>
      </c>
      <c r="P190" s="28" t="s">
        <v>6</v>
      </c>
      <c r="Q190" s="102"/>
      <c r="R190" s="102"/>
      <c r="S190" s="64">
        <v>2</v>
      </c>
      <c r="T190" s="28" t="s">
        <v>1486</v>
      </c>
      <c r="U190" s="28">
        <v>25500</v>
      </c>
      <c r="V190" s="9" t="s">
        <v>4423</v>
      </c>
      <c r="W190" s="10" t="s">
        <v>11</v>
      </c>
      <c r="X190" s="10" t="s">
        <v>12</v>
      </c>
    </row>
    <row r="191" spans="1:24" s="4" customFormat="1" ht="80.099999999999994" customHeight="1" x14ac:dyDescent="0.25">
      <c r="A191" s="9">
        <f t="shared" si="16"/>
        <v>396</v>
      </c>
      <c r="B191" s="9">
        <f t="shared" si="20"/>
        <v>20</v>
      </c>
      <c r="C191" s="9" t="s">
        <v>4424</v>
      </c>
      <c r="D191" s="10" t="s">
        <v>250</v>
      </c>
      <c r="E191" s="9" t="s">
        <v>5198</v>
      </c>
      <c r="F191" s="9" t="s">
        <v>5199</v>
      </c>
      <c r="G191" s="9" t="s">
        <v>5198</v>
      </c>
      <c r="H191" s="9" t="s">
        <v>5200</v>
      </c>
      <c r="I191" s="28" t="s">
        <v>5201</v>
      </c>
      <c r="J191" s="28" t="s">
        <v>5202</v>
      </c>
      <c r="K191" s="9" t="s">
        <v>5199</v>
      </c>
      <c r="L191" s="28">
        <v>31.258299999999998</v>
      </c>
      <c r="M191" s="28">
        <v>67.581400000000002</v>
      </c>
      <c r="N191" s="28" t="s">
        <v>6</v>
      </c>
      <c r="O191" s="9" t="s">
        <v>932</v>
      </c>
      <c r="P191" s="28" t="s">
        <v>6</v>
      </c>
      <c r="Q191" s="102"/>
      <c r="R191" s="102"/>
      <c r="S191" s="64">
        <v>2</v>
      </c>
      <c r="T191" s="28" t="s">
        <v>1486</v>
      </c>
      <c r="U191" s="28">
        <v>25500</v>
      </c>
      <c r="V191" s="9" t="s">
        <v>4423</v>
      </c>
      <c r="W191" s="10" t="s">
        <v>11</v>
      </c>
      <c r="X191" s="10" t="s">
        <v>12</v>
      </c>
    </row>
    <row r="192" spans="1:24" s="4" customFormat="1" ht="80.099999999999994" customHeight="1" x14ac:dyDescent="0.25">
      <c r="A192" s="9">
        <f t="shared" si="16"/>
        <v>397</v>
      </c>
      <c r="B192" s="9">
        <f t="shared" si="20"/>
        <v>21</v>
      </c>
      <c r="C192" s="9" t="s">
        <v>4424</v>
      </c>
      <c r="D192" s="10" t="s">
        <v>250</v>
      </c>
      <c r="E192" s="9" t="s">
        <v>5198</v>
      </c>
      <c r="F192" s="9" t="s">
        <v>268</v>
      </c>
      <c r="G192" s="9" t="s">
        <v>5198</v>
      </c>
      <c r="H192" s="9" t="s">
        <v>5066</v>
      </c>
      <c r="I192" s="28" t="s">
        <v>5203</v>
      </c>
      <c r="J192" s="28" t="s">
        <v>5204</v>
      </c>
      <c r="K192" s="9" t="s">
        <v>268</v>
      </c>
      <c r="L192" s="28">
        <v>31.01285</v>
      </c>
      <c r="M192" s="28">
        <v>67.248599999999996</v>
      </c>
      <c r="N192" s="28" t="s">
        <v>6</v>
      </c>
      <c r="O192" s="9" t="s">
        <v>932</v>
      </c>
      <c r="P192" s="28" t="s">
        <v>6</v>
      </c>
      <c r="Q192" s="102"/>
      <c r="R192" s="102"/>
      <c r="S192" s="64">
        <v>2</v>
      </c>
      <c r="T192" s="28" t="s">
        <v>1486</v>
      </c>
      <c r="U192" s="28">
        <v>25500</v>
      </c>
      <c r="V192" s="9" t="s">
        <v>4423</v>
      </c>
      <c r="W192" s="10" t="s">
        <v>11</v>
      </c>
      <c r="X192" s="10" t="s">
        <v>12</v>
      </c>
    </row>
    <row r="193" spans="1:71" s="4" customFormat="1" ht="80.099999999999994" customHeight="1" x14ac:dyDescent="0.25">
      <c r="A193" s="9">
        <f t="shared" ref="A193" si="21">A192+1</f>
        <v>398</v>
      </c>
      <c r="B193" s="9">
        <f t="shared" si="20"/>
        <v>22</v>
      </c>
      <c r="C193" s="9" t="s">
        <v>4424</v>
      </c>
      <c r="D193" s="10" t="s">
        <v>250</v>
      </c>
      <c r="E193" s="9" t="s">
        <v>5198</v>
      </c>
      <c r="F193" s="9" t="s">
        <v>268</v>
      </c>
      <c r="G193" s="9" t="s">
        <v>5198</v>
      </c>
      <c r="H193" s="9" t="s">
        <v>5205</v>
      </c>
      <c r="I193" s="28" t="s">
        <v>5206</v>
      </c>
      <c r="J193" s="28" t="s">
        <v>5207</v>
      </c>
      <c r="K193" s="9" t="s">
        <v>268</v>
      </c>
      <c r="L193" s="28">
        <v>30.221440000000001</v>
      </c>
      <c r="M193" s="28">
        <v>67.218639999999994</v>
      </c>
      <c r="N193" s="28" t="s">
        <v>6</v>
      </c>
      <c r="O193" s="9" t="s">
        <v>932</v>
      </c>
      <c r="P193" s="28" t="s">
        <v>6</v>
      </c>
      <c r="Q193" s="102"/>
      <c r="R193" s="102"/>
      <c r="S193" s="64">
        <v>2</v>
      </c>
      <c r="T193" s="28" t="s">
        <v>1486</v>
      </c>
      <c r="U193" s="28">
        <v>25500</v>
      </c>
      <c r="V193" s="9" t="s">
        <v>4423</v>
      </c>
      <c r="W193" s="10" t="s">
        <v>11</v>
      </c>
      <c r="X193" s="10" t="s">
        <v>12</v>
      </c>
    </row>
    <row r="194" spans="1:71" s="4" customFormat="1" ht="80.099999999999994" customHeight="1" x14ac:dyDescent="0.25">
      <c r="A194" s="9">
        <f t="shared" si="16"/>
        <v>399</v>
      </c>
      <c r="B194" s="9">
        <f t="shared" si="20"/>
        <v>23</v>
      </c>
      <c r="C194" s="9" t="s">
        <v>4424</v>
      </c>
      <c r="D194" s="10" t="s">
        <v>250</v>
      </c>
      <c r="E194" s="9" t="s">
        <v>5198</v>
      </c>
      <c r="F194" s="9" t="s">
        <v>268</v>
      </c>
      <c r="G194" s="9" t="s">
        <v>5198</v>
      </c>
      <c r="H194" s="9" t="s">
        <v>5208</v>
      </c>
      <c r="I194" s="28" t="s">
        <v>5209</v>
      </c>
      <c r="J194" s="28" t="s">
        <v>5210</v>
      </c>
      <c r="K194" s="9" t="s">
        <v>268</v>
      </c>
      <c r="L194" s="28">
        <v>30.342500000000001</v>
      </c>
      <c r="M194" s="28">
        <v>66.846149999999994</v>
      </c>
      <c r="N194" s="28" t="s">
        <v>6</v>
      </c>
      <c r="O194" s="9" t="s">
        <v>932</v>
      </c>
      <c r="P194" s="28" t="s">
        <v>6</v>
      </c>
      <c r="Q194" s="102"/>
      <c r="R194" s="102"/>
      <c r="S194" s="64">
        <v>2</v>
      </c>
      <c r="T194" s="28" t="s">
        <v>1486</v>
      </c>
      <c r="U194" s="28">
        <v>25500</v>
      </c>
      <c r="V194" s="9" t="s">
        <v>4423</v>
      </c>
      <c r="W194" s="10" t="s">
        <v>11</v>
      </c>
      <c r="X194" s="10" t="s">
        <v>12</v>
      </c>
    </row>
    <row r="195" spans="1:71" s="4" customFormat="1" ht="80.099999999999994" customHeight="1" x14ac:dyDescent="0.25">
      <c r="A195" s="9">
        <f t="shared" si="16"/>
        <v>400</v>
      </c>
      <c r="B195" s="9">
        <f t="shared" si="20"/>
        <v>24</v>
      </c>
      <c r="C195" s="9" t="s">
        <v>4424</v>
      </c>
      <c r="D195" s="10" t="s">
        <v>250</v>
      </c>
      <c r="E195" s="9" t="s">
        <v>3879</v>
      </c>
      <c r="F195" s="9" t="s">
        <v>3879</v>
      </c>
      <c r="G195" s="9" t="s">
        <v>3879</v>
      </c>
      <c r="H195" s="9" t="s">
        <v>5211</v>
      </c>
      <c r="I195" s="28" t="s">
        <v>5212</v>
      </c>
      <c r="J195" s="28" t="s">
        <v>5213</v>
      </c>
      <c r="K195" s="9" t="s">
        <v>3879</v>
      </c>
      <c r="L195" s="28">
        <v>30.221499999999999</v>
      </c>
      <c r="M195" s="28">
        <v>67.514319999999998</v>
      </c>
      <c r="N195" s="28" t="s">
        <v>6</v>
      </c>
      <c r="O195" s="9" t="s">
        <v>932</v>
      </c>
      <c r="P195" s="28" t="s">
        <v>6</v>
      </c>
      <c r="Q195" s="102"/>
      <c r="R195" s="102"/>
      <c r="S195" s="46">
        <v>2.1</v>
      </c>
      <c r="T195" s="28" t="s">
        <v>1486</v>
      </c>
      <c r="U195" s="28">
        <v>26775</v>
      </c>
      <c r="V195" s="9" t="s">
        <v>4423</v>
      </c>
      <c r="W195" s="10" t="s">
        <v>11</v>
      </c>
      <c r="X195" s="10" t="s">
        <v>12</v>
      </c>
    </row>
    <row r="196" spans="1:71" s="190" customFormat="1" ht="80.099999999999994" customHeight="1" x14ac:dyDescent="0.25">
      <c r="A196" s="4"/>
      <c r="B196" s="4"/>
      <c r="C196" s="16"/>
      <c r="D196" s="4"/>
      <c r="E196" s="179"/>
      <c r="F196" s="4"/>
      <c r="G196" s="4"/>
      <c r="H196" s="4"/>
      <c r="I196" s="109"/>
      <c r="J196" s="109"/>
      <c r="K196" s="109"/>
      <c r="L196" s="109"/>
      <c r="M196" s="109"/>
      <c r="N196" s="31"/>
      <c r="O196" s="4"/>
      <c r="P196" s="4"/>
      <c r="Q196" s="152">
        <f>SUM(Q193:Q195)</f>
        <v>0</v>
      </c>
      <c r="R196" s="152">
        <f t="shared" ref="R196" si="22">SUM(R193:R195)</f>
        <v>0</v>
      </c>
      <c r="S196" s="196">
        <f>SUM(S172:S195)</f>
        <v>38.1</v>
      </c>
      <c r="T196" s="16"/>
      <c r="U196" s="31"/>
      <c r="V196" s="31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</row>
    <row r="197" spans="1:71" s="4" customFormat="1" ht="80.099999999999994" customHeight="1" x14ac:dyDescent="0.25">
      <c r="A197" s="9">
        <f>A195+1</f>
        <v>401</v>
      </c>
      <c r="B197" s="9">
        <v>1</v>
      </c>
      <c r="C197" s="9" t="s">
        <v>3797</v>
      </c>
      <c r="D197" s="10" t="s">
        <v>250</v>
      </c>
      <c r="E197" s="9" t="s">
        <v>5214</v>
      </c>
      <c r="F197" s="9" t="s">
        <v>5215</v>
      </c>
      <c r="G197" s="9" t="s">
        <v>5214</v>
      </c>
      <c r="H197" s="9" t="s">
        <v>5216</v>
      </c>
      <c r="I197" s="28" t="s">
        <v>5217</v>
      </c>
      <c r="J197" s="28" t="s">
        <v>5218</v>
      </c>
      <c r="K197" s="9" t="s">
        <v>5215</v>
      </c>
      <c r="L197" s="28">
        <v>30.338740000000001</v>
      </c>
      <c r="M197" s="28">
        <v>66.349599999999995</v>
      </c>
      <c r="N197" s="28" t="s">
        <v>6</v>
      </c>
      <c r="O197" s="9" t="s">
        <v>932</v>
      </c>
      <c r="P197" s="28" t="s">
        <v>6</v>
      </c>
      <c r="Q197" s="46">
        <v>1.5</v>
      </c>
      <c r="R197" s="102"/>
      <c r="S197" s="102"/>
      <c r="T197" s="28" t="s">
        <v>1641</v>
      </c>
      <c r="U197" s="28">
        <v>26438</v>
      </c>
      <c r="V197" s="9" t="s">
        <v>4423</v>
      </c>
      <c r="W197" s="5" t="s">
        <v>107</v>
      </c>
      <c r="X197" s="10" t="s">
        <v>1471</v>
      </c>
    </row>
    <row r="198" spans="1:71" s="4" customFormat="1" ht="80.099999999999994" customHeight="1" x14ac:dyDescent="0.25">
      <c r="A198" s="9">
        <f t="shared" ref="A198:A212" si="23">A197+1</f>
        <v>402</v>
      </c>
      <c r="B198" s="9">
        <f t="shared" ref="B198:B212" si="24">B197+1</f>
        <v>2</v>
      </c>
      <c r="C198" s="9" t="s">
        <v>3797</v>
      </c>
      <c r="D198" s="10" t="s">
        <v>250</v>
      </c>
      <c r="E198" s="9" t="s">
        <v>5148</v>
      </c>
      <c r="F198" s="9" t="s">
        <v>5148</v>
      </c>
      <c r="G198" s="9" t="s">
        <v>5148</v>
      </c>
      <c r="H198" s="9" t="s">
        <v>5219</v>
      </c>
      <c r="I198" s="28" t="s">
        <v>5220</v>
      </c>
      <c r="J198" s="28" t="s">
        <v>5221</v>
      </c>
      <c r="K198" s="9" t="s">
        <v>5148</v>
      </c>
      <c r="L198" s="28">
        <v>30.48753</v>
      </c>
      <c r="M198" s="28">
        <v>66.543899999999994</v>
      </c>
      <c r="N198" s="28" t="s">
        <v>6</v>
      </c>
      <c r="O198" s="9" t="s">
        <v>932</v>
      </c>
      <c r="P198" s="28" t="s">
        <v>6</v>
      </c>
      <c r="Q198" s="64">
        <v>1</v>
      </c>
      <c r="R198" s="102"/>
      <c r="S198" s="102"/>
      <c r="T198" s="28" t="s">
        <v>1641</v>
      </c>
      <c r="U198" s="28">
        <v>17625</v>
      </c>
      <c r="V198" s="9" t="s">
        <v>4423</v>
      </c>
      <c r="W198" s="5" t="s">
        <v>107</v>
      </c>
      <c r="X198" s="10" t="s">
        <v>1471</v>
      </c>
    </row>
    <row r="199" spans="1:71" s="4" customFormat="1" ht="80.099999999999994" customHeight="1" x14ac:dyDescent="0.25">
      <c r="A199" s="9">
        <f t="shared" si="23"/>
        <v>403</v>
      </c>
      <c r="B199" s="9">
        <f t="shared" si="24"/>
        <v>3</v>
      </c>
      <c r="C199" s="9" t="s">
        <v>3797</v>
      </c>
      <c r="D199" s="10" t="s">
        <v>250</v>
      </c>
      <c r="E199" s="9" t="s">
        <v>5148</v>
      </c>
      <c r="F199" s="9" t="s">
        <v>5148</v>
      </c>
      <c r="G199" s="9" t="s">
        <v>5148</v>
      </c>
      <c r="H199" s="9" t="s">
        <v>5222</v>
      </c>
      <c r="I199" s="28" t="s">
        <v>5223</v>
      </c>
      <c r="J199" s="28" t="s">
        <v>5224</v>
      </c>
      <c r="K199" s="9" t="s">
        <v>5148</v>
      </c>
      <c r="L199" s="28">
        <v>30.212140000000002</v>
      </c>
      <c r="M199" s="28">
        <v>66.318640000000002</v>
      </c>
      <c r="N199" s="28" t="s">
        <v>6</v>
      </c>
      <c r="O199" s="9" t="s">
        <v>932</v>
      </c>
      <c r="P199" s="28" t="s">
        <v>6</v>
      </c>
      <c r="Q199" s="64">
        <v>1</v>
      </c>
      <c r="R199" s="102"/>
      <c r="S199" s="102"/>
      <c r="T199" s="28" t="s">
        <v>1641</v>
      </c>
      <c r="U199" s="28">
        <v>17625</v>
      </c>
      <c r="V199" s="9" t="s">
        <v>4423</v>
      </c>
      <c r="W199" s="5" t="s">
        <v>107</v>
      </c>
      <c r="X199" s="10" t="s">
        <v>1471</v>
      </c>
    </row>
    <row r="200" spans="1:71" s="4" customFormat="1" ht="80.099999999999994" customHeight="1" x14ac:dyDescent="0.25">
      <c r="A200" s="9">
        <f t="shared" si="23"/>
        <v>404</v>
      </c>
      <c r="B200" s="9">
        <f t="shared" si="24"/>
        <v>4</v>
      </c>
      <c r="C200" s="9" t="s">
        <v>3797</v>
      </c>
      <c r="D200" s="10" t="s">
        <v>250</v>
      </c>
      <c r="E200" s="9" t="s">
        <v>5225</v>
      </c>
      <c r="F200" s="9" t="s">
        <v>5225</v>
      </c>
      <c r="G200" s="9" t="s">
        <v>5225</v>
      </c>
      <c r="H200" s="9" t="s">
        <v>1415</v>
      </c>
      <c r="I200" s="28" t="s">
        <v>5226</v>
      </c>
      <c r="J200" s="28" t="s">
        <v>5224</v>
      </c>
      <c r="K200" s="9" t="s">
        <v>5225</v>
      </c>
      <c r="L200" s="28">
        <v>30.45147</v>
      </c>
      <c r="M200" s="28">
        <v>66.128799999999998</v>
      </c>
      <c r="N200" s="28" t="s">
        <v>6</v>
      </c>
      <c r="O200" s="9" t="s">
        <v>932</v>
      </c>
      <c r="P200" s="28" t="s">
        <v>6</v>
      </c>
      <c r="Q200" s="64">
        <v>3</v>
      </c>
      <c r="R200" s="102"/>
      <c r="S200" s="102"/>
      <c r="T200" s="28" t="s">
        <v>1641</v>
      </c>
      <c r="U200" s="28">
        <v>52875</v>
      </c>
      <c r="V200" s="9" t="s">
        <v>4423</v>
      </c>
      <c r="W200" s="5" t="s">
        <v>107</v>
      </c>
      <c r="X200" s="10" t="s">
        <v>1471</v>
      </c>
    </row>
    <row r="201" spans="1:71" s="4" customFormat="1" ht="80.099999999999994" customHeight="1" x14ac:dyDescent="0.25">
      <c r="A201" s="9">
        <f t="shared" si="23"/>
        <v>405</v>
      </c>
      <c r="B201" s="9">
        <f t="shared" si="24"/>
        <v>5</v>
      </c>
      <c r="C201" s="9" t="s">
        <v>3797</v>
      </c>
      <c r="D201" s="10" t="s">
        <v>250</v>
      </c>
      <c r="E201" s="9" t="s">
        <v>5214</v>
      </c>
      <c r="F201" s="9" t="s">
        <v>5038</v>
      </c>
      <c r="G201" s="9" t="s">
        <v>5214</v>
      </c>
      <c r="H201" s="9" t="s">
        <v>4250</v>
      </c>
      <c r="I201" s="28" t="s">
        <v>5227</v>
      </c>
      <c r="J201" s="28" t="s">
        <v>5228</v>
      </c>
      <c r="K201" s="9" t="s">
        <v>5038</v>
      </c>
      <c r="L201" s="28">
        <v>30.217849999999999</v>
      </c>
      <c r="M201" s="28">
        <v>66.215800000000002</v>
      </c>
      <c r="N201" s="28" t="s">
        <v>6</v>
      </c>
      <c r="O201" s="9" t="s">
        <v>932</v>
      </c>
      <c r="P201" s="28" t="s">
        <v>6</v>
      </c>
      <c r="Q201" s="64">
        <v>1</v>
      </c>
      <c r="R201" s="102"/>
      <c r="S201" s="102"/>
      <c r="T201" s="28" t="s">
        <v>1641</v>
      </c>
      <c r="U201" s="28">
        <v>17625</v>
      </c>
      <c r="V201" s="9" t="s">
        <v>4423</v>
      </c>
      <c r="W201" s="5" t="s">
        <v>107</v>
      </c>
      <c r="X201" s="10" t="s">
        <v>1471</v>
      </c>
    </row>
    <row r="202" spans="1:71" s="4" customFormat="1" ht="80.099999999999994" customHeight="1" x14ac:dyDescent="0.25">
      <c r="A202" s="9">
        <f t="shared" si="23"/>
        <v>406</v>
      </c>
      <c r="B202" s="9">
        <f t="shared" si="24"/>
        <v>6</v>
      </c>
      <c r="C202" s="9" t="s">
        <v>3797</v>
      </c>
      <c r="D202" s="10" t="s">
        <v>250</v>
      </c>
      <c r="E202" s="9" t="s">
        <v>5148</v>
      </c>
      <c r="F202" s="9" t="s">
        <v>5148</v>
      </c>
      <c r="G202" s="9" t="s">
        <v>5148</v>
      </c>
      <c r="H202" s="9" t="s">
        <v>2511</v>
      </c>
      <c r="I202" s="28" t="s">
        <v>5229</v>
      </c>
      <c r="J202" s="28" t="s">
        <v>5151</v>
      </c>
      <c r="K202" s="9" t="s">
        <v>5148</v>
      </c>
      <c r="L202" s="28">
        <v>30.584630000000001</v>
      </c>
      <c r="M202" s="28">
        <v>66.518640000000005</v>
      </c>
      <c r="N202" s="28" t="s">
        <v>6</v>
      </c>
      <c r="O202" s="9" t="s">
        <v>932</v>
      </c>
      <c r="P202" s="28" t="s">
        <v>6</v>
      </c>
      <c r="Q202" s="64">
        <v>1</v>
      </c>
      <c r="R202" s="102"/>
      <c r="S202" s="102"/>
      <c r="T202" s="28" t="s">
        <v>1641</v>
      </c>
      <c r="U202" s="28">
        <v>17625</v>
      </c>
      <c r="V202" s="9" t="s">
        <v>4423</v>
      </c>
      <c r="W202" s="5" t="s">
        <v>107</v>
      </c>
      <c r="X202" s="10" t="s">
        <v>1471</v>
      </c>
    </row>
    <row r="203" spans="1:71" s="4" customFormat="1" ht="80.099999999999994" customHeight="1" x14ac:dyDescent="0.25">
      <c r="A203" s="9">
        <f t="shared" si="23"/>
        <v>407</v>
      </c>
      <c r="B203" s="9">
        <f t="shared" si="24"/>
        <v>7</v>
      </c>
      <c r="C203" s="9" t="s">
        <v>3797</v>
      </c>
      <c r="D203" s="10" t="s">
        <v>250</v>
      </c>
      <c r="E203" s="9" t="s">
        <v>5148</v>
      </c>
      <c r="F203" s="9" t="s">
        <v>5148</v>
      </c>
      <c r="G203" s="9" t="s">
        <v>5148</v>
      </c>
      <c r="H203" s="9" t="s">
        <v>1729</v>
      </c>
      <c r="I203" s="28" t="s">
        <v>5230</v>
      </c>
      <c r="J203" s="28" t="s">
        <v>5221</v>
      </c>
      <c r="K203" s="9" t="s">
        <v>5148</v>
      </c>
      <c r="L203" s="28">
        <v>31.548729999999999</v>
      </c>
      <c r="M203" s="28">
        <v>66.345889999999997</v>
      </c>
      <c r="N203" s="28" t="s">
        <v>6</v>
      </c>
      <c r="O203" s="9" t="s">
        <v>932</v>
      </c>
      <c r="P203" s="28" t="s">
        <v>6</v>
      </c>
      <c r="Q203" s="46">
        <v>0.5</v>
      </c>
      <c r="R203" s="102"/>
      <c r="S203" s="102"/>
      <c r="T203" s="28" t="s">
        <v>1641</v>
      </c>
      <c r="U203" s="28">
        <v>8813</v>
      </c>
      <c r="V203" s="9" t="s">
        <v>4423</v>
      </c>
      <c r="W203" s="5" t="s">
        <v>107</v>
      </c>
      <c r="X203" s="10" t="s">
        <v>1471</v>
      </c>
    </row>
    <row r="204" spans="1:71" s="4" customFormat="1" ht="80.099999999999994" customHeight="1" x14ac:dyDescent="0.25">
      <c r="A204" s="9">
        <f t="shared" si="23"/>
        <v>408</v>
      </c>
      <c r="B204" s="9">
        <f t="shared" si="24"/>
        <v>8</v>
      </c>
      <c r="C204" s="9" t="s">
        <v>3797</v>
      </c>
      <c r="D204" s="10" t="s">
        <v>250</v>
      </c>
      <c r="E204" s="9" t="s">
        <v>5145</v>
      </c>
      <c r="F204" s="9" t="s">
        <v>5070</v>
      </c>
      <c r="G204" s="9" t="s">
        <v>5145</v>
      </c>
      <c r="H204" s="9" t="s">
        <v>3476</v>
      </c>
      <c r="I204" s="28" t="s">
        <v>5231</v>
      </c>
      <c r="J204" s="28" t="s">
        <v>5232</v>
      </c>
      <c r="K204" s="9" t="s">
        <v>5070</v>
      </c>
      <c r="L204" s="28">
        <v>30.4587</v>
      </c>
      <c r="M204" s="28">
        <v>66.354960000000005</v>
      </c>
      <c r="N204" s="28" t="s">
        <v>6</v>
      </c>
      <c r="O204" s="9" t="s">
        <v>932</v>
      </c>
      <c r="P204" s="28" t="s">
        <v>6</v>
      </c>
      <c r="Q204" s="64">
        <v>1</v>
      </c>
      <c r="R204" s="102"/>
      <c r="S204" s="102"/>
      <c r="T204" s="28" t="s">
        <v>1641</v>
      </c>
      <c r="U204" s="28">
        <v>17625</v>
      </c>
      <c r="V204" s="9" t="s">
        <v>4423</v>
      </c>
      <c r="W204" s="5" t="s">
        <v>107</v>
      </c>
      <c r="X204" s="10" t="s">
        <v>1471</v>
      </c>
    </row>
    <row r="205" spans="1:71" s="4" customFormat="1" ht="80.099999999999994" customHeight="1" x14ac:dyDescent="0.25">
      <c r="A205" s="9">
        <f t="shared" si="23"/>
        <v>409</v>
      </c>
      <c r="B205" s="9">
        <f t="shared" si="24"/>
        <v>9</v>
      </c>
      <c r="C205" s="9" t="s">
        <v>3797</v>
      </c>
      <c r="D205" s="10" t="s">
        <v>250</v>
      </c>
      <c r="E205" s="9" t="s">
        <v>5233</v>
      </c>
      <c r="F205" s="9" t="s">
        <v>5234</v>
      </c>
      <c r="G205" s="9" t="s">
        <v>5233</v>
      </c>
      <c r="H205" s="9" t="s">
        <v>302</v>
      </c>
      <c r="I205" s="28" t="s">
        <v>5235</v>
      </c>
      <c r="J205" s="28" t="s">
        <v>5147</v>
      </c>
      <c r="K205" s="9" t="s">
        <v>5234</v>
      </c>
      <c r="L205" s="28">
        <v>31.25431</v>
      </c>
      <c r="M205" s="28">
        <v>66.643519999999995</v>
      </c>
      <c r="N205" s="28" t="s">
        <v>6</v>
      </c>
      <c r="O205" s="9" t="s">
        <v>932</v>
      </c>
      <c r="P205" s="28" t="s">
        <v>6</v>
      </c>
      <c r="Q205" s="64">
        <v>1</v>
      </c>
      <c r="R205" s="102"/>
      <c r="S205" s="102"/>
      <c r="T205" s="28" t="s">
        <v>1641</v>
      </c>
      <c r="U205" s="28">
        <v>17625</v>
      </c>
      <c r="V205" s="9" t="s">
        <v>4423</v>
      </c>
      <c r="W205" s="5" t="s">
        <v>107</v>
      </c>
      <c r="X205" s="10" t="s">
        <v>1471</v>
      </c>
    </row>
    <row r="206" spans="1:71" s="4" customFormat="1" ht="80.099999999999994" customHeight="1" x14ac:dyDescent="0.25">
      <c r="A206" s="9">
        <f t="shared" si="23"/>
        <v>410</v>
      </c>
      <c r="B206" s="9">
        <f t="shared" si="24"/>
        <v>10</v>
      </c>
      <c r="C206" s="9" t="s">
        <v>3797</v>
      </c>
      <c r="D206" s="10" t="s">
        <v>250</v>
      </c>
      <c r="E206" s="9" t="s">
        <v>5236</v>
      </c>
      <c r="F206" s="9" t="s">
        <v>5236</v>
      </c>
      <c r="G206" s="9" t="s">
        <v>4840</v>
      </c>
      <c r="H206" s="9" t="s">
        <v>3561</v>
      </c>
      <c r="I206" s="28" t="s">
        <v>5169</v>
      </c>
      <c r="J206" s="28" t="s">
        <v>5170</v>
      </c>
      <c r="K206" s="9" t="s">
        <v>5236</v>
      </c>
      <c r="L206" s="28">
        <v>30.145689999999998</v>
      </c>
      <c r="M206" s="28">
        <v>66.34581</v>
      </c>
      <c r="N206" s="28" t="s">
        <v>6</v>
      </c>
      <c r="O206" s="9" t="s">
        <v>932</v>
      </c>
      <c r="P206" s="28" t="s">
        <v>6</v>
      </c>
      <c r="Q206" s="64">
        <v>1</v>
      </c>
      <c r="R206" s="102"/>
      <c r="S206" s="102"/>
      <c r="T206" s="28" t="s">
        <v>1641</v>
      </c>
      <c r="U206" s="28">
        <v>17625</v>
      </c>
      <c r="V206" s="9" t="s">
        <v>4423</v>
      </c>
      <c r="W206" s="5" t="s">
        <v>107</v>
      </c>
      <c r="X206" s="10" t="s">
        <v>1471</v>
      </c>
    </row>
    <row r="207" spans="1:71" s="4" customFormat="1" ht="80.099999999999994" customHeight="1" x14ac:dyDescent="0.25">
      <c r="A207" s="9">
        <f t="shared" si="23"/>
        <v>411</v>
      </c>
      <c r="B207" s="9">
        <f t="shared" si="24"/>
        <v>11</v>
      </c>
      <c r="C207" s="9" t="s">
        <v>3797</v>
      </c>
      <c r="D207" s="10" t="s">
        <v>250</v>
      </c>
      <c r="E207" s="9" t="s">
        <v>5237</v>
      </c>
      <c r="F207" s="9" t="s">
        <v>5136</v>
      </c>
      <c r="G207" s="9" t="s">
        <v>5136</v>
      </c>
      <c r="H207" s="9" t="s">
        <v>5238</v>
      </c>
      <c r="I207" s="28" t="s">
        <v>5239</v>
      </c>
      <c r="J207" s="28" t="s">
        <v>5153</v>
      </c>
      <c r="K207" s="9" t="s">
        <v>5136</v>
      </c>
      <c r="L207" s="28">
        <v>31.871449999999999</v>
      </c>
      <c r="M207" s="28">
        <v>67.345860000000002</v>
      </c>
      <c r="N207" s="28" t="s">
        <v>6</v>
      </c>
      <c r="O207" s="9" t="s">
        <v>932</v>
      </c>
      <c r="P207" s="28" t="s">
        <v>6</v>
      </c>
      <c r="Q207" s="46">
        <v>0.5</v>
      </c>
      <c r="R207" s="102"/>
      <c r="S207" s="102"/>
      <c r="T207" s="28" t="s">
        <v>1641</v>
      </c>
      <c r="U207" s="28">
        <v>8813</v>
      </c>
      <c r="V207" s="9" t="s">
        <v>4423</v>
      </c>
      <c r="W207" s="5" t="s">
        <v>107</v>
      </c>
      <c r="X207" s="10" t="s">
        <v>1471</v>
      </c>
    </row>
    <row r="208" spans="1:71" s="4" customFormat="1" ht="80.099999999999994" customHeight="1" x14ac:dyDescent="0.25">
      <c r="A208" s="9">
        <f t="shared" si="23"/>
        <v>412</v>
      </c>
      <c r="B208" s="9">
        <f t="shared" si="24"/>
        <v>12</v>
      </c>
      <c r="C208" s="9" t="s">
        <v>3797</v>
      </c>
      <c r="D208" s="10" t="s">
        <v>250</v>
      </c>
      <c r="E208" s="9" t="s">
        <v>5236</v>
      </c>
      <c r="F208" s="9" t="s">
        <v>5236</v>
      </c>
      <c r="G208" s="9" t="s">
        <v>5136</v>
      </c>
      <c r="H208" s="9" t="s">
        <v>3403</v>
      </c>
      <c r="I208" s="28" t="s">
        <v>5240</v>
      </c>
      <c r="J208" s="28" t="s">
        <v>5241</v>
      </c>
      <c r="K208" s="9" t="s">
        <v>5236</v>
      </c>
      <c r="L208" s="28">
        <v>30.2514</v>
      </c>
      <c r="M208" s="28">
        <v>67.315899999999999</v>
      </c>
      <c r="N208" s="28" t="s">
        <v>6</v>
      </c>
      <c r="O208" s="9" t="s">
        <v>932</v>
      </c>
      <c r="P208" s="28" t="s">
        <v>6</v>
      </c>
      <c r="Q208" s="46">
        <v>0.5</v>
      </c>
      <c r="R208" s="102"/>
      <c r="S208" s="102"/>
      <c r="T208" s="28" t="s">
        <v>1641</v>
      </c>
      <c r="U208" s="28">
        <v>8813</v>
      </c>
      <c r="V208" s="9" t="s">
        <v>4423</v>
      </c>
      <c r="W208" s="5" t="s">
        <v>107</v>
      </c>
      <c r="X208" s="10" t="s">
        <v>1471</v>
      </c>
    </row>
    <row r="209" spans="1:269" s="4" customFormat="1" ht="80.099999999999994" customHeight="1" x14ac:dyDescent="0.25">
      <c r="A209" s="9">
        <f t="shared" si="23"/>
        <v>413</v>
      </c>
      <c r="B209" s="9">
        <f t="shared" si="24"/>
        <v>13</v>
      </c>
      <c r="C209" s="9" t="s">
        <v>3797</v>
      </c>
      <c r="D209" s="10" t="s">
        <v>250</v>
      </c>
      <c r="E209" s="9" t="s">
        <v>5188</v>
      </c>
      <c r="F209" s="9" t="s">
        <v>4844</v>
      </c>
      <c r="G209" s="9" t="s">
        <v>5188</v>
      </c>
      <c r="H209" s="9" t="s">
        <v>2783</v>
      </c>
      <c r="I209" s="28" t="s">
        <v>5242</v>
      </c>
      <c r="J209" s="28" t="s">
        <v>262</v>
      </c>
      <c r="K209" s="9" t="s">
        <v>4844</v>
      </c>
      <c r="L209" s="28">
        <v>30.746210000000001</v>
      </c>
      <c r="M209" s="28">
        <v>67.645820000000001</v>
      </c>
      <c r="N209" s="28" t="s">
        <v>6</v>
      </c>
      <c r="O209" s="9" t="s">
        <v>932</v>
      </c>
      <c r="P209" s="28" t="s">
        <v>6</v>
      </c>
      <c r="Q209" s="64">
        <v>4</v>
      </c>
      <c r="R209" s="102"/>
      <c r="S209" s="102"/>
      <c r="T209" s="28" t="s">
        <v>1641</v>
      </c>
      <c r="U209" s="28">
        <v>70500</v>
      </c>
      <c r="V209" s="9" t="s">
        <v>4423</v>
      </c>
      <c r="W209" s="5" t="s">
        <v>107</v>
      </c>
      <c r="X209" s="10" t="s">
        <v>1471</v>
      </c>
    </row>
    <row r="210" spans="1:269" s="4" customFormat="1" ht="80.099999999999994" customHeight="1" x14ac:dyDescent="0.25">
      <c r="A210" s="9">
        <f t="shared" si="23"/>
        <v>414</v>
      </c>
      <c r="B210" s="9">
        <f t="shared" si="24"/>
        <v>14</v>
      </c>
      <c r="C210" s="9" t="s">
        <v>3797</v>
      </c>
      <c r="D210" s="10" t="s">
        <v>250</v>
      </c>
      <c r="E210" s="9" t="s">
        <v>5196</v>
      </c>
      <c r="F210" s="9" t="s">
        <v>5196</v>
      </c>
      <c r="G210" s="9" t="s">
        <v>5196</v>
      </c>
      <c r="H210" s="9" t="s">
        <v>253</v>
      </c>
      <c r="I210" s="28" t="s">
        <v>254</v>
      </c>
      <c r="J210" s="28" t="s">
        <v>255</v>
      </c>
      <c r="K210" s="9" t="s">
        <v>5196</v>
      </c>
      <c r="L210" s="28">
        <v>31.456530000000001</v>
      </c>
      <c r="M210" s="28">
        <v>67.64358</v>
      </c>
      <c r="N210" s="28" t="s">
        <v>6</v>
      </c>
      <c r="O210" s="9" t="s">
        <v>932</v>
      </c>
      <c r="P210" s="28" t="s">
        <v>6</v>
      </c>
      <c r="Q210" s="64">
        <v>1</v>
      </c>
      <c r="R210" s="102"/>
      <c r="S210" s="102"/>
      <c r="T210" s="28" t="s">
        <v>1641</v>
      </c>
      <c r="U210" s="28">
        <v>17625</v>
      </c>
      <c r="V210" s="9" t="s">
        <v>4423</v>
      </c>
      <c r="W210" s="5" t="s">
        <v>107</v>
      </c>
      <c r="X210" s="10" t="s">
        <v>1471</v>
      </c>
    </row>
    <row r="211" spans="1:269" s="4" customFormat="1" ht="80.099999999999994" customHeight="1" x14ac:dyDescent="0.25">
      <c r="A211" s="9">
        <f t="shared" si="23"/>
        <v>415</v>
      </c>
      <c r="B211" s="9">
        <f t="shared" si="24"/>
        <v>15</v>
      </c>
      <c r="C211" s="9" t="s">
        <v>3797</v>
      </c>
      <c r="D211" s="10" t="s">
        <v>250</v>
      </c>
      <c r="E211" s="9" t="s">
        <v>5148</v>
      </c>
      <c r="F211" s="9" t="s">
        <v>5148</v>
      </c>
      <c r="G211" s="9" t="s">
        <v>5148</v>
      </c>
      <c r="H211" s="9" t="s">
        <v>2455</v>
      </c>
      <c r="I211" s="28" t="s">
        <v>5243</v>
      </c>
      <c r="J211" s="28" t="s">
        <v>5244</v>
      </c>
      <c r="K211" s="9" t="s">
        <v>5148</v>
      </c>
      <c r="L211" s="28">
        <v>30.124600000000001</v>
      </c>
      <c r="M211" s="28">
        <v>67.154319999999998</v>
      </c>
      <c r="N211" s="28" t="s">
        <v>6</v>
      </c>
      <c r="O211" s="9" t="s">
        <v>932</v>
      </c>
      <c r="P211" s="28" t="s">
        <v>6</v>
      </c>
      <c r="Q211" s="64">
        <v>1</v>
      </c>
      <c r="R211" s="102"/>
      <c r="S211" s="102"/>
      <c r="T211" s="28" t="s">
        <v>1641</v>
      </c>
      <c r="U211" s="28">
        <v>17625</v>
      </c>
      <c r="V211" s="9" t="s">
        <v>4423</v>
      </c>
      <c r="W211" s="5" t="s">
        <v>107</v>
      </c>
      <c r="X211" s="10" t="s">
        <v>1471</v>
      </c>
    </row>
    <row r="212" spans="1:269" s="4" customFormat="1" ht="80.099999999999994" customHeight="1" x14ac:dyDescent="0.25">
      <c r="A212" s="9">
        <f t="shared" si="23"/>
        <v>416</v>
      </c>
      <c r="B212" s="9">
        <f t="shared" si="24"/>
        <v>16</v>
      </c>
      <c r="C212" s="9" t="s">
        <v>3797</v>
      </c>
      <c r="D212" s="10" t="s">
        <v>250</v>
      </c>
      <c r="E212" s="9" t="s">
        <v>5148</v>
      </c>
      <c r="F212" s="9" t="s">
        <v>5245</v>
      </c>
      <c r="G212" s="9" t="s">
        <v>5148</v>
      </c>
      <c r="H212" s="9" t="s">
        <v>619</v>
      </c>
      <c r="I212" s="28" t="s">
        <v>5246</v>
      </c>
      <c r="J212" s="28" t="s">
        <v>5247</v>
      </c>
      <c r="K212" s="9" t="s">
        <v>5148</v>
      </c>
      <c r="L212" s="28">
        <v>30.411200000000001</v>
      </c>
      <c r="M212" s="28">
        <v>67.516499999999994</v>
      </c>
      <c r="N212" s="28" t="s">
        <v>6</v>
      </c>
      <c r="O212" s="9" t="s">
        <v>932</v>
      </c>
      <c r="P212" s="28" t="s">
        <v>6</v>
      </c>
      <c r="Q212" s="64">
        <v>1</v>
      </c>
      <c r="R212" s="102"/>
      <c r="S212" s="102"/>
      <c r="T212" s="28" t="s">
        <v>1641</v>
      </c>
      <c r="U212" s="28">
        <v>17625</v>
      </c>
      <c r="V212" s="9" t="s">
        <v>4423</v>
      </c>
      <c r="W212" s="5" t="s">
        <v>107</v>
      </c>
      <c r="X212" s="10" t="s">
        <v>1471</v>
      </c>
    </row>
    <row r="213" spans="1:269" s="4" customFormat="1" ht="80.099999999999994" customHeight="1" x14ac:dyDescent="0.25">
      <c r="C213" s="16"/>
      <c r="N213" s="31"/>
      <c r="Q213" s="197">
        <f>SUM(Q197:Q212)</f>
        <v>20</v>
      </c>
      <c r="R213" s="197">
        <f t="shared" ref="R213:S213" si="25">SUM(R197:R212)</f>
        <v>0</v>
      </c>
      <c r="S213" s="197">
        <f t="shared" si="25"/>
        <v>0</v>
      </c>
      <c r="Z213" s="179"/>
      <c r="AA213" s="179"/>
      <c r="AB213" s="179"/>
      <c r="AC213" s="179"/>
      <c r="AD213" s="179"/>
      <c r="AE213" s="179"/>
      <c r="AF213" s="179"/>
      <c r="AG213" s="179"/>
      <c r="AH213" s="179"/>
      <c r="AI213" s="179"/>
      <c r="AJ213" s="179"/>
      <c r="AK213" s="179"/>
      <c r="AL213" s="179"/>
      <c r="AM213" s="179"/>
      <c r="AN213" s="179"/>
      <c r="AO213" s="179"/>
      <c r="AP213" s="179"/>
      <c r="AQ213" s="179"/>
      <c r="AR213" s="179"/>
      <c r="AS213" s="179"/>
      <c r="AT213" s="179"/>
      <c r="AU213" s="179"/>
      <c r="AV213" s="179"/>
      <c r="AW213" s="179"/>
      <c r="AX213" s="179"/>
      <c r="AY213" s="179"/>
      <c r="AZ213" s="179"/>
      <c r="BA213" s="179"/>
      <c r="BB213" s="179"/>
      <c r="BC213" s="179"/>
      <c r="BD213" s="179"/>
      <c r="BE213" s="179"/>
      <c r="BF213" s="179"/>
      <c r="BG213" s="179"/>
      <c r="BH213" s="179"/>
      <c r="BI213" s="179"/>
      <c r="BJ213" s="179"/>
      <c r="BK213" s="179"/>
      <c r="BL213" s="179"/>
      <c r="BM213" s="179"/>
      <c r="BN213" s="179"/>
      <c r="BO213" s="179"/>
      <c r="BP213" s="179"/>
      <c r="BQ213" s="179"/>
      <c r="BR213" s="179"/>
      <c r="BS213" s="179"/>
      <c r="BT213" s="179"/>
      <c r="BU213" s="179"/>
      <c r="BV213" s="179"/>
      <c r="BW213" s="179"/>
      <c r="BX213" s="179"/>
      <c r="BY213" s="179"/>
      <c r="BZ213" s="179"/>
      <c r="CA213" s="179"/>
      <c r="CB213" s="179"/>
      <c r="CC213" s="179"/>
      <c r="CD213" s="179"/>
      <c r="CE213" s="179"/>
      <c r="CF213" s="179"/>
      <c r="CG213" s="179"/>
      <c r="CH213" s="179"/>
      <c r="CI213" s="179"/>
      <c r="CJ213" s="179"/>
      <c r="CK213" s="179"/>
      <c r="CL213" s="179"/>
      <c r="CM213" s="179"/>
      <c r="CN213" s="179"/>
      <c r="CO213" s="179"/>
      <c r="CP213" s="179"/>
      <c r="CQ213" s="179"/>
      <c r="CR213" s="179"/>
      <c r="CS213" s="179"/>
      <c r="CT213" s="179"/>
      <c r="CU213" s="179"/>
      <c r="CV213" s="179"/>
      <c r="CW213" s="179"/>
      <c r="CX213" s="179"/>
      <c r="CY213" s="179"/>
      <c r="CZ213" s="179"/>
      <c r="DA213" s="179"/>
      <c r="DB213" s="179"/>
      <c r="DC213" s="179"/>
      <c r="DD213" s="179"/>
      <c r="DE213" s="179"/>
      <c r="DF213" s="179"/>
      <c r="DG213" s="179"/>
      <c r="DH213" s="179"/>
      <c r="DI213" s="179"/>
      <c r="DJ213" s="179"/>
      <c r="DK213" s="179"/>
      <c r="DL213" s="179"/>
      <c r="DM213" s="179"/>
      <c r="DN213" s="179"/>
      <c r="DO213" s="179"/>
      <c r="DP213" s="179"/>
      <c r="DQ213" s="179"/>
      <c r="DR213" s="179"/>
      <c r="DS213" s="179"/>
      <c r="DT213" s="179"/>
      <c r="DU213" s="179"/>
      <c r="DV213" s="179"/>
      <c r="DW213" s="179"/>
      <c r="DX213" s="179"/>
      <c r="DY213" s="179"/>
      <c r="DZ213" s="179"/>
      <c r="EA213" s="179"/>
      <c r="EB213" s="179"/>
      <c r="EC213" s="179"/>
      <c r="ED213" s="179"/>
      <c r="EE213" s="179"/>
      <c r="EF213" s="179"/>
      <c r="EG213" s="179"/>
      <c r="EH213" s="179"/>
      <c r="EI213" s="179"/>
      <c r="EJ213" s="179"/>
      <c r="EK213" s="179"/>
      <c r="EL213" s="179"/>
      <c r="EM213" s="179"/>
      <c r="EN213" s="179"/>
      <c r="EO213" s="179"/>
      <c r="EP213" s="179"/>
      <c r="EQ213" s="179"/>
      <c r="ER213" s="179"/>
      <c r="ES213" s="179"/>
      <c r="ET213" s="179"/>
      <c r="EU213" s="179"/>
      <c r="EV213" s="179"/>
      <c r="EW213" s="179"/>
      <c r="EX213" s="179"/>
      <c r="EY213" s="179"/>
      <c r="EZ213" s="179"/>
      <c r="FA213" s="179"/>
      <c r="FB213" s="179"/>
      <c r="FC213" s="179"/>
      <c r="FD213" s="179"/>
      <c r="FE213" s="179"/>
      <c r="FF213" s="179"/>
      <c r="FG213" s="179"/>
      <c r="FH213" s="179"/>
      <c r="FI213" s="179"/>
      <c r="FJ213" s="179"/>
      <c r="FK213" s="179"/>
      <c r="FL213" s="179"/>
      <c r="FM213" s="179"/>
      <c r="FN213" s="179"/>
      <c r="FO213" s="179"/>
      <c r="FP213" s="179"/>
      <c r="FQ213" s="179"/>
      <c r="FR213" s="179"/>
      <c r="FS213" s="179"/>
      <c r="FT213" s="179"/>
      <c r="FU213" s="179"/>
      <c r="FV213" s="179"/>
      <c r="FW213" s="179"/>
      <c r="FX213" s="179"/>
      <c r="FY213" s="179"/>
      <c r="FZ213" s="179"/>
      <c r="GA213" s="179"/>
      <c r="GB213" s="179"/>
      <c r="GC213" s="179"/>
      <c r="GD213" s="179"/>
      <c r="GE213" s="179"/>
      <c r="GF213" s="179"/>
      <c r="GG213" s="179"/>
      <c r="GH213" s="179"/>
      <c r="GI213" s="179"/>
      <c r="GJ213" s="179"/>
      <c r="GK213" s="179"/>
      <c r="GL213" s="179"/>
      <c r="GM213" s="179"/>
      <c r="GN213" s="179"/>
      <c r="GO213" s="179"/>
      <c r="GP213" s="179"/>
      <c r="GQ213" s="179"/>
      <c r="GR213" s="179"/>
      <c r="GS213" s="179"/>
      <c r="GT213" s="179"/>
      <c r="GU213" s="179"/>
      <c r="GV213" s="179"/>
      <c r="GW213" s="179"/>
      <c r="GX213" s="179"/>
      <c r="GY213" s="179"/>
      <c r="GZ213" s="179"/>
      <c r="HA213" s="179"/>
      <c r="HB213" s="179"/>
      <c r="HC213" s="179"/>
      <c r="HD213" s="179"/>
      <c r="HE213" s="179"/>
      <c r="HF213" s="179"/>
      <c r="HG213" s="179"/>
      <c r="HH213" s="179"/>
      <c r="HI213" s="179"/>
      <c r="HJ213" s="179"/>
      <c r="HK213" s="179"/>
      <c r="HL213" s="179"/>
      <c r="HM213" s="179"/>
      <c r="HN213" s="179"/>
      <c r="HO213" s="179"/>
      <c r="HP213" s="179"/>
      <c r="HQ213" s="179"/>
      <c r="HR213" s="179"/>
      <c r="HS213" s="179"/>
      <c r="HT213" s="179"/>
      <c r="HU213" s="179"/>
      <c r="HV213" s="179"/>
      <c r="HW213" s="179"/>
      <c r="HX213" s="179"/>
      <c r="HY213" s="179"/>
      <c r="HZ213" s="179"/>
      <c r="IA213" s="179"/>
      <c r="IB213" s="179"/>
      <c r="IC213" s="179"/>
      <c r="ID213" s="179"/>
      <c r="IE213" s="179"/>
      <c r="IF213" s="179"/>
      <c r="IG213" s="179"/>
      <c r="IH213" s="179"/>
      <c r="II213" s="179"/>
      <c r="IJ213" s="179"/>
      <c r="IK213" s="179"/>
      <c r="IL213" s="179"/>
      <c r="IM213" s="179"/>
      <c r="IN213" s="179"/>
      <c r="IO213" s="179"/>
      <c r="IP213" s="179"/>
      <c r="IQ213" s="179"/>
      <c r="IR213" s="179"/>
      <c r="IS213" s="179"/>
      <c r="IT213" s="179"/>
      <c r="IU213" s="179"/>
      <c r="IV213" s="179"/>
      <c r="IW213" s="179"/>
      <c r="IX213" s="179"/>
      <c r="IY213" s="179"/>
      <c r="IZ213" s="179"/>
      <c r="JA213" s="179"/>
      <c r="JB213" s="179"/>
      <c r="JC213" s="179"/>
      <c r="JD213" s="179"/>
      <c r="JE213" s="179"/>
      <c r="JF213" s="179"/>
      <c r="JG213" s="179"/>
      <c r="JH213" s="179"/>
      <c r="JI213" s="179"/>
    </row>
    <row r="214" spans="1:269" s="4" customFormat="1" ht="80.099999999999994" customHeight="1" x14ac:dyDescent="0.25">
      <c r="A214" s="9">
        <f>A212+1</f>
        <v>417</v>
      </c>
      <c r="B214" s="9">
        <v>1</v>
      </c>
      <c r="C214" s="11" t="s">
        <v>216</v>
      </c>
      <c r="D214" s="10" t="s">
        <v>250</v>
      </c>
      <c r="E214" s="9" t="s">
        <v>251</v>
      </c>
      <c r="F214" s="9" t="s">
        <v>252</v>
      </c>
      <c r="G214" s="9" t="s">
        <v>251</v>
      </c>
      <c r="H214" s="28" t="s">
        <v>253</v>
      </c>
      <c r="I214" s="9" t="s">
        <v>254</v>
      </c>
      <c r="J214" s="9" t="s">
        <v>255</v>
      </c>
      <c r="K214" s="9" t="s">
        <v>252</v>
      </c>
      <c r="L214" s="28" t="s">
        <v>256</v>
      </c>
      <c r="M214" s="28" t="s">
        <v>256</v>
      </c>
      <c r="N214" s="28">
        <v>11</v>
      </c>
      <c r="O214" s="9" t="s">
        <v>257</v>
      </c>
      <c r="P214" s="9" t="s">
        <v>8</v>
      </c>
      <c r="Q214" s="9">
        <v>5</v>
      </c>
      <c r="R214" s="9"/>
      <c r="S214" s="9"/>
      <c r="T214" s="35">
        <v>44682</v>
      </c>
      <c r="U214" s="9">
        <v>88125</v>
      </c>
      <c r="V214" s="28" t="s">
        <v>258</v>
      </c>
      <c r="W214" s="13" t="s">
        <v>11</v>
      </c>
      <c r="X214" s="10" t="s">
        <v>3819</v>
      </c>
      <c r="Z214" s="179"/>
      <c r="AA214" s="179"/>
      <c r="AB214" s="179"/>
      <c r="AC214" s="179"/>
      <c r="AD214" s="179"/>
      <c r="AE214" s="179"/>
      <c r="AF214" s="179"/>
      <c r="AG214" s="179"/>
      <c r="AH214" s="179"/>
      <c r="AI214" s="179"/>
      <c r="AJ214" s="179"/>
      <c r="AK214" s="179"/>
      <c r="AL214" s="179"/>
      <c r="AM214" s="179"/>
      <c r="AN214" s="179"/>
      <c r="AO214" s="179"/>
      <c r="AP214" s="179"/>
      <c r="AQ214" s="179"/>
      <c r="AR214" s="179"/>
      <c r="AS214" s="179"/>
      <c r="AT214" s="179"/>
      <c r="AU214" s="179"/>
      <c r="AV214" s="179"/>
      <c r="AW214" s="179"/>
      <c r="AX214" s="179"/>
      <c r="AY214" s="179"/>
      <c r="AZ214" s="179"/>
      <c r="BA214" s="179"/>
      <c r="BB214" s="179"/>
      <c r="BC214" s="179"/>
      <c r="BD214" s="179"/>
      <c r="BE214" s="179"/>
      <c r="BF214" s="179"/>
      <c r="BG214" s="179"/>
      <c r="BH214" s="179"/>
      <c r="BI214" s="179"/>
      <c r="BJ214" s="179"/>
      <c r="BK214" s="179"/>
      <c r="BL214" s="179"/>
      <c r="BM214" s="179"/>
      <c r="BN214" s="179"/>
      <c r="BO214" s="179"/>
      <c r="BP214" s="179"/>
      <c r="BQ214" s="179"/>
      <c r="BR214" s="179"/>
      <c r="BS214" s="179"/>
      <c r="BT214" s="179"/>
      <c r="BU214" s="179"/>
      <c r="BV214" s="179"/>
      <c r="BW214" s="179"/>
      <c r="BX214" s="179"/>
      <c r="BY214" s="179"/>
      <c r="BZ214" s="179"/>
      <c r="CA214" s="179"/>
      <c r="CB214" s="179"/>
      <c r="CC214" s="179"/>
      <c r="CD214" s="179"/>
      <c r="CE214" s="179"/>
      <c r="CF214" s="179"/>
      <c r="CG214" s="179"/>
      <c r="CH214" s="179"/>
      <c r="CI214" s="179"/>
      <c r="CJ214" s="179"/>
      <c r="CK214" s="179"/>
      <c r="CL214" s="179"/>
      <c r="CM214" s="179"/>
      <c r="CN214" s="179"/>
      <c r="CO214" s="179"/>
      <c r="CP214" s="179"/>
      <c r="CQ214" s="179"/>
      <c r="CR214" s="179"/>
      <c r="CS214" s="179"/>
      <c r="CT214" s="179"/>
      <c r="CU214" s="179"/>
      <c r="CV214" s="179"/>
      <c r="CW214" s="179"/>
      <c r="CX214" s="179"/>
      <c r="CY214" s="179"/>
      <c r="CZ214" s="179"/>
      <c r="DA214" s="179"/>
      <c r="DB214" s="179"/>
      <c r="DC214" s="179"/>
      <c r="DD214" s="179"/>
      <c r="DE214" s="179"/>
      <c r="DF214" s="179"/>
      <c r="DG214" s="179"/>
      <c r="DH214" s="179"/>
      <c r="DI214" s="179"/>
      <c r="DJ214" s="179"/>
      <c r="DK214" s="179"/>
      <c r="DL214" s="179"/>
      <c r="DM214" s="179"/>
      <c r="DN214" s="179"/>
      <c r="DO214" s="179"/>
      <c r="DP214" s="179"/>
      <c r="DQ214" s="179"/>
      <c r="DR214" s="179"/>
      <c r="DS214" s="179"/>
      <c r="DT214" s="179"/>
      <c r="DU214" s="179"/>
      <c r="DV214" s="179"/>
      <c r="DW214" s="179"/>
      <c r="DX214" s="179"/>
      <c r="DY214" s="179"/>
      <c r="DZ214" s="179"/>
      <c r="EA214" s="179"/>
      <c r="EB214" s="179"/>
      <c r="EC214" s="179"/>
      <c r="ED214" s="179"/>
      <c r="EE214" s="179"/>
      <c r="EF214" s="179"/>
      <c r="EG214" s="179"/>
      <c r="EH214" s="179"/>
      <c r="EI214" s="179"/>
      <c r="EJ214" s="179"/>
      <c r="EK214" s="179"/>
      <c r="EL214" s="179"/>
      <c r="EM214" s="179"/>
      <c r="EN214" s="179"/>
      <c r="EO214" s="179"/>
      <c r="EP214" s="179"/>
      <c r="EQ214" s="179"/>
      <c r="ER214" s="179"/>
      <c r="ES214" s="179"/>
      <c r="ET214" s="179"/>
      <c r="EU214" s="179"/>
      <c r="EV214" s="179"/>
      <c r="EW214" s="179"/>
      <c r="EX214" s="179"/>
      <c r="EY214" s="179"/>
      <c r="EZ214" s="179"/>
      <c r="FA214" s="179"/>
      <c r="FB214" s="179"/>
      <c r="FC214" s="179"/>
      <c r="FD214" s="179"/>
      <c r="FE214" s="179"/>
      <c r="FF214" s="179"/>
      <c r="FG214" s="179"/>
      <c r="FH214" s="179"/>
      <c r="FI214" s="179"/>
      <c r="FJ214" s="179"/>
      <c r="FK214" s="179"/>
      <c r="FL214" s="179"/>
      <c r="FM214" s="179"/>
      <c r="FN214" s="179"/>
      <c r="FO214" s="179"/>
      <c r="FP214" s="179"/>
      <c r="FQ214" s="179"/>
      <c r="FR214" s="179"/>
      <c r="FS214" s="179"/>
      <c r="FT214" s="179"/>
      <c r="FU214" s="179"/>
      <c r="FV214" s="179"/>
      <c r="FW214" s="179"/>
      <c r="FX214" s="179"/>
      <c r="FY214" s="179"/>
      <c r="FZ214" s="179"/>
      <c r="GA214" s="179"/>
      <c r="GB214" s="179"/>
      <c r="GC214" s="179"/>
      <c r="GD214" s="179"/>
      <c r="GE214" s="179"/>
      <c r="GF214" s="179"/>
      <c r="GG214" s="179"/>
      <c r="GH214" s="179"/>
      <c r="GI214" s="179"/>
      <c r="GJ214" s="179"/>
      <c r="GK214" s="179"/>
      <c r="GL214" s="179"/>
      <c r="GM214" s="179"/>
      <c r="GN214" s="179"/>
      <c r="GO214" s="179"/>
      <c r="GP214" s="179"/>
      <c r="GQ214" s="179"/>
      <c r="GR214" s="179"/>
      <c r="GS214" s="179"/>
      <c r="GT214" s="179"/>
      <c r="GU214" s="179"/>
      <c r="GV214" s="179"/>
      <c r="GW214" s="179"/>
      <c r="GX214" s="179"/>
      <c r="GY214" s="179"/>
      <c r="GZ214" s="179"/>
      <c r="HA214" s="179"/>
      <c r="HB214" s="179"/>
      <c r="HC214" s="179"/>
      <c r="HD214" s="179"/>
      <c r="HE214" s="179"/>
      <c r="HF214" s="179"/>
      <c r="HG214" s="179"/>
      <c r="HH214" s="179"/>
      <c r="HI214" s="179"/>
      <c r="HJ214" s="179"/>
      <c r="HK214" s="179"/>
      <c r="HL214" s="179"/>
      <c r="HM214" s="179"/>
      <c r="HN214" s="179"/>
      <c r="HO214" s="179"/>
      <c r="HP214" s="179"/>
      <c r="HQ214" s="179"/>
      <c r="HR214" s="179"/>
      <c r="HS214" s="179"/>
      <c r="HT214" s="179"/>
      <c r="HU214" s="179"/>
      <c r="HV214" s="179"/>
      <c r="HW214" s="179"/>
      <c r="HX214" s="179"/>
      <c r="HY214" s="179"/>
      <c r="HZ214" s="179"/>
      <c r="IA214" s="179"/>
      <c r="IB214" s="179"/>
      <c r="IC214" s="179"/>
      <c r="ID214" s="179"/>
      <c r="IE214" s="179"/>
      <c r="IF214" s="179"/>
      <c r="IG214" s="179"/>
      <c r="IH214" s="179"/>
      <c r="II214" s="179"/>
      <c r="IJ214" s="179"/>
      <c r="IK214" s="179"/>
      <c r="IL214" s="179"/>
      <c r="IM214" s="179"/>
      <c r="IN214" s="179"/>
      <c r="IO214" s="179"/>
      <c r="IP214" s="179"/>
      <c r="IQ214" s="179"/>
      <c r="IR214" s="179"/>
      <c r="IS214" s="179"/>
      <c r="IT214" s="179"/>
      <c r="IU214" s="179"/>
      <c r="IV214" s="179"/>
      <c r="IW214" s="179"/>
      <c r="IX214" s="179"/>
      <c r="IY214" s="179"/>
      <c r="IZ214" s="179"/>
      <c r="JA214" s="179"/>
      <c r="JB214" s="179"/>
      <c r="JC214" s="179"/>
      <c r="JD214" s="179"/>
      <c r="JE214" s="179"/>
      <c r="JF214" s="179"/>
      <c r="JG214" s="179"/>
      <c r="JH214" s="179"/>
      <c r="JI214" s="179"/>
    </row>
    <row r="215" spans="1:269" s="4" customFormat="1" ht="80.099999999999994" customHeight="1" x14ac:dyDescent="0.25">
      <c r="A215" s="9">
        <f>A214+1</f>
        <v>418</v>
      </c>
      <c r="B215" s="9">
        <f>B214+1</f>
        <v>2</v>
      </c>
      <c r="C215" s="11" t="s">
        <v>216</v>
      </c>
      <c r="D215" s="10" t="s">
        <v>250</v>
      </c>
      <c r="E215" s="9" t="s">
        <v>251</v>
      </c>
      <c r="F215" s="9" t="s">
        <v>259</v>
      </c>
      <c r="G215" s="9" t="s">
        <v>251</v>
      </c>
      <c r="H215" s="28" t="s">
        <v>260</v>
      </c>
      <c r="I215" s="9" t="s">
        <v>261</v>
      </c>
      <c r="J215" s="9" t="s">
        <v>262</v>
      </c>
      <c r="K215" s="9" t="s">
        <v>259</v>
      </c>
      <c r="L215" s="28" t="s">
        <v>256</v>
      </c>
      <c r="M215" s="28" t="s">
        <v>256</v>
      </c>
      <c r="N215" s="28">
        <v>12</v>
      </c>
      <c r="O215" s="9" t="s">
        <v>257</v>
      </c>
      <c r="P215" s="9" t="s">
        <v>8</v>
      </c>
      <c r="Q215" s="9">
        <v>5</v>
      </c>
      <c r="R215" s="9"/>
      <c r="S215" s="9"/>
      <c r="T215" s="9" t="s">
        <v>263</v>
      </c>
      <c r="U215" s="9">
        <v>88125</v>
      </c>
      <c r="V215" s="28" t="s">
        <v>258</v>
      </c>
      <c r="W215" s="13" t="s">
        <v>11</v>
      </c>
      <c r="X215" s="10" t="s">
        <v>3819</v>
      </c>
      <c r="Z215" s="179"/>
      <c r="AA215" s="179"/>
      <c r="AB215" s="179"/>
      <c r="AC215" s="179"/>
      <c r="AD215" s="179"/>
      <c r="AE215" s="179"/>
      <c r="AF215" s="179"/>
      <c r="AG215" s="179"/>
      <c r="AH215" s="179"/>
      <c r="AI215" s="179"/>
      <c r="AJ215" s="179"/>
      <c r="AK215" s="179"/>
      <c r="AL215" s="179"/>
      <c r="AM215" s="179"/>
      <c r="AN215" s="179"/>
      <c r="AO215" s="179"/>
      <c r="AP215" s="179"/>
      <c r="AQ215" s="179"/>
      <c r="AR215" s="179"/>
      <c r="AS215" s="179"/>
      <c r="AT215" s="179"/>
      <c r="AU215" s="179"/>
      <c r="AV215" s="179"/>
      <c r="AW215" s="179"/>
      <c r="AX215" s="179"/>
      <c r="AY215" s="179"/>
      <c r="AZ215" s="179"/>
      <c r="BA215" s="179"/>
      <c r="BB215" s="179"/>
      <c r="BC215" s="179"/>
      <c r="BD215" s="179"/>
      <c r="BE215" s="179"/>
      <c r="BF215" s="179"/>
      <c r="BG215" s="179"/>
      <c r="BH215" s="179"/>
      <c r="BI215" s="179"/>
      <c r="BJ215" s="179"/>
      <c r="BK215" s="179"/>
      <c r="BL215" s="179"/>
      <c r="BM215" s="179"/>
      <c r="BN215" s="179"/>
      <c r="BO215" s="179"/>
      <c r="BP215" s="179"/>
      <c r="BQ215" s="179"/>
      <c r="BR215" s="179"/>
      <c r="BS215" s="179"/>
      <c r="BT215" s="179"/>
      <c r="BU215" s="179"/>
      <c r="BV215" s="179"/>
      <c r="BW215" s="179"/>
      <c r="BX215" s="179"/>
      <c r="BY215" s="179"/>
      <c r="BZ215" s="179"/>
      <c r="CA215" s="179"/>
      <c r="CB215" s="179"/>
      <c r="CC215" s="179"/>
      <c r="CD215" s="179"/>
      <c r="CE215" s="179"/>
      <c r="CF215" s="179"/>
      <c r="CG215" s="179"/>
      <c r="CH215" s="179"/>
      <c r="CI215" s="179"/>
      <c r="CJ215" s="179"/>
      <c r="CK215" s="179"/>
      <c r="CL215" s="179"/>
      <c r="CM215" s="179"/>
      <c r="CN215" s="179"/>
      <c r="CO215" s="179"/>
      <c r="CP215" s="179"/>
      <c r="CQ215" s="179"/>
      <c r="CR215" s="179"/>
      <c r="CS215" s="179"/>
      <c r="CT215" s="179"/>
      <c r="CU215" s="179"/>
      <c r="CV215" s="179"/>
      <c r="CW215" s="179"/>
      <c r="CX215" s="179"/>
      <c r="CY215" s="179"/>
      <c r="CZ215" s="179"/>
      <c r="DA215" s="179"/>
      <c r="DB215" s="179"/>
      <c r="DC215" s="179"/>
      <c r="DD215" s="179"/>
      <c r="DE215" s="179"/>
      <c r="DF215" s="179"/>
      <c r="DG215" s="179"/>
      <c r="DH215" s="179"/>
      <c r="DI215" s="179"/>
      <c r="DJ215" s="179"/>
      <c r="DK215" s="179"/>
      <c r="DL215" s="179"/>
      <c r="DM215" s="179"/>
      <c r="DN215" s="179"/>
      <c r="DO215" s="179"/>
      <c r="DP215" s="179"/>
      <c r="DQ215" s="179"/>
      <c r="DR215" s="179"/>
      <c r="DS215" s="179"/>
      <c r="DT215" s="179"/>
      <c r="DU215" s="179"/>
      <c r="DV215" s="179"/>
      <c r="DW215" s="179"/>
      <c r="DX215" s="179"/>
      <c r="DY215" s="179"/>
      <c r="DZ215" s="179"/>
      <c r="EA215" s="179"/>
      <c r="EB215" s="179"/>
      <c r="EC215" s="179"/>
      <c r="ED215" s="179"/>
      <c r="EE215" s="179"/>
      <c r="EF215" s="179"/>
      <c r="EG215" s="179"/>
      <c r="EH215" s="179"/>
      <c r="EI215" s="179"/>
      <c r="EJ215" s="179"/>
      <c r="EK215" s="179"/>
      <c r="EL215" s="179"/>
      <c r="EM215" s="179"/>
      <c r="EN215" s="179"/>
      <c r="EO215" s="179"/>
      <c r="EP215" s="179"/>
      <c r="EQ215" s="179"/>
      <c r="ER215" s="179"/>
      <c r="ES215" s="179"/>
      <c r="ET215" s="179"/>
      <c r="EU215" s="179"/>
      <c r="EV215" s="179"/>
      <c r="EW215" s="179"/>
      <c r="EX215" s="179"/>
      <c r="EY215" s="179"/>
      <c r="EZ215" s="179"/>
      <c r="FA215" s="179"/>
      <c r="FB215" s="179"/>
      <c r="FC215" s="179"/>
      <c r="FD215" s="179"/>
      <c r="FE215" s="179"/>
      <c r="FF215" s="179"/>
      <c r="FG215" s="179"/>
      <c r="FH215" s="179"/>
      <c r="FI215" s="179"/>
      <c r="FJ215" s="179"/>
      <c r="FK215" s="179"/>
      <c r="FL215" s="179"/>
      <c r="FM215" s="179"/>
      <c r="FN215" s="179"/>
      <c r="FO215" s="179"/>
      <c r="FP215" s="179"/>
      <c r="FQ215" s="179"/>
      <c r="FR215" s="179"/>
      <c r="FS215" s="179"/>
      <c r="FT215" s="179"/>
      <c r="FU215" s="179"/>
      <c r="FV215" s="179"/>
      <c r="FW215" s="179"/>
      <c r="FX215" s="179"/>
      <c r="FY215" s="179"/>
      <c r="FZ215" s="179"/>
      <c r="GA215" s="179"/>
      <c r="GB215" s="179"/>
      <c r="GC215" s="179"/>
      <c r="GD215" s="179"/>
      <c r="GE215" s="179"/>
      <c r="GF215" s="179"/>
      <c r="GG215" s="179"/>
      <c r="GH215" s="179"/>
      <c r="GI215" s="179"/>
      <c r="GJ215" s="179"/>
      <c r="GK215" s="179"/>
      <c r="GL215" s="179"/>
      <c r="GM215" s="179"/>
      <c r="GN215" s="179"/>
      <c r="GO215" s="179"/>
      <c r="GP215" s="179"/>
      <c r="GQ215" s="179"/>
      <c r="GR215" s="179"/>
      <c r="GS215" s="179"/>
      <c r="GT215" s="179"/>
      <c r="GU215" s="179"/>
      <c r="GV215" s="179"/>
      <c r="GW215" s="179"/>
      <c r="GX215" s="179"/>
      <c r="GY215" s="179"/>
      <c r="GZ215" s="179"/>
      <c r="HA215" s="179"/>
      <c r="HB215" s="179"/>
      <c r="HC215" s="179"/>
      <c r="HD215" s="179"/>
      <c r="HE215" s="179"/>
      <c r="HF215" s="179"/>
      <c r="HG215" s="179"/>
      <c r="HH215" s="179"/>
      <c r="HI215" s="179"/>
      <c r="HJ215" s="179"/>
      <c r="HK215" s="179"/>
      <c r="HL215" s="179"/>
      <c r="HM215" s="179"/>
      <c r="HN215" s="179"/>
      <c r="HO215" s="179"/>
      <c r="HP215" s="179"/>
      <c r="HQ215" s="179"/>
      <c r="HR215" s="179"/>
      <c r="HS215" s="179"/>
      <c r="HT215" s="179"/>
      <c r="HU215" s="179"/>
      <c r="HV215" s="179"/>
      <c r="HW215" s="179"/>
      <c r="HX215" s="179"/>
      <c r="HY215" s="179"/>
      <c r="HZ215" s="179"/>
      <c r="IA215" s="179"/>
      <c r="IB215" s="179"/>
      <c r="IC215" s="179"/>
      <c r="ID215" s="179"/>
      <c r="IE215" s="179"/>
      <c r="IF215" s="179"/>
      <c r="IG215" s="179"/>
      <c r="IH215" s="179"/>
      <c r="II215" s="179"/>
      <c r="IJ215" s="179"/>
      <c r="IK215" s="179"/>
      <c r="IL215" s="179"/>
      <c r="IM215" s="179"/>
      <c r="IN215" s="179"/>
      <c r="IO215" s="179"/>
      <c r="IP215" s="179"/>
      <c r="IQ215" s="179"/>
      <c r="IR215" s="179"/>
      <c r="IS215" s="179"/>
      <c r="IT215" s="179"/>
      <c r="IU215" s="179"/>
      <c r="IV215" s="179"/>
      <c r="IW215" s="179"/>
      <c r="IX215" s="179"/>
      <c r="IY215" s="179"/>
      <c r="IZ215" s="179"/>
      <c r="JA215" s="179"/>
      <c r="JB215" s="179"/>
      <c r="JC215" s="179"/>
      <c r="JD215" s="179"/>
      <c r="JE215" s="179"/>
      <c r="JF215" s="179"/>
      <c r="JG215" s="179"/>
      <c r="JH215" s="179"/>
      <c r="JI215" s="179"/>
    </row>
    <row r="216" spans="1:269" s="4" customFormat="1" ht="80.099999999999994" customHeight="1" x14ac:dyDescent="0.25">
      <c r="A216" s="9">
        <f>A215+1</f>
        <v>419</v>
      </c>
      <c r="B216" s="9">
        <f>B215+1</f>
        <v>3</v>
      </c>
      <c r="C216" s="11" t="s">
        <v>216</v>
      </c>
      <c r="D216" s="10" t="s">
        <v>250</v>
      </c>
      <c r="E216" s="9" t="s">
        <v>250</v>
      </c>
      <c r="F216" s="9" t="s">
        <v>250</v>
      </c>
      <c r="G216" s="9" t="s">
        <v>264</v>
      </c>
      <c r="H216" s="28" t="s">
        <v>265</v>
      </c>
      <c r="I216" s="9" t="s">
        <v>266</v>
      </c>
      <c r="J216" s="9" t="s">
        <v>267</v>
      </c>
      <c r="K216" s="9" t="s">
        <v>250</v>
      </c>
      <c r="L216" s="28" t="s">
        <v>256</v>
      </c>
      <c r="M216" s="28" t="s">
        <v>256</v>
      </c>
      <c r="N216" s="28">
        <v>11</v>
      </c>
      <c r="O216" s="9" t="s">
        <v>257</v>
      </c>
      <c r="P216" s="9" t="s">
        <v>8</v>
      </c>
      <c r="Q216" s="9">
        <v>5</v>
      </c>
      <c r="R216" s="9"/>
      <c r="S216" s="9"/>
      <c r="T216" s="9" t="s">
        <v>263</v>
      </c>
      <c r="U216" s="9">
        <v>88125</v>
      </c>
      <c r="V216" s="28" t="s">
        <v>258</v>
      </c>
      <c r="W216" s="13" t="s">
        <v>11</v>
      </c>
      <c r="X216" s="10" t="s">
        <v>3819</v>
      </c>
      <c r="Z216" s="179"/>
      <c r="AA216" s="179"/>
      <c r="AB216" s="179"/>
      <c r="AC216" s="179"/>
      <c r="AD216" s="179"/>
      <c r="AE216" s="179"/>
      <c r="AF216" s="179"/>
      <c r="AG216" s="179"/>
      <c r="AH216" s="179"/>
      <c r="AI216" s="179"/>
      <c r="AJ216" s="179"/>
      <c r="AK216" s="179"/>
      <c r="AL216" s="179"/>
      <c r="AM216" s="179"/>
      <c r="AN216" s="179"/>
      <c r="AO216" s="179"/>
      <c r="AP216" s="179"/>
      <c r="AQ216" s="179"/>
      <c r="AR216" s="179"/>
      <c r="AS216" s="179"/>
      <c r="AT216" s="179"/>
      <c r="AU216" s="179"/>
      <c r="AV216" s="179"/>
      <c r="AW216" s="179"/>
      <c r="AX216" s="179"/>
      <c r="AY216" s="179"/>
      <c r="AZ216" s="179"/>
      <c r="BA216" s="179"/>
      <c r="BB216" s="179"/>
      <c r="BC216" s="179"/>
      <c r="BD216" s="179"/>
      <c r="BE216" s="179"/>
      <c r="BF216" s="179"/>
      <c r="BG216" s="179"/>
      <c r="BH216" s="179"/>
      <c r="BI216" s="179"/>
      <c r="BJ216" s="179"/>
      <c r="BK216" s="179"/>
      <c r="BL216" s="179"/>
      <c r="BM216" s="179"/>
      <c r="BN216" s="179"/>
      <c r="BO216" s="179"/>
      <c r="BP216" s="179"/>
      <c r="BQ216" s="179"/>
      <c r="BR216" s="179"/>
      <c r="BS216" s="179"/>
      <c r="BT216" s="179"/>
      <c r="BU216" s="179"/>
      <c r="BV216" s="179"/>
      <c r="BW216" s="179"/>
      <c r="BX216" s="179"/>
      <c r="BY216" s="179"/>
      <c r="BZ216" s="179"/>
      <c r="CA216" s="179"/>
      <c r="CB216" s="179"/>
      <c r="CC216" s="179"/>
      <c r="CD216" s="179"/>
      <c r="CE216" s="179"/>
      <c r="CF216" s="179"/>
      <c r="CG216" s="179"/>
      <c r="CH216" s="179"/>
      <c r="CI216" s="179"/>
      <c r="CJ216" s="179"/>
      <c r="CK216" s="179"/>
      <c r="CL216" s="179"/>
      <c r="CM216" s="179"/>
      <c r="CN216" s="179"/>
      <c r="CO216" s="179"/>
      <c r="CP216" s="179"/>
      <c r="CQ216" s="179"/>
      <c r="CR216" s="179"/>
      <c r="CS216" s="179"/>
      <c r="CT216" s="179"/>
      <c r="CU216" s="179"/>
      <c r="CV216" s="179"/>
      <c r="CW216" s="179"/>
      <c r="CX216" s="179"/>
      <c r="CY216" s="179"/>
      <c r="CZ216" s="179"/>
      <c r="DA216" s="179"/>
      <c r="DB216" s="179"/>
      <c r="DC216" s="179"/>
      <c r="DD216" s="179"/>
      <c r="DE216" s="179"/>
      <c r="DF216" s="179"/>
      <c r="DG216" s="179"/>
      <c r="DH216" s="179"/>
      <c r="DI216" s="179"/>
      <c r="DJ216" s="179"/>
      <c r="DK216" s="179"/>
      <c r="DL216" s="179"/>
      <c r="DM216" s="179"/>
      <c r="DN216" s="179"/>
      <c r="DO216" s="179"/>
      <c r="DP216" s="179"/>
      <c r="DQ216" s="179"/>
      <c r="DR216" s="179"/>
      <c r="DS216" s="179"/>
      <c r="DT216" s="179"/>
      <c r="DU216" s="179"/>
      <c r="DV216" s="179"/>
      <c r="DW216" s="179"/>
      <c r="DX216" s="179"/>
      <c r="DY216" s="179"/>
      <c r="DZ216" s="179"/>
      <c r="EA216" s="179"/>
      <c r="EB216" s="179"/>
      <c r="EC216" s="179"/>
      <c r="ED216" s="179"/>
      <c r="EE216" s="179"/>
      <c r="EF216" s="179"/>
      <c r="EG216" s="179"/>
      <c r="EH216" s="179"/>
      <c r="EI216" s="179"/>
      <c r="EJ216" s="179"/>
      <c r="EK216" s="179"/>
      <c r="EL216" s="179"/>
      <c r="EM216" s="179"/>
      <c r="EN216" s="179"/>
      <c r="EO216" s="179"/>
      <c r="EP216" s="179"/>
      <c r="EQ216" s="179"/>
      <c r="ER216" s="179"/>
      <c r="ES216" s="179"/>
      <c r="ET216" s="179"/>
      <c r="EU216" s="179"/>
      <c r="EV216" s="179"/>
      <c r="EW216" s="179"/>
      <c r="EX216" s="179"/>
      <c r="EY216" s="179"/>
      <c r="EZ216" s="179"/>
      <c r="FA216" s="179"/>
      <c r="FB216" s="179"/>
      <c r="FC216" s="179"/>
      <c r="FD216" s="179"/>
      <c r="FE216" s="179"/>
      <c r="FF216" s="179"/>
      <c r="FG216" s="179"/>
      <c r="FH216" s="179"/>
      <c r="FI216" s="179"/>
      <c r="FJ216" s="179"/>
      <c r="FK216" s="179"/>
      <c r="FL216" s="179"/>
      <c r="FM216" s="179"/>
      <c r="FN216" s="179"/>
      <c r="FO216" s="179"/>
      <c r="FP216" s="179"/>
      <c r="FQ216" s="179"/>
      <c r="FR216" s="179"/>
      <c r="FS216" s="179"/>
      <c r="FT216" s="179"/>
      <c r="FU216" s="179"/>
      <c r="FV216" s="179"/>
      <c r="FW216" s="179"/>
      <c r="FX216" s="179"/>
      <c r="FY216" s="179"/>
      <c r="FZ216" s="179"/>
      <c r="GA216" s="179"/>
      <c r="GB216" s="179"/>
      <c r="GC216" s="179"/>
      <c r="GD216" s="179"/>
      <c r="GE216" s="179"/>
      <c r="GF216" s="179"/>
      <c r="GG216" s="179"/>
      <c r="GH216" s="179"/>
      <c r="GI216" s="179"/>
      <c r="GJ216" s="179"/>
      <c r="GK216" s="179"/>
      <c r="GL216" s="179"/>
      <c r="GM216" s="179"/>
      <c r="GN216" s="179"/>
      <c r="GO216" s="179"/>
      <c r="GP216" s="179"/>
      <c r="GQ216" s="179"/>
      <c r="GR216" s="179"/>
      <c r="GS216" s="179"/>
      <c r="GT216" s="179"/>
      <c r="GU216" s="179"/>
      <c r="GV216" s="179"/>
      <c r="GW216" s="179"/>
      <c r="GX216" s="179"/>
      <c r="GY216" s="179"/>
      <c r="GZ216" s="179"/>
      <c r="HA216" s="179"/>
      <c r="HB216" s="179"/>
      <c r="HC216" s="179"/>
      <c r="HD216" s="179"/>
      <c r="HE216" s="179"/>
      <c r="HF216" s="179"/>
      <c r="HG216" s="179"/>
      <c r="HH216" s="179"/>
      <c r="HI216" s="179"/>
      <c r="HJ216" s="179"/>
      <c r="HK216" s="179"/>
      <c r="HL216" s="179"/>
      <c r="HM216" s="179"/>
      <c r="HN216" s="179"/>
      <c r="HO216" s="179"/>
      <c r="HP216" s="179"/>
      <c r="HQ216" s="179"/>
      <c r="HR216" s="179"/>
      <c r="HS216" s="179"/>
      <c r="HT216" s="179"/>
      <c r="HU216" s="179"/>
      <c r="HV216" s="179"/>
      <c r="HW216" s="179"/>
      <c r="HX216" s="179"/>
      <c r="HY216" s="179"/>
      <c r="HZ216" s="179"/>
      <c r="IA216" s="179"/>
      <c r="IB216" s="179"/>
      <c r="IC216" s="179"/>
      <c r="ID216" s="179"/>
      <c r="IE216" s="179"/>
      <c r="IF216" s="179"/>
      <c r="IG216" s="179"/>
      <c r="IH216" s="179"/>
      <c r="II216" s="179"/>
      <c r="IJ216" s="179"/>
      <c r="IK216" s="179"/>
      <c r="IL216" s="179"/>
      <c r="IM216" s="179"/>
      <c r="IN216" s="179"/>
      <c r="IO216" s="179"/>
      <c r="IP216" s="179"/>
      <c r="IQ216" s="179"/>
      <c r="IR216" s="179"/>
      <c r="IS216" s="179"/>
      <c r="IT216" s="179"/>
      <c r="IU216" s="179"/>
      <c r="IV216" s="179"/>
      <c r="IW216" s="179"/>
      <c r="IX216" s="179"/>
      <c r="IY216" s="179"/>
      <c r="IZ216" s="179"/>
      <c r="JA216" s="179"/>
      <c r="JB216" s="179"/>
      <c r="JC216" s="179"/>
      <c r="JD216" s="179"/>
      <c r="JE216" s="179"/>
      <c r="JF216" s="179"/>
      <c r="JG216" s="179"/>
      <c r="JH216" s="179"/>
      <c r="JI216" s="179"/>
    </row>
    <row r="217" spans="1:269" s="4" customFormat="1" ht="80.099999999999994" customHeight="1" x14ac:dyDescent="0.25">
      <c r="A217" s="9">
        <f t="shared" ref="A217:A218" si="26">A216+1</f>
        <v>420</v>
      </c>
      <c r="B217" s="9">
        <f t="shared" ref="B217" si="27">B216+1</f>
        <v>4</v>
      </c>
      <c r="C217" s="11" t="s">
        <v>216</v>
      </c>
      <c r="D217" s="10" t="s">
        <v>250</v>
      </c>
      <c r="E217" s="9" t="s">
        <v>250</v>
      </c>
      <c r="F217" s="9" t="s">
        <v>268</v>
      </c>
      <c r="G217" s="9" t="s">
        <v>269</v>
      </c>
      <c r="H217" s="28" t="s">
        <v>17</v>
      </c>
      <c r="I217" s="9" t="s">
        <v>270</v>
      </c>
      <c r="J217" s="9" t="s">
        <v>271</v>
      </c>
      <c r="K217" s="9" t="s">
        <v>3970</v>
      </c>
      <c r="L217" s="28" t="s">
        <v>256</v>
      </c>
      <c r="M217" s="28" t="s">
        <v>256</v>
      </c>
      <c r="N217" s="28">
        <v>9</v>
      </c>
      <c r="O217" s="9" t="s">
        <v>257</v>
      </c>
      <c r="P217" s="9" t="s">
        <v>8</v>
      </c>
      <c r="Q217" s="9">
        <v>5</v>
      </c>
      <c r="R217" s="9"/>
      <c r="S217" s="9"/>
      <c r="T217" s="9" t="s">
        <v>263</v>
      </c>
      <c r="U217" s="9">
        <v>88125</v>
      </c>
      <c r="V217" s="28" t="s">
        <v>258</v>
      </c>
      <c r="W217" s="13" t="s">
        <v>11</v>
      </c>
      <c r="X217" s="10" t="s">
        <v>3819</v>
      </c>
      <c r="Z217" s="179"/>
      <c r="AA217" s="179"/>
      <c r="AB217" s="179"/>
      <c r="AC217" s="179"/>
      <c r="AD217" s="179"/>
      <c r="AE217" s="179"/>
      <c r="AF217" s="179"/>
      <c r="AG217" s="179"/>
      <c r="AH217" s="179"/>
      <c r="AI217" s="179"/>
      <c r="AJ217" s="179"/>
      <c r="AK217" s="179"/>
      <c r="AL217" s="179"/>
      <c r="AM217" s="179"/>
      <c r="AN217" s="179"/>
      <c r="AO217" s="179"/>
      <c r="AP217" s="179"/>
      <c r="AQ217" s="179"/>
      <c r="AR217" s="179"/>
      <c r="AS217" s="179"/>
      <c r="AT217" s="179"/>
      <c r="AU217" s="179"/>
      <c r="AV217" s="179"/>
      <c r="AW217" s="179"/>
      <c r="AX217" s="179"/>
      <c r="AY217" s="179"/>
      <c r="AZ217" s="179"/>
      <c r="BA217" s="179"/>
      <c r="BB217" s="179"/>
      <c r="BC217" s="179"/>
      <c r="BD217" s="179"/>
      <c r="BE217" s="179"/>
      <c r="BF217" s="179"/>
      <c r="BG217" s="179"/>
      <c r="BH217" s="179"/>
      <c r="BI217" s="179"/>
      <c r="BJ217" s="179"/>
      <c r="BK217" s="179"/>
      <c r="BL217" s="179"/>
      <c r="BM217" s="179"/>
      <c r="BN217" s="179"/>
      <c r="BO217" s="179"/>
      <c r="BP217" s="179"/>
      <c r="BQ217" s="179"/>
      <c r="BR217" s="179"/>
      <c r="BS217" s="179"/>
      <c r="BT217" s="179"/>
      <c r="BU217" s="179"/>
      <c r="BV217" s="179"/>
      <c r="BW217" s="179"/>
      <c r="BX217" s="179"/>
      <c r="BY217" s="179"/>
      <c r="BZ217" s="179"/>
      <c r="CA217" s="179"/>
      <c r="CB217" s="179"/>
      <c r="CC217" s="179"/>
      <c r="CD217" s="179"/>
      <c r="CE217" s="179"/>
      <c r="CF217" s="179"/>
      <c r="CG217" s="179"/>
      <c r="CH217" s="179"/>
      <c r="CI217" s="179"/>
      <c r="CJ217" s="179"/>
      <c r="CK217" s="179"/>
      <c r="CL217" s="179"/>
      <c r="CM217" s="179"/>
      <c r="CN217" s="179"/>
      <c r="CO217" s="179"/>
      <c r="CP217" s="179"/>
      <c r="CQ217" s="179"/>
      <c r="CR217" s="179"/>
      <c r="CS217" s="179"/>
      <c r="CT217" s="179"/>
      <c r="CU217" s="179"/>
      <c r="CV217" s="179"/>
      <c r="CW217" s="179"/>
      <c r="CX217" s="179"/>
      <c r="CY217" s="179"/>
      <c r="CZ217" s="179"/>
      <c r="DA217" s="179"/>
      <c r="DB217" s="179"/>
      <c r="DC217" s="179"/>
      <c r="DD217" s="179"/>
      <c r="DE217" s="179"/>
      <c r="DF217" s="179"/>
      <c r="DG217" s="179"/>
      <c r="DH217" s="179"/>
      <c r="DI217" s="179"/>
      <c r="DJ217" s="179"/>
      <c r="DK217" s="179"/>
      <c r="DL217" s="179"/>
      <c r="DM217" s="179"/>
      <c r="DN217" s="179"/>
      <c r="DO217" s="179"/>
      <c r="DP217" s="179"/>
      <c r="DQ217" s="179"/>
      <c r="DR217" s="179"/>
      <c r="DS217" s="179"/>
      <c r="DT217" s="179"/>
      <c r="DU217" s="179"/>
      <c r="DV217" s="179"/>
      <c r="DW217" s="179"/>
      <c r="DX217" s="179"/>
      <c r="DY217" s="179"/>
      <c r="DZ217" s="179"/>
      <c r="EA217" s="179"/>
      <c r="EB217" s="179"/>
      <c r="EC217" s="179"/>
      <c r="ED217" s="179"/>
      <c r="EE217" s="179"/>
      <c r="EF217" s="179"/>
      <c r="EG217" s="179"/>
      <c r="EH217" s="179"/>
      <c r="EI217" s="179"/>
      <c r="EJ217" s="179"/>
      <c r="EK217" s="179"/>
      <c r="EL217" s="179"/>
      <c r="EM217" s="179"/>
      <c r="EN217" s="179"/>
      <c r="EO217" s="179"/>
      <c r="EP217" s="179"/>
      <c r="EQ217" s="179"/>
      <c r="ER217" s="179"/>
      <c r="ES217" s="179"/>
      <c r="ET217" s="179"/>
      <c r="EU217" s="179"/>
      <c r="EV217" s="179"/>
      <c r="EW217" s="179"/>
      <c r="EX217" s="179"/>
      <c r="EY217" s="179"/>
      <c r="EZ217" s="179"/>
      <c r="FA217" s="179"/>
      <c r="FB217" s="179"/>
      <c r="FC217" s="179"/>
      <c r="FD217" s="179"/>
      <c r="FE217" s="179"/>
      <c r="FF217" s="179"/>
      <c r="FG217" s="179"/>
      <c r="FH217" s="179"/>
      <c r="FI217" s="179"/>
      <c r="FJ217" s="179"/>
      <c r="FK217" s="179"/>
      <c r="FL217" s="179"/>
      <c r="FM217" s="179"/>
      <c r="FN217" s="179"/>
      <c r="FO217" s="179"/>
      <c r="FP217" s="179"/>
      <c r="FQ217" s="179"/>
      <c r="FR217" s="179"/>
      <c r="FS217" s="179"/>
      <c r="FT217" s="179"/>
      <c r="FU217" s="179"/>
      <c r="FV217" s="179"/>
      <c r="FW217" s="179"/>
      <c r="FX217" s="179"/>
      <c r="FY217" s="179"/>
      <c r="FZ217" s="179"/>
      <c r="GA217" s="179"/>
      <c r="GB217" s="179"/>
      <c r="GC217" s="179"/>
      <c r="GD217" s="179"/>
      <c r="GE217" s="179"/>
      <c r="GF217" s="179"/>
      <c r="GG217" s="179"/>
      <c r="GH217" s="179"/>
      <c r="GI217" s="179"/>
      <c r="GJ217" s="179"/>
      <c r="GK217" s="179"/>
      <c r="GL217" s="179"/>
      <c r="GM217" s="179"/>
      <c r="GN217" s="179"/>
      <c r="GO217" s="179"/>
      <c r="GP217" s="179"/>
      <c r="GQ217" s="179"/>
      <c r="GR217" s="179"/>
      <c r="GS217" s="179"/>
      <c r="GT217" s="179"/>
      <c r="GU217" s="179"/>
      <c r="GV217" s="179"/>
      <c r="GW217" s="179"/>
      <c r="GX217" s="179"/>
      <c r="GY217" s="179"/>
      <c r="GZ217" s="179"/>
      <c r="HA217" s="179"/>
      <c r="HB217" s="179"/>
      <c r="HC217" s="179"/>
      <c r="HD217" s="179"/>
      <c r="HE217" s="179"/>
      <c r="HF217" s="179"/>
      <c r="HG217" s="179"/>
      <c r="HH217" s="179"/>
      <c r="HI217" s="179"/>
      <c r="HJ217" s="179"/>
      <c r="HK217" s="179"/>
      <c r="HL217" s="179"/>
      <c r="HM217" s="179"/>
      <c r="HN217" s="179"/>
      <c r="HO217" s="179"/>
      <c r="HP217" s="179"/>
      <c r="HQ217" s="179"/>
      <c r="HR217" s="179"/>
      <c r="HS217" s="179"/>
      <c r="HT217" s="179"/>
      <c r="HU217" s="179"/>
      <c r="HV217" s="179"/>
      <c r="HW217" s="179"/>
      <c r="HX217" s="179"/>
      <c r="HY217" s="179"/>
      <c r="HZ217" s="179"/>
      <c r="IA217" s="179"/>
      <c r="IB217" s="179"/>
      <c r="IC217" s="179"/>
      <c r="ID217" s="179"/>
      <c r="IE217" s="179"/>
      <c r="IF217" s="179"/>
      <c r="IG217" s="179"/>
      <c r="IH217" s="179"/>
      <c r="II217" s="179"/>
      <c r="IJ217" s="179"/>
      <c r="IK217" s="179"/>
      <c r="IL217" s="179"/>
      <c r="IM217" s="179"/>
      <c r="IN217" s="179"/>
      <c r="IO217" s="179"/>
      <c r="IP217" s="179"/>
      <c r="IQ217" s="179"/>
      <c r="IR217" s="179"/>
      <c r="IS217" s="179"/>
      <c r="IT217" s="179"/>
      <c r="IU217" s="179"/>
      <c r="IV217" s="179"/>
      <c r="IW217" s="179"/>
      <c r="IX217" s="179"/>
      <c r="IY217" s="179"/>
      <c r="IZ217" s="179"/>
      <c r="JA217" s="179"/>
      <c r="JB217" s="179"/>
      <c r="JC217" s="179"/>
      <c r="JD217" s="179"/>
      <c r="JE217" s="179"/>
      <c r="JF217" s="179"/>
      <c r="JG217" s="179"/>
      <c r="JH217" s="179"/>
      <c r="JI217" s="179"/>
    </row>
    <row r="218" spans="1:269" s="4" customFormat="1" ht="80.099999999999994" customHeight="1" x14ac:dyDescent="0.25">
      <c r="A218" s="9">
        <f t="shared" si="26"/>
        <v>421</v>
      </c>
      <c r="B218" s="9">
        <f>B217+1</f>
        <v>5</v>
      </c>
      <c r="C218" s="11" t="s">
        <v>216</v>
      </c>
      <c r="D218" s="10" t="s">
        <v>250</v>
      </c>
      <c r="E218" s="9" t="s">
        <v>251</v>
      </c>
      <c r="F218" s="9" t="s">
        <v>272</v>
      </c>
      <c r="G218" s="9" t="s">
        <v>272</v>
      </c>
      <c r="H218" s="28" t="s">
        <v>273</v>
      </c>
      <c r="I218" s="9" t="s">
        <v>274</v>
      </c>
      <c r="J218" s="9" t="s">
        <v>275</v>
      </c>
      <c r="K218" s="9" t="s">
        <v>3971</v>
      </c>
      <c r="L218" s="28" t="s">
        <v>256</v>
      </c>
      <c r="M218" s="28" t="s">
        <v>256</v>
      </c>
      <c r="N218" s="28">
        <v>8</v>
      </c>
      <c r="O218" s="9" t="s">
        <v>257</v>
      </c>
      <c r="P218" s="9" t="s">
        <v>8</v>
      </c>
      <c r="Q218" s="9">
        <v>5</v>
      </c>
      <c r="R218" s="9"/>
      <c r="S218" s="9"/>
      <c r="T218" s="9" t="s">
        <v>263</v>
      </c>
      <c r="U218" s="9">
        <v>87949</v>
      </c>
      <c r="V218" s="28" t="s">
        <v>258</v>
      </c>
      <c r="W218" s="13" t="s">
        <v>11</v>
      </c>
      <c r="X218" s="10" t="s">
        <v>3819</v>
      </c>
      <c r="Z218" s="179"/>
      <c r="AA218" s="179"/>
      <c r="AB218" s="179"/>
      <c r="AC218" s="179"/>
      <c r="AD218" s="179"/>
      <c r="AE218" s="179"/>
      <c r="AF218" s="179"/>
      <c r="AG218" s="179"/>
      <c r="AH218" s="179"/>
      <c r="AI218" s="179"/>
      <c r="AJ218" s="179"/>
      <c r="AK218" s="179"/>
      <c r="AL218" s="179"/>
      <c r="AM218" s="179"/>
      <c r="AN218" s="179"/>
      <c r="AO218" s="179"/>
      <c r="AP218" s="179"/>
      <c r="AQ218" s="179"/>
      <c r="AR218" s="179"/>
      <c r="AS218" s="179"/>
      <c r="AT218" s="179"/>
      <c r="AU218" s="179"/>
      <c r="AV218" s="179"/>
      <c r="AW218" s="179"/>
      <c r="AX218" s="179"/>
      <c r="AY218" s="179"/>
      <c r="AZ218" s="179"/>
      <c r="BA218" s="179"/>
      <c r="BB218" s="179"/>
      <c r="BC218" s="179"/>
      <c r="BD218" s="179"/>
      <c r="BE218" s="179"/>
      <c r="BF218" s="179"/>
      <c r="BG218" s="179"/>
      <c r="BH218" s="179"/>
      <c r="BI218" s="179"/>
      <c r="BJ218" s="179"/>
      <c r="BK218" s="179"/>
      <c r="BL218" s="179"/>
      <c r="BM218" s="179"/>
      <c r="BN218" s="179"/>
      <c r="BO218" s="179"/>
      <c r="BP218" s="179"/>
      <c r="BQ218" s="179"/>
      <c r="BR218" s="179"/>
      <c r="BS218" s="179"/>
      <c r="BT218" s="179"/>
      <c r="BU218" s="179"/>
      <c r="BV218" s="179"/>
      <c r="BW218" s="179"/>
      <c r="BX218" s="179"/>
      <c r="BY218" s="179"/>
      <c r="BZ218" s="179"/>
      <c r="CA218" s="179"/>
      <c r="CB218" s="179"/>
      <c r="CC218" s="179"/>
      <c r="CD218" s="179"/>
      <c r="CE218" s="179"/>
      <c r="CF218" s="179"/>
      <c r="CG218" s="179"/>
      <c r="CH218" s="179"/>
      <c r="CI218" s="179"/>
      <c r="CJ218" s="179"/>
      <c r="CK218" s="179"/>
      <c r="CL218" s="179"/>
      <c r="CM218" s="179"/>
      <c r="CN218" s="179"/>
      <c r="CO218" s="179"/>
      <c r="CP218" s="179"/>
      <c r="CQ218" s="179"/>
      <c r="CR218" s="179"/>
      <c r="CS218" s="179"/>
      <c r="CT218" s="179"/>
      <c r="CU218" s="179"/>
      <c r="CV218" s="179"/>
      <c r="CW218" s="179"/>
      <c r="CX218" s="179"/>
      <c r="CY218" s="179"/>
      <c r="CZ218" s="179"/>
      <c r="DA218" s="179"/>
      <c r="DB218" s="179"/>
      <c r="DC218" s="179"/>
      <c r="DD218" s="179"/>
      <c r="DE218" s="179"/>
      <c r="DF218" s="179"/>
      <c r="DG218" s="179"/>
      <c r="DH218" s="179"/>
      <c r="DI218" s="179"/>
      <c r="DJ218" s="179"/>
      <c r="DK218" s="179"/>
      <c r="DL218" s="179"/>
      <c r="DM218" s="179"/>
      <c r="DN218" s="179"/>
      <c r="DO218" s="179"/>
      <c r="DP218" s="179"/>
      <c r="DQ218" s="179"/>
      <c r="DR218" s="179"/>
      <c r="DS218" s="179"/>
      <c r="DT218" s="179"/>
      <c r="DU218" s="179"/>
      <c r="DV218" s="179"/>
      <c r="DW218" s="179"/>
      <c r="DX218" s="179"/>
      <c r="DY218" s="179"/>
      <c r="DZ218" s="179"/>
      <c r="EA218" s="179"/>
      <c r="EB218" s="179"/>
      <c r="EC218" s="179"/>
      <c r="ED218" s="179"/>
      <c r="EE218" s="179"/>
      <c r="EF218" s="179"/>
      <c r="EG218" s="179"/>
      <c r="EH218" s="179"/>
      <c r="EI218" s="179"/>
      <c r="EJ218" s="179"/>
      <c r="EK218" s="179"/>
      <c r="EL218" s="179"/>
      <c r="EM218" s="179"/>
      <c r="EN218" s="179"/>
      <c r="EO218" s="179"/>
      <c r="EP218" s="179"/>
      <c r="EQ218" s="179"/>
      <c r="ER218" s="179"/>
      <c r="ES218" s="179"/>
      <c r="ET218" s="179"/>
      <c r="EU218" s="179"/>
      <c r="EV218" s="179"/>
      <c r="EW218" s="179"/>
      <c r="EX218" s="179"/>
      <c r="EY218" s="179"/>
      <c r="EZ218" s="179"/>
      <c r="FA218" s="179"/>
      <c r="FB218" s="179"/>
      <c r="FC218" s="179"/>
      <c r="FD218" s="179"/>
      <c r="FE218" s="179"/>
      <c r="FF218" s="179"/>
      <c r="FG218" s="179"/>
      <c r="FH218" s="179"/>
      <c r="FI218" s="179"/>
      <c r="FJ218" s="179"/>
      <c r="FK218" s="179"/>
      <c r="FL218" s="179"/>
      <c r="FM218" s="179"/>
      <c r="FN218" s="179"/>
      <c r="FO218" s="179"/>
      <c r="FP218" s="179"/>
      <c r="FQ218" s="179"/>
      <c r="FR218" s="179"/>
      <c r="FS218" s="179"/>
      <c r="FT218" s="179"/>
      <c r="FU218" s="179"/>
      <c r="FV218" s="179"/>
      <c r="FW218" s="179"/>
      <c r="FX218" s="179"/>
      <c r="FY218" s="179"/>
      <c r="FZ218" s="179"/>
      <c r="GA218" s="179"/>
      <c r="GB218" s="179"/>
      <c r="GC218" s="179"/>
      <c r="GD218" s="179"/>
      <c r="GE218" s="179"/>
      <c r="GF218" s="179"/>
      <c r="GG218" s="179"/>
      <c r="GH218" s="179"/>
      <c r="GI218" s="179"/>
      <c r="GJ218" s="179"/>
      <c r="GK218" s="179"/>
      <c r="GL218" s="179"/>
      <c r="GM218" s="179"/>
      <c r="GN218" s="179"/>
      <c r="GO218" s="179"/>
      <c r="GP218" s="179"/>
      <c r="GQ218" s="179"/>
      <c r="GR218" s="179"/>
      <c r="GS218" s="179"/>
      <c r="GT218" s="179"/>
      <c r="GU218" s="179"/>
      <c r="GV218" s="179"/>
      <c r="GW218" s="179"/>
      <c r="GX218" s="179"/>
      <c r="GY218" s="179"/>
      <c r="GZ218" s="179"/>
      <c r="HA218" s="179"/>
      <c r="HB218" s="179"/>
      <c r="HC218" s="179"/>
      <c r="HD218" s="179"/>
      <c r="HE218" s="179"/>
      <c r="HF218" s="179"/>
      <c r="HG218" s="179"/>
      <c r="HH218" s="179"/>
      <c r="HI218" s="179"/>
      <c r="HJ218" s="179"/>
      <c r="HK218" s="179"/>
      <c r="HL218" s="179"/>
      <c r="HM218" s="179"/>
      <c r="HN218" s="179"/>
      <c r="HO218" s="179"/>
      <c r="HP218" s="179"/>
      <c r="HQ218" s="179"/>
      <c r="HR218" s="179"/>
      <c r="HS218" s="179"/>
      <c r="HT218" s="179"/>
      <c r="HU218" s="179"/>
      <c r="HV218" s="179"/>
      <c r="HW218" s="179"/>
      <c r="HX218" s="179"/>
      <c r="HY218" s="179"/>
      <c r="HZ218" s="179"/>
      <c r="IA218" s="179"/>
      <c r="IB218" s="179"/>
      <c r="IC218" s="179"/>
      <c r="ID218" s="179"/>
      <c r="IE218" s="179"/>
      <c r="IF218" s="179"/>
      <c r="IG218" s="179"/>
      <c r="IH218" s="179"/>
      <c r="II218" s="179"/>
      <c r="IJ218" s="179"/>
      <c r="IK218" s="179"/>
      <c r="IL218" s="179"/>
      <c r="IM218" s="179"/>
      <c r="IN218" s="179"/>
      <c r="IO218" s="179"/>
      <c r="IP218" s="179"/>
      <c r="IQ218" s="179"/>
      <c r="IR218" s="179"/>
      <c r="IS218" s="179"/>
      <c r="IT218" s="179"/>
      <c r="IU218" s="179"/>
      <c r="IV218" s="179"/>
      <c r="IW218" s="179"/>
      <c r="IX218" s="179"/>
      <c r="IY218" s="179"/>
      <c r="IZ218" s="179"/>
      <c r="JA218" s="179"/>
      <c r="JB218" s="179"/>
      <c r="JC218" s="179"/>
      <c r="JD218" s="179"/>
      <c r="JE218" s="179"/>
      <c r="JF218" s="179"/>
      <c r="JG218" s="179"/>
      <c r="JH218" s="179"/>
      <c r="JI218" s="179"/>
    </row>
    <row r="219" spans="1:269" s="4" customFormat="1" ht="80.099999999999994" customHeight="1" x14ac:dyDescent="0.25">
      <c r="C219" s="16"/>
      <c r="N219" s="28"/>
      <c r="O219" s="9"/>
      <c r="P219" s="9"/>
      <c r="Q219" s="198">
        <f>SUM(Q214:Q218)</f>
        <v>25</v>
      </c>
      <c r="R219" s="198">
        <f t="shared" ref="R219:S219" si="28">SUM(R214:R218)</f>
        <v>0</v>
      </c>
      <c r="S219" s="198">
        <f t="shared" si="28"/>
        <v>0</v>
      </c>
      <c r="Z219" s="179"/>
      <c r="AA219" s="179"/>
      <c r="AB219" s="179"/>
      <c r="AC219" s="179"/>
      <c r="AD219" s="179"/>
      <c r="AE219" s="179"/>
      <c r="AF219" s="179"/>
      <c r="AG219" s="179"/>
      <c r="AH219" s="179"/>
      <c r="AI219" s="179"/>
      <c r="AJ219" s="179"/>
      <c r="AK219" s="179"/>
      <c r="AL219" s="179"/>
      <c r="AM219" s="179"/>
      <c r="AN219" s="179"/>
      <c r="AO219" s="179"/>
      <c r="AP219" s="179"/>
      <c r="AQ219" s="179"/>
      <c r="AR219" s="179"/>
      <c r="AS219" s="179"/>
      <c r="AT219" s="179"/>
      <c r="AU219" s="179"/>
      <c r="AV219" s="179"/>
      <c r="AW219" s="179"/>
      <c r="AX219" s="179"/>
      <c r="AY219" s="179"/>
      <c r="AZ219" s="179"/>
      <c r="BA219" s="179"/>
      <c r="BB219" s="179"/>
      <c r="BC219" s="179"/>
      <c r="BD219" s="179"/>
      <c r="BE219" s="179"/>
      <c r="BF219" s="179"/>
      <c r="BG219" s="179"/>
      <c r="BH219" s="179"/>
      <c r="BI219" s="179"/>
      <c r="BJ219" s="179"/>
      <c r="BK219" s="179"/>
      <c r="BL219" s="179"/>
      <c r="BM219" s="179"/>
      <c r="BN219" s="179"/>
      <c r="BO219" s="179"/>
      <c r="BP219" s="179"/>
      <c r="BQ219" s="179"/>
      <c r="BR219" s="179"/>
      <c r="BS219" s="179"/>
      <c r="BT219" s="179"/>
      <c r="BU219" s="179"/>
      <c r="BV219" s="179"/>
      <c r="BW219" s="179"/>
      <c r="BX219" s="179"/>
      <c r="BY219" s="179"/>
      <c r="BZ219" s="179"/>
      <c r="CA219" s="179"/>
      <c r="CB219" s="179"/>
      <c r="CC219" s="179"/>
      <c r="CD219" s="179"/>
      <c r="CE219" s="179"/>
      <c r="CF219" s="179"/>
      <c r="CG219" s="179"/>
      <c r="CH219" s="179"/>
      <c r="CI219" s="179"/>
      <c r="CJ219" s="179"/>
      <c r="CK219" s="179"/>
      <c r="CL219" s="179"/>
      <c r="CM219" s="179"/>
      <c r="CN219" s="179"/>
      <c r="CO219" s="179"/>
      <c r="CP219" s="179"/>
      <c r="CQ219" s="179"/>
      <c r="CR219" s="179"/>
      <c r="CS219" s="179"/>
      <c r="CT219" s="179"/>
      <c r="CU219" s="179"/>
      <c r="CV219" s="179"/>
      <c r="CW219" s="179"/>
      <c r="CX219" s="179"/>
      <c r="CY219" s="179"/>
      <c r="CZ219" s="179"/>
      <c r="DA219" s="179"/>
      <c r="DB219" s="179"/>
      <c r="DC219" s="179"/>
      <c r="DD219" s="179"/>
      <c r="DE219" s="179"/>
      <c r="DF219" s="179"/>
      <c r="DG219" s="179"/>
      <c r="DH219" s="179"/>
      <c r="DI219" s="179"/>
      <c r="DJ219" s="179"/>
      <c r="DK219" s="179"/>
      <c r="DL219" s="179"/>
      <c r="DM219" s="179"/>
      <c r="DN219" s="179"/>
      <c r="DO219" s="179"/>
      <c r="DP219" s="179"/>
      <c r="DQ219" s="179"/>
      <c r="DR219" s="179"/>
      <c r="DS219" s="179"/>
      <c r="DT219" s="179"/>
      <c r="DU219" s="179"/>
      <c r="DV219" s="179"/>
      <c r="DW219" s="179"/>
      <c r="DX219" s="179"/>
      <c r="DY219" s="179"/>
      <c r="DZ219" s="179"/>
      <c r="EA219" s="179"/>
      <c r="EB219" s="179"/>
      <c r="EC219" s="179"/>
      <c r="ED219" s="179"/>
      <c r="EE219" s="179"/>
      <c r="EF219" s="179"/>
      <c r="EG219" s="179"/>
      <c r="EH219" s="179"/>
      <c r="EI219" s="179"/>
      <c r="EJ219" s="179"/>
      <c r="EK219" s="179"/>
      <c r="EL219" s="179"/>
      <c r="EM219" s="179"/>
      <c r="EN219" s="179"/>
      <c r="EO219" s="179"/>
      <c r="EP219" s="179"/>
      <c r="EQ219" s="179"/>
      <c r="ER219" s="179"/>
      <c r="ES219" s="179"/>
      <c r="ET219" s="179"/>
      <c r="EU219" s="179"/>
      <c r="EV219" s="179"/>
      <c r="EW219" s="179"/>
      <c r="EX219" s="179"/>
      <c r="EY219" s="179"/>
      <c r="EZ219" s="179"/>
      <c r="FA219" s="179"/>
      <c r="FB219" s="179"/>
      <c r="FC219" s="179"/>
      <c r="FD219" s="179"/>
      <c r="FE219" s="179"/>
      <c r="FF219" s="179"/>
      <c r="FG219" s="179"/>
      <c r="FH219" s="179"/>
      <c r="FI219" s="179"/>
      <c r="FJ219" s="179"/>
      <c r="FK219" s="179"/>
      <c r="FL219" s="179"/>
      <c r="FM219" s="179"/>
      <c r="FN219" s="179"/>
      <c r="FO219" s="179"/>
      <c r="FP219" s="179"/>
      <c r="FQ219" s="179"/>
      <c r="FR219" s="179"/>
      <c r="FS219" s="179"/>
      <c r="FT219" s="179"/>
      <c r="FU219" s="179"/>
      <c r="FV219" s="179"/>
      <c r="FW219" s="179"/>
      <c r="FX219" s="179"/>
      <c r="FY219" s="179"/>
      <c r="FZ219" s="179"/>
      <c r="GA219" s="179"/>
      <c r="GB219" s="179"/>
      <c r="GC219" s="179"/>
      <c r="GD219" s="179"/>
      <c r="GE219" s="179"/>
      <c r="GF219" s="179"/>
      <c r="GG219" s="179"/>
      <c r="GH219" s="179"/>
      <c r="GI219" s="179"/>
      <c r="GJ219" s="179"/>
      <c r="GK219" s="179"/>
      <c r="GL219" s="179"/>
      <c r="GM219" s="179"/>
      <c r="GN219" s="179"/>
      <c r="GO219" s="179"/>
      <c r="GP219" s="179"/>
      <c r="GQ219" s="179"/>
      <c r="GR219" s="179"/>
      <c r="GS219" s="179"/>
      <c r="GT219" s="179"/>
      <c r="GU219" s="179"/>
      <c r="GV219" s="179"/>
      <c r="GW219" s="179"/>
      <c r="GX219" s="179"/>
      <c r="GY219" s="179"/>
      <c r="GZ219" s="179"/>
      <c r="HA219" s="179"/>
      <c r="HB219" s="179"/>
      <c r="HC219" s="179"/>
      <c r="HD219" s="179"/>
      <c r="HE219" s="179"/>
      <c r="HF219" s="179"/>
      <c r="HG219" s="179"/>
      <c r="HH219" s="179"/>
      <c r="HI219" s="179"/>
      <c r="HJ219" s="179"/>
      <c r="HK219" s="179"/>
      <c r="HL219" s="179"/>
      <c r="HM219" s="179"/>
      <c r="HN219" s="179"/>
      <c r="HO219" s="179"/>
      <c r="HP219" s="179"/>
      <c r="HQ219" s="179"/>
      <c r="HR219" s="179"/>
      <c r="HS219" s="179"/>
      <c r="HT219" s="179"/>
      <c r="HU219" s="179"/>
      <c r="HV219" s="179"/>
      <c r="HW219" s="179"/>
      <c r="HX219" s="179"/>
      <c r="HY219" s="179"/>
      <c r="HZ219" s="179"/>
      <c r="IA219" s="179"/>
      <c r="IB219" s="179"/>
      <c r="IC219" s="179"/>
      <c r="ID219" s="179"/>
      <c r="IE219" s="179"/>
      <c r="IF219" s="179"/>
      <c r="IG219" s="179"/>
      <c r="IH219" s="179"/>
      <c r="II219" s="179"/>
      <c r="IJ219" s="179"/>
      <c r="IK219" s="179"/>
      <c r="IL219" s="179"/>
      <c r="IM219" s="179"/>
      <c r="IN219" s="179"/>
      <c r="IO219" s="179"/>
      <c r="IP219" s="179"/>
      <c r="IQ219" s="179"/>
      <c r="IR219" s="179"/>
      <c r="IS219" s="179"/>
      <c r="IT219" s="179"/>
      <c r="IU219" s="179"/>
      <c r="IV219" s="179"/>
      <c r="IW219" s="179"/>
      <c r="IX219" s="179"/>
      <c r="IY219" s="179"/>
      <c r="IZ219" s="179"/>
      <c r="JA219" s="179"/>
      <c r="JB219" s="179"/>
      <c r="JC219" s="179"/>
      <c r="JD219" s="179"/>
      <c r="JE219" s="179"/>
      <c r="JF219" s="179"/>
      <c r="JG219" s="179"/>
      <c r="JH219" s="179"/>
      <c r="JI219" s="179"/>
    </row>
    <row r="220" spans="1:269" s="4" customFormat="1" ht="80.099999999999994" customHeight="1" x14ac:dyDescent="0.25">
      <c r="A220" s="9">
        <f>A166+1</f>
        <v>102</v>
      </c>
      <c r="B220" s="9">
        <v>1</v>
      </c>
      <c r="C220" s="9" t="s">
        <v>4873</v>
      </c>
      <c r="D220" s="10" t="s">
        <v>250</v>
      </c>
      <c r="E220" s="28" t="s">
        <v>7056</v>
      </c>
      <c r="F220" s="9" t="s">
        <v>7057</v>
      </c>
      <c r="G220" s="28" t="s">
        <v>5069</v>
      </c>
      <c r="H220" s="9" t="s">
        <v>1719</v>
      </c>
      <c r="I220" s="9" t="s">
        <v>7058</v>
      </c>
      <c r="J220" s="42" t="s">
        <v>7059</v>
      </c>
      <c r="K220" s="42" t="s">
        <v>7057</v>
      </c>
      <c r="L220" s="42">
        <v>30.5977</v>
      </c>
      <c r="M220" s="42">
        <v>66.406940000000006</v>
      </c>
      <c r="N220" s="9" t="s">
        <v>8</v>
      </c>
      <c r="O220" s="28" t="s">
        <v>4422</v>
      </c>
      <c r="P220" s="9" t="s">
        <v>8</v>
      </c>
      <c r="Q220" s="9"/>
      <c r="R220" s="64"/>
      <c r="S220" s="41">
        <v>5</v>
      </c>
      <c r="T220" s="28" t="s">
        <v>7060</v>
      </c>
      <c r="U220" s="9">
        <v>63750</v>
      </c>
      <c r="V220" s="28" t="s">
        <v>258</v>
      </c>
      <c r="W220" s="141" t="s">
        <v>11</v>
      </c>
      <c r="X220" s="9"/>
    </row>
    <row r="221" spans="1:269" s="4" customFormat="1" ht="80.099999999999994" customHeight="1" x14ac:dyDescent="0.25">
      <c r="A221" s="9">
        <f t="shared" ref="A221:B236" si="29">A220+1</f>
        <v>103</v>
      </c>
      <c r="B221" s="9">
        <f t="shared" si="29"/>
        <v>2</v>
      </c>
      <c r="C221" s="9" t="s">
        <v>4873</v>
      </c>
      <c r="D221" s="10" t="s">
        <v>250</v>
      </c>
      <c r="E221" s="28" t="s">
        <v>7056</v>
      </c>
      <c r="F221" s="9" t="s">
        <v>7057</v>
      </c>
      <c r="G221" s="28" t="s">
        <v>5069</v>
      </c>
      <c r="H221" s="9" t="s">
        <v>7061</v>
      </c>
      <c r="I221" s="9" t="s">
        <v>7062</v>
      </c>
      <c r="J221" s="9" t="s">
        <v>7063</v>
      </c>
      <c r="K221" s="9" t="s">
        <v>7057</v>
      </c>
      <c r="L221" s="9">
        <v>30.452660000000002</v>
      </c>
      <c r="M221" s="9">
        <v>66.452680000000001</v>
      </c>
      <c r="N221" s="9" t="s">
        <v>8</v>
      </c>
      <c r="O221" s="28" t="s">
        <v>4422</v>
      </c>
      <c r="P221" s="9" t="s">
        <v>8</v>
      </c>
      <c r="Q221" s="9"/>
      <c r="R221" s="64"/>
      <c r="S221" s="41">
        <v>5</v>
      </c>
      <c r="T221" s="28" t="s">
        <v>7060</v>
      </c>
      <c r="U221" s="9">
        <v>63750</v>
      </c>
      <c r="V221" s="28" t="s">
        <v>258</v>
      </c>
      <c r="W221" s="141" t="s">
        <v>11</v>
      </c>
      <c r="X221" s="9"/>
    </row>
    <row r="222" spans="1:269" s="4" customFormat="1" ht="80.099999999999994" customHeight="1" x14ac:dyDescent="0.25">
      <c r="A222" s="9">
        <f t="shared" si="29"/>
        <v>104</v>
      </c>
      <c r="B222" s="9">
        <f t="shared" si="29"/>
        <v>3</v>
      </c>
      <c r="C222" s="9" t="s">
        <v>4873</v>
      </c>
      <c r="D222" s="10" t="s">
        <v>250</v>
      </c>
      <c r="E222" s="28" t="s">
        <v>7056</v>
      </c>
      <c r="F222" s="9" t="s">
        <v>7057</v>
      </c>
      <c r="G222" s="28" t="s">
        <v>5069</v>
      </c>
      <c r="H222" s="9" t="s">
        <v>7064</v>
      </c>
      <c r="I222" s="9" t="s">
        <v>7065</v>
      </c>
      <c r="J222" s="9" t="s">
        <v>7066</v>
      </c>
      <c r="K222" s="9" t="s">
        <v>7057</v>
      </c>
      <c r="L222" s="9">
        <v>30.532630000000001</v>
      </c>
      <c r="M222" s="9">
        <v>66.453599999999994</v>
      </c>
      <c r="N222" s="9" t="s">
        <v>8</v>
      </c>
      <c r="O222" s="28" t="s">
        <v>4422</v>
      </c>
      <c r="P222" s="9" t="s">
        <v>8</v>
      </c>
      <c r="Q222" s="9"/>
      <c r="R222" s="64"/>
      <c r="S222" s="41">
        <v>5</v>
      </c>
      <c r="T222" s="28" t="s">
        <v>7060</v>
      </c>
      <c r="U222" s="9">
        <v>63750</v>
      </c>
      <c r="V222" s="28" t="s">
        <v>258</v>
      </c>
      <c r="W222" s="141" t="s">
        <v>11</v>
      </c>
      <c r="X222" s="9"/>
    </row>
    <row r="223" spans="1:269" s="4" customFormat="1" ht="80.099999999999994" customHeight="1" x14ac:dyDescent="0.25">
      <c r="A223" s="9">
        <f t="shared" si="29"/>
        <v>105</v>
      </c>
      <c r="B223" s="9">
        <f t="shared" si="29"/>
        <v>4</v>
      </c>
      <c r="C223" s="9" t="s">
        <v>4873</v>
      </c>
      <c r="D223" s="10" t="s">
        <v>250</v>
      </c>
      <c r="E223" s="28" t="s">
        <v>7056</v>
      </c>
      <c r="F223" s="9" t="s">
        <v>7057</v>
      </c>
      <c r="G223" s="28" t="s">
        <v>5069</v>
      </c>
      <c r="H223" s="9" t="s">
        <v>7067</v>
      </c>
      <c r="I223" s="9" t="s">
        <v>6947</v>
      </c>
      <c r="J223" s="9" t="s">
        <v>7068</v>
      </c>
      <c r="K223" s="9" t="s">
        <v>7057</v>
      </c>
      <c r="L223" s="9">
        <v>30.452359999999999</v>
      </c>
      <c r="M223" s="9">
        <v>66.5642</v>
      </c>
      <c r="N223" s="9" t="s">
        <v>8</v>
      </c>
      <c r="O223" s="28" t="s">
        <v>4422</v>
      </c>
      <c r="P223" s="9" t="s">
        <v>8</v>
      </c>
      <c r="Q223" s="9"/>
      <c r="R223" s="64"/>
      <c r="S223" s="41">
        <v>5</v>
      </c>
      <c r="T223" s="28" t="s">
        <v>7060</v>
      </c>
      <c r="U223" s="9">
        <v>63750</v>
      </c>
      <c r="V223" s="28" t="s">
        <v>258</v>
      </c>
      <c r="W223" s="141" t="s">
        <v>11</v>
      </c>
      <c r="X223" s="9"/>
    </row>
    <row r="224" spans="1:269" s="4" customFormat="1" ht="80.099999999999994" customHeight="1" x14ac:dyDescent="0.25">
      <c r="A224" s="9">
        <f t="shared" si="29"/>
        <v>106</v>
      </c>
      <c r="B224" s="9">
        <f t="shared" si="29"/>
        <v>5</v>
      </c>
      <c r="C224" s="9" t="s">
        <v>4873</v>
      </c>
      <c r="D224" s="10" t="s">
        <v>250</v>
      </c>
      <c r="E224" s="28" t="s">
        <v>7056</v>
      </c>
      <c r="F224" s="9" t="s">
        <v>7057</v>
      </c>
      <c r="G224" s="28" t="s">
        <v>5069</v>
      </c>
      <c r="H224" s="9" t="s">
        <v>7069</v>
      </c>
      <c r="I224" s="9" t="s">
        <v>7070</v>
      </c>
      <c r="J224" s="9" t="s">
        <v>7071</v>
      </c>
      <c r="K224" s="9" t="s">
        <v>7057</v>
      </c>
      <c r="L224" s="9">
        <v>30.456379999999999</v>
      </c>
      <c r="M224" s="9">
        <v>66.456230000000005</v>
      </c>
      <c r="N224" s="9" t="s">
        <v>8</v>
      </c>
      <c r="O224" s="28" t="s">
        <v>4422</v>
      </c>
      <c r="P224" s="9" t="s">
        <v>8</v>
      </c>
      <c r="Q224" s="9"/>
      <c r="R224" s="64"/>
      <c r="S224" s="41">
        <v>5</v>
      </c>
      <c r="T224" s="28" t="s">
        <v>7060</v>
      </c>
      <c r="U224" s="9">
        <v>63750</v>
      </c>
      <c r="V224" s="28" t="s">
        <v>258</v>
      </c>
      <c r="W224" s="141" t="s">
        <v>11</v>
      </c>
      <c r="X224" s="9"/>
    </row>
    <row r="225" spans="1:24" s="4" customFormat="1" ht="80.099999999999994" customHeight="1" x14ac:dyDescent="0.25">
      <c r="A225" s="9">
        <f t="shared" si="29"/>
        <v>107</v>
      </c>
      <c r="B225" s="9">
        <f t="shared" si="29"/>
        <v>6</v>
      </c>
      <c r="C225" s="9" t="s">
        <v>4873</v>
      </c>
      <c r="D225" s="10" t="s">
        <v>250</v>
      </c>
      <c r="E225" s="28" t="s">
        <v>7056</v>
      </c>
      <c r="F225" s="9" t="s">
        <v>7057</v>
      </c>
      <c r="G225" s="28" t="s">
        <v>5069</v>
      </c>
      <c r="H225" s="9" t="s">
        <v>7072</v>
      </c>
      <c r="I225" s="9" t="s">
        <v>7073</v>
      </c>
      <c r="J225" s="9" t="s">
        <v>7074</v>
      </c>
      <c r="K225" s="9" t="s">
        <v>7057</v>
      </c>
      <c r="L225" s="9">
        <v>30.453220000000002</v>
      </c>
      <c r="M225" s="9">
        <v>66.453630000000004</v>
      </c>
      <c r="N225" s="9" t="s">
        <v>8</v>
      </c>
      <c r="O225" s="28" t="s">
        <v>4422</v>
      </c>
      <c r="P225" s="9" t="s">
        <v>8</v>
      </c>
      <c r="Q225" s="9"/>
      <c r="R225" s="64"/>
      <c r="S225" s="41">
        <v>5</v>
      </c>
      <c r="T225" s="28" t="s">
        <v>7060</v>
      </c>
      <c r="U225" s="9">
        <v>63750</v>
      </c>
      <c r="V225" s="28" t="s">
        <v>258</v>
      </c>
      <c r="W225" s="141" t="s">
        <v>11</v>
      </c>
      <c r="X225" s="9"/>
    </row>
    <row r="226" spans="1:24" s="4" customFormat="1" ht="80.099999999999994" customHeight="1" x14ac:dyDescent="0.25">
      <c r="A226" s="9">
        <f t="shared" si="29"/>
        <v>108</v>
      </c>
      <c r="B226" s="9">
        <f t="shared" si="29"/>
        <v>7</v>
      </c>
      <c r="C226" s="9" t="s">
        <v>4873</v>
      </c>
      <c r="D226" s="10" t="s">
        <v>250</v>
      </c>
      <c r="E226" s="28" t="s">
        <v>7056</v>
      </c>
      <c r="F226" s="9" t="s">
        <v>7057</v>
      </c>
      <c r="G226" s="28" t="s">
        <v>5069</v>
      </c>
      <c r="H226" s="9" t="s">
        <v>7075</v>
      </c>
      <c r="I226" s="9" t="s">
        <v>7076</v>
      </c>
      <c r="J226" s="9" t="s">
        <v>7077</v>
      </c>
      <c r="K226" s="9" t="s">
        <v>7057</v>
      </c>
      <c r="L226" s="9">
        <v>30.123629999999999</v>
      </c>
      <c r="M226" s="9">
        <v>66.543210000000002</v>
      </c>
      <c r="N226" s="9" t="s">
        <v>8</v>
      </c>
      <c r="O226" s="28" t="s">
        <v>4422</v>
      </c>
      <c r="P226" s="9" t="s">
        <v>8</v>
      </c>
      <c r="Q226" s="9"/>
      <c r="R226" s="64"/>
      <c r="S226" s="41">
        <v>5</v>
      </c>
      <c r="T226" s="28" t="s">
        <v>7060</v>
      </c>
      <c r="U226" s="9">
        <v>63750</v>
      </c>
      <c r="V226" s="28" t="s">
        <v>258</v>
      </c>
      <c r="W226" s="141" t="s">
        <v>11</v>
      </c>
      <c r="X226" s="9"/>
    </row>
    <row r="227" spans="1:24" s="4" customFormat="1" ht="80.099999999999994" customHeight="1" x14ac:dyDescent="0.25">
      <c r="A227" s="9">
        <f t="shared" si="29"/>
        <v>109</v>
      </c>
      <c r="B227" s="9">
        <f t="shared" si="29"/>
        <v>8</v>
      </c>
      <c r="C227" s="9" t="s">
        <v>4873</v>
      </c>
      <c r="D227" s="10" t="s">
        <v>250</v>
      </c>
      <c r="E227" s="28" t="s">
        <v>7056</v>
      </c>
      <c r="F227" s="9" t="s">
        <v>7057</v>
      </c>
      <c r="G227" s="28" t="s">
        <v>5069</v>
      </c>
      <c r="H227" s="9" t="s">
        <v>7078</v>
      </c>
      <c r="I227" s="9" t="s">
        <v>7079</v>
      </c>
      <c r="J227" s="9" t="s">
        <v>7080</v>
      </c>
      <c r="K227" s="9" t="s">
        <v>7057</v>
      </c>
      <c r="L227" s="9">
        <v>30.536539999999999</v>
      </c>
      <c r="M227" s="9">
        <v>66.563119999999998</v>
      </c>
      <c r="N227" s="9" t="s">
        <v>8</v>
      </c>
      <c r="O227" s="28" t="s">
        <v>4422</v>
      </c>
      <c r="P227" s="9" t="s">
        <v>8</v>
      </c>
      <c r="Q227" s="9"/>
      <c r="R227" s="64"/>
      <c r="S227" s="41">
        <v>5</v>
      </c>
      <c r="T227" s="28" t="s">
        <v>7060</v>
      </c>
      <c r="U227" s="9">
        <v>63750</v>
      </c>
      <c r="V227" s="28" t="s">
        <v>258</v>
      </c>
      <c r="W227" s="141" t="s">
        <v>11</v>
      </c>
      <c r="X227" s="9"/>
    </row>
    <row r="228" spans="1:24" s="4" customFormat="1" ht="80.099999999999994" customHeight="1" x14ac:dyDescent="0.25">
      <c r="A228" s="9">
        <f t="shared" si="29"/>
        <v>110</v>
      </c>
      <c r="B228" s="9">
        <f t="shared" si="29"/>
        <v>9</v>
      </c>
      <c r="C228" s="9" t="s">
        <v>4873</v>
      </c>
      <c r="D228" s="10" t="s">
        <v>250</v>
      </c>
      <c r="E228" s="28" t="s">
        <v>7056</v>
      </c>
      <c r="F228" s="9" t="s">
        <v>7057</v>
      </c>
      <c r="G228" s="28" t="s">
        <v>5069</v>
      </c>
      <c r="H228" s="9" t="s">
        <v>7081</v>
      </c>
      <c r="I228" s="9" t="s">
        <v>7082</v>
      </c>
      <c r="J228" s="9" t="s">
        <v>7083</v>
      </c>
      <c r="K228" s="9" t="s">
        <v>7057</v>
      </c>
      <c r="L228" s="9">
        <v>30.546309999999998</v>
      </c>
      <c r="M228" s="9">
        <v>66.456559999999996</v>
      </c>
      <c r="N228" s="9" t="s">
        <v>8</v>
      </c>
      <c r="O228" s="28" t="s">
        <v>4422</v>
      </c>
      <c r="P228" s="9" t="s">
        <v>8</v>
      </c>
      <c r="Q228" s="9"/>
      <c r="R228" s="64"/>
      <c r="S228" s="41">
        <v>5</v>
      </c>
      <c r="T228" s="28" t="s">
        <v>7060</v>
      </c>
      <c r="U228" s="9">
        <v>63750</v>
      </c>
      <c r="V228" s="28" t="s">
        <v>258</v>
      </c>
      <c r="W228" s="141" t="s">
        <v>11</v>
      </c>
      <c r="X228" s="9"/>
    </row>
    <row r="229" spans="1:24" s="4" customFormat="1" ht="80.099999999999994" customHeight="1" x14ac:dyDescent="0.25">
      <c r="A229" s="9">
        <f t="shared" si="29"/>
        <v>111</v>
      </c>
      <c r="B229" s="9">
        <f t="shared" si="29"/>
        <v>10</v>
      </c>
      <c r="C229" s="9" t="s">
        <v>4873</v>
      </c>
      <c r="D229" s="10" t="s">
        <v>250</v>
      </c>
      <c r="E229" s="28" t="s">
        <v>7056</v>
      </c>
      <c r="F229" s="9" t="s">
        <v>7057</v>
      </c>
      <c r="G229" s="28" t="s">
        <v>5069</v>
      </c>
      <c r="H229" s="9" t="s">
        <v>7084</v>
      </c>
      <c r="I229" s="9" t="s">
        <v>7085</v>
      </c>
      <c r="J229" s="9" t="s">
        <v>7086</v>
      </c>
      <c r="K229" s="9" t="s">
        <v>7057</v>
      </c>
      <c r="L229" s="9">
        <v>30.456520000000001</v>
      </c>
      <c r="M229" s="9">
        <v>66.456119999999999</v>
      </c>
      <c r="N229" s="9" t="s">
        <v>8</v>
      </c>
      <c r="O229" s="28" t="s">
        <v>4422</v>
      </c>
      <c r="P229" s="9" t="s">
        <v>8</v>
      </c>
      <c r="Q229" s="9"/>
      <c r="R229" s="64"/>
      <c r="S229" s="41">
        <v>5</v>
      </c>
      <c r="T229" s="28" t="s">
        <v>7060</v>
      </c>
      <c r="U229" s="9">
        <v>63750</v>
      </c>
      <c r="V229" s="28" t="s">
        <v>258</v>
      </c>
      <c r="W229" s="141" t="s">
        <v>11</v>
      </c>
      <c r="X229" s="9"/>
    </row>
    <row r="230" spans="1:24" s="4" customFormat="1" ht="80.099999999999994" customHeight="1" x14ac:dyDescent="0.25">
      <c r="A230" s="9">
        <f t="shared" si="29"/>
        <v>112</v>
      </c>
      <c r="B230" s="9">
        <f t="shared" si="29"/>
        <v>11</v>
      </c>
      <c r="C230" s="9" t="s">
        <v>4873</v>
      </c>
      <c r="D230" s="10" t="s">
        <v>250</v>
      </c>
      <c r="E230" s="28" t="s">
        <v>7056</v>
      </c>
      <c r="F230" s="9" t="s">
        <v>7087</v>
      </c>
      <c r="G230" s="28" t="s">
        <v>5069</v>
      </c>
      <c r="H230" s="9" t="s">
        <v>7088</v>
      </c>
      <c r="I230" s="9" t="s">
        <v>7089</v>
      </c>
      <c r="J230" s="9" t="s">
        <v>7090</v>
      </c>
      <c r="K230" s="9" t="s">
        <v>7087</v>
      </c>
      <c r="L230" s="9">
        <v>30.456209999999999</v>
      </c>
      <c r="M230" s="9">
        <v>66.152640000000005</v>
      </c>
      <c r="N230" s="9" t="s">
        <v>8</v>
      </c>
      <c r="O230" s="28" t="s">
        <v>4422</v>
      </c>
      <c r="P230" s="9" t="s">
        <v>8</v>
      </c>
      <c r="Q230" s="9"/>
      <c r="R230" s="64"/>
      <c r="S230" s="41">
        <v>5</v>
      </c>
      <c r="T230" s="28" t="s">
        <v>7060</v>
      </c>
      <c r="U230" s="9">
        <v>63750</v>
      </c>
      <c r="V230" s="28" t="s">
        <v>258</v>
      </c>
      <c r="W230" s="141" t="s">
        <v>11</v>
      </c>
      <c r="X230" s="9"/>
    </row>
    <row r="231" spans="1:24" s="4" customFormat="1" ht="80.099999999999994" customHeight="1" x14ac:dyDescent="0.25">
      <c r="A231" s="9">
        <f t="shared" si="29"/>
        <v>113</v>
      </c>
      <c r="B231" s="9">
        <f t="shared" si="29"/>
        <v>12</v>
      </c>
      <c r="C231" s="9" t="s">
        <v>4873</v>
      </c>
      <c r="D231" s="10" t="s">
        <v>250</v>
      </c>
      <c r="E231" s="28" t="s">
        <v>7056</v>
      </c>
      <c r="F231" s="9" t="s">
        <v>7091</v>
      </c>
      <c r="G231" s="28" t="s">
        <v>5069</v>
      </c>
      <c r="H231" s="9" t="s">
        <v>7092</v>
      </c>
      <c r="I231" s="9" t="s">
        <v>7093</v>
      </c>
      <c r="J231" s="9" t="s">
        <v>7094</v>
      </c>
      <c r="K231" s="9" t="s">
        <v>7091</v>
      </c>
      <c r="L231" s="9">
        <v>30.456299999999999</v>
      </c>
      <c r="M231" s="9">
        <v>66.456119999999999</v>
      </c>
      <c r="N231" s="9" t="s">
        <v>8</v>
      </c>
      <c r="O231" s="28" t="s">
        <v>4422</v>
      </c>
      <c r="P231" s="9" t="s">
        <v>8</v>
      </c>
      <c r="Q231" s="9"/>
      <c r="R231" s="64"/>
      <c r="S231" s="41">
        <v>5</v>
      </c>
      <c r="T231" s="28" t="s">
        <v>7060</v>
      </c>
      <c r="U231" s="9">
        <v>63750</v>
      </c>
      <c r="V231" s="28" t="s">
        <v>258</v>
      </c>
      <c r="W231" s="141" t="s">
        <v>11</v>
      </c>
      <c r="X231" s="9"/>
    </row>
    <row r="232" spans="1:24" s="4" customFormat="1" ht="80.099999999999994" customHeight="1" x14ac:dyDescent="0.25">
      <c r="A232" s="9">
        <f t="shared" si="29"/>
        <v>114</v>
      </c>
      <c r="B232" s="9">
        <f t="shared" si="29"/>
        <v>13</v>
      </c>
      <c r="C232" s="9" t="s">
        <v>4873</v>
      </c>
      <c r="D232" s="10" t="s">
        <v>250</v>
      </c>
      <c r="E232" s="28" t="s">
        <v>7056</v>
      </c>
      <c r="F232" s="9" t="s">
        <v>7095</v>
      </c>
      <c r="G232" s="28" t="s">
        <v>5069</v>
      </c>
      <c r="H232" s="9" t="s">
        <v>7096</v>
      </c>
      <c r="I232" s="9" t="s">
        <v>7097</v>
      </c>
      <c r="J232" s="9" t="s">
        <v>7098</v>
      </c>
      <c r="K232" s="9" t="s">
        <v>7095</v>
      </c>
      <c r="L232" s="9">
        <v>30.45656</v>
      </c>
      <c r="M232" s="9">
        <v>66.456320000000005</v>
      </c>
      <c r="N232" s="9" t="s">
        <v>8</v>
      </c>
      <c r="O232" s="28" t="s">
        <v>4422</v>
      </c>
      <c r="P232" s="9" t="s">
        <v>8</v>
      </c>
      <c r="Q232" s="9"/>
      <c r="R232" s="64"/>
      <c r="S232" s="41">
        <v>5</v>
      </c>
      <c r="T232" s="28" t="s">
        <v>7060</v>
      </c>
      <c r="U232" s="9">
        <v>63750</v>
      </c>
      <c r="V232" s="28" t="s">
        <v>258</v>
      </c>
      <c r="W232" s="141" t="s">
        <v>11</v>
      </c>
      <c r="X232" s="9"/>
    </row>
    <row r="233" spans="1:24" s="4" customFormat="1" ht="80.099999999999994" customHeight="1" x14ac:dyDescent="0.25">
      <c r="A233" s="9">
        <f t="shared" si="29"/>
        <v>115</v>
      </c>
      <c r="B233" s="9">
        <f t="shared" si="29"/>
        <v>14</v>
      </c>
      <c r="C233" s="9" t="s">
        <v>4873</v>
      </c>
      <c r="D233" s="10" t="s">
        <v>250</v>
      </c>
      <c r="E233" s="28" t="s">
        <v>7056</v>
      </c>
      <c r="F233" s="9" t="s">
        <v>7099</v>
      </c>
      <c r="G233" s="28" t="s">
        <v>5069</v>
      </c>
      <c r="H233" s="9" t="s">
        <v>7100</v>
      </c>
      <c r="I233" s="9" t="s">
        <v>7101</v>
      </c>
      <c r="J233" s="9" t="s">
        <v>7102</v>
      </c>
      <c r="K233" s="9" t="s">
        <v>7099</v>
      </c>
      <c r="L233" s="9">
        <v>30.415634000000001</v>
      </c>
      <c r="M233" s="9">
        <v>66.142300000000006</v>
      </c>
      <c r="N233" s="9" t="s">
        <v>8</v>
      </c>
      <c r="O233" s="28" t="s">
        <v>4422</v>
      </c>
      <c r="P233" s="9" t="s">
        <v>8</v>
      </c>
      <c r="Q233" s="9"/>
      <c r="R233" s="64"/>
      <c r="S233" s="41">
        <v>5</v>
      </c>
      <c r="T233" s="28" t="s">
        <v>7060</v>
      </c>
      <c r="U233" s="9">
        <v>63750</v>
      </c>
      <c r="V233" s="28" t="s">
        <v>258</v>
      </c>
      <c r="W233" s="141" t="s">
        <v>11</v>
      </c>
      <c r="X233" s="9"/>
    </row>
    <row r="234" spans="1:24" s="4" customFormat="1" ht="80.099999999999994" customHeight="1" x14ac:dyDescent="0.25">
      <c r="A234" s="9">
        <f t="shared" si="29"/>
        <v>116</v>
      </c>
      <c r="B234" s="9">
        <f t="shared" si="29"/>
        <v>15</v>
      </c>
      <c r="C234" s="9" t="s">
        <v>4873</v>
      </c>
      <c r="D234" s="10" t="s">
        <v>250</v>
      </c>
      <c r="E234" s="28" t="s">
        <v>7056</v>
      </c>
      <c r="F234" s="9" t="s">
        <v>7103</v>
      </c>
      <c r="G234" s="28" t="s">
        <v>5069</v>
      </c>
      <c r="H234" s="9" t="s">
        <v>290</v>
      </c>
      <c r="I234" s="9" t="s">
        <v>7104</v>
      </c>
      <c r="J234" s="9" t="s">
        <v>7105</v>
      </c>
      <c r="K234" s="9" t="s">
        <v>7103</v>
      </c>
      <c r="L234" s="9">
        <v>30.456330000000001</v>
      </c>
      <c r="M234" s="9">
        <v>66.456450000000004</v>
      </c>
      <c r="N234" s="9" t="s">
        <v>8</v>
      </c>
      <c r="O234" s="28" t="s">
        <v>4422</v>
      </c>
      <c r="P234" s="9" t="s">
        <v>8</v>
      </c>
      <c r="Q234" s="9"/>
      <c r="R234" s="64"/>
      <c r="S234" s="41">
        <v>5</v>
      </c>
      <c r="T234" s="28" t="s">
        <v>7060</v>
      </c>
      <c r="U234" s="9">
        <v>63750</v>
      </c>
      <c r="V234" s="28" t="s">
        <v>258</v>
      </c>
      <c r="W234" s="141" t="s">
        <v>11</v>
      </c>
      <c r="X234" s="9"/>
    </row>
    <row r="235" spans="1:24" s="4" customFormat="1" ht="80.099999999999994" customHeight="1" x14ac:dyDescent="0.25">
      <c r="A235" s="9">
        <f t="shared" si="29"/>
        <v>117</v>
      </c>
      <c r="B235" s="9">
        <f t="shared" si="29"/>
        <v>16</v>
      </c>
      <c r="C235" s="9" t="s">
        <v>4873</v>
      </c>
      <c r="D235" s="10" t="s">
        <v>250</v>
      </c>
      <c r="E235" s="28" t="s">
        <v>7056</v>
      </c>
      <c r="F235" s="9" t="s">
        <v>7106</v>
      </c>
      <c r="G235" s="28" t="s">
        <v>5069</v>
      </c>
      <c r="H235" s="9" t="s">
        <v>118</v>
      </c>
      <c r="I235" s="9" t="s">
        <v>7107</v>
      </c>
      <c r="J235" s="9" t="s">
        <v>7108</v>
      </c>
      <c r="K235" s="9" t="s">
        <v>7106</v>
      </c>
      <c r="L235" s="9">
        <v>30.45645</v>
      </c>
      <c r="M235" s="9">
        <v>66.456232</v>
      </c>
      <c r="N235" s="9" t="s">
        <v>8</v>
      </c>
      <c r="O235" s="28" t="s">
        <v>4422</v>
      </c>
      <c r="P235" s="9" t="s">
        <v>8</v>
      </c>
      <c r="Q235" s="9"/>
      <c r="R235" s="64"/>
      <c r="S235" s="41">
        <v>5</v>
      </c>
      <c r="T235" s="28" t="s">
        <v>7060</v>
      </c>
      <c r="U235" s="9">
        <v>63750</v>
      </c>
      <c r="V235" s="28" t="s">
        <v>258</v>
      </c>
      <c r="W235" s="141" t="s">
        <v>11</v>
      </c>
      <c r="X235" s="9"/>
    </row>
    <row r="236" spans="1:24" s="4" customFormat="1" ht="80.099999999999994" customHeight="1" x14ac:dyDescent="0.25">
      <c r="A236" s="9">
        <f t="shared" si="29"/>
        <v>118</v>
      </c>
      <c r="B236" s="9">
        <f t="shared" si="29"/>
        <v>17</v>
      </c>
      <c r="C236" s="9" t="s">
        <v>4873</v>
      </c>
      <c r="D236" s="10" t="s">
        <v>250</v>
      </c>
      <c r="E236" s="28" t="s">
        <v>7056</v>
      </c>
      <c r="F236" s="9" t="s">
        <v>7087</v>
      </c>
      <c r="G236" s="28" t="s">
        <v>5069</v>
      </c>
      <c r="H236" s="9" t="s">
        <v>7109</v>
      </c>
      <c r="I236" s="9" t="s">
        <v>7110</v>
      </c>
      <c r="J236" s="9" t="s">
        <v>7111</v>
      </c>
      <c r="K236" s="9" t="s">
        <v>7087</v>
      </c>
      <c r="L236" s="9">
        <v>30.456340000000001</v>
      </c>
      <c r="M236" s="9">
        <v>66.456320000000005</v>
      </c>
      <c r="N236" s="9" t="s">
        <v>8</v>
      </c>
      <c r="O236" s="28" t="s">
        <v>4422</v>
      </c>
      <c r="P236" s="9" t="s">
        <v>8</v>
      </c>
      <c r="Q236" s="9"/>
      <c r="R236" s="64"/>
      <c r="S236" s="41">
        <v>5</v>
      </c>
      <c r="T236" s="28" t="s">
        <v>7060</v>
      </c>
      <c r="U236" s="9">
        <v>63750</v>
      </c>
      <c r="V236" s="28" t="s">
        <v>258</v>
      </c>
      <c r="W236" s="141" t="s">
        <v>11</v>
      </c>
      <c r="X236" s="9"/>
    </row>
    <row r="237" spans="1:24" s="4" customFormat="1" ht="80.099999999999994" customHeight="1" x14ac:dyDescent="0.25">
      <c r="A237" s="9">
        <f t="shared" ref="A237:B252" si="30">A236+1</f>
        <v>119</v>
      </c>
      <c r="B237" s="9">
        <f t="shared" si="30"/>
        <v>18</v>
      </c>
      <c r="C237" s="9" t="s">
        <v>4873</v>
      </c>
      <c r="D237" s="10" t="s">
        <v>250</v>
      </c>
      <c r="E237" s="28" t="s">
        <v>7056</v>
      </c>
      <c r="F237" s="9" t="s">
        <v>7087</v>
      </c>
      <c r="G237" s="28" t="s">
        <v>5069</v>
      </c>
      <c r="H237" s="9" t="s">
        <v>7112</v>
      </c>
      <c r="I237" s="9" t="s">
        <v>7113</v>
      </c>
      <c r="J237" s="9" t="s">
        <v>7114</v>
      </c>
      <c r="K237" s="9" t="s">
        <v>7087</v>
      </c>
      <c r="L237" s="9">
        <v>30.456340000000001</v>
      </c>
      <c r="M237" s="9">
        <v>66.156350000000003</v>
      </c>
      <c r="N237" s="9" t="s">
        <v>8</v>
      </c>
      <c r="O237" s="28" t="s">
        <v>4422</v>
      </c>
      <c r="P237" s="9" t="s">
        <v>8</v>
      </c>
      <c r="Q237" s="9"/>
      <c r="R237" s="64"/>
      <c r="S237" s="41">
        <v>5</v>
      </c>
      <c r="T237" s="28" t="s">
        <v>7060</v>
      </c>
      <c r="U237" s="9">
        <v>63750</v>
      </c>
      <c r="V237" s="28" t="s">
        <v>258</v>
      </c>
      <c r="W237" s="141" t="s">
        <v>11</v>
      </c>
      <c r="X237" s="9"/>
    </row>
    <row r="238" spans="1:24" s="4" customFormat="1" ht="80.099999999999994" customHeight="1" x14ac:dyDescent="0.25">
      <c r="A238" s="9">
        <f t="shared" si="30"/>
        <v>120</v>
      </c>
      <c r="B238" s="9">
        <f t="shared" si="30"/>
        <v>19</v>
      </c>
      <c r="C238" s="9" t="s">
        <v>4873</v>
      </c>
      <c r="D238" s="10" t="s">
        <v>250</v>
      </c>
      <c r="E238" s="28" t="s">
        <v>7056</v>
      </c>
      <c r="F238" s="9" t="s">
        <v>7115</v>
      </c>
      <c r="G238" s="28" t="s">
        <v>5069</v>
      </c>
      <c r="H238" s="9" t="s">
        <v>7116</v>
      </c>
      <c r="I238" s="9" t="s">
        <v>7117</v>
      </c>
      <c r="J238" s="9" t="s">
        <v>7118</v>
      </c>
      <c r="K238" s="9" t="s">
        <v>7115</v>
      </c>
      <c r="L238" s="9">
        <v>30.45635</v>
      </c>
      <c r="M238" s="9">
        <v>66.456540000000004</v>
      </c>
      <c r="N238" s="9" t="s">
        <v>8</v>
      </c>
      <c r="O238" s="28" t="s">
        <v>4422</v>
      </c>
      <c r="P238" s="9" t="s">
        <v>8</v>
      </c>
      <c r="Q238" s="9"/>
      <c r="R238" s="64"/>
      <c r="S238" s="41">
        <v>5</v>
      </c>
      <c r="T238" s="28" t="s">
        <v>7060</v>
      </c>
      <c r="U238" s="9">
        <v>63750</v>
      </c>
      <c r="V238" s="28" t="s">
        <v>258</v>
      </c>
      <c r="W238" s="141" t="s">
        <v>11</v>
      </c>
      <c r="X238" s="9"/>
    </row>
    <row r="239" spans="1:24" s="4" customFormat="1" ht="80.099999999999994" customHeight="1" x14ac:dyDescent="0.25">
      <c r="A239" s="9">
        <f t="shared" si="30"/>
        <v>121</v>
      </c>
      <c r="B239" s="9">
        <f t="shared" si="30"/>
        <v>20</v>
      </c>
      <c r="C239" s="9" t="s">
        <v>4873</v>
      </c>
      <c r="D239" s="10" t="s">
        <v>250</v>
      </c>
      <c r="E239" s="28" t="s">
        <v>3879</v>
      </c>
      <c r="F239" s="9" t="s">
        <v>7119</v>
      </c>
      <c r="G239" s="28" t="s">
        <v>7120</v>
      </c>
      <c r="H239" s="9" t="s">
        <v>7121</v>
      </c>
      <c r="I239" s="9" t="s">
        <v>7122</v>
      </c>
      <c r="J239" s="9" t="s">
        <v>7123</v>
      </c>
      <c r="K239" s="9" t="s">
        <v>7119</v>
      </c>
      <c r="L239" s="9">
        <v>30.45354</v>
      </c>
      <c r="M239" s="9">
        <v>66.456450000000004</v>
      </c>
      <c r="N239" s="9" t="s">
        <v>8</v>
      </c>
      <c r="O239" s="28" t="s">
        <v>4422</v>
      </c>
      <c r="P239" s="9" t="s">
        <v>8</v>
      </c>
      <c r="Q239" s="9"/>
      <c r="R239" s="64"/>
      <c r="S239" s="41">
        <v>5</v>
      </c>
      <c r="T239" s="28" t="s">
        <v>7060</v>
      </c>
      <c r="U239" s="9">
        <v>63750</v>
      </c>
      <c r="V239" s="28" t="s">
        <v>258</v>
      </c>
      <c r="W239" s="141" t="s">
        <v>11</v>
      </c>
      <c r="X239" s="9"/>
    </row>
    <row r="240" spans="1:24" s="4" customFormat="1" ht="80.099999999999994" customHeight="1" x14ac:dyDescent="0.25">
      <c r="A240" s="9">
        <f t="shared" si="30"/>
        <v>122</v>
      </c>
      <c r="B240" s="9">
        <f t="shared" si="30"/>
        <v>21</v>
      </c>
      <c r="C240" s="9" t="s">
        <v>4873</v>
      </c>
      <c r="D240" s="10" t="s">
        <v>250</v>
      </c>
      <c r="E240" s="28" t="s">
        <v>3879</v>
      </c>
      <c r="F240" s="9" t="s">
        <v>7124</v>
      </c>
      <c r="G240" s="28" t="s">
        <v>7120</v>
      </c>
      <c r="H240" s="9" t="s">
        <v>7125</v>
      </c>
      <c r="I240" s="9" t="s">
        <v>7126</v>
      </c>
      <c r="J240" s="9" t="s">
        <v>7127</v>
      </c>
      <c r="K240" s="9" t="s">
        <v>7124</v>
      </c>
      <c r="L240" s="9">
        <v>30.456344999999999</v>
      </c>
      <c r="M240" s="9">
        <v>66.456453999999994</v>
      </c>
      <c r="N240" s="9" t="s">
        <v>8</v>
      </c>
      <c r="O240" s="28" t="s">
        <v>4422</v>
      </c>
      <c r="P240" s="9" t="s">
        <v>8</v>
      </c>
      <c r="Q240" s="9"/>
      <c r="R240" s="64"/>
      <c r="S240" s="41">
        <v>5</v>
      </c>
      <c r="T240" s="28" t="s">
        <v>7060</v>
      </c>
      <c r="U240" s="9">
        <v>63750</v>
      </c>
      <c r="V240" s="28" t="s">
        <v>258</v>
      </c>
      <c r="W240" s="141" t="s">
        <v>11</v>
      </c>
      <c r="X240" s="9"/>
    </row>
    <row r="241" spans="1:24" s="4" customFormat="1" ht="80.099999999999994" customHeight="1" x14ac:dyDescent="0.25">
      <c r="A241" s="9">
        <f t="shared" si="30"/>
        <v>123</v>
      </c>
      <c r="B241" s="9">
        <f t="shared" si="30"/>
        <v>22</v>
      </c>
      <c r="C241" s="9" t="s">
        <v>4873</v>
      </c>
      <c r="D241" s="10" t="s">
        <v>250</v>
      </c>
      <c r="E241" s="28" t="s">
        <v>7056</v>
      </c>
      <c r="F241" s="9" t="s">
        <v>7128</v>
      </c>
      <c r="G241" s="28" t="s">
        <v>5069</v>
      </c>
      <c r="H241" s="9" t="s">
        <v>7129</v>
      </c>
      <c r="I241" s="9" t="s">
        <v>7130</v>
      </c>
      <c r="J241" s="9" t="s">
        <v>7131</v>
      </c>
      <c r="K241" s="9" t="s">
        <v>7128</v>
      </c>
      <c r="L241" s="9">
        <v>30.456454999999998</v>
      </c>
      <c r="M241" s="9">
        <v>66.456445000000002</v>
      </c>
      <c r="N241" s="9" t="s">
        <v>8</v>
      </c>
      <c r="O241" s="28" t="s">
        <v>4422</v>
      </c>
      <c r="P241" s="9" t="s">
        <v>8</v>
      </c>
      <c r="Q241" s="9"/>
      <c r="R241" s="64"/>
      <c r="S241" s="41">
        <v>5</v>
      </c>
      <c r="T241" s="28" t="s">
        <v>7060</v>
      </c>
      <c r="U241" s="9">
        <v>63750</v>
      </c>
      <c r="V241" s="28" t="s">
        <v>258</v>
      </c>
      <c r="W241" s="141" t="s">
        <v>11</v>
      </c>
      <c r="X241" s="9"/>
    </row>
    <row r="242" spans="1:24" s="4" customFormat="1" ht="80.099999999999994" customHeight="1" x14ac:dyDescent="0.25">
      <c r="A242" s="9">
        <f t="shared" si="30"/>
        <v>124</v>
      </c>
      <c r="B242" s="9">
        <f t="shared" si="30"/>
        <v>23</v>
      </c>
      <c r="C242" s="9" t="s">
        <v>4873</v>
      </c>
      <c r="D242" s="10" t="s">
        <v>250</v>
      </c>
      <c r="E242" s="28" t="s">
        <v>7132</v>
      </c>
      <c r="F242" s="9" t="s">
        <v>7133</v>
      </c>
      <c r="G242" s="28" t="s">
        <v>7134</v>
      </c>
      <c r="H242" s="9" t="s">
        <v>7135</v>
      </c>
      <c r="I242" s="9" t="s">
        <v>7136</v>
      </c>
      <c r="J242" s="9" t="s">
        <v>7137</v>
      </c>
      <c r="K242" s="9" t="s">
        <v>7133</v>
      </c>
      <c r="L242" s="9">
        <v>30.456554000000001</v>
      </c>
      <c r="M242" s="9">
        <v>66.546449999999993</v>
      </c>
      <c r="N242" s="9" t="s">
        <v>8</v>
      </c>
      <c r="O242" s="28" t="s">
        <v>4422</v>
      </c>
      <c r="P242" s="9" t="s">
        <v>8</v>
      </c>
      <c r="Q242" s="9"/>
      <c r="R242" s="64"/>
      <c r="S242" s="41">
        <v>5</v>
      </c>
      <c r="T242" s="28" t="s">
        <v>7060</v>
      </c>
      <c r="U242" s="9">
        <v>63750</v>
      </c>
      <c r="V242" s="28" t="s">
        <v>258</v>
      </c>
      <c r="W242" s="141" t="s">
        <v>11</v>
      </c>
      <c r="X242" s="9"/>
    </row>
    <row r="243" spans="1:24" s="4" customFormat="1" ht="80.099999999999994" customHeight="1" x14ac:dyDescent="0.25">
      <c r="A243" s="9">
        <f t="shared" si="30"/>
        <v>125</v>
      </c>
      <c r="B243" s="9">
        <f t="shared" si="30"/>
        <v>24</v>
      </c>
      <c r="C243" s="9" t="s">
        <v>4873</v>
      </c>
      <c r="D243" s="10" t="s">
        <v>250</v>
      </c>
      <c r="E243" s="28" t="s">
        <v>7132</v>
      </c>
      <c r="F243" s="9" t="s">
        <v>7138</v>
      </c>
      <c r="G243" s="28" t="s">
        <v>7139</v>
      </c>
      <c r="H243" s="9" t="s">
        <v>653</v>
      </c>
      <c r="I243" s="9" t="s">
        <v>7140</v>
      </c>
      <c r="J243" s="9" t="s">
        <v>7141</v>
      </c>
      <c r="K243" s="9" t="s">
        <v>7138</v>
      </c>
      <c r="L243" s="9">
        <v>30.456454000000001</v>
      </c>
      <c r="M243" s="9">
        <v>66.456440000000001</v>
      </c>
      <c r="N243" s="9" t="s">
        <v>8</v>
      </c>
      <c r="O243" s="28" t="s">
        <v>4422</v>
      </c>
      <c r="P243" s="9" t="s">
        <v>8</v>
      </c>
      <c r="Q243" s="9"/>
      <c r="R243" s="64"/>
      <c r="S243" s="41">
        <v>5</v>
      </c>
      <c r="T243" s="28" t="s">
        <v>7060</v>
      </c>
      <c r="U243" s="9">
        <v>63750</v>
      </c>
      <c r="V243" s="28" t="s">
        <v>258</v>
      </c>
      <c r="W243" s="141" t="s">
        <v>11</v>
      </c>
      <c r="X243" s="9"/>
    </row>
    <row r="244" spans="1:24" s="4" customFormat="1" ht="80.099999999999994" customHeight="1" x14ac:dyDescent="0.25">
      <c r="A244" s="9">
        <f t="shared" si="30"/>
        <v>126</v>
      </c>
      <c r="B244" s="9">
        <f t="shared" si="30"/>
        <v>25</v>
      </c>
      <c r="C244" s="9" t="s">
        <v>4873</v>
      </c>
      <c r="D244" s="10" t="s">
        <v>250</v>
      </c>
      <c r="E244" s="28" t="s">
        <v>7132</v>
      </c>
      <c r="F244" s="9" t="s">
        <v>7138</v>
      </c>
      <c r="G244" s="28" t="s">
        <v>7139</v>
      </c>
      <c r="H244" s="9" t="s">
        <v>7142</v>
      </c>
      <c r="I244" s="9" t="s">
        <v>7143</v>
      </c>
      <c r="J244" s="9" t="s">
        <v>7144</v>
      </c>
      <c r="K244" s="9" t="s">
        <v>7138</v>
      </c>
      <c r="L244" s="9">
        <v>30.455200000000001</v>
      </c>
      <c r="M244" s="9">
        <v>66.456500000000005</v>
      </c>
      <c r="N244" s="9" t="s">
        <v>8</v>
      </c>
      <c r="O244" s="28" t="s">
        <v>4422</v>
      </c>
      <c r="P244" s="9" t="s">
        <v>8</v>
      </c>
      <c r="Q244" s="9"/>
      <c r="R244" s="64"/>
      <c r="S244" s="41">
        <v>5</v>
      </c>
      <c r="T244" s="28" t="s">
        <v>7060</v>
      </c>
      <c r="U244" s="9">
        <v>63750</v>
      </c>
      <c r="V244" s="28" t="s">
        <v>258</v>
      </c>
      <c r="W244" s="141" t="s">
        <v>11</v>
      </c>
      <c r="X244" s="9"/>
    </row>
    <row r="245" spans="1:24" s="4" customFormat="1" ht="80.099999999999994" customHeight="1" x14ac:dyDescent="0.25">
      <c r="A245" s="9">
        <f t="shared" si="30"/>
        <v>127</v>
      </c>
      <c r="B245" s="9">
        <f t="shared" si="30"/>
        <v>26</v>
      </c>
      <c r="C245" s="9" t="s">
        <v>4873</v>
      </c>
      <c r="D245" s="10" t="s">
        <v>250</v>
      </c>
      <c r="E245" s="28" t="s">
        <v>7132</v>
      </c>
      <c r="F245" s="9" t="s">
        <v>7145</v>
      </c>
      <c r="G245" s="28" t="s">
        <v>7134</v>
      </c>
      <c r="H245" s="9" t="s">
        <v>3428</v>
      </c>
      <c r="I245" s="9" t="s">
        <v>7146</v>
      </c>
      <c r="J245" s="9" t="s">
        <v>7147</v>
      </c>
      <c r="K245" s="9" t="s">
        <v>7145</v>
      </c>
      <c r="L245" s="9">
        <v>30.456499999999998</v>
      </c>
      <c r="M245" s="9">
        <v>66.456199999999995</v>
      </c>
      <c r="N245" s="9" t="s">
        <v>8</v>
      </c>
      <c r="O245" s="28" t="s">
        <v>4422</v>
      </c>
      <c r="P245" s="9" t="s">
        <v>8</v>
      </c>
      <c r="Q245" s="9"/>
      <c r="R245" s="64"/>
      <c r="S245" s="41">
        <v>5</v>
      </c>
      <c r="T245" s="28" t="s">
        <v>7060</v>
      </c>
      <c r="U245" s="9">
        <v>63750</v>
      </c>
      <c r="V245" s="28" t="s">
        <v>258</v>
      </c>
      <c r="W245" s="141" t="s">
        <v>11</v>
      </c>
      <c r="X245" s="9"/>
    </row>
    <row r="246" spans="1:24" s="4" customFormat="1" ht="80.099999999999994" customHeight="1" x14ac:dyDescent="0.25">
      <c r="A246" s="9">
        <f t="shared" si="30"/>
        <v>128</v>
      </c>
      <c r="B246" s="9">
        <f t="shared" si="30"/>
        <v>27</v>
      </c>
      <c r="C246" s="9" t="s">
        <v>4873</v>
      </c>
      <c r="D246" s="10" t="s">
        <v>250</v>
      </c>
      <c r="E246" s="28" t="s">
        <v>7132</v>
      </c>
      <c r="F246" s="9" t="s">
        <v>7145</v>
      </c>
      <c r="G246" s="28" t="s">
        <v>7134</v>
      </c>
      <c r="H246" s="9" t="s">
        <v>4722</v>
      </c>
      <c r="I246" s="9" t="s">
        <v>7148</v>
      </c>
      <c r="J246" s="9" t="s">
        <v>7149</v>
      </c>
      <c r="K246" s="9" t="s">
        <v>7145</v>
      </c>
      <c r="L246" s="9">
        <v>30.456250000000001</v>
      </c>
      <c r="M246" s="9">
        <v>66.156540000000007</v>
      </c>
      <c r="N246" s="9" t="s">
        <v>8</v>
      </c>
      <c r="O246" s="28" t="s">
        <v>4422</v>
      </c>
      <c r="P246" s="9" t="s">
        <v>8</v>
      </c>
      <c r="Q246" s="9"/>
      <c r="R246" s="64"/>
      <c r="S246" s="41">
        <v>5</v>
      </c>
      <c r="T246" s="28" t="s">
        <v>7060</v>
      </c>
      <c r="U246" s="9">
        <v>63750</v>
      </c>
      <c r="V246" s="28" t="s">
        <v>258</v>
      </c>
      <c r="W246" s="141" t="s">
        <v>11</v>
      </c>
      <c r="X246" s="9"/>
    </row>
    <row r="247" spans="1:24" s="4" customFormat="1" ht="80.099999999999994" customHeight="1" x14ac:dyDescent="0.25">
      <c r="A247" s="9">
        <f t="shared" si="30"/>
        <v>129</v>
      </c>
      <c r="B247" s="9">
        <f t="shared" si="30"/>
        <v>28</v>
      </c>
      <c r="C247" s="9" t="s">
        <v>4873</v>
      </c>
      <c r="D247" s="10" t="s">
        <v>250</v>
      </c>
      <c r="E247" s="28" t="s">
        <v>7132</v>
      </c>
      <c r="F247" s="9" t="s">
        <v>7145</v>
      </c>
      <c r="G247" s="28" t="s">
        <v>7134</v>
      </c>
      <c r="H247" s="9" t="s">
        <v>7150</v>
      </c>
      <c r="I247" s="9" t="s">
        <v>7151</v>
      </c>
      <c r="J247" s="9" t="s">
        <v>7152</v>
      </c>
      <c r="K247" s="9" t="s">
        <v>7145</v>
      </c>
      <c r="L247" s="9">
        <v>30.456354000000001</v>
      </c>
      <c r="M247" s="9">
        <v>66.456784999999996</v>
      </c>
      <c r="N247" s="9" t="s">
        <v>8</v>
      </c>
      <c r="O247" s="28" t="s">
        <v>4422</v>
      </c>
      <c r="P247" s="9" t="s">
        <v>8</v>
      </c>
      <c r="Q247" s="9"/>
      <c r="R247" s="64"/>
      <c r="S247" s="41">
        <v>5</v>
      </c>
      <c r="T247" s="28" t="s">
        <v>7060</v>
      </c>
      <c r="U247" s="9">
        <v>63750</v>
      </c>
      <c r="V247" s="28" t="s">
        <v>258</v>
      </c>
      <c r="W247" s="141" t="s">
        <v>11</v>
      </c>
      <c r="X247" s="9"/>
    </row>
    <row r="248" spans="1:24" s="4" customFormat="1" ht="80.099999999999994" customHeight="1" x14ac:dyDescent="0.25">
      <c r="A248" s="9">
        <f t="shared" si="30"/>
        <v>130</v>
      </c>
      <c r="B248" s="9">
        <f t="shared" si="30"/>
        <v>29</v>
      </c>
      <c r="C248" s="9" t="s">
        <v>4873</v>
      </c>
      <c r="D248" s="10" t="s">
        <v>250</v>
      </c>
      <c r="E248" s="28" t="s">
        <v>7132</v>
      </c>
      <c r="F248" s="9" t="s">
        <v>7145</v>
      </c>
      <c r="G248" s="28" t="s">
        <v>7134</v>
      </c>
      <c r="H248" s="9" t="s">
        <v>1719</v>
      </c>
      <c r="I248" s="9" t="s">
        <v>7153</v>
      </c>
      <c r="J248" s="9" t="s">
        <v>7154</v>
      </c>
      <c r="K248" s="9" t="s">
        <v>7145</v>
      </c>
      <c r="L248" s="9">
        <v>30.87921</v>
      </c>
      <c r="M248" s="9">
        <v>66.55789</v>
      </c>
      <c r="N248" s="9" t="s">
        <v>8</v>
      </c>
      <c r="O248" s="28" t="s">
        <v>4422</v>
      </c>
      <c r="P248" s="9" t="s">
        <v>8</v>
      </c>
      <c r="Q248" s="9"/>
      <c r="R248" s="64"/>
      <c r="S248" s="41">
        <v>5</v>
      </c>
      <c r="T248" s="28" t="s">
        <v>7060</v>
      </c>
      <c r="U248" s="9">
        <v>63750</v>
      </c>
      <c r="V248" s="28" t="s">
        <v>258</v>
      </c>
      <c r="W248" s="141" t="s">
        <v>11</v>
      </c>
      <c r="X248" s="9"/>
    </row>
    <row r="249" spans="1:24" s="4" customFormat="1" ht="80.099999999999994" customHeight="1" x14ac:dyDescent="0.25">
      <c r="A249" s="9">
        <f t="shared" si="30"/>
        <v>131</v>
      </c>
      <c r="B249" s="9">
        <f t="shared" si="30"/>
        <v>30</v>
      </c>
      <c r="C249" s="9" t="s">
        <v>4873</v>
      </c>
      <c r="D249" s="10" t="s">
        <v>250</v>
      </c>
      <c r="E249" s="28" t="s">
        <v>7132</v>
      </c>
      <c r="F249" s="9" t="s">
        <v>7133</v>
      </c>
      <c r="G249" s="28" t="s">
        <v>7134</v>
      </c>
      <c r="H249" s="9" t="s">
        <v>7155</v>
      </c>
      <c r="I249" s="9" t="s">
        <v>7156</v>
      </c>
      <c r="J249" s="9" t="s">
        <v>7157</v>
      </c>
      <c r="K249" s="9" t="s">
        <v>7133</v>
      </c>
      <c r="L249" s="9">
        <v>30.78912</v>
      </c>
      <c r="M249" s="9">
        <v>66.456750999999997</v>
      </c>
      <c r="N249" s="9" t="s">
        <v>8</v>
      </c>
      <c r="O249" s="28" t="s">
        <v>4422</v>
      </c>
      <c r="P249" s="9" t="s">
        <v>8</v>
      </c>
      <c r="Q249" s="9"/>
      <c r="R249" s="64"/>
      <c r="S249" s="41">
        <v>5</v>
      </c>
      <c r="T249" s="28" t="s">
        <v>7060</v>
      </c>
      <c r="U249" s="9">
        <v>63750</v>
      </c>
      <c r="V249" s="28" t="s">
        <v>258</v>
      </c>
      <c r="W249" s="141" t="s">
        <v>11</v>
      </c>
      <c r="X249" s="9"/>
    </row>
    <row r="250" spans="1:24" s="4" customFormat="1" ht="80.099999999999994" customHeight="1" x14ac:dyDescent="0.25">
      <c r="A250" s="9">
        <f t="shared" si="30"/>
        <v>132</v>
      </c>
      <c r="B250" s="9">
        <f t="shared" si="30"/>
        <v>31</v>
      </c>
      <c r="C250" s="9" t="s">
        <v>4873</v>
      </c>
      <c r="D250" s="10" t="s">
        <v>250</v>
      </c>
      <c r="E250" s="28" t="s">
        <v>7132</v>
      </c>
      <c r="F250" s="9" t="s">
        <v>7145</v>
      </c>
      <c r="G250" s="28" t="s">
        <v>7134</v>
      </c>
      <c r="H250" s="9" t="s">
        <v>7158</v>
      </c>
      <c r="I250" s="9" t="s">
        <v>7159</v>
      </c>
      <c r="J250" s="9" t="s">
        <v>7160</v>
      </c>
      <c r="K250" s="9" t="s">
        <v>7145</v>
      </c>
      <c r="L250" s="9">
        <v>30.456530000000001</v>
      </c>
      <c r="M250" s="9">
        <v>66.895359999999997</v>
      </c>
      <c r="N250" s="9" t="s">
        <v>8</v>
      </c>
      <c r="O250" s="28" t="s">
        <v>4422</v>
      </c>
      <c r="P250" s="9" t="s">
        <v>8</v>
      </c>
      <c r="Q250" s="9"/>
      <c r="R250" s="64"/>
      <c r="S250" s="41">
        <v>5</v>
      </c>
      <c r="T250" s="28" t="s">
        <v>7060</v>
      </c>
      <c r="U250" s="9">
        <v>63750</v>
      </c>
      <c r="V250" s="28" t="s">
        <v>258</v>
      </c>
      <c r="W250" s="141" t="s">
        <v>11</v>
      </c>
      <c r="X250" s="9"/>
    </row>
    <row r="251" spans="1:24" s="4" customFormat="1" ht="80.099999999999994" customHeight="1" x14ac:dyDescent="0.25">
      <c r="A251" s="9">
        <f t="shared" si="30"/>
        <v>133</v>
      </c>
      <c r="B251" s="9">
        <f t="shared" si="30"/>
        <v>32</v>
      </c>
      <c r="C251" s="9" t="s">
        <v>4873</v>
      </c>
      <c r="D251" s="10" t="s">
        <v>250</v>
      </c>
      <c r="E251" s="28" t="s">
        <v>3932</v>
      </c>
      <c r="F251" s="9" t="s">
        <v>7161</v>
      </c>
      <c r="G251" s="28" t="s">
        <v>7162</v>
      </c>
      <c r="H251" s="9" t="s">
        <v>7163</v>
      </c>
      <c r="I251" s="9" t="s">
        <v>7164</v>
      </c>
      <c r="J251" s="9" t="s">
        <v>7165</v>
      </c>
      <c r="K251" s="9" t="s">
        <v>7161</v>
      </c>
      <c r="L251" s="9">
        <v>30.78952</v>
      </c>
      <c r="M251" s="9">
        <v>66.489450000000005</v>
      </c>
      <c r="N251" s="9" t="s">
        <v>8</v>
      </c>
      <c r="O251" s="28" t="s">
        <v>4422</v>
      </c>
      <c r="P251" s="9" t="s">
        <v>8</v>
      </c>
      <c r="Q251" s="9"/>
      <c r="R251" s="64"/>
      <c r="S251" s="41">
        <v>5</v>
      </c>
      <c r="T251" s="28" t="s">
        <v>7060</v>
      </c>
      <c r="U251" s="9">
        <v>63750</v>
      </c>
      <c r="V251" s="28" t="s">
        <v>258</v>
      </c>
      <c r="W251" s="141" t="s">
        <v>11</v>
      </c>
      <c r="X251" s="9"/>
    </row>
    <row r="252" spans="1:24" s="4" customFormat="1" ht="80.099999999999994" customHeight="1" x14ac:dyDescent="0.25">
      <c r="A252" s="9">
        <f t="shared" si="30"/>
        <v>134</v>
      </c>
      <c r="B252" s="9">
        <f t="shared" si="30"/>
        <v>33</v>
      </c>
      <c r="C252" s="9" t="s">
        <v>4873</v>
      </c>
      <c r="D252" s="10" t="s">
        <v>250</v>
      </c>
      <c r="E252" s="28" t="s">
        <v>3932</v>
      </c>
      <c r="F252" s="9" t="s">
        <v>7161</v>
      </c>
      <c r="G252" s="28" t="s">
        <v>7162</v>
      </c>
      <c r="H252" s="9" t="s">
        <v>7166</v>
      </c>
      <c r="I252" s="9" t="s">
        <v>7167</v>
      </c>
      <c r="J252" s="9" t="s">
        <v>7168</v>
      </c>
      <c r="K252" s="9" t="s">
        <v>7161</v>
      </c>
      <c r="L252" s="9">
        <v>30.489122999999999</v>
      </c>
      <c r="M252" s="9">
        <v>66.789213000000004</v>
      </c>
      <c r="N252" s="9" t="s">
        <v>8</v>
      </c>
      <c r="O252" s="28" t="s">
        <v>4422</v>
      </c>
      <c r="P252" s="9" t="s">
        <v>8</v>
      </c>
      <c r="Q252" s="9"/>
      <c r="R252" s="64"/>
      <c r="S252" s="41">
        <v>5</v>
      </c>
      <c r="T252" s="28" t="s">
        <v>7060</v>
      </c>
      <c r="U252" s="9">
        <v>63750</v>
      </c>
      <c r="V252" s="28" t="s">
        <v>258</v>
      </c>
      <c r="W252" s="141" t="s">
        <v>11</v>
      </c>
      <c r="X252" s="9"/>
    </row>
    <row r="253" spans="1:24" s="4" customFormat="1" ht="80.099999999999994" customHeight="1" x14ac:dyDescent="0.25">
      <c r="A253" s="9">
        <f t="shared" ref="A253:B268" si="31">A252+1</f>
        <v>135</v>
      </c>
      <c r="B253" s="9">
        <f t="shared" si="31"/>
        <v>34</v>
      </c>
      <c r="C253" s="9" t="s">
        <v>4873</v>
      </c>
      <c r="D253" s="10" t="s">
        <v>250</v>
      </c>
      <c r="E253" s="28" t="s">
        <v>3932</v>
      </c>
      <c r="F253" s="9" t="s">
        <v>7161</v>
      </c>
      <c r="G253" s="28" t="s">
        <v>7162</v>
      </c>
      <c r="H253" s="9" t="s">
        <v>7169</v>
      </c>
      <c r="I253" s="9" t="s">
        <v>7170</v>
      </c>
      <c r="J253" s="9" t="s">
        <v>7171</v>
      </c>
      <c r="K253" s="9" t="s">
        <v>7161</v>
      </c>
      <c r="L253" s="9">
        <v>30.788910000000001</v>
      </c>
      <c r="M253" s="9">
        <v>66.789123000000004</v>
      </c>
      <c r="N253" s="9" t="s">
        <v>8</v>
      </c>
      <c r="O253" s="28" t="s">
        <v>4422</v>
      </c>
      <c r="P253" s="9" t="s">
        <v>8</v>
      </c>
      <c r="Q253" s="9"/>
      <c r="R253" s="64"/>
      <c r="S253" s="41">
        <v>5</v>
      </c>
      <c r="T253" s="28" t="s">
        <v>7060</v>
      </c>
      <c r="U253" s="9">
        <v>63750</v>
      </c>
      <c r="V253" s="28" t="s">
        <v>258</v>
      </c>
      <c r="W253" s="141" t="s">
        <v>11</v>
      </c>
      <c r="X253" s="9"/>
    </row>
    <row r="254" spans="1:24" s="4" customFormat="1" ht="80.099999999999994" customHeight="1" x14ac:dyDescent="0.25">
      <c r="A254" s="9">
        <f t="shared" si="31"/>
        <v>136</v>
      </c>
      <c r="B254" s="9">
        <f t="shared" si="31"/>
        <v>35</v>
      </c>
      <c r="C254" s="9" t="s">
        <v>4873</v>
      </c>
      <c r="D254" s="10" t="s">
        <v>250</v>
      </c>
      <c r="E254" s="28" t="s">
        <v>3932</v>
      </c>
      <c r="F254" s="9" t="s">
        <v>7161</v>
      </c>
      <c r="G254" s="28" t="s">
        <v>7162</v>
      </c>
      <c r="H254" s="9" t="s">
        <v>7172</v>
      </c>
      <c r="I254" s="9" t="s">
        <v>5053</v>
      </c>
      <c r="J254" s="9" t="s">
        <v>7173</v>
      </c>
      <c r="K254" s="9" t="s">
        <v>7161</v>
      </c>
      <c r="L254" s="9">
        <v>30.459612</v>
      </c>
      <c r="M254" s="9">
        <v>66.789199999999994</v>
      </c>
      <c r="N254" s="9" t="s">
        <v>8</v>
      </c>
      <c r="O254" s="28" t="s">
        <v>4422</v>
      </c>
      <c r="P254" s="9" t="s">
        <v>8</v>
      </c>
      <c r="Q254" s="9"/>
      <c r="R254" s="64"/>
      <c r="S254" s="41">
        <v>5</v>
      </c>
      <c r="T254" s="28" t="s">
        <v>7060</v>
      </c>
      <c r="U254" s="9">
        <v>63750</v>
      </c>
      <c r="V254" s="28" t="s">
        <v>258</v>
      </c>
      <c r="W254" s="141" t="s">
        <v>11</v>
      </c>
      <c r="X254" s="9"/>
    </row>
    <row r="255" spans="1:24" s="4" customFormat="1" ht="80.099999999999994" customHeight="1" x14ac:dyDescent="0.25">
      <c r="A255" s="9">
        <f t="shared" si="31"/>
        <v>137</v>
      </c>
      <c r="B255" s="9">
        <f t="shared" si="31"/>
        <v>36</v>
      </c>
      <c r="C255" s="9" t="s">
        <v>4873</v>
      </c>
      <c r="D255" s="10" t="s">
        <v>250</v>
      </c>
      <c r="E255" s="28" t="s">
        <v>3932</v>
      </c>
      <c r="F255" s="9" t="s">
        <v>7161</v>
      </c>
      <c r="G255" s="28" t="s">
        <v>7162</v>
      </c>
      <c r="H255" s="9" t="s">
        <v>7174</v>
      </c>
      <c r="I255" s="9" t="s">
        <v>7175</v>
      </c>
      <c r="J255" s="9" t="s">
        <v>7176</v>
      </c>
      <c r="K255" s="9" t="s">
        <v>7161</v>
      </c>
      <c r="L255" s="9">
        <v>30.456700000000001</v>
      </c>
      <c r="M255" s="9">
        <v>66.789199999999994</v>
      </c>
      <c r="N255" s="9" t="s">
        <v>8</v>
      </c>
      <c r="O255" s="28" t="s">
        <v>4422</v>
      </c>
      <c r="P255" s="9" t="s">
        <v>8</v>
      </c>
      <c r="Q255" s="9"/>
      <c r="R255" s="64"/>
      <c r="S255" s="41">
        <v>5</v>
      </c>
      <c r="T255" s="28" t="s">
        <v>7060</v>
      </c>
      <c r="U255" s="9">
        <v>63750</v>
      </c>
      <c r="V255" s="28" t="s">
        <v>258</v>
      </c>
      <c r="W255" s="141" t="s">
        <v>11</v>
      </c>
      <c r="X255" s="9"/>
    </row>
    <row r="256" spans="1:24" s="4" customFormat="1" ht="80.099999999999994" customHeight="1" x14ac:dyDescent="0.25">
      <c r="A256" s="9">
        <f t="shared" si="31"/>
        <v>138</v>
      </c>
      <c r="B256" s="9">
        <f t="shared" si="31"/>
        <v>37</v>
      </c>
      <c r="C256" s="9" t="s">
        <v>4873</v>
      </c>
      <c r="D256" s="10" t="s">
        <v>250</v>
      </c>
      <c r="E256" s="28" t="s">
        <v>3932</v>
      </c>
      <c r="F256" s="9" t="s">
        <v>7161</v>
      </c>
      <c r="G256" s="28" t="s">
        <v>7162</v>
      </c>
      <c r="H256" s="9" t="s">
        <v>7177</v>
      </c>
      <c r="I256" s="9" t="s">
        <v>7178</v>
      </c>
      <c r="J256" s="9" t="s">
        <v>7179</v>
      </c>
      <c r="K256" s="9" t="s">
        <v>7161</v>
      </c>
      <c r="L256" s="9">
        <v>30.78912</v>
      </c>
      <c r="M256" s="9">
        <v>66.456220000000002</v>
      </c>
      <c r="N256" s="9" t="s">
        <v>8</v>
      </c>
      <c r="O256" s="28" t="s">
        <v>4422</v>
      </c>
      <c r="P256" s="9" t="s">
        <v>8</v>
      </c>
      <c r="Q256" s="9"/>
      <c r="R256" s="64"/>
      <c r="S256" s="41">
        <v>5</v>
      </c>
      <c r="T256" s="28" t="s">
        <v>7060</v>
      </c>
      <c r="U256" s="9">
        <v>63750</v>
      </c>
      <c r="V256" s="28" t="s">
        <v>258</v>
      </c>
      <c r="W256" s="141" t="s">
        <v>11</v>
      </c>
      <c r="X256" s="9"/>
    </row>
    <row r="257" spans="1:24" s="4" customFormat="1" ht="80.099999999999994" customHeight="1" x14ac:dyDescent="0.25">
      <c r="A257" s="9">
        <f t="shared" si="31"/>
        <v>139</v>
      </c>
      <c r="B257" s="9">
        <f t="shared" si="31"/>
        <v>38</v>
      </c>
      <c r="C257" s="9" t="s">
        <v>4873</v>
      </c>
      <c r="D257" s="10" t="s">
        <v>250</v>
      </c>
      <c r="E257" s="28" t="s">
        <v>3932</v>
      </c>
      <c r="F257" s="9" t="s">
        <v>7161</v>
      </c>
      <c r="G257" s="28" t="s">
        <v>7162</v>
      </c>
      <c r="H257" s="9" t="s">
        <v>7180</v>
      </c>
      <c r="I257" s="9" t="s">
        <v>7181</v>
      </c>
      <c r="J257" s="9" t="s">
        <v>7182</v>
      </c>
      <c r="K257" s="9" t="s">
        <v>7161</v>
      </c>
      <c r="L257" s="9">
        <v>30.478960000000001</v>
      </c>
      <c r="M257" s="9">
        <v>66.489750000000001</v>
      </c>
      <c r="N257" s="9" t="s">
        <v>8</v>
      </c>
      <c r="O257" s="28" t="s">
        <v>4422</v>
      </c>
      <c r="P257" s="9" t="s">
        <v>8</v>
      </c>
      <c r="Q257" s="9"/>
      <c r="R257" s="64"/>
      <c r="S257" s="41">
        <v>5</v>
      </c>
      <c r="T257" s="28" t="s">
        <v>7060</v>
      </c>
      <c r="U257" s="9">
        <v>63750</v>
      </c>
      <c r="V257" s="28" t="s">
        <v>258</v>
      </c>
      <c r="W257" s="141" t="s">
        <v>11</v>
      </c>
      <c r="X257" s="9"/>
    </row>
    <row r="258" spans="1:24" s="4" customFormat="1" ht="80.099999999999994" customHeight="1" x14ac:dyDescent="0.25">
      <c r="A258" s="9">
        <f t="shared" si="31"/>
        <v>140</v>
      </c>
      <c r="B258" s="9">
        <f t="shared" si="31"/>
        <v>39</v>
      </c>
      <c r="C258" s="9" t="s">
        <v>4873</v>
      </c>
      <c r="D258" s="10" t="s">
        <v>250</v>
      </c>
      <c r="E258" s="28" t="s">
        <v>3932</v>
      </c>
      <c r="F258" s="9" t="s">
        <v>7161</v>
      </c>
      <c r="G258" s="28" t="s">
        <v>7162</v>
      </c>
      <c r="H258" s="9" t="s">
        <v>7183</v>
      </c>
      <c r="I258" s="9" t="s">
        <v>7184</v>
      </c>
      <c r="J258" s="9" t="s">
        <v>7185</v>
      </c>
      <c r="K258" s="9" t="s">
        <v>7161</v>
      </c>
      <c r="L258" s="9">
        <v>30.78941</v>
      </c>
      <c r="M258" s="9">
        <v>66.791120000000006</v>
      </c>
      <c r="N258" s="9" t="s">
        <v>8</v>
      </c>
      <c r="O258" s="28" t="s">
        <v>4422</v>
      </c>
      <c r="P258" s="9" t="s">
        <v>8</v>
      </c>
      <c r="Q258" s="9"/>
      <c r="R258" s="64"/>
      <c r="S258" s="41">
        <v>5</v>
      </c>
      <c r="T258" s="28" t="s">
        <v>7060</v>
      </c>
      <c r="U258" s="9">
        <v>63750</v>
      </c>
      <c r="V258" s="28" t="s">
        <v>258</v>
      </c>
      <c r="W258" s="141" t="s">
        <v>11</v>
      </c>
      <c r="X258" s="9"/>
    </row>
    <row r="259" spans="1:24" s="4" customFormat="1" ht="80.099999999999994" customHeight="1" x14ac:dyDescent="0.25">
      <c r="A259" s="9">
        <f t="shared" si="31"/>
        <v>141</v>
      </c>
      <c r="B259" s="9">
        <f t="shared" si="31"/>
        <v>40</v>
      </c>
      <c r="C259" s="9" t="s">
        <v>4873</v>
      </c>
      <c r="D259" s="10" t="s">
        <v>250</v>
      </c>
      <c r="E259" s="28" t="s">
        <v>3932</v>
      </c>
      <c r="F259" s="9" t="s">
        <v>7161</v>
      </c>
      <c r="G259" s="28" t="s">
        <v>7162</v>
      </c>
      <c r="H259" s="9" t="s">
        <v>7186</v>
      </c>
      <c r="I259" s="9" t="s">
        <v>7187</v>
      </c>
      <c r="J259" s="9" t="s">
        <v>7188</v>
      </c>
      <c r="K259" s="9" t="s">
        <v>7161</v>
      </c>
      <c r="L259" s="9">
        <v>30.7563</v>
      </c>
      <c r="M259" s="9">
        <v>66.788200000000003</v>
      </c>
      <c r="N259" s="9" t="s">
        <v>8</v>
      </c>
      <c r="O259" s="28" t="s">
        <v>4422</v>
      </c>
      <c r="P259" s="9" t="s">
        <v>8</v>
      </c>
      <c r="Q259" s="9"/>
      <c r="R259" s="64"/>
      <c r="S259" s="41">
        <v>5</v>
      </c>
      <c r="T259" s="28" t="s">
        <v>7060</v>
      </c>
      <c r="U259" s="9">
        <v>63750</v>
      </c>
      <c r="V259" s="28" t="s">
        <v>258</v>
      </c>
      <c r="W259" s="141" t="s">
        <v>11</v>
      </c>
      <c r="X259" s="9"/>
    </row>
    <row r="260" spans="1:24" s="4" customFormat="1" ht="80.099999999999994" customHeight="1" x14ac:dyDescent="0.25">
      <c r="A260" s="9">
        <f t="shared" si="31"/>
        <v>142</v>
      </c>
      <c r="B260" s="9">
        <f t="shared" si="31"/>
        <v>41</v>
      </c>
      <c r="C260" s="9" t="s">
        <v>4873</v>
      </c>
      <c r="D260" s="10" t="s">
        <v>250</v>
      </c>
      <c r="E260" s="28" t="s">
        <v>3932</v>
      </c>
      <c r="F260" s="9" t="s">
        <v>7161</v>
      </c>
      <c r="G260" s="28" t="s">
        <v>7162</v>
      </c>
      <c r="H260" s="9" t="s">
        <v>7189</v>
      </c>
      <c r="I260" s="9" t="s">
        <v>7190</v>
      </c>
      <c r="J260" s="9" t="s">
        <v>7191</v>
      </c>
      <c r="K260" s="9" t="s">
        <v>7161</v>
      </c>
      <c r="L260" s="9">
        <v>30.456119999999999</v>
      </c>
      <c r="M260" s="9">
        <v>66.123540000000006</v>
      </c>
      <c r="N260" s="9" t="s">
        <v>8</v>
      </c>
      <c r="O260" s="28" t="s">
        <v>4422</v>
      </c>
      <c r="P260" s="9" t="s">
        <v>8</v>
      </c>
      <c r="Q260" s="9"/>
      <c r="R260" s="64"/>
      <c r="S260" s="41">
        <v>5</v>
      </c>
      <c r="T260" s="28" t="s">
        <v>7060</v>
      </c>
      <c r="U260" s="9">
        <v>63750</v>
      </c>
      <c r="V260" s="28" t="s">
        <v>258</v>
      </c>
      <c r="W260" s="141" t="s">
        <v>11</v>
      </c>
      <c r="X260" s="9"/>
    </row>
    <row r="261" spans="1:24" s="4" customFormat="1" ht="80.099999999999994" customHeight="1" x14ac:dyDescent="0.25">
      <c r="A261" s="9">
        <f t="shared" si="31"/>
        <v>143</v>
      </c>
      <c r="B261" s="9">
        <f t="shared" si="31"/>
        <v>42</v>
      </c>
      <c r="C261" s="9" t="s">
        <v>4873</v>
      </c>
      <c r="D261" s="10" t="s">
        <v>250</v>
      </c>
      <c r="E261" s="28" t="s">
        <v>3932</v>
      </c>
      <c r="F261" s="9" t="s">
        <v>7161</v>
      </c>
      <c r="G261" s="28" t="s">
        <v>7162</v>
      </c>
      <c r="H261" s="9" t="s">
        <v>7192</v>
      </c>
      <c r="I261" s="9" t="s">
        <v>7193</v>
      </c>
      <c r="J261" s="9" t="s">
        <v>7194</v>
      </c>
      <c r="K261" s="9" t="s">
        <v>7161</v>
      </c>
      <c r="L261" s="9">
        <v>30.1358</v>
      </c>
      <c r="M261" s="9">
        <v>66.726200000000006</v>
      </c>
      <c r="N261" s="9" t="s">
        <v>8</v>
      </c>
      <c r="O261" s="28" t="s">
        <v>4422</v>
      </c>
      <c r="P261" s="9" t="s">
        <v>8</v>
      </c>
      <c r="Q261" s="9"/>
      <c r="R261" s="64"/>
      <c r="S261" s="41">
        <v>5</v>
      </c>
      <c r="T261" s="28" t="s">
        <v>7060</v>
      </c>
      <c r="U261" s="9">
        <v>63750</v>
      </c>
      <c r="V261" s="28" t="s">
        <v>258</v>
      </c>
      <c r="W261" s="141" t="s">
        <v>11</v>
      </c>
      <c r="X261" s="9"/>
    </row>
    <row r="262" spans="1:24" s="4" customFormat="1" ht="80.099999999999994" customHeight="1" x14ac:dyDescent="0.25">
      <c r="A262" s="9">
        <f t="shared" si="31"/>
        <v>144</v>
      </c>
      <c r="B262" s="9">
        <f t="shared" si="31"/>
        <v>43</v>
      </c>
      <c r="C262" s="9" t="s">
        <v>4873</v>
      </c>
      <c r="D262" s="10" t="s">
        <v>250</v>
      </c>
      <c r="E262" s="28" t="s">
        <v>3932</v>
      </c>
      <c r="F262" s="9" t="s">
        <v>7161</v>
      </c>
      <c r="G262" s="28" t="s">
        <v>7162</v>
      </c>
      <c r="H262" s="9" t="s">
        <v>7195</v>
      </c>
      <c r="I262" s="9" t="s">
        <v>7196</v>
      </c>
      <c r="J262" s="9" t="s">
        <v>7197</v>
      </c>
      <c r="K262" s="9" t="s">
        <v>7161</v>
      </c>
      <c r="L262" s="9">
        <v>30.4863</v>
      </c>
      <c r="M262" s="9">
        <v>66.489599999999996</v>
      </c>
      <c r="N262" s="9" t="s">
        <v>8</v>
      </c>
      <c r="O262" s="28" t="s">
        <v>4422</v>
      </c>
      <c r="P262" s="9" t="s">
        <v>8</v>
      </c>
      <c r="Q262" s="9"/>
      <c r="R262" s="64"/>
      <c r="S262" s="41">
        <v>5</v>
      </c>
      <c r="T262" s="28" t="s">
        <v>7060</v>
      </c>
      <c r="U262" s="9">
        <v>63750</v>
      </c>
      <c r="V262" s="28" t="s">
        <v>258</v>
      </c>
      <c r="W262" s="141" t="s">
        <v>11</v>
      </c>
      <c r="X262" s="9"/>
    </row>
    <row r="263" spans="1:24" s="4" customFormat="1" ht="80.099999999999994" customHeight="1" x14ac:dyDescent="0.25">
      <c r="A263" s="9">
        <f t="shared" si="31"/>
        <v>145</v>
      </c>
      <c r="B263" s="9">
        <f t="shared" si="31"/>
        <v>44</v>
      </c>
      <c r="C263" s="9" t="s">
        <v>4873</v>
      </c>
      <c r="D263" s="10" t="s">
        <v>250</v>
      </c>
      <c r="E263" s="28" t="s">
        <v>3932</v>
      </c>
      <c r="F263" s="9" t="s">
        <v>7161</v>
      </c>
      <c r="G263" s="28" t="s">
        <v>7162</v>
      </c>
      <c r="H263" s="9" t="s">
        <v>7198</v>
      </c>
      <c r="I263" s="9" t="s">
        <v>7199</v>
      </c>
      <c r="J263" s="9" t="s">
        <v>7200</v>
      </c>
      <c r="K263" s="9" t="s">
        <v>7161</v>
      </c>
      <c r="L263" s="9">
        <v>30.7852</v>
      </c>
      <c r="M263" s="9">
        <v>66.414500000000004</v>
      </c>
      <c r="N263" s="9" t="s">
        <v>8</v>
      </c>
      <c r="O263" s="28" t="s">
        <v>4422</v>
      </c>
      <c r="P263" s="9" t="s">
        <v>8</v>
      </c>
      <c r="Q263" s="9"/>
      <c r="R263" s="64"/>
      <c r="S263" s="41">
        <v>5</v>
      </c>
      <c r="T263" s="28" t="s">
        <v>7060</v>
      </c>
      <c r="U263" s="9">
        <v>63750</v>
      </c>
      <c r="V263" s="28" t="s">
        <v>258</v>
      </c>
      <c r="W263" s="141" t="s">
        <v>11</v>
      </c>
      <c r="X263" s="9"/>
    </row>
    <row r="264" spans="1:24" s="4" customFormat="1" ht="80.099999999999994" customHeight="1" x14ac:dyDescent="0.25">
      <c r="A264" s="9">
        <f t="shared" si="31"/>
        <v>146</v>
      </c>
      <c r="B264" s="9">
        <f t="shared" si="31"/>
        <v>45</v>
      </c>
      <c r="C264" s="9" t="s">
        <v>4873</v>
      </c>
      <c r="D264" s="10" t="s">
        <v>250</v>
      </c>
      <c r="E264" s="28" t="s">
        <v>3932</v>
      </c>
      <c r="F264" s="9" t="s">
        <v>7161</v>
      </c>
      <c r="G264" s="28" t="s">
        <v>7162</v>
      </c>
      <c r="H264" s="9" t="s">
        <v>7201</v>
      </c>
      <c r="I264" s="9" t="s">
        <v>7202</v>
      </c>
      <c r="J264" s="9" t="s">
        <v>7203</v>
      </c>
      <c r="K264" s="9" t="s">
        <v>7161</v>
      </c>
      <c r="L264" s="9">
        <v>30.789200000000001</v>
      </c>
      <c r="M264" s="9">
        <v>66.456800000000001</v>
      </c>
      <c r="N264" s="9" t="s">
        <v>8</v>
      </c>
      <c r="O264" s="28" t="s">
        <v>4422</v>
      </c>
      <c r="P264" s="9" t="s">
        <v>8</v>
      </c>
      <c r="Q264" s="9"/>
      <c r="R264" s="64"/>
      <c r="S264" s="41">
        <v>5</v>
      </c>
      <c r="T264" s="28" t="s">
        <v>7060</v>
      </c>
      <c r="U264" s="9">
        <v>63750</v>
      </c>
      <c r="V264" s="28" t="s">
        <v>258</v>
      </c>
      <c r="W264" s="141" t="s">
        <v>11</v>
      </c>
      <c r="X264" s="9"/>
    </row>
    <row r="265" spans="1:24" s="4" customFormat="1" ht="80.099999999999994" customHeight="1" x14ac:dyDescent="0.25">
      <c r="A265" s="9">
        <f t="shared" si="31"/>
        <v>147</v>
      </c>
      <c r="B265" s="9">
        <f t="shared" si="31"/>
        <v>46</v>
      </c>
      <c r="C265" s="9" t="s">
        <v>4873</v>
      </c>
      <c r="D265" s="10" t="s">
        <v>250</v>
      </c>
      <c r="E265" s="28" t="s">
        <v>3932</v>
      </c>
      <c r="F265" s="9" t="s">
        <v>7161</v>
      </c>
      <c r="G265" s="28" t="s">
        <v>7162</v>
      </c>
      <c r="H265" s="9" t="s">
        <v>7204</v>
      </c>
      <c r="I265" s="9" t="s">
        <v>7205</v>
      </c>
      <c r="J265" s="9" t="s">
        <v>7206</v>
      </c>
      <c r="K265" s="9" t="s">
        <v>7161</v>
      </c>
      <c r="L265" s="9">
        <v>30.456800000000001</v>
      </c>
      <c r="M265" s="9">
        <v>66.456800000000001</v>
      </c>
      <c r="N265" s="9" t="s">
        <v>8</v>
      </c>
      <c r="O265" s="28" t="s">
        <v>4422</v>
      </c>
      <c r="P265" s="9" t="s">
        <v>8</v>
      </c>
      <c r="Q265" s="9"/>
      <c r="R265" s="64"/>
      <c r="S265" s="41">
        <v>5</v>
      </c>
      <c r="T265" s="28" t="s">
        <v>7060</v>
      </c>
      <c r="U265" s="9">
        <v>63750</v>
      </c>
      <c r="V265" s="28" t="s">
        <v>258</v>
      </c>
      <c r="W265" s="141" t="s">
        <v>11</v>
      </c>
      <c r="X265" s="9"/>
    </row>
    <row r="266" spans="1:24" s="4" customFormat="1" ht="80.099999999999994" customHeight="1" x14ac:dyDescent="0.25">
      <c r="A266" s="9">
        <f t="shared" si="31"/>
        <v>148</v>
      </c>
      <c r="B266" s="9">
        <f t="shared" si="31"/>
        <v>47</v>
      </c>
      <c r="C266" s="9" t="s">
        <v>4873</v>
      </c>
      <c r="D266" s="10" t="s">
        <v>250</v>
      </c>
      <c r="E266" s="28" t="s">
        <v>3932</v>
      </c>
      <c r="F266" s="9" t="s">
        <v>7161</v>
      </c>
      <c r="G266" s="28" t="s">
        <v>7162</v>
      </c>
      <c r="H266" s="9" t="s">
        <v>7207</v>
      </c>
      <c r="I266" s="9" t="s">
        <v>7208</v>
      </c>
      <c r="J266" s="9" t="s">
        <v>7209</v>
      </c>
      <c r="K266" s="9" t="s">
        <v>7161</v>
      </c>
      <c r="L266" s="9">
        <v>30.236799999999999</v>
      </c>
      <c r="M266" s="9">
        <v>66.456800000000001</v>
      </c>
      <c r="N266" s="9" t="s">
        <v>8</v>
      </c>
      <c r="O266" s="28" t="s">
        <v>4422</v>
      </c>
      <c r="P266" s="9" t="s">
        <v>8</v>
      </c>
      <c r="Q266" s="9"/>
      <c r="R266" s="64"/>
      <c r="S266" s="41">
        <v>5</v>
      </c>
      <c r="T266" s="28" t="s">
        <v>7060</v>
      </c>
      <c r="U266" s="9">
        <v>63750</v>
      </c>
      <c r="V266" s="28" t="s">
        <v>258</v>
      </c>
      <c r="W266" s="141" t="s">
        <v>11</v>
      </c>
      <c r="X266" s="9"/>
    </row>
    <row r="267" spans="1:24" s="4" customFormat="1" ht="80.099999999999994" customHeight="1" x14ac:dyDescent="0.25">
      <c r="A267" s="9">
        <f t="shared" si="31"/>
        <v>149</v>
      </c>
      <c r="B267" s="9">
        <f t="shared" si="31"/>
        <v>48</v>
      </c>
      <c r="C267" s="9" t="s">
        <v>4873</v>
      </c>
      <c r="D267" s="10" t="s">
        <v>250</v>
      </c>
      <c r="E267" s="28" t="s">
        <v>3932</v>
      </c>
      <c r="F267" s="9" t="s">
        <v>7161</v>
      </c>
      <c r="G267" s="28" t="s">
        <v>7162</v>
      </c>
      <c r="H267" s="9" t="s">
        <v>7210</v>
      </c>
      <c r="I267" s="9" t="s">
        <v>7211</v>
      </c>
      <c r="J267" s="9" t="s">
        <v>7212</v>
      </c>
      <c r="K267" s="9" t="s">
        <v>7161</v>
      </c>
      <c r="L267" s="9">
        <v>30.486899999999999</v>
      </c>
      <c r="M267" s="9">
        <v>66.238799999999998</v>
      </c>
      <c r="N267" s="9" t="s">
        <v>8</v>
      </c>
      <c r="O267" s="28" t="s">
        <v>4422</v>
      </c>
      <c r="P267" s="9" t="s">
        <v>8</v>
      </c>
      <c r="Q267" s="9"/>
      <c r="R267" s="64"/>
      <c r="S267" s="41">
        <v>5</v>
      </c>
      <c r="T267" s="28" t="s">
        <v>7060</v>
      </c>
      <c r="U267" s="9">
        <v>63750</v>
      </c>
      <c r="V267" s="28" t="s">
        <v>258</v>
      </c>
      <c r="W267" s="141" t="s">
        <v>11</v>
      </c>
      <c r="X267" s="9"/>
    </row>
    <row r="268" spans="1:24" s="4" customFormat="1" ht="80.099999999999994" customHeight="1" x14ac:dyDescent="0.25">
      <c r="A268" s="9">
        <f t="shared" si="31"/>
        <v>150</v>
      </c>
      <c r="B268" s="9">
        <f t="shared" si="31"/>
        <v>49</v>
      </c>
      <c r="C268" s="9" t="s">
        <v>4873</v>
      </c>
      <c r="D268" s="10" t="s">
        <v>250</v>
      </c>
      <c r="E268" s="28" t="s">
        <v>3932</v>
      </c>
      <c r="F268" s="9" t="s">
        <v>7161</v>
      </c>
      <c r="G268" s="28" t="s">
        <v>7162</v>
      </c>
      <c r="H268" s="9" t="s">
        <v>7213</v>
      </c>
      <c r="I268" s="9" t="s">
        <v>7214</v>
      </c>
      <c r="J268" s="9" t="s">
        <v>7215</v>
      </c>
      <c r="K268" s="9" t="s">
        <v>7161</v>
      </c>
      <c r="L268" s="9">
        <v>30.785299999999999</v>
      </c>
      <c r="M268" s="9">
        <v>66.456540000000004</v>
      </c>
      <c r="N268" s="9" t="s">
        <v>8</v>
      </c>
      <c r="O268" s="28" t="s">
        <v>4422</v>
      </c>
      <c r="P268" s="9" t="s">
        <v>8</v>
      </c>
      <c r="Q268" s="9"/>
      <c r="R268" s="64"/>
      <c r="S268" s="41">
        <v>5</v>
      </c>
      <c r="T268" s="28" t="s">
        <v>7060</v>
      </c>
      <c r="U268" s="9">
        <v>63750</v>
      </c>
      <c r="V268" s="28" t="s">
        <v>258</v>
      </c>
      <c r="W268" s="141" t="s">
        <v>11</v>
      </c>
      <c r="X268" s="9"/>
    </row>
    <row r="269" spans="1:24" s="4" customFormat="1" ht="80.099999999999994" customHeight="1" x14ac:dyDescent="0.25">
      <c r="A269" s="9">
        <f>A268+1</f>
        <v>151</v>
      </c>
      <c r="B269" s="9">
        <f t="shared" ref="B269" si="32">B268+1</f>
        <v>50</v>
      </c>
      <c r="C269" s="9" t="s">
        <v>4873</v>
      </c>
      <c r="D269" s="10" t="s">
        <v>250</v>
      </c>
      <c r="E269" s="28" t="s">
        <v>3932</v>
      </c>
      <c r="F269" s="9" t="s">
        <v>7161</v>
      </c>
      <c r="G269" s="28" t="s">
        <v>7162</v>
      </c>
      <c r="H269" s="9" t="s">
        <v>2027</v>
      </c>
      <c r="I269" s="9" t="s">
        <v>7216</v>
      </c>
      <c r="J269" s="9" t="s">
        <v>7217</v>
      </c>
      <c r="K269" s="9" t="s">
        <v>7161</v>
      </c>
      <c r="L269" s="9">
        <v>30.415649999999999</v>
      </c>
      <c r="M269" s="9">
        <v>66.456100000000006</v>
      </c>
      <c r="N269" s="9" t="s">
        <v>8</v>
      </c>
      <c r="O269" s="28" t="s">
        <v>4422</v>
      </c>
      <c r="P269" s="9" t="s">
        <v>8</v>
      </c>
      <c r="Q269" s="9"/>
      <c r="R269" s="64"/>
      <c r="S269" s="41">
        <v>5</v>
      </c>
      <c r="T269" s="28" t="s">
        <v>7060</v>
      </c>
      <c r="U269" s="9">
        <v>63750</v>
      </c>
      <c r="V269" s="28" t="s">
        <v>258</v>
      </c>
      <c r="W269" s="141" t="s">
        <v>11</v>
      </c>
      <c r="X269" s="9"/>
    </row>
    <row r="270" spans="1:24" s="4" customFormat="1" ht="80.099999999999994" customHeight="1" x14ac:dyDescent="0.25">
      <c r="A270" s="9">
        <f t="shared" ref="A270:B285" si="33">A269+1</f>
        <v>152</v>
      </c>
      <c r="B270" s="9">
        <f t="shared" si="33"/>
        <v>51</v>
      </c>
      <c r="C270" s="9" t="s">
        <v>4873</v>
      </c>
      <c r="D270" s="10" t="s">
        <v>250</v>
      </c>
      <c r="E270" s="28" t="s">
        <v>3932</v>
      </c>
      <c r="F270" s="9" t="s">
        <v>7218</v>
      </c>
      <c r="G270" s="28" t="s">
        <v>3932</v>
      </c>
      <c r="H270" s="9" t="s">
        <v>7219</v>
      </c>
      <c r="I270" s="9" t="s">
        <v>7220</v>
      </c>
      <c r="J270" s="9" t="s">
        <v>7221</v>
      </c>
      <c r="K270" s="9" t="s">
        <v>7218</v>
      </c>
      <c r="L270" s="9">
        <v>30.14565</v>
      </c>
      <c r="M270" s="9">
        <v>66.456209999999999</v>
      </c>
      <c r="N270" s="9" t="s">
        <v>8</v>
      </c>
      <c r="O270" s="28" t="s">
        <v>4422</v>
      </c>
      <c r="P270" s="9" t="s">
        <v>8</v>
      </c>
      <c r="Q270" s="9"/>
      <c r="R270" s="9"/>
      <c r="S270" s="41">
        <v>5</v>
      </c>
      <c r="T270" s="28" t="s">
        <v>7060</v>
      </c>
      <c r="U270" s="9">
        <v>63750</v>
      </c>
      <c r="V270" s="28" t="s">
        <v>258</v>
      </c>
      <c r="W270" s="141" t="s">
        <v>11</v>
      </c>
      <c r="X270" s="9"/>
    </row>
    <row r="271" spans="1:24" s="4" customFormat="1" ht="80.099999999999994" customHeight="1" x14ac:dyDescent="0.25">
      <c r="A271" s="9">
        <f t="shared" si="33"/>
        <v>153</v>
      </c>
      <c r="B271" s="9">
        <f t="shared" si="33"/>
        <v>52</v>
      </c>
      <c r="C271" s="9" t="s">
        <v>4873</v>
      </c>
      <c r="D271" s="10" t="s">
        <v>250</v>
      </c>
      <c r="E271" s="28" t="s">
        <v>3932</v>
      </c>
      <c r="F271" s="9" t="s">
        <v>7218</v>
      </c>
      <c r="G271" s="28" t="s">
        <v>3932</v>
      </c>
      <c r="H271" s="9" t="s">
        <v>3355</v>
      </c>
      <c r="I271" s="9" t="s">
        <v>7222</v>
      </c>
      <c r="J271" s="9" t="s">
        <v>7223</v>
      </c>
      <c r="K271" s="9" t="s">
        <v>7218</v>
      </c>
      <c r="L271" s="9">
        <v>30.415649999999999</v>
      </c>
      <c r="M271" s="9">
        <v>66.156350000000003</v>
      </c>
      <c r="N271" s="9" t="s">
        <v>8</v>
      </c>
      <c r="O271" s="28" t="s">
        <v>4422</v>
      </c>
      <c r="P271" s="9" t="s">
        <v>8</v>
      </c>
      <c r="Q271" s="9"/>
      <c r="R271" s="9"/>
      <c r="S271" s="41">
        <v>5</v>
      </c>
      <c r="T271" s="28" t="s">
        <v>7060</v>
      </c>
      <c r="U271" s="9">
        <v>63750</v>
      </c>
      <c r="V271" s="28" t="s">
        <v>258</v>
      </c>
      <c r="W271" s="141" t="s">
        <v>11</v>
      </c>
      <c r="X271" s="9"/>
    </row>
    <row r="272" spans="1:24" s="4" customFormat="1" ht="80.099999999999994" customHeight="1" x14ac:dyDescent="0.25">
      <c r="A272" s="9">
        <f t="shared" si="33"/>
        <v>154</v>
      </c>
      <c r="B272" s="9">
        <f t="shared" si="33"/>
        <v>53</v>
      </c>
      <c r="C272" s="9" t="s">
        <v>4873</v>
      </c>
      <c r="D272" s="10" t="s">
        <v>250</v>
      </c>
      <c r="E272" s="28" t="s">
        <v>3932</v>
      </c>
      <c r="F272" s="9" t="s">
        <v>7218</v>
      </c>
      <c r="G272" s="28" t="s">
        <v>3932</v>
      </c>
      <c r="H272" s="9" t="s">
        <v>7224</v>
      </c>
      <c r="I272" s="9" t="s">
        <v>7225</v>
      </c>
      <c r="J272" s="9" t="s">
        <v>7226</v>
      </c>
      <c r="K272" s="9" t="s">
        <v>7218</v>
      </c>
      <c r="L272" s="9">
        <v>30.1568</v>
      </c>
      <c r="M272" s="9">
        <v>66.4893</v>
      </c>
      <c r="N272" s="9" t="s">
        <v>8</v>
      </c>
      <c r="O272" s="28" t="s">
        <v>4422</v>
      </c>
      <c r="P272" s="9" t="s">
        <v>8</v>
      </c>
      <c r="Q272" s="9"/>
      <c r="R272" s="9"/>
      <c r="S272" s="41">
        <v>5</v>
      </c>
      <c r="T272" s="28" t="s">
        <v>7060</v>
      </c>
      <c r="U272" s="9">
        <v>63750</v>
      </c>
      <c r="V272" s="28" t="s">
        <v>258</v>
      </c>
      <c r="W272" s="141" t="s">
        <v>11</v>
      </c>
      <c r="X272" s="9"/>
    </row>
    <row r="273" spans="1:24" s="4" customFormat="1" ht="80.099999999999994" customHeight="1" x14ac:dyDescent="0.25">
      <c r="A273" s="9">
        <f t="shared" si="33"/>
        <v>155</v>
      </c>
      <c r="B273" s="9">
        <f t="shared" si="33"/>
        <v>54</v>
      </c>
      <c r="C273" s="9" t="s">
        <v>4873</v>
      </c>
      <c r="D273" s="10" t="s">
        <v>250</v>
      </c>
      <c r="E273" s="28" t="s">
        <v>3932</v>
      </c>
      <c r="F273" s="9" t="s">
        <v>7218</v>
      </c>
      <c r="G273" s="28" t="s">
        <v>3932</v>
      </c>
      <c r="H273" s="9" t="s">
        <v>7227</v>
      </c>
      <c r="I273" s="9" t="s">
        <v>7228</v>
      </c>
      <c r="J273" s="9" t="s">
        <v>7229</v>
      </c>
      <c r="K273" s="9" t="s">
        <v>7218</v>
      </c>
      <c r="L273" s="9">
        <v>30.789619999999999</v>
      </c>
      <c r="M273" s="9">
        <v>66.785319999999999</v>
      </c>
      <c r="N273" s="9" t="s">
        <v>8</v>
      </c>
      <c r="O273" s="28" t="s">
        <v>4422</v>
      </c>
      <c r="P273" s="9" t="s">
        <v>8</v>
      </c>
      <c r="Q273" s="9"/>
      <c r="R273" s="9"/>
      <c r="S273" s="41">
        <v>5</v>
      </c>
      <c r="T273" s="28" t="s">
        <v>7060</v>
      </c>
      <c r="U273" s="9">
        <v>63750</v>
      </c>
      <c r="V273" s="28" t="s">
        <v>258</v>
      </c>
      <c r="W273" s="141" t="s">
        <v>11</v>
      </c>
      <c r="X273" s="9"/>
    </row>
    <row r="274" spans="1:24" s="4" customFormat="1" ht="80.099999999999994" customHeight="1" x14ac:dyDescent="0.25">
      <c r="A274" s="9">
        <f t="shared" si="33"/>
        <v>156</v>
      </c>
      <c r="B274" s="9">
        <f t="shared" si="33"/>
        <v>55</v>
      </c>
      <c r="C274" s="9" t="s">
        <v>4873</v>
      </c>
      <c r="D274" s="10" t="s">
        <v>250</v>
      </c>
      <c r="E274" s="28" t="s">
        <v>3932</v>
      </c>
      <c r="F274" s="9" t="s">
        <v>7218</v>
      </c>
      <c r="G274" s="28" t="s">
        <v>3932</v>
      </c>
      <c r="H274" s="9" t="s">
        <v>17</v>
      </c>
      <c r="I274" s="9" t="s">
        <v>7230</v>
      </c>
      <c r="J274" s="9" t="s">
        <v>7231</v>
      </c>
      <c r="K274" s="9" t="s">
        <v>7218</v>
      </c>
      <c r="L274" s="9">
        <v>30.12368</v>
      </c>
      <c r="M274" s="9">
        <v>66.123580000000004</v>
      </c>
      <c r="N274" s="9" t="s">
        <v>8</v>
      </c>
      <c r="O274" s="28" t="s">
        <v>4422</v>
      </c>
      <c r="P274" s="9" t="s">
        <v>8</v>
      </c>
      <c r="Q274" s="9"/>
      <c r="R274" s="9"/>
      <c r="S274" s="41">
        <v>5</v>
      </c>
      <c r="T274" s="28" t="s">
        <v>7060</v>
      </c>
      <c r="U274" s="9">
        <v>63750</v>
      </c>
      <c r="V274" s="28" t="s">
        <v>258</v>
      </c>
      <c r="W274" s="141" t="s">
        <v>11</v>
      </c>
      <c r="X274" s="9"/>
    </row>
    <row r="275" spans="1:24" s="4" customFormat="1" ht="80.099999999999994" customHeight="1" x14ac:dyDescent="0.25">
      <c r="A275" s="9">
        <f t="shared" si="33"/>
        <v>157</v>
      </c>
      <c r="B275" s="9">
        <f t="shared" si="33"/>
        <v>56</v>
      </c>
      <c r="C275" s="9" t="s">
        <v>4873</v>
      </c>
      <c r="D275" s="10" t="s">
        <v>250</v>
      </c>
      <c r="E275" s="28" t="s">
        <v>3932</v>
      </c>
      <c r="F275" s="9" t="s">
        <v>7218</v>
      </c>
      <c r="G275" s="28" t="s">
        <v>3932</v>
      </c>
      <c r="H275" s="9" t="s">
        <v>2857</v>
      </c>
      <c r="I275" s="9" t="s">
        <v>7232</v>
      </c>
      <c r="J275" s="9" t="s">
        <v>7233</v>
      </c>
      <c r="K275" s="9" t="s">
        <v>7218</v>
      </c>
      <c r="L275" s="9">
        <v>30.1235</v>
      </c>
      <c r="M275" s="9">
        <v>66.123639999999995</v>
      </c>
      <c r="N275" s="9" t="s">
        <v>8</v>
      </c>
      <c r="O275" s="28" t="s">
        <v>4422</v>
      </c>
      <c r="P275" s="9" t="s">
        <v>8</v>
      </c>
      <c r="Q275" s="9"/>
      <c r="R275" s="9"/>
      <c r="S275" s="41">
        <v>5</v>
      </c>
      <c r="T275" s="28" t="s">
        <v>7060</v>
      </c>
      <c r="U275" s="9">
        <v>63750</v>
      </c>
      <c r="V275" s="28" t="s">
        <v>258</v>
      </c>
      <c r="W275" s="141" t="s">
        <v>11</v>
      </c>
      <c r="X275" s="9"/>
    </row>
    <row r="276" spans="1:24" s="4" customFormat="1" ht="80.099999999999994" customHeight="1" x14ac:dyDescent="0.25">
      <c r="A276" s="9">
        <f t="shared" si="33"/>
        <v>158</v>
      </c>
      <c r="B276" s="9">
        <f t="shared" si="33"/>
        <v>57</v>
      </c>
      <c r="C276" s="9" t="s">
        <v>4873</v>
      </c>
      <c r="D276" s="10" t="s">
        <v>250</v>
      </c>
      <c r="E276" s="28" t="s">
        <v>3932</v>
      </c>
      <c r="F276" s="9" t="s">
        <v>7218</v>
      </c>
      <c r="G276" s="28" t="s">
        <v>3932</v>
      </c>
      <c r="H276" s="9" t="s">
        <v>1415</v>
      </c>
      <c r="I276" s="9" t="s">
        <v>5226</v>
      </c>
      <c r="J276" s="9" t="s">
        <v>7234</v>
      </c>
      <c r="K276" s="9" t="s">
        <v>7218</v>
      </c>
      <c r="L276" s="9">
        <v>30.456499999999998</v>
      </c>
      <c r="M276" s="9">
        <v>66.456500000000005</v>
      </c>
      <c r="N276" s="9" t="s">
        <v>8</v>
      </c>
      <c r="O276" s="28" t="s">
        <v>4422</v>
      </c>
      <c r="P276" s="9" t="s">
        <v>8</v>
      </c>
      <c r="Q276" s="9"/>
      <c r="R276" s="102"/>
      <c r="S276" s="41">
        <v>5</v>
      </c>
      <c r="T276" s="28" t="s">
        <v>7060</v>
      </c>
      <c r="U276" s="9">
        <v>63750</v>
      </c>
      <c r="V276" s="28" t="s">
        <v>258</v>
      </c>
      <c r="W276" s="141" t="s">
        <v>11</v>
      </c>
      <c r="X276" s="9"/>
    </row>
    <row r="277" spans="1:24" s="4" customFormat="1" ht="80.099999999999994" customHeight="1" x14ac:dyDescent="0.25">
      <c r="A277" s="9">
        <f t="shared" si="33"/>
        <v>159</v>
      </c>
      <c r="B277" s="9">
        <f t="shared" si="33"/>
        <v>58</v>
      </c>
      <c r="C277" s="9" t="s">
        <v>4873</v>
      </c>
      <c r="D277" s="10" t="s">
        <v>250</v>
      </c>
      <c r="E277" s="28" t="s">
        <v>3932</v>
      </c>
      <c r="F277" s="9" t="s">
        <v>7218</v>
      </c>
      <c r="G277" s="28" t="s">
        <v>3932</v>
      </c>
      <c r="H277" s="9" t="s">
        <v>3403</v>
      </c>
      <c r="I277" s="9" t="s">
        <v>7235</v>
      </c>
      <c r="J277" s="9" t="s">
        <v>7236</v>
      </c>
      <c r="K277" s="9" t="s">
        <v>7218</v>
      </c>
      <c r="L277" s="9">
        <v>30.412379999999999</v>
      </c>
      <c r="M277" s="9">
        <v>66.456590000000006</v>
      </c>
      <c r="N277" s="9" t="s">
        <v>8</v>
      </c>
      <c r="O277" s="28" t="s">
        <v>4422</v>
      </c>
      <c r="P277" s="9" t="s">
        <v>8</v>
      </c>
      <c r="Q277" s="9"/>
      <c r="R277" s="9"/>
      <c r="S277" s="41">
        <v>5</v>
      </c>
      <c r="T277" s="28" t="s">
        <v>7060</v>
      </c>
      <c r="U277" s="9">
        <v>63750</v>
      </c>
      <c r="V277" s="28" t="s">
        <v>258</v>
      </c>
      <c r="W277" s="141" t="s">
        <v>11</v>
      </c>
      <c r="X277" s="9"/>
    </row>
    <row r="278" spans="1:24" s="4" customFormat="1" ht="80.099999999999994" customHeight="1" x14ac:dyDescent="0.25">
      <c r="A278" s="9">
        <f t="shared" si="33"/>
        <v>160</v>
      </c>
      <c r="B278" s="9">
        <f t="shared" si="33"/>
        <v>59</v>
      </c>
      <c r="C278" s="9" t="s">
        <v>4873</v>
      </c>
      <c r="D278" s="10" t="s">
        <v>250</v>
      </c>
      <c r="E278" s="28" t="s">
        <v>3932</v>
      </c>
      <c r="F278" s="9" t="s">
        <v>7218</v>
      </c>
      <c r="G278" s="28" t="s">
        <v>3932</v>
      </c>
      <c r="H278" s="9" t="s">
        <v>7237</v>
      </c>
      <c r="I278" s="9" t="s">
        <v>7238</v>
      </c>
      <c r="J278" s="9" t="s">
        <v>7239</v>
      </c>
      <c r="K278" s="9" t="s">
        <v>7218</v>
      </c>
      <c r="L278" s="9">
        <v>30.447859999999999</v>
      </c>
      <c r="M278" s="9">
        <v>66.126800000000003</v>
      </c>
      <c r="N278" s="9" t="s">
        <v>8</v>
      </c>
      <c r="O278" s="28" t="s">
        <v>4422</v>
      </c>
      <c r="P278" s="9" t="s">
        <v>8</v>
      </c>
      <c r="Q278" s="9"/>
      <c r="R278" s="102"/>
      <c r="S278" s="41">
        <v>5</v>
      </c>
      <c r="T278" s="28" t="s">
        <v>7060</v>
      </c>
      <c r="U278" s="9">
        <v>63750</v>
      </c>
      <c r="V278" s="28" t="s">
        <v>258</v>
      </c>
      <c r="W278" s="141" t="s">
        <v>11</v>
      </c>
      <c r="X278" s="9"/>
    </row>
    <row r="279" spans="1:24" s="4" customFormat="1" ht="80.099999999999994" customHeight="1" x14ac:dyDescent="0.25">
      <c r="A279" s="9">
        <f t="shared" si="33"/>
        <v>161</v>
      </c>
      <c r="B279" s="9">
        <f t="shared" si="33"/>
        <v>60</v>
      </c>
      <c r="C279" s="9" t="s">
        <v>4873</v>
      </c>
      <c r="D279" s="10" t="s">
        <v>250</v>
      </c>
      <c r="E279" s="28" t="s">
        <v>7120</v>
      </c>
      <c r="F279" s="9" t="s">
        <v>4844</v>
      </c>
      <c r="G279" s="28" t="s">
        <v>7120</v>
      </c>
      <c r="H279" s="9" t="s">
        <v>656</v>
      </c>
      <c r="I279" s="9" t="s">
        <v>7240</v>
      </c>
      <c r="J279" s="9" t="s">
        <v>7241</v>
      </c>
      <c r="K279" s="9" t="s">
        <v>4844</v>
      </c>
      <c r="L279" s="9">
        <v>30.789200000000001</v>
      </c>
      <c r="M279" s="9">
        <v>66.789599999999993</v>
      </c>
      <c r="N279" s="9" t="s">
        <v>8</v>
      </c>
      <c r="O279" s="28" t="s">
        <v>4422</v>
      </c>
      <c r="P279" s="9" t="s">
        <v>8</v>
      </c>
      <c r="Q279" s="9"/>
      <c r="R279" s="9"/>
      <c r="S279" s="41">
        <v>5</v>
      </c>
      <c r="T279" s="28" t="s">
        <v>7060</v>
      </c>
      <c r="U279" s="9">
        <v>63750</v>
      </c>
      <c r="V279" s="28" t="s">
        <v>258</v>
      </c>
      <c r="W279" s="141" t="s">
        <v>11</v>
      </c>
      <c r="X279" s="9"/>
    </row>
    <row r="280" spans="1:24" s="4" customFormat="1" ht="80.099999999999994" customHeight="1" x14ac:dyDescent="0.25">
      <c r="A280" s="9">
        <f t="shared" si="33"/>
        <v>162</v>
      </c>
      <c r="B280" s="9">
        <f t="shared" si="33"/>
        <v>61</v>
      </c>
      <c r="C280" s="9" t="s">
        <v>4873</v>
      </c>
      <c r="D280" s="10" t="s">
        <v>250</v>
      </c>
      <c r="E280" s="28" t="s">
        <v>7120</v>
      </c>
      <c r="F280" s="9" t="s">
        <v>4844</v>
      </c>
      <c r="G280" s="28" t="s">
        <v>7120</v>
      </c>
      <c r="H280" s="9" t="s">
        <v>260</v>
      </c>
      <c r="I280" s="9" t="s">
        <v>7242</v>
      </c>
      <c r="J280" s="9" t="s">
        <v>7243</v>
      </c>
      <c r="K280" s="9" t="s">
        <v>4844</v>
      </c>
      <c r="L280" s="9">
        <v>30.7895</v>
      </c>
      <c r="M280" s="9">
        <v>66.238299999999995</v>
      </c>
      <c r="N280" s="9" t="s">
        <v>8</v>
      </c>
      <c r="O280" s="28" t="s">
        <v>4422</v>
      </c>
      <c r="P280" s="9" t="s">
        <v>8</v>
      </c>
      <c r="Q280" s="9"/>
      <c r="R280" s="9"/>
      <c r="S280" s="41">
        <v>5</v>
      </c>
      <c r="T280" s="28" t="s">
        <v>7060</v>
      </c>
      <c r="U280" s="9">
        <v>63750</v>
      </c>
      <c r="V280" s="28" t="s">
        <v>258</v>
      </c>
      <c r="W280" s="141" t="s">
        <v>11</v>
      </c>
      <c r="X280" s="9"/>
    </row>
    <row r="281" spans="1:24" s="4" customFormat="1" ht="80.099999999999994" customHeight="1" x14ac:dyDescent="0.25">
      <c r="A281" s="9">
        <f t="shared" si="33"/>
        <v>163</v>
      </c>
      <c r="B281" s="9">
        <f t="shared" si="33"/>
        <v>62</v>
      </c>
      <c r="C281" s="9" t="s">
        <v>4873</v>
      </c>
      <c r="D281" s="10" t="s">
        <v>250</v>
      </c>
      <c r="E281" s="28" t="s">
        <v>7120</v>
      </c>
      <c r="F281" s="9" t="s">
        <v>4844</v>
      </c>
      <c r="G281" s="28" t="s">
        <v>7120</v>
      </c>
      <c r="H281" s="9" t="s">
        <v>569</v>
      </c>
      <c r="I281" s="9" t="s">
        <v>7244</v>
      </c>
      <c r="J281" s="9" t="s">
        <v>7245</v>
      </c>
      <c r="K281" s="9" t="s">
        <v>4844</v>
      </c>
      <c r="L281" s="9">
        <v>30.7895</v>
      </c>
      <c r="M281" s="9">
        <v>66.486500000000007</v>
      </c>
      <c r="N281" s="9" t="s">
        <v>8</v>
      </c>
      <c r="O281" s="28" t="s">
        <v>4422</v>
      </c>
      <c r="P281" s="9" t="s">
        <v>8</v>
      </c>
      <c r="Q281" s="9"/>
      <c r="R281" s="9"/>
      <c r="S281" s="41">
        <v>5</v>
      </c>
      <c r="T281" s="28" t="s">
        <v>7060</v>
      </c>
      <c r="U281" s="9">
        <v>63750</v>
      </c>
      <c r="V281" s="28" t="s">
        <v>258</v>
      </c>
      <c r="W281" s="141" t="s">
        <v>11</v>
      </c>
      <c r="X281" s="9"/>
    </row>
    <row r="282" spans="1:24" s="4" customFormat="1" ht="80.099999999999994" customHeight="1" x14ac:dyDescent="0.25">
      <c r="A282" s="9">
        <f t="shared" si="33"/>
        <v>164</v>
      </c>
      <c r="B282" s="9">
        <f t="shared" si="33"/>
        <v>63</v>
      </c>
      <c r="C282" s="9" t="s">
        <v>4873</v>
      </c>
      <c r="D282" s="10" t="s">
        <v>250</v>
      </c>
      <c r="E282" s="28" t="s">
        <v>7120</v>
      </c>
      <c r="F282" s="9" t="s">
        <v>4844</v>
      </c>
      <c r="G282" s="28" t="s">
        <v>7120</v>
      </c>
      <c r="H282" s="9" t="s">
        <v>2875</v>
      </c>
      <c r="I282" s="9" t="s">
        <v>7246</v>
      </c>
      <c r="J282" s="9" t="s">
        <v>7247</v>
      </c>
      <c r="K282" s="9" t="s">
        <v>4844</v>
      </c>
      <c r="L282" s="9">
        <v>30.786799999999999</v>
      </c>
      <c r="M282" s="9">
        <v>66.786519999999996</v>
      </c>
      <c r="N282" s="9" t="s">
        <v>8</v>
      </c>
      <c r="O282" s="28" t="s">
        <v>4422</v>
      </c>
      <c r="P282" s="9" t="s">
        <v>8</v>
      </c>
      <c r="Q282" s="9"/>
      <c r="R282" s="9"/>
      <c r="S282" s="41">
        <v>5</v>
      </c>
      <c r="T282" s="28" t="s">
        <v>7060</v>
      </c>
      <c r="U282" s="9">
        <v>63750</v>
      </c>
      <c r="V282" s="28" t="s">
        <v>258</v>
      </c>
      <c r="W282" s="141" t="s">
        <v>11</v>
      </c>
      <c r="X282" s="9"/>
    </row>
    <row r="283" spans="1:24" s="4" customFormat="1" ht="80.099999999999994" customHeight="1" x14ac:dyDescent="0.25">
      <c r="A283" s="9">
        <f t="shared" si="33"/>
        <v>165</v>
      </c>
      <c r="B283" s="9">
        <f t="shared" si="33"/>
        <v>64</v>
      </c>
      <c r="C283" s="9" t="s">
        <v>4873</v>
      </c>
      <c r="D283" s="10" t="s">
        <v>250</v>
      </c>
      <c r="E283" s="28" t="s">
        <v>7120</v>
      </c>
      <c r="F283" s="9" t="s">
        <v>4844</v>
      </c>
      <c r="G283" s="28" t="s">
        <v>7120</v>
      </c>
      <c r="H283" s="9" t="s">
        <v>5193</v>
      </c>
      <c r="I283" s="9" t="s">
        <v>7248</v>
      </c>
      <c r="J283" s="9" t="s">
        <v>7249</v>
      </c>
      <c r="K283" s="9" t="s">
        <v>4844</v>
      </c>
      <c r="L283" s="9">
        <v>30.748560000000001</v>
      </c>
      <c r="M283" s="9">
        <v>66.789519999999996</v>
      </c>
      <c r="N283" s="9" t="s">
        <v>8</v>
      </c>
      <c r="O283" s="28" t="s">
        <v>4422</v>
      </c>
      <c r="P283" s="9" t="s">
        <v>8</v>
      </c>
      <c r="Q283" s="9"/>
      <c r="R283" s="9"/>
      <c r="S283" s="41">
        <v>5</v>
      </c>
      <c r="T283" s="28" t="s">
        <v>7060</v>
      </c>
      <c r="U283" s="9">
        <v>63750</v>
      </c>
      <c r="V283" s="28" t="s">
        <v>258</v>
      </c>
      <c r="W283" s="141" t="s">
        <v>11</v>
      </c>
      <c r="X283" s="9"/>
    </row>
    <row r="284" spans="1:24" s="4" customFormat="1" ht="80.099999999999994" customHeight="1" x14ac:dyDescent="0.25">
      <c r="A284" s="9">
        <f t="shared" si="33"/>
        <v>166</v>
      </c>
      <c r="B284" s="9">
        <f t="shared" si="33"/>
        <v>65</v>
      </c>
      <c r="C284" s="9" t="s">
        <v>7250</v>
      </c>
      <c r="D284" s="10" t="s">
        <v>250</v>
      </c>
      <c r="E284" s="28" t="s">
        <v>7120</v>
      </c>
      <c r="F284" s="9" t="s">
        <v>4844</v>
      </c>
      <c r="G284" s="28" t="s">
        <v>7120</v>
      </c>
      <c r="H284" s="9" t="s">
        <v>7251</v>
      </c>
      <c r="I284" s="9" t="s">
        <v>7252</v>
      </c>
      <c r="J284" s="9" t="s">
        <v>7253</v>
      </c>
      <c r="K284" s="9" t="s">
        <v>4844</v>
      </c>
      <c r="L284" s="9">
        <v>30.786210000000001</v>
      </c>
      <c r="M284" s="9">
        <v>66.456879999999998</v>
      </c>
      <c r="N284" s="9" t="s">
        <v>8</v>
      </c>
      <c r="O284" s="28" t="s">
        <v>4422</v>
      </c>
      <c r="P284" s="9" t="s">
        <v>8</v>
      </c>
      <c r="Q284" s="9"/>
      <c r="R284" s="9"/>
      <c r="S284" s="41">
        <v>3</v>
      </c>
      <c r="T284" s="28" t="s">
        <v>7060</v>
      </c>
      <c r="U284" s="9">
        <v>38250</v>
      </c>
      <c r="V284" s="28" t="s">
        <v>258</v>
      </c>
      <c r="W284" s="141" t="s">
        <v>11</v>
      </c>
      <c r="X284" s="9"/>
    </row>
    <row r="285" spans="1:24" s="4" customFormat="1" ht="80.099999999999994" customHeight="1" x14ac:dyDescent="0.25">
      <c r="A285" s="9">
        <f t="shared" si="33"/>
        <v>167</v>
      </c>
      <c r="B285" s="9">
        <f t="shared" si="33"/>
        <v>66</v>
      </c>
      <c r="C285" s="9" t="s">
        <v>7254</v>
      </c>
      <c r="D285" s="10" t="s">
        <v>250</v>
      </c>
      <c r="E285" s="28" t="s">
        <v>7120</v>
      </c>
      <c r="F285" s="9" t="s">
        <v>4844</v>
      </c>
      <c r="G285" s="28" t="s">
        <v>7120</v>
      </c>
      <c r="H285" s="9" t="s">
        <v>5193</v>
      </c>
      <c r="I285" s="9" t="s">
        <v>4933</v>
      </c>
      <c r="J285" s="9" t="s">
        <v>7255</v>
      </c>
      <c r="K285" s="9" t="s">
        <v>4844</v>
      </c>
      <c r="L285" s="9">
        <v>30.78912</v>
      </c>
      <c r="M285" s="9">
        <v>66.546120000000002</v>
      </c>
      <c r="N285" s="9" t="s">
        <v>8</v>
      </c>
      <c r="O285" s="28" t="s">
        <v>4422</v>
      </c>
      <c r="P285" s="9" t="s">
        <v>8</v>
      </c>
      <c r="Q285" s="9"/>
      <c r="R285" s="9"/>
      <c r="S285" s="41">
        <v>3</v>
      </c>
      <c r="T285" s="28" t="s">
        <v>7060</v>
      </c>
      <c r="U285" s="9">
        <v>38250</v>
      </c>
      <c r="V285" s="28" t="s">
        <v>258</v>
      </c>
      <c r="W285" s="141" t="s">
        <v>11</v>
      </c>
      <c r="X285" s="9"/>
    </row>
    <row r="286" spans="1:24" s="4" customFormat="1" ht="80.099999999999994" customHeight="1" x14ac:dyDescent="0.25">
      <c r="A286" s="9">
        <f t="shared" ref="A286:B297" si="34">A285+1</f>
        <v>168</v>
      </c>
      <c r="B286" s="9">
        <f t="shared" si="34"/>
        <v>67</v>
      </c>
      <c r="C286" s="9" t="s">
        <v>7256</v>
      </c>
      <c r="D286" s="10" t="s">
        <v>250</v>
      </c>
      <c r="E286" s="28" t="s">
        <v>7120</v>
      </c>
      <c r="F286" s="9" t="s">
        <v>4844</v>
      </c>
      <c r="G286" s="28" t="s">
        <v>7120</v>
      </c>
      <c r="H286" s="9" t="s">
        <v>7257</v>
      </c>
      <c r="I286" s="9" t="s">
        <v>4933</v>
      </c>
      <c r="J286" s="9" t="s">
        <v>7258</v>
      </c>
      <c r="K286" s="9" t="s">
        <v>4844</v>
      </c>
      <c r="L286" s="9">
        <v>30.12687</v>
      </c>
      <c r="M286" s="9">
        <v>66.123779999999996</v>
      </c>
      <c r="N286" s="9" t="s">
        <v>8</v>
      </c>
      <c r="O286" s="28" t="s">
        <v>4422</v>
      </c>
      <c r="P286" s="9" t="s">
        <v>8</v>
      </c>
      <c r="Q286" s="9"/>
      <c r="R286" s="9"/>
      <c r="S286" s="41">
        <v>3</v>
      </c>
      <c r="T286" s="28" t="s">
        <v>7060</v>
      </c>
      <c r="U286" s="9">
        <v>38250</v>
      </c>
      <c r="V286" s="28" t="s">
        <v>258</v>
      </c>
      <c r="W286" s="141" t="s">
        <v>11</v>
      </c>
      <c r="X286" s="9"/>
    </row>
    <row r="287" spans="1:24" s="4" customFormat="1" ht="80.099999999999994" customHeight="1" x14ac:dyDescent="0.25">
      <c r="A287" s="9">
        <f t="shared" si="34"/>
        <v>169</v>
      </c>
      <c r="B287" s="9">
        <f t="shared" si="34"/>
        <v>68</v>
      </c>
      <c r="C287" s="9" t="s">
        <v>7259</v>
      </c>
      <c r="D287" s="10" t="s">
        <v>250</v>
      </c>
      <c r="E287" s="28" t="s">
        <v>7120</v>
      </c>
      <c r="F287" s="9" t="s">
        <v>4844</v>
      </c>
      <c r="G287" s="28" t="s">
        <v>7120</v>
      </c>
      <c r="H287" s="9" t="s">
        <v>7260</v>
      </c>
      <c r="I287" s="9" t="s">
        <v>7261</v>
      </c>
      <c r="J287" s="9" t="s">
        <v>7262</v>
      </c>
      <c r="K287" s="9" t="s">
        <v>4844</v>
      </c>
      <c r="L287" s="9">
        <v>30.3748</v>
      </c>
      <c r="M287" s="9">
        <v>66.648700000000005</v>
      </c>
      <c r="N287" s="9" t="s">
        <v>8</v>
      </c>
      <c r="O287" s="28" t="s">
        <v>4422</v>
      </c>
      <c r="P287" s="9" t="s">
        <v>8</v>
      </c>
      <c r="Q287" s="9"/>
      <c r="R287" s="9"/>
      <c r="S287" s="41">
        <v>3</v>
      </c>
      <c r="T287" s="28" t="s">
        <v>7060</v>
      </c>
      <c r="U287" s="9">
        <v>38250</v>
      </c>
      <c r="V287" s="28" t="s">
        <v>258</v>
      </c>
      <c r="W287" s="141" t="s">
        <v>11</v>
      </c>
      <c r="X287" s="9"/>
    </row>
    <row r="288" spans="1:24" s="4" customFormat="1" ht="80.099999999999994" customHeight="1" x14ac:dyDescent="0.25">
      <c r="A288" s="9">
        <f t="shared" si="34"/>
        <v>170</v>
      </c>
      <c r="B288" s="9">
        <f t="shared" si="34"/>
        <v>69</v>
      </c>
      <c r="C288" s="9" t="s">
        <v>7263</v>
      </c>
      <c r="D288" s="10" t="s">
        <v>250</v>
      </c>
      <c r="E288" s="28" t="s">
        <v>7120</v>
      </c>
      <c r="F288" s="9" t="s">
        <v>4844</v>
      </c>
      <c r="G288" s="28" t="s">
        <v>7120</v>
      </c>
      <c r="H288" s="9" t="s">
        <v>7264</v>
      </c>
      <c r="I288" s="9" t="s">
        <v>7265</v>
      </c>
      <c r="J288" s="9" t="s">
        <v>7266</v>
      </c>
      <c r="K288" s="9" t="s">
        <v>4844</v>
      </c>
      <c r="L288" s="9">
        <v>30.789680000000001</v>
      </c>
      <c r="M288" s="9">
        <v>66.456450000000004</v>
      </c>
      <c r="N288" s="9" t="s">
        <v>8</v>
      </c>
      <c r="O288" s="28" t="s">
        <v>4422</v>
      </c>
      <c r="P288" s="9" t="s">
        <v>8</v>
      </c>
      <c r="Q288" s="9"/>
      <c r="R288" s="9"/>
      <c r="S288" s="41">
        <v>4</v>
      </c>
      <c r="T288" s="28" t="s">
        <v>7060</v>
      </c>
      <c r="U288" s="9">
        <v>51000</v>
      </c>
      <c r="V288" s="28" t="s">
        <v>258</v>
      </c>
      <c r="W288" s="141" t="s">
        <v>11</v>
      </c>
      <c r="X288" s="9"/>
    </row>
    <row r="289" spans="1:43" s="4" customFormat="1" ht="80.099999999999994" customHeight="1" x14ac:dyDescent="0.25">
      <c r="A289" s="9">
        <f t="shared" si="34"/>
        <v>171</v>
      </c>
      <c r="B289" s="9">
        <f t="shared" si="34"/>
        <v>70</v>
      </c>
      <c r="C289" s="9" t="s">
        <v>7267</v>
      </c>
      <c r="D289" s="10" t="s">
        <v>250</v>
      </c>
      <c r="E289" s="28" t="s">
        <v>7120</v>
      </c>
      <c r="F289" s="9" t="s">
        <v>4844</v>
      </c>
      <c r="G289" s="28" t="s">
        <v>7120</v>
      </c>
      <c r="H289" s="9" t="s">
        <v>7268</v>
      </c>
      <c r="I289" s="9" t="s">
        <v>7269</v>
      </c>
      <c r="J289" s="9" t="s">
        <v>7270</v>
      </c>
      <c r="K289" s="9" t="s">
        <v>4844</v>
      </c>
      <c r="L289" s="9">
        <v>30.87865</v>
      </c>
      <c r="M289" s="9">
        <v>66.345680000000002</v>
      </c>
      <c r="N289" s="9" t="s">
        <v>8</v>
      </c>
      <c r="O289" s="28" t="s">
        <v>4422</v>
      </c>
      <c r="P289" s="9" t="s">
        <v>8</v>
      </c>
      <c r="Q289" s="9"/>
      <c r="R289" s="9"/>
      <c r="S289" s="41">
        <v>4</v>
      </c>
      <c r="T289" s="28" t="s">
        <v>7060</v>
      </c>
      <c r="U289" s="9">
        <v>51000</v>
      </c>
      <c r="V289" s="28" t="s">
        <v>258</v>
      </c>
      <c r="W289" s="141" t="s">
        <v>11</v>
      </c>
      <c r="X289" s="9"/>
    </row>
    <row r="290" spans="1:43" s="4" customFormat="1" ht="80.099999999999994" customHeight="1" x14ac:dyDescent="0.25">
      <c r="A290" s="9">
        <f t="shared" si="34"/>
        <v>172</v>
      </c>
      <c r="B290" s="9">
        <f t="shared" si="34"/>
        <v>71</v>
      </c>
      <c r="C290" s="9" t="s">
        <v>7271</v>
      </c>
      <c r="D290" s="10" t="s">
        <v>250</v>
      </c>
      <c r="E290" s="28" t="s">
        <v>7120</v>
      </c>
      <c r="F290" s="9" t="s">
        <v>4844</v>
      </c>
      <c r="G290" s="28" t="s">
        <v>7120</v>
      </c>
      <c r="H290" s="9" t="s">
        <v>7272</v>
      </c>
      <c r="I290" s="9" t="s">
        <v>7273</v>
      </c>
      <c r="J290" s="9" t="s">
        <v>7274</v>
      </c>
      <c r="K290" s="9" t="s">
        <v>4844</v>
      </c>
      <c r="L290" s="9">
        <v>30.478619999999999</v>
      </c>
      <c r="M290" s="9">
        <v>66.456559999999996</v>
      </c>
      <c r="N290" s="9" t="s">
        <v>8</v>
      </c>
      <c r="O290" s="28" t="s">
        <v>4422</v>
      </c>
      <c r="P290" s="9" t="s">
        <v>8</v>
      </c>
      <c r="Q290" s="9"/>
      <c r="R290" s="9"/>
      <c r="S290" s="41">
        <v>5</v>
      </c>
      <c r="T290" s="28" t="s">
        <v>7060</v>
      </c>
      <c r="U290" s="9">
        <v>63750</v>
      </c>
      <c r="V290" s="28" t="s">
        <v>258</v>
      </c>
      <c r="W290" s="141" t="s">
        <v>11</v>
      </c>
      <c r="X290" s="9"/>
    </row>
    <row r="291" spans="1:43" s="4" customFormat="1" ht="80.099999999999994" customHeight="1" x14ac:dyDescent="0.25">
      <c r="A291" s="9">
        <f t="shared" si="34"/>
        <v>173</v>
      </c>
      <c r="B291" s="9">
        <f t="shared" si="34"/>
        <v>72</v>
      </c>
      <c r="C291" s="9" t="s">
        <v>4873</v>
      </c>
      <c r="D291" s="10" t="s">
        <v>250</v>
      </c>
      <c r="E291" s="28" t="s">
        <v>7120</v>
      </c>
      <c r="F291" s="9" t="s">
        <v>4844</v>
      </c>
      <c r="G291" s="28" t="s">
        <v>7120</v>
      </c>
      <c r="H291" s="9" t="s">
        <v>7275</v>
      </c>
      <c r="I291" s="9" t="s">
        <v>7276</v>
      </c>
      <c r="J291" s="9" t="s">
        <v>7277</v>
      </c>
      <c r="K291" s="9" t="s">
        <v>4844</v>
      </c>
      <c r="L291" s="9">
        <v>30.864560000000001</v>
      </c>
      <c r="M291" s="9">
        <v>66.748639999999995</v>
      </c>
      <c r="N291" s="9" t="s">
        <v>8</v>
      </c>
      <c r="O291" s="28" t="s">
        <v>4422</v>
      </c>
      <c r="P291" s="9" t="s">
        <v>8</v>
      </c>
      <c r="Q291" s="9"/>
      <c r="R291" s="9"/>
      <c r="S291" s="41">
        <v>5</v>
      </c>
      <c r="T291" s="28" t="s">
        <v>7060</v>
      </c>
      <c r="U291" s="9">
        <v>63750</v>
      </c>
      <c r="V291" s="28" t="s">
        <v>258</v>
      </c>
      <c r="W291" s="141" t="s">
        <v>11</v>
      </c>
      <c r="X291" s="9"/>
    </row>
    <row r="292" spans="1:43" s="31" customFormat="1" ht="80.099999999999994" customHeight="1" x14ac:dyDescent="0.25">
      <c r="A292" s="9">
        <f t="shared" si="34"/>
        <v>174</v>
      </c>
      <c r="B292" s="28">
        <v>1</v>
      </c>
      <c r="C292" s="28" t="s">
        <v>4873</v>
      </c>
      <c r="D292" s="10" t="s">
        <v>250</v>
      </c>
      <c r="E292" s="28" t="s">
        <v>7120</v>
      </c>
      <c r="F292" s="28" t="s">
        <v>7087</v>
      </c>
      <c r="G292" s="28" t="s">
        <v>7120</v>
      </c>
      <c r="H292" s="28" t="s">
        <v>7278</v>
      </c>
      <c r="I292" s="28" t="s">
        <v>7279</v>
      </c>
      <c r="J292" s="28" t="s">
        <v>7280</v>
      </c>
      <c r="K292" s="28" t="s">
        <v>7087</v>
      </c>
      <c r="L292" s="9">
        <v>30.45645</v>
      </c>
      <c r="M292" s="9">
        <v>66.456479999999999</v>
      </c>
      <c r="N292" s="28" t="s">
        <v>8</v>
      </c>
      <c r="O292" s="28" t="s">
        <v>4422</v>
      </c>
      <c r="P292" s="28" t="s">
        <v>8</v>
      </c>
      <c r="Q292" s="41"/>
      <c r="R292" s="28">
        <v>5</v>
      </c>
      <c r="S292" s="28"/>
      <c r="T292" s="28" t="s">
        <v>7060</v>
      </c>
      <c r="U292" s="28">
        <v>64500</v>
      </c>
      <c r="V292" s="28" t="s">
        <v>258</v>
      </c>
      <c r="W292" s="141" t="s">
        <v>11</v>
      </c>
      <c r="X292" s="9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</row>
    <row r="293" spans="1:43" s="4" customFormat="1" ht="80.099999999999994" customHeight="1" x14ac:dyDescent="0.25">
      <c r="A293" s="9">
        <f t="shared" si="34"/>
        <v>175</v>
      </c>
      <c r="B293" s="9">
        <f t="shared" si="34"/>
        <v>2</v>
      </c>
      <c r="C293" s="9" t="s">
        <v>4873</v>
      </c>
      <c r="D293" s="10" t="s">
        <v>250</v>
      </c>
      <c r="E293" s="28" t="s">
        <v>7120</v>
      </c>
      <c r="F293" s="9" t="s">
        <v>7115</v>
      </c>
      <c r="G293" s="28" t="s">
        <v>7120</v>
      </c>
      <c r="H293" s="9" t="s">
        <v>724</v>
      </c>
      <c r="I293" s="9" t="s">
        <v>7281</v>
      </c>
      <c r="J293" s="9" t="s">
        <v>7282</v>
      </c>
      <c r="K293" s="9" t="s">
        <v>7115</v>
      </c>
      <c r="L293" s="9">
        <v>30.45654</v>
      </c>
      <c r="M293" s="9">
        <v>66.456450000000004</v>
      </c>
      <c r="N293" s="9" t="s">
        <v>8</v>
      </c>
      <c r="O293" s="28" t="s">
        <v>4422</v>
      </c>
      <c r="P293" s="9" t="s">
        <v>8</v>
      </c>
      <c r="Q293" s="41"/>
      <c r="R293" s="9">
        <v>5</v>
      </c>
      <c r="S293" s="9"/>
      <c r="T293" s="28" t="s">
        <v>7060</v>
      </c>
      <c r="U293" s="28">
        <v>64500</v>
      </c>
      <c r="V293" s="28" t="s">
        <v>258</v>
      </c>
      <c r="W293" s="141" t="s">
        <v>11</v>
      </c>
      <c r="X293" s="9"/>
    </row>
    <row r="294" spans="1:43" s="4" customFormat="1" ht="80.099999999999994" customHeight="1" x14ac:dyDescent="0.25">
      <c r="A294" s="9">
        <f t="shared" si="34"/>
        <v>176</v>
      </c>
      <c r="B294" s="9">
        <f t="shared" si="34"/>
        <v>3</v>
      </c>
      <c r="C294" s="9" t="s">
        <v>4873</v>
      </c>
      <c r="D294" s="10" t="s">
        <v>250</v>
      </c>
      <c r="E294" s="28" t="s">
        <v>7120</v>
      </c>
      <c r="F294" s="9" t="s">
        <v>7119</v>
      </c>
      <c r="G294" s="28" t="s">
        <v>7120</v>
      </c>
      <c r="H294" s="9" t="s">
        <v>7283</v>
      </c>
      <c r="I294" s="9" t="s">
        <v>7284</v>
      </c>
      <c r="J294" s="9" t="s">
        <v>7285</v>
      </c>
      <c r="K294" s="9" t="s">
        <v>7119</v>
      </c>
      <c r="L294" s="9">
        <v>30.45645</v>
      </c>
      <c r="M294" s="9">
        <v>66.456450000000004</v>
      </c>
      <c r="N294" s="9" t="s">
        <v>8</v>
      </c>
      <c r="O294" s="28" t="s">
        <v>4422</v>
      </c>
      <c r="P294" s="9" t="s">
        <v>8</v>
      </c>
      <c r="Q294" s="41"/>
      <c r="R294" s="9">
        <v>5</v>
      </c>
      <c r="S294" s="9"/>
      <c r="T294" s="28" t="s">
        <v>7060</v>
      </c>
      <c r="U294" s="28">
        <v>64500</v>
      </c>
      <c r="V294" s="28" t="s">
        <v>258</v>
      </c>
      <c r="W294" s="141" t="s">
        <v>11</v>
      </c>
      <c r="X294" s="9"/>
    </row>
    <row r="295" spans="1:43" s="4" customFormat="1" ht="80.099999999999994" customHeight="1" x14ac:dyDescent="0.25">
      <c r="A295" s="9">
        <f t="shared" si="34"/>
        <v>177</v>
      </c>
      <c r="B295" s="9">
        <f t="shared" si="34"/>
        <v>4</v>
      </c>
      <c r="C295" s="9" t="s">
        <v>4873</v>
      </c>
      <c r="D295" s="10" t="s">
        <v>250</v>
      </c>
      <c r="E295" s="28" t="s">
        <v>7120</v>
      </c>
      <c r="F295" s="9" t="s">
        <v>7119</v>
      </c>
      <c r="G295" s="28" t="s">
        <v>7120</v>
      </c>
      <c r="H295" s="9" t="s">
        <v>2875</v>
      </c>
      <c r="I295" s="9" t="s">
        <v>7286</v>
      </c>
      <c r="J295" s="61" t="s">
        <v>7287</v>
      </c>
      <c r="K295" s="9" t="s">
        <v>7119</v>
      </c>
      <c r="L295" s="9">
        <v>30.5456</v>
      </c>
      <c r="M295" s="9">
        <v>66.258899999999997</v>
      </c>
      <c r="N295" s="9" t="s">
        <v>8</v>
      </c>
      <c r="O295" s="28" t="s">
        <v>4422</v>
      </c>
      <c r="P295" s="9" t="s">
        <v>8</v>
      </c>
      <c r="Q295" s="41"/>
      <c r="R295" s="9">
        <v>5</v>
      </c>
      <c r="S295" s="9"/>
      <c r="T295" s="28" t="s">
        <v>7060</v>
      </c>
      <c r="U295" s="28">
        <v>64500</v>
      </c>
      <c r="V295" s="28" t="s">
        <v>258</v>
      </c>
      <c r="W295" s="141" t="s">
        <v>11</v>
      </c>
      <c r="X295" s="9"/>
    </row>
    <row r="296" spans="1:43" s="4" customFormat="1" ht="80.099999999999994" customHeight="1" x14ac:dyDescent="0.25">
      <c r="A296" s="9">
        <f t="shared" si="34"/>
        <v>178</v>
      </c>
      <c r="B296" s="9">
        <f t="shared" si="34"/>
        <v>5</v>
      </c>
      <c r="C296" s="9" t="s">
        <v>4873</v>
      </c>
      <c r="D296" s="10" t="s">
        <v>250</v>
      </c>
      <c r="E296" s="28" t="s">
        <v>7120</v>
      </c>
      <c r="F296" s="9" t="s">
        <v>7288</v>
      </c>
      <c r="G296" s="28" t="s">
        <v>7120</v>
      </c>
      <c r="H296" s="9" t="s">
        <v>604</v>
      </c>
      <c r="I296" s="9" t="s">
        <v>7289</v>
      </c>
      <c r="J296" s="61" t="s">
        <v>7290</v>
      </c>
      <c r="K296" s="9" t="s">
        <v>7288</v>
      </c>
      <c r="L296" s="9">
        <v>30.3672</v>
      </c>
      <c r="M296" s="9">
        <v>66.159599999999998</v>
      </c>
      <c r="N296" s="9" t="s">
        <v>8</v>
      </c>
      <c r="O296" s="28" t="s">
        <v>4422</v>
      </c>
      <c r="P296" s="9" t="s">
        <v>8</v>
      </c>
      <c r="Q296" s="41"/>
      <c r="R296" s="9">
        <v>5</v>
      </c>
      <c r="S296" s="9"/>
      <c r="T296" s="28" t="s">
        <v>7060</v>
      </c>
      <c r="U296" s="28">
        <v>64500</v>
      </c>
      <c r="V296" s="28" t="s">
        <v>258</v>
      </c>
      <c r="W296" s="141" t="s">
        <v>11</v>
      </c>
      <c r="X296" s="9"/>
    </row>
    <row r="297" spans="1:43" s="4" customFormat="1" ht="80.099999999999994" customHeight="1" x14ac:dyDescent="0.25">
      <c r="A297" s="9">
        <f t="shared" si="34"/>
        <v>179</v>
      </c>
      <c r="B297" s="9">
        <f t="shared" si="34"/>
        <v>6</v>
      </c>
      <c r="C297" s="9" t="s">
        <v>4873</v>
      </c>
      <c r="D297" s="10" t="s">
        <v>250</v>
      </c>
      <c r="E297" s="28" t="s">
        <v>7120</v>
      </c>
      <c r="F297" s="9" t="s">
        <v>7288</v>
      </c>
      <c r="G297" s="28" t="s">
        <v>7120</v>
      </c>
      <c r="H297" s="9" t="s">
        <v>7291</v>
      </c>
      <c r="I297" s="9" t="s">
        <v>7292</v>
      </c>
      <c r="J297" s="61" t="s">
        <v>7293</v>
      </c>
      <c r="K297" s="9" t="s">
        <v>7288</v>
      </c>
      <c r="L297" s="9">
        <v>30.354800000000001</v>
      </c>
      <c r="M297" s="9">
        <v>66.123800000000003</v>
      </c>
      <c r="N297" s="9" t="s">
        <v>8</v>
      </c>
      <c r="O297" s="28" t="s">
        <v>4422</v>
      </c>
      <c r="P297" s="9" t="s">
        <v>8</v>
      </c>
      <c r="Q297" s="41"/>
      <c r="R297" s="9">
        <v>5</v>
      </c>
      <c r="S297" s="9"/>
      <c r="T297" s="28" t="s">
        <v>7060</v>
      </c>
      <c r="U297" s="28">
        <v>64500</v>
      </c>
      <c r="V297" s="28" t="s">
        <v>258</v>
      </c>
      <c r="W297" s="141" t="s">
        <v>11</v>
      </c>
      <c r="X297" s="9"/>
    </row>
    <row r="298" spans="1:43" s="4" customFormat="1" ht="80.099999999999994" customHeight="1" x14ac:dyDescent="0.25">
      <c r="A298" s="9">
        <f>A297+1</f>
        <v>180</v>
      </c>
      <c r="B298" s="9">
        <f>B297+1</f>
        <v>7</v>
      </c>
      <c r="C298" s="9" t="s">
        <v>4873</v>
      </c>
      <c r="D298" s="10" t="s">
        <v>250</v>
      </c>
      <c r="E298" s="28" t="s">
        <v>7120</v>
      </c>
      <c r="F298" s="9" t="s">
        <v>7294</v>
      </c>
      <c r="G298" s="28" t="s">
        <v>7120</v>
      </c>
      <c r="H298" s="9" t="s">
        <v>7295</v>
      </c>
      <c r="I298" s="9" t="s">
        <v>7296</v>
      </c>
      <c r="J298" s="61" t="s">
        <v>7297</v>
      </c>
      <c r="K298" s="9" t="s">
        <v>7294</v>
      </c>
      <c r="L298" s="9">
        <v>30.782299999999999</v>
      </c>
      <c r="M298" s="9">
        <v>66.345680000000002</v>
      </c>
      <c r="N298" s="9" t="s">
        <v>8</v>
      </c>
      <c r="O298" s="28" t="s">
        <v>4422</v>
      </c>
      <c r="P298" s="9" t="s">
        <v>8</v>
      </c>
      <c r="Q298" s="41"/>
      <c r="R298" s="9">
        <v>5</v>
      </c>
      <c r="S298" s="9"/>
      <c r="T298" s="28" t="s">
        <v>7060</v>
      </c>
      <c r="U298" s="28">
        <v>64500</v>
      </c>
      <c r="V298" s="28" t="s">
        <v>258</v>
      </c>
      <c r="W298" s="141" t="s">
        <v>11</v>
      </c>
      <c r="X298" s="9"/>
    </row>
    <row r="299" spans="1:43" s="4" customFormat="1" ht="80.099999999999994" customHeight="1" x14ac:dyDescent="0.25">
      <c r="A299" s="9">
        <f t="shared" ref="A299:B314" si="35">A298+1</f>
        <v>181</v>
      </c>
      <c r="B299" s="9">
        <f t="shared" si="35"/>
        <v>8</v>
      </c>
      <c r="C299" s="9" t="s">
        <v>4873</v>
      </c>
      <c r="D299" s="10" t="s">
        <v>250</v>
      </c>
      <c r="E299" s="28" t="s">
        <v>7120</v>
      </c>
      <c r="F299" s="9" t="s">
        <v>7288</v>
      </c>
      <c r="G299" s="28" t="s">
        <v>7120</v>
      </c>
      <c r="H299" s="9" t="s">
        <v>7298</v>
      </c>
      <c r="I299" s="9" t="s">
        <v>7299</v>
      </c>
      <c r="J299" s="61" t="s">
        <v>7300</v>
      </c>
      <c r="K299" s="9" t="s">
        <v>7288</v>
      </c>
      <c r="L299" s="9">
        <v>30.456199999999999</v>
      </c>
      <c r="M299" s="9">
        <v>66.163579999999996</v>
      </c>
      <c r="N299" s="9" t="s">
        <v>8</v>
      </c>
      <c r="O299" s="28" t="s">
        <v>4422</v>
      </c>
      <c r="P299" s="9" t="s">
        <v>8</v>
      </c>
      <c r="Q299" s="41"/>
      <c r="R299" s="9">
        <v>5</v>
      </c>
      <c r="S299" s="9"/>
      <c r="T299" s="28" t="s">
        <v>7060</v>
      </c>
      <c r="U299" s="28">
        <v>64500</v>
      </c>
      <c r="V299" s="28" t="s">
        <v>258</v>
      </c>
      <c r="W299" s="141" t="s">
        <v>11</v>
      </c>
      <c r="X299" s="9"/>
    </row>
    <row r="300" spans="1:43" s="4" customFormat="1" ht="80.099999999999994" customHeight="1" x14ac:dyDescent="0.25">
      <c r="A300" s="9">
        <f t="shared" si="35"/>
        <v>182</v>
      </c>
      <c r="B300" s="9">
        <f t="shared" si="35"/>
        <v>9</v>
      </c>
      <c r="C300" s="9" t="s">
        <v>4873</v>
      </c>
      <c r="D300" s="10" t="s">
        <v>250</v>
      </c>
      <c r="E300" s="28" t="s">
        <v>7120</v>
      </c>
      <c r="F300" s="9" t="s">
        <v>7087</v>
      </c>
      <c r="G300" s="28" t="s">
        <v>7120</v>
      </c>
      <c r="H300" s="9" t="s">
        <v>7301</v>
      </c>
      <c r="I300" s="9" t="s">
        <v>7302</v>
      </c>
      <c r="J300" s="61" t="s">
        <v>7303</v>
      </c>
      <c r="K300" s="9" t="s">
        <v>7087</v>
      </c>
      <c r="L300" s="9">
        <v>30.456800000000001</v>
      </c>
      <c r="M300" s="9">
        <v>66.146360000000001</v>
      </c>
      <c r="N300" s="9" t="s">
        <v>8</v>
      </c>
      <c r="O300" s="28" t="s">
        <v>4422</v>
      </c>
      <c r="P300" s="9" t="s">
        <v>8</v>
      </c>
      <c r="Q300" s="41"/>
      <c r="R300" s="9">
        <v>5</v>
      </c>
      <c r="S300" s="9"/>
      <c r="T300" s="28" t="s">
        <v>7060</v>
      </c>
      <c r="U300" s="28">
        <v>64500</v>
      </c>
      <c r="V300" s="28" t="s">
        <v>258</v>
      </c>
      <c r="W300" s="141" t="s">
        <v>11</v>
      </c>
      <c r="X300" s="9"/>
    </row>
    <row r="301" spans="1:43" s="4" customFormat="1" ht="80.099999999999994" customHeight="1" x14ac:dyDescent="0.25">
      <c r="A301" s="9">
        <f t="shared" si="35"/>
        <v>183</v>
      </c>
      <c r="B301" s="9">
        <f t="shared" si="35"/>
        <v>10</v>
      </c>
      <c r="C301" s="9" t="s">
        <v>4873</v>
      </c>
      <c r="D301" s="10" t="s">
        <v>250</v>
      </c>
      <c r="E301" s="28" t="s">
        <v>7120</v>
      </c>
      <c r="F301" s="9" t="s">
        <v>7119</v>
      </c>
      <c r="G301" s="28" t="s">
        <v>7120</v>
      </c>
      <c r="H301" s="9" t="s">
        <v>5193</v>
      </c>
      <c r="I301" s="9" t="s">
        <v>7304</v>
      </c>
      <c r="J301" s="61" t="s">
        <v>7305</v>
      </c>
      <c r="K301" s="9" t="s">
        <v>7119</v>
      </c>
      <c r="L301" s="9">
        <v>30.456800000000001</v>
      </c>
      <c r="M301" s="9">
        <v>66.416799999999995</v>
      </c>
      <c r="N301" s="9" t="s">
        <v>8</v>
      </c>
      <c r="O301" s="28" t="s">
        <v>4422</v>
      </c>
      <c r="P301" s="9" t="s">
        <v>8</v>
      </c>
      <c r="Q301" s="41"/>
      <c r="R301" s="9">
        <v>5</v>
      </c>
      <c r="S301" s="9"/>
      <c r="T301" s="28" t="s">
        <v>7060</v>
      </c>
      <c r="U301" s="28">
        <v>64500</v>
      </c>
      <c r="V301" s="28" t="s">
        <v>258</v>
      </c>
      <c r="W301" s="141" t="s">
        <v>11</v>
      </c>
      <c r="X301" s="9"/>
    </row>
    <row r="302" spans="1:43" s="4" customFormat="1" ht="80.099999999999994" customHeight="1" x14ac:dyDescent="0.25">
      <c r="A302" s="9">
        <f t="shared" si="35"/>
        <v>184</v>
      </c>
      <c r="B302" s="9">
        <f t="shared" si="35"/>
        <v>11</v>
      </c>
      <c r="C302" s="9" t="s">
        <v>4873</v>
      </c>
      <c r="D302" s="10" t="s">
        <v>250</v>
      </c>
      <c r="E302" s="28" t="s">
        <v>7120</v>
      </c>
      <c r="F302" s="9" t="s">
        <v>7306</v>
      </c>
      <c r="G302" s="28" t="s">
        <v>7120</v>
      </c>
      <c r="H302" s="9" t="s">
        <v>4153</v>
      </c>
      <c r="I302" s="9" t="s">
        <v>7307</v>
      </c>
      <c r="J302" s="61" t="s">
        <v>7308</v>
      </c>
      <c r="K302" s="9" t="s">
        <v>7306</v>
      </c>
      <c r="L302" s="9">
        <v>30.156400000000001</v>
      </c>
      <c r="M302" s="9">
        <v>66.156869999999998</v>
      </c>
      <c r="N302" s="9" t="s">
        <v>8</v>
      </c>
      <c r="O302" s="28" t="s">
        <v>4422</v>
      </c>
      <c r="P302" s="9" t="s">
        <v>8</v>
      </c>
      <c r="Q302" s="41"/>
      <c r="R302" s="9">
        <v>5</v>
      </c>
      <c r="S302" s="9"/>
      <c r="T302" s="28" t="s">
        <v>7060</v>
      </c>
      <c r="U302" s="28">
        <v>64500</v>
      </c>
      <c r="V302" s="28" t="s">
        <v>258</v>
      </c>
      <c r="W302" s="141" t="s">
        <v>11</v>
      </c>
      <c r="X302" s="9"/>
    </row>
    <row r="303" spans="1:43" s="4" customFormat="1" ht="80.099999999999994" customHeight="1" x14ac:dyDescent="0.25">
      <c r="A303" s="9">
        <f t="shared" si="35"/>
        <v>185</v>
      </c>
      <c r="B303" s="9">
        <f t="shared" si="35"/>
        <v>12</v>
      </c>
      <c r="C303" s="9" t="s">
        <v>4873</v>
      </c>
      <c r="D303" s="10" t="s">
        <v>250</v>
      </c>
      <c r="E303" s="28" t="s">
        <v>7120</v>
      </c>
      <c r="F303" s="9" t="s">
        <v>7306</v>
      </c>
      <c r="G303" s="28" t="s">
        <v>7120</v>
      </c>
      <c r="H303" s="9" t="s">
        <v>6105</v>
      </c>
      <c r="I303" s="9" t="s">
        <v>7309</v>
      </c>
      <c r="J303" s="61" t="s">
        <v>7310</v>
      </c>
      <c r="K303" s="9" t="s">
        <v>7306</v>
      </c>
      <c r="L303" s="9">
        <v>30.145600000000002</v>
      </c>
      <c r="M303" s="9">
        <v>66.756799999999998</v>
      </c>
      <c r="N303" s="9" t="s">
        <v>8</v>
      </c>
      <c r="O303" s="28" t="s">
        <v>4422</v>
      </c>
      <c r="P303" s="9" t="s">
        <v>8</v>
      </c>
      <c r="Q303" s="41"/>
      <c r="R303" s="9">
        <v>5</v>
      </c>
      <c r="S303" s="9"/>
      <c r="T303" s="28" t="s">
        <v>7060</v>
      </c>
      <c r="U303" s="28">
        <v>64500</v>
      </c>
      <c r="V303" s="28" t="s">
        <v>258</v>
      </c>
      <c r="W303" s="141" t="s">
        <v>11</v>
      </c>
      <c r="X303" s="9"/>
    </row>
    <row r="304" spans="1:43" s="4" customFormat="1" ht="80.099999999999994" customHeight="1" x14ac:dyDescent="0.25">
      <c r="A304" s="9">
        <f t="shared" si="35"/>
        <v>186</v>
      </c>
      <c r="B304" s="9">
        <f t="shared" si="35"/>
        <v>13</v>
      </c>
      <c r="C304" s="9" t="s">
        <v>4873</v>
      </c>
      <c r="D304" s="10" t="s">
        <v>250</v>
      </c>
      <c r="E304" s="28" t="s">
        <v>7120</v>
      </c>
      <c r="F304" s="9" t="s">
        <v>7306</v>
      </c>
      <c r="G304" s="28" t="s">
        <v>7120</v>
      </c>
      <c r="H304" s="9" t="s">
        <v>7311</v>
      </c>
      <c r="I304" s="9" t="s">
        <v>7312</v>
      </c>
      <c r="J304" s="61" t="s">
        <v>7313</v>
      </c>
      <c r="K304" s="9" t="s">
        <v>7306</v>
      </c>
      <c r="L304" s="9">
        <v>30.125800000000002</v>
      </c>
      <c r="M304" s="9">
        <v>66.345500000000001</v>
      </c>
      <c r="N304" s="9" t="s">
        <v>8</v>
      </c>
      <c r="O304" s="28" t="s">
        <v>4422</v>
      </c>
      <c r="P304" s="9" t="s">
        <v>8</v>
      </c>
      <c r="Q304" s="41"/>
      <c r="R304" s="9">
        <v>5</v>
      </c>
      <c r="S304" s="9"/>
      <c r="T304" s="28" t="s">
        <v>7060</v>
      </c>
      <c r="U304" s="28">
        <v>64500</v>
      </c>
      <c r="V304" s="28" t="s">
        <v>258</v>
      </c>
      <c r="W304" s="141" t="s">
        <v>11</v>
      </c>
      <c r="X304" s="9"/>
    </row>
    <row r="305" spans="1:24" s="4" customFormat="1" ht="80.099999999999994" customHeight="1" x14ac:dyDescent="0.25">
      <c r="A305" s="9">
        <f t="shared" si="35"/>
        <v>187</v>
      </c>
      <c r="B305" s="9">
        <f t="shared" si="35"/>
        <v>14</v>
      </c>
      <c r="C305" s="9" t="s">
        <v>4873</v>
      </c>
      <c r="D305" s="10" t="s">
        <v>250</v>
      </c>
      <c r="E305" s="28" t="s">
        <v>7120</v>
      </c>
      <c r="F305" s="9" t="s">
        <v>7314</v>
      </c>
      <c r="G305" s="28" t="s">
        <v>7120</v>
      </c>
      <c r="H305" s="9" t="s">
        <v>3556</v>
      </c>
      <c r="I305" s="9" t="s">
        <v>7315</v>
      </c>
      <c r="J305" s="61" t="s">
        <v>7316</v>
      </c>
      <c r="K305" s="9" t="s">
        <v>7314</v>
      </c>
      <c r="L305" s="9">
        <v>30.45645</v>
      </c>
      <c r="M305" s="9">
        <v>66.156769999999995</v>
      </c>
      <c r="N305" s="9" t="s">
        <v>8</v>
      </c>
      <c r="O305" s="28" t="s">
        <v>4422</v>
      </c>
      <c r="P305" s="9" t="s">
        <v>8</v>
      </c>
      <c r="Q305" s="41"/>
      <c r="R305" s="9">
        <v>5</v>
      </c>
      <c r="S305" s="9"/>
      <c r="T305" s="28" t="s">
        <v>7060</v>
      </c>
      <c r="U305" s="28">
        <v>64500</v>
      </c>
      <c r="V305" s="28" t="s">
        <v>258</v>
      </c>
      <c r="W305" s="141" t="s">
        <v>11</v>
      </c>
      <c r="X305" s="9"/>
    </row>
    <row r="306" spans="1:24" s="4" customFormat="1" ht="80.099999999999994" customHeight="1" x14ac:dyDescent="0.25">
      <c r="A306" s="9">
        <f t="shared" si="35"/>
        <v>188</v>
      </c>
      <c r="B306" s="9">
        <f t="shared" si="35"/>
        <v>15</v>
      </c>
      <c r="C306" s="9" t="s">
        <v>4873</v>
      </c>
      <c r="D306" s="10" t="s">
        <v>250</v>
      </c>
      <c r="E306" s="28" t="s">
        <v>7120</v>
      </c>
      <c r="F306" s="9" t="s">
        <v>7317</v>
      </c>
      <c r="G306" s="28" t="s">
        <v>7120</v>
      </c>
      <c r="H306" s="9" t="s">
        <v>7318</v>
      </c>
      <c r="I306" s="9" t="s">
        <v>7319</v>
      </c>
      <c r="J306" s="61" t="s">
        <v>7320</v>
      </c>
      <c r="K306" s="9" t="s">
        <v>7317</v>
      </c>
      <c r="L306" s="9">
        <v>30.456700000000001</v>
      </c>
      <c r="M306" s="9">
        <v>66.415599999999998</v>
      </c>
      <c r="N306" s="9" t="s">
        <v>8</v>
      </c>
      <c r="O306" s="28" t="s">
        <v>4422</v>
      </c>
      <c r="P306" s="9" t="s">
        <v>8</v>
      </c>
      <c r="Q306" s="41"/>
      <c r="R306" s="9">
        <v>5</v>
      </c>
      <c r="S306" s="9"/>
      <c r="T306" s="28" t="s">
        <v>7060</v>
      </c>
      <c r="U306" s="28">
        <v>64500</v>
      </c>
      <c r="V306" s="28" t="s">
        <v>258</v>
      </c>
      <c r="W306" s="141" t="s">
        <v>11</v>
      </c>
      <c r="X306" s="9"/>
    </row>
    <row r="307" spans="1:24" s="4" customFormat="1" ht="80.099999999999994" customHeight="1" x14ac:dyDescent="0.25">
      <c r="A307" s="9">
        <f t="shared" si="35"/>
        <v>189</v>
      </c>
      <c r="B307" s="9">
        <f t="shared" si="35"/>
        <v>16</v>
      </c>
      <c r="C307" s="9" t="s">
        <v>4873</v>
      </c>
      <c r="D307" s="10" t="s">
        <v>250</v>
      </c>
      <c r="E307" s="28" t="s">
        <v>7120</v>
      </c>
      <c r="F307" s="9" t="s">
        <v>7321</v>
      </c>
      <c r="G307" s="28" t="s">
        <v>7120</v>
      </c>
      <c r="H307" s="9" t="s">
        <v>7088</v>
      </c>
      <c r="I307" s="9" t="s">
        <v>7089</v>
      </c>
      <c r="J307" s="61" t="s">
        <v>7322</v>
      </c>
      <c r="K307" s="9" t="s">
        <v>7321</v>
      </c>
      <c r="L307" s="9">
        <v>30.456779999999998</v>
      </c>
      <c r="M307" s="9">
        <v>66.458650000000006</v>
      </c>
      <c r="N307" s="9" t="s">
        <v>8</v>
      </c>
      <c r="O307" s="28" t="s">
        <v>4422</v>
      </c>
      <c r="P307" s="9" t="s">
        <v>8</v>
      </c>
      <c r="Q307" s="41"/>
      <c r="R307" s="9">
        <v>5</v>
      </c>
      <c r="S307" s="9"/>
      <c r="T307" s="28" t="s">
        <v>7060</v>
      </c>
      <c r="U307" s="28">
        <v>64500</v>
      </c>
      <c r="V307" s="28" t="s">
        <v>258</v>
      </c>
      <c r="W307" s="141" t="s">
        <v>11</v>
      </c>
      <c r="X307" s="9"/>
    </row>
    <row r="308" spans="1:24" s="4" customFormat="1" ht="80.099999999999994" customHeight="1" x14ac:dyDescent="0.25">
      <c r="A308" s="9">
        <f t="shared" si="35"/>
        <v>190</v>
      </c>
      <c r="B308" s="9">
        <f t="shared" si="35"/>
        <v>17</v>
      </c>
      <c r="C308" s="9" t="s">
        <v>4873</v>
      </c>
      <c r="D308" s="10" t="s">
        <v>250</v>
      </c>
      <c r="E308" s="28" t="s">
        <v>7120</v>
      </c>
      <c r="F308" s="9" t="s">
        <v>7124</v>
      </c>
      <c r="G308" s="28" t="s">
        <v>7120</v>
      </c>
      <c r="H308" s="9" t="s">
        <v>7323</v>
      </c>
      <c r="I308" s="9" t="s">
        <v>7324</v>
      </c>
      <c r="J308" s="61" t="s">
        <v>7325</v>
      </c>
      <c r="K308" s="9" t="s">
        <v>7124</v>
      </c>
      <c r="L308" s="9">
        <v>30.45645</v>
      </c>
      <c r="M308" s="9">
        <v>66.456450000000004</v>
      </c>
      <c r="N308" s="9" t="s">
        <v>8</v>
      </c>
      <c r="O308" s="28" t="s">
        <v>4422</v>
      </c>
      <c r="P308" s="9" t="s">
        <v>8</v>
      </c>
      <c r="Q308" s="41"/>
      <c r="R308" s="9">
        <v>5</v>
      </c>
      <c r="S308" s="9"/>
      <c r="T308" s="28" t="s">
        <v>7060</v>
      </c>
      <c r="U308" s="28">
        <v>64500</v>
      </c>
      <c r="V308" s="28" t="s">
        <v>258</v>
      </c>
      <c r="W308" s="141" t="s">
        <v>11</v>
      </c>
      <c r="X308" s="9"/>
    </row>
    <row r="309" spans="1:24" s="4" customFormat="1" ht="80.099999999999994" customHeight="1" x14ac:dyDescent="0.25">
      <c r="A309" s="9">
        <f t="shared" si="35"/>
        <v>191</v>
      </c>
      <c r="B309" s="9">
        <f t="shared" si="35"/>
        <v>18</v>
      </c>
      <c r="C309" s="9" t="s">
        <v>4873</v>
      </c>
      <c r="D309" s="10" t="s">
        <v>250</v>
      </c>
      <c r="E309" s="28" t="s">
        <v>7132</v>
      </c>
      <c r="F309" s="9" t="s">
        <v>7326</v>
      </c>
      <c r="G309" s="28" t="s">
        <v>3955</v>
      </c>
      <c r="H309" s="9" t="s">
        <v>7327</v>
      </c>
      <c r="I309" s="9" t="s">
        <v>7328</v>
      </c>
      <c r="J309" s="28" t="s">
        <v>7329</v>
      </c>
      <c r="K309" s="9" t="s">
        <v>7326</v>
      </c>
      <c r="L309" s="9">
        <v>30.45645</v>
      </c>
      <c r="M309" s="9">
        <v>66.456580000000002</v>
      </c>
      <c r="N309" s="9" t="s">
        <v>8</v>
      </c>
      <c r="O309" s="28" t="s">
        <v>4422</v>
      </c>
      <c r="P309" s="9" t="s">
        <v>8</v>
      </c>
      <c r="Q309" s="41"/>
      <c r="R309" s="9">
        <v>5</v>
      </c>
      <c r="S309" s="9"/>
      <c r="T309" s="28" t="s">
        <v>7060</v>
      </c>
      <c r="U309" s="28">
        <v>64500</v>
      </c>
      <c r="V309" s="28" t="s">
        <v>258</v>
      </c>
      <c r="W309" s="141" t="s">
        <v>11</v>
      </c>
      <c r="X309" s="9"/>
    </row>
    <row r="310" spans="1:24" s="4" customFormat="1" ht="80.099999999999994" customHeight="1" x14ac:dyDescent="0.25">
      <c r="A310" s="9">
        <f t="shared" si="35"/>
        <v>192</v>
      </c>
      <c r="B310" s="9">
        <f t="shared" si="35"/>
        <v>19</v>
      </c>
      <c r="C310" s="9" t="s">
        <v>4873</v>
      </c>
      <c r="D310" s="10" t="s">
        <v>250</v>
      </c>
      <c r="E310" s="28" t="s">
        <v>7132</v>
      </c>
      <c r="F310" s="9" t="s">
        <v>7330</v>
      </c>
      <c r="G310" s="28" t="s">
        <v>3955</v>
      </c>
      <c r="H310" s="9" t="s">
        <v>7210</v>
      </c>
      <c r="I310" s="9" t="s">
        <v>7331</v>
      </c>
      <c r="J310" s="28" t="s">
        <v>7332</v>
      </c>
      <c r="K310" s="9" t="s">
        <v>7330</v>
      </c>
      <c r="L310" s="9">
        <v>30.458649999999999</v>
      </c>
      <c r="M310" s="9">
        <v>66.748689999999996</v>
      </c>
      <c r="N310" s="9" t="s">
        <v>8</v>
      </c>
      <c r="O310" s="28" t="s">
        <v>4422</v>
      </c>
      <c r="P310" s="9" t="s">
        <v>8</v>
      </c>
      <c r="Q310" s="41"/>
      <c r="R310" s="9">
        <v>5</v>
      </c>
      <c r="S310" s="9"/>
      <c r="T310" s="28" t="s">
        <v>7060</v>
      </c>
      <c r="U310" s="28">
        <v>64500</v>
      </c>
      <c r="V310" s="28" t="s">
        <v>258</v>
      </c>
      <c r="W310" s="141" t="s">
        <v>11</v>
      </c>
      <c r="X310" s="9"/>
    </row>
    <row r="311" spans="1:24" s="4" customFormat="1" ht="80.099999999999994" customHeight="1" x14ac:dyDescent="0.25">
      <c r="A311" s="9">
        <f t="shared" si="35"/>
        <v>193</v>
      </c>
      <c r="B311" s="9">
        <f t="shared" si="35"/>
        <v>20</v>
      </c>
      <c r="C311" s="9" t="s">
        <v>4873</v>
      </c>
      <c r="D311" s="10" t="s">
        <v>250</v>
      </c>
      <c r="E311" s="28" t="s">
        <v>7132</v>
      </c>
      <c r="F311" s="9" t="s">
        <v>7333</v>
      </c>
      <c r="G311" s="28" t="s">
        <v>3955</v>
      </c>
      <c r="H311" s="9" t="s">
        <v>7334</v>
      </c>
      <c r="I311" s="9" t="s">
        <v>7335</v>
      </c>
      <c r="J311" s="28" t="s">
        <v>7336</v>
      </c>
      <c r="K311" s="9" t="s">
        <v>7333</v>
      </c>
      <c r="L311" s="9">
        <v>30.478960000000001</v>
      </c>
      <c r="M311" s="9">
        <v>66.486850000000004</v>
      </c>
      <c r="N311" s="9" t="s">
        <v>8</v>
      </c>
      <c r="O311" s="28" t="s">
        <v>4422</v>
      </c>
      <c r="P311" s="9" t="s">
        <v>8</v>
      </c>
      <c r="Q311" s="41"/>
      <c r="R311" s="9">
        <v>5</v>
      </c>
      <c r="S311" s="9"/>
      <c r="T311" s="28" t="s">
        <v>7060</v>
      </c>
      <c r="U311" s="28">
        <v>64500</v>
      </c>
      <c r="V311" s="28" t="s">
        <v>258</v>
      </c>
      <c r="W311" s="141" t="s">
        <v>11</v>
      </c>
      <c r="X311" s="9"/>
    </row>
    <row r="312" spans="1:24" s="4" customFormat="1" ht="80.099999999999994" customHeight="1" x14ac:dyDescent="0.25">
      <c r="A312" s="30">
        <f t="shared" si="35"/>
        <v>194</v>
      </c>
      <c r="B312" s="30">
        <f t="shared" si="35"/>
        <v>21</v>
      </c>
      <c r="C312" s="30" t="s">
        <v>4873</v>
      </c>
      <c r="D312" s="56" t="s">
        <v>250</v>
      </c>
      <c r="E312" s="33" t="s">
        <v>7132</v>
      </c>
      <c r="F312" s="30" t="s">
        <v>7330</v>
      </c>
      <c r="G312" s="33" t="s">
        <v>3955</v>
      </c>
      <c r="H312" s="30" t="s">
        <v>7337</v>
      </c>
      <c r="I312" s="30" t="s">
        <v>7338</v>
      </c>
      <c r="J312" s="28" t="s">
        <v>7339</v>
      </c>
      <c r="K312" s="30" t="s">
        <v>7330</v>
      </c>
      <c r="L312" s="9">
        <v>30.478960000000001</v>
      </c>
      <c r="M312" s="9">
        <v>66.478960000000001</v>
      </c>
      <c r="N312" s="30" t="s">
        <v>8</v>
      </c>
      <c r="O312" s="33" t="s">
        <v>4422</v>
      </c>
      <c r="P312" s="30" t="s">
        <v>8</v>
      </c>
      <c r="Q312" s="104"/>
      <c r="R312" s="30">
        <v>5</v>
      </c>
      <c r="S312" s="30"/>
      <c r="T312" s="28" t="s">
        <v>7060</v>
      </c>
      <c r="U312" s="28">
        <v>64500</v>
      </c>
      <c r="V312" s="28" t="s">
        <v>258</v>
      </c>
      <c r="W312" s="141" t="s">
        <v>11</v>
      </c>
      <c r="X312" s="9"/>
    </row>
    <row r="313" spans="1:24" s="4" customFormat="1" ht="80.099999999999994" customHeight="1" x14ac:dyDescent="0.25">
      <c r="A313" s="9">
        <f t="shared" si="35"/>
        <v>195</v>
      </c>
      <c r="B313" s="9">
        <f t="shared" si="35"/>
        <v>22</v>
      </c>
      <c r="C313" s="9" t="s">
        <v>4873</v>
      </c>
      <c r="D313" s="10" t="s">
        <v>250</v>
      </c>
      <c r="E313" s="28" t="s">
        <v>7132</v>
      </c>
      <c r="F313" s="9" t="s">
        <v>7340</v>
      </c>
      <c r="G313" s="28" t="s">
        <v>3955</v>
      </c>
      <c r="H313" s="9" t="s">
        <v>7341</v>
      </c>
      <c r="I313" s="9" t="s">
        <v>7342</v>
      </c>
      <c r="J313" s="28" t="s">
        <v>7343</v>
      </c>
      <c r="K313" s="9" t="s">
        <v>7340</v>
      </c>
      <c r="L313" s="9">
        <v>30.478560000000002</v>
      </c>
      <c r="M313" s="9">
        <v>66.478560000000002</v>
      </c>
      <c r="N313" s="9" t="s">
        <v>8</v>
      </c>
      <c r="O313" s="28" t="s">
        <v>4422</v>
      </c>
      <c r="P313" s="9" t="s">
        <v>8</v>
      </c>
      <c r="Q313" s="41"/>
      <c r="R313" s="9">
        <v>5</v>
      </c>
      <c r="S313" s="9"/>
      <c r="T313" s="28" t="s">
        <v>7060</v>
      </c>
      <c r="U313" s="28">
        <v>64500</v>
      </c>
      <c r="V313" s="28" t="s">
        <v>258</v>
      </c>
      <c r="W313" s="141" t="s">
        <v>11</v>
      </c>
      <c r="X313" s="9"/>
    </row>
    <row r="314" spans="1:24" s="4" customFormat="1" ht="80.099999999999994" customHeight="1" x14ac:dyDescent="0.25">
      <c r="A314" s="9">
        <f t="shared" si="35"/>
        <v>196</v>
      </c>
      <c r="B314" s="9">
        <f t="shared" si="35"/>
        <v>23</v>
      </c>
      <c r="C314" s="9" t="s">
        <v>4873</v>
      </c>
      <c r="D314" s="10" t="s">
        <v>250</v>
      </c>
      <c r="E314" s="28" t="s">
        <v>7132</v>
      </c>
      <c r="F314" s="9" t="s">
        <v>7344</v>
      </c>
      <c r="G314" s="28" t="s">
        <v>3955</v>
      </c>
      <c r="H314" s="9" t="s">
        <v>7345</v>
      </c>
      <c r="I314" s="9" t="s">
        <v>7346</v>
      </c>
      <c r="J314" s="61" t="s">
        <v>3072</v>
      </c>
      <c r="K314" s="9" t="s">
        <v>7344</v>
      </c>
      <c r="L314" s="9">
        <v>30.31457</v>
      </c>
      <c r="M314" s="9">
        <v>66.045779999999993</v>
      </c>
      <c r="N314" s="9" t="s">
        <v>8</v>
      </c>
      <c r="O314" s="28" t="s">
        <v>4422</v>
      </c>
      <c r="P314" s="9" t="s">
        <v>8</v>
      </c>
      <c r="Q314" s="41"/>
      <c r="R314" s="9">
        <v>5</v>
      </c>
      <c r="S314" s="9"/>
      <c r="T314" s="28" t="s">
        <v>7060</v>
      </c>
      <c r="U314" s="28">
        <v>64500</v>
      </c>
      <c r="V314" s="28" t="s">
        <v>258</v>
      </c>
      <c r="W314" s="141" t="s">
        <v>11</v>
      </c>
      <c r="X314" s="9"/>
    </row>
    <row r="315" spans="1:24" s="4" customFormat="1" ht="80.099999999999994" customHeight="1" x14ac:dyDescent="0.25">
      <c r="A315" s="9">
        <f t="shared" ref="A315:B316" si="36">A314+1</f>
        <v>197</v>
      </c>
      <c r="B315" s="9">
        <f t="shared" si="36"/>
        <v>24</v>
      </c>
      <c r="C315" s="9" t="s">
        <v>4873</v>
      </c>
      <c r="D315" s="10" t="s">
        <v>250</v>
      </c>
      <c r="E315" s="28" t="s">
        <v>7132</v>
      </c>
      <c r="F315" s="9" t="s">
        <v>7347</v>
      </c>
      <c r="G315" s="28" t="s">
        <v>3955</v>
      </c>
      <c r="H315" s="9" t="s">
        <v>7348</v>
      </c>
      <c r="I315" s="9" t="s">
        <v>7349</v>
      </c>
      <c r="J315" s="61" t="s">
        <v>2955</v>
      </c>
      <c r="K315" s="9" t="s">
        <v>7347</v>
      </c>
      <c r="L315" s="9">
        <v>30.567399999999999</v>
      </c>
      <c r="M315" s="9">
        <v>66.044499999999999</v>
      </c>
      <c r="N315" s="9" t="s">
        <v>8</v>
      </c>
      <c r="O315" s="28" t="s">
        <v>4422</v>
      </c>
      <c r="P315" s="9" t="s">
        <v>8</v>
      </c>
      <c r="Q315" s="41"/>
      <c r="R315" s="9">
        <v>5</v>
      </c>
      <c r="S315" s="9"/>
      <c r="T315" s="28" t="s">
        <v>7060</v>
      </c>
      <c r="U315" s="28">
        <v>64500</v>
      </c>
      <c r="V315" s="28" t="s">
        <v>258</v>
      </c>
      <c r="W315" s="141" t="s">
        <v>11</v>
      </c>
      <c r="X315" s="9"/>
    </row>
    <row r="316" spans="1:24" s="4" customFormat="1" ht="80.099999999999994" customHeight="1" x14ac:dyDescent="0.25">
      <c r="A316" s="9">
        <f t="shared" si="36"/>
        <v>198</v>
      </c>
      <c r="B316" s="9">
        <f t="shared" si="36"/>
        <v>25</v>
      </c>
      <c r="C316" s="9" t="s">
        <v>4873</v>
      </c>
      <c r="D316" s="10" t="s">
        <v>250</v>
      </c>
      <c r="E316" s="28" t="s">
        <v>7132</v>
      </c>
      <c r="F316" s="9" t="s">
        <v>7350</v>
      </c>
      <c r="G316" s="28" t="s">
        <v>3955</v>
      </c>
      <c r="H316" s="9" t="s">
        <v>7351</v>
      </c>
      <c r="I316" s="9" t="s">
        <v>7352</v>
      </c>
      <c r="J316" s="61" t="s">
        <v>3077</v>
      </c>
      <c r="K316" s="9" t="s">
        <v>7350</v>
      </c>
      <c r="L316" s="9">
        <v>30.489599999999999</v>
      </c>
      <c r="M316" s="9">
        <v>66.456500000000005</v>
      </c>
      <c r="N316" s="9" t="s">
        <v>8</v>
      </c>
      <c r="O316" s="28" t="s">
        <v>4422</v>
      </c>
      <c r="P316" s="9" t="s">
        <v>8</v>
      </c>
      <c r="Q316" s="41"/>
      <c r="R316" s="9">
        <v>5</v>
      </c>
      <c r="S316" s="9"/>
      <c r="T316" s="28" t="s">
        <v>7060</v>
      </c>
      <c r="U316" s="28">
        <v>64500</v>
      </c>
      <c r="V316" s="28" t="s">
        <v>258</v>
      </c>
      <c r="W316" s="141" t="s">
        <v>11</v>
      </c>
      <c r="X316" s="9"/>
    </row>
    <row r="317" spans="1:24" s="4" customFormat="1" ht="80.099999999999994" customHeight="1" x14ac:dyDescent="0.25">
      <c r="A317" s="9">
        <f>A316+1</f>
        <v>199</v>
      </c>
      <c r="B317" s="9">
        <f>B316+1</f>
        <v>26</v>
      </c>
      <c r="C317" s="9" t="s">
        <v>4873</v>
      </c>
      <c r="D317" s="10" t="s">
        <v>250</v>
      </c>
      <c r="E317" s="28" t="s">
        <v>7132</v>
      </c>
      <c r="F317" s="9" t="s">
        <v>7218</v>
      </c>
      <c r="G317" s="28" t="s">
        <v>3955</v>
      </c>
      <c r="H317" s="9" t="s">
        <v>7183</v>
      </c>
      <c r="I317" s="9" t="s">
        <v>7353</v>
      </c>
      <c r="J317" s="28" t="s">
        <v>7354</v>
      </c>
      <c r="K317" s="9" t="s">
        <v>7218</v>
      </c>
      <c r="L317" s="9">
        <v>30.458649999999999</v>
      </c>
      <c r="M317" s="9">
        <v>66.456549999999993</v>
      </c>
      <c r="N317" s="9" t="s">
        <v>8</v>
      </c>
      <c r="O317" s="28" t="s">
        <v>4422</v>
      </c>
      <c r="P317" s="9" t="s">
        <v>8</v>
      </c>
      <c r="Q317" s="41"/>
      <c r="R317" s="9">
        <v>5</v>
      </c>
      <c r="S317" s="9"/>
      <c r="T317" s="28" t="s">
        <v>7060</v>
      </c>
      <c r="U317" s="28">
        <v>64500</v>
      </c>
      <c r="V317" s="28" t="s">
        <v>258</v>
      </c>
      <c r="W317" s="141" t="s">
        <v>11</v>
      </c>
      <c r="X317" s="9"/>
    </row>
    <row r="318" spans="1:24" s="4" customFormat="1" ht="80.099999999999994" customHeight="1" x14ac:dyDescent="0.25">
      <c r="A318" s="9">
        <f t="shared" ref="A318:B333" si="37">A317+1</f>
        <v>200</v>
      </c>
      <c r="B318" s="9">
        <f t="shared" si="37"/>
        <v>27</v>
      </c>
      <c r="C318" s="9" t="s">
        <v>4873</v>
      </c>
      <c r="D318" s="10" t="s">
        <v>250</v>
      </c>
      <c r="E318" s="28" t="s">
        <v>7132</v>
      </c>
      <c r="F318" s="28" t="s">
        <v>7355</v>
      </c>
      <c r="G318" s="28" t="s">
        <v>3932</v>
      </c>
      <c r="H318" s="9" t="s">
        <v>812</v>
      </c>
      <c r="I318" s="9" t="s">
        <v>7356</v>
      </c>
      <c r="J318" s="61" t="s">
        <v>3082</v>
      </c>
      <c r="K318" s="28" t="s">
        <v>7355</v>
      </c>
      <c r="L318" s="9">
        <v>30.486979999999999</v>
      </c>
      <c r="M318" s="9">
        <v>66.456450000000004</v>
      </c>
      <c r="N318" s="9" t="s">
        <v>8</v>
      </c>
      <c r="O318" s="28" t="s">
        <v>4422</v>
      </c>
      <c r="P318" s="9" t="s">
        <v>8</v>
      </c>
      <c r="Q318" s="41"/>
      <c r="R318" s="9">
        <v>5</v>
      </c>
      <c r="S318" s="9"/>
      <c r="T318" s="28" t="s">
        <v>7060</v>
      </c>
      <c r="U318" s="28">
        <v>64500</v>
      </c>
      <c r="V318" s="28" t="s">
        <v>258</v>
      </c>
      <c r="W318" s="141" t="s">
        <v>11</v>
      </c>
      <c r="X318" s="9"/>
    </row>
    <row r="319" spans="1:24" s="4" customFormat="1" ht="80.099999999999994" customHeight="1" x14ac:dyDescent="0.25">
      <c r="A319" s="9">
        <f t="shared" si="37"/>
        <v>201</v>
      </c>
      <c r="B319" s="9">
        <f t="shared" si="37"/>
        <v>28</v>
      </c>
      <c r="C319" s="9" t="s">
        <v>4873</v>
      </c>
      <c r="D319" s="10" t="s">
        <v>250</v>
      </c>
      <c r="E319" s="28" t="s">
        <v>3932</v>
      </c>
      <c r="F319" s="9" t="s">
        <v>7161</v>
      </c>
      <c r="G319" s="28" t="s">
        <v>7357</v>
      </c>
      <c r="H319" s="9" t="s">
        <v>153</v>
      </c>
      <c r="I319" s="9" t="s">
        <v>7358</v>
      </c>
      <c r="J319" s="28" t="s">
        <v>7359</v>
      </c>
      <c r="K319" s="9" t="s">
        <v>7161</v>
      </c>
      <c r="L319" s="9">
        <v>30.895099999999999</v>
      </c>
      <c r="M319" s="9">
        <v>66.456519999999998</v>
      </c>
      <c r="N319" s="9" t="s">
        <v>8</v>
      </c>
      <c r="O319" s="28" t="s">
        <v>4422</v>
      </c>
      <c r="P319" s="9" t="s">
        <v>8</v>
      </c>
      <c r="Q319" s="41"/>
      <c r="R319" s="9">
        <v>5</v>
      </c>
      <c r="S319" s="9"/>
      <c r="T319" s="28" t="s">
        <v>7060</v>
      </c>
      <c r="U319" s="28">
        <v>64500</v>
      </c>
      <c r="V319" s="28" t="s">
        <v>258</v>
      </c>
      <c r="W319" s="141" t="s">
        <v>11</v>
      </c>
      <c r="X319" s="9"/>
    </row>
    <row r="320" spans="1:24" s="4" customFormat="1" ht="80.099999999999994" customHeight="1" x14ac:dyDescent="0.25">
      <c r="A320" s="9">
        <f t="shared" si="37"/>
        <v>202</v>
      </c>
      <c r="B320" s="9">
        <f t="shared" si="37"/>
        <v>29</v>
      </c>
      <c r="C320" s="9" t="s">
        <v>4873</v>
      </c>
      <c r="D320" s="10" t="s">
        <v>250</v>
      </c>
      <c r="E320" s="28" t="s">
        <v>3932</v>
      </c>
      <c r="F320" s="9" t="s">
        <v>7161</v>
      </c>
      <c r="G320" s="28" t="s">
        <v>7357</v>
      </c>
      <c r="H320" s="9" t="s">
        <v>2010</v>
      </c>
      <c r="I320" s="9" t="s">
        <v>7360</v>
      </c>
      <c r="J320" s="28" t="s">
        <v>7361</v>
      </c>
      <c r="K320" s="9" t="s">
        <v>7161</v>
      </c>
      <c r="L320" s="9">
        <v>30.486899999999999</v>
      </c>
      <c r="M320" s="9">
        <v>66.458600000000004</v>
      </c>
      <c r="N320" s="9" t="s">
        <v>8</v>
      </c>
      <c r="O320" s="28" t="s">
        <v>4422</v>
      </c>
      <c r="P320" s="9" t="s">
        <v>8</v>
      </c>
      <c r="Q320" s="41"/>
      <c r="R320" s="9">
        <v>5</v>
      </c>
      <c r="S320" s="9"/>
      <c r="T320" s="28" t="s">
        <v>7060</v>
      </c>
      <c r="U320" s="28">
        <v>64500</v>
      </c>
      <c r="V320" s="28" t="s">
        <v>258</v>
      </c>
      <c r="W320" s="141" t="s">
        <v>11</v>
      </c>
      <c r="X320" s="9"/>
    </row>
    <row r="321" spans="1:24" s="4" customFormat="1" ht="80.099999999999994" customHeight="1" x14ac:dyDescent="0.25">
      <c r="A321" s="9">
        <f t="shared" si="37"/>
        <v>203</v>
      </c>
      <c r="B321" s="9">
        <f t="shared" si="37"/>
        <v>30</v>
      </c>
      <c r="C321" s="9" t="s">
        <v>4873</v>
      </c>
      <c r="D321" s="10" t="s">
        <v>250</v>
      </c>
      <c r="E321" s="28" t="s">
        <v>3932</v>
      </c>
      <c r="F321" s="9" t="s">
        <v>7161</v>
      </c>
      <c r="G321" s="28" t="s">
        <v>7357</v>
      </c>
      <c r="H321" s="9" t="s">
        <v>7150</v>
      </c>
      <c r="I321" s="9" t="s">
        <v>7362</v>
      </c>
      <c r="J321" s="28" t="s">
        <v>7363</v>
      </c>
      <c r="K321" s="9" t="s">
        <v>7161</v>
      </c>
      <c r="L321" s="9">
        <v>30.6785</v>
      </c>
      <c r="M321" s="9">
        <v>66.258700000000005</v>
      </c>
      <c r="N321" s="9" t="s">
        <v>8</v>
      </c>
      <c r="O321" s="28" t="s">
        <v>4422</v>
      </c>
      <c r="P321" s="9" t="s">
        <v>8</v>
      </c>
      <c r="Q321" s="41"/>
      <c r="R321" s="9">
        <v>5</v>
      </c>
      <c r="S321" s="9"/>
      <c r="T321" s="28" t="s">
        <v>7060</v>
      </c>
      <c r="U321" s="28">
        <v>64500</v>
      </c>
      <c r="V321" s="28" t="s">
        <v>258</v>
      </c>
      <c r="W321" s="141" t="s">
        <v>11</v>
      </c>
      <c r="X321" s="9"/>
    </row>
    <row r="322" spans="1:24" s="4" customFormat="1" ht="80.099999999999994" customHeight="1" x14ac:dyDescent="0.25">
      <c r="A322" s="9">
        <f t="shared" si="37"/>
        <v>204</v>
      </c>
      <c r="B322" s="9">
        <f t="shared" si="37"/>
        <v>31</v>
      </c>
      <c r="C322" s="9" t="s">
        <v>4873</v>
      </c>
      <c r="D322" s="10" t="s">
        <v>250</v>
      </c>
      <c r="E322" s="28" t="s">
        <v>3932</v>
      </c>
      <c r="F322" s="9" t="s">
        <v>7364</v>
      </c>
      <c r="G322" s="28" t="s">
        <v>3932</v>
      </c>
      <c r="H322" s="9" t="s">
        <v>1033</v>
      </c>
      <c r="I322" s="9" t="s">
        <v>7365</v>
      </c>
      <c r="J322" s="61" t="s">
        <v>3090</v>
      </c>
      <c r="K322" s="9" t="s">
        <v>7364</v>
      </c>
      <c r="L322" s="9">
        <v>30.1478</v>
      </c>
      <c r="M322" s="9">
        <v>66.368700000000004</v>
      </c>
      <c r="N322" s="9" t="s">
        <v>8</v>
      </c>
      <c r="O322" s="28" t="s">
        <v>4422</v>
      </c>
      <c r="P322" s="9" t="s">
        <v>8</v>
      </c>
      <c r="Q322" s="41"/>
      <c r="R322" s="9">
        <v>5</v>
      </c>
      <c r="S322" s="9"/>
      <c r="T322" s="28" t="s">
        <v>7060</v>
      </c>
      <c r="U322" s="28">
        <v>64500</v>
      </c>
      <c r="V322" s="28" t="s">
        <v>258</v>
      </c>
      <c r="W322" s="141" t="s">
        <v>11</v>
      </c>
      <c r="X322" s="9"/>
    </row>
    <row r="323" spans="1:24" s="4" customFormat="1" ht="80.099999999999994" customHeight="1" x14ac:dyDescent="0.25">
      <c r="A323" s="9">
        <f t="shared" si="37"/>
        <v>205</v>
      </c>
      <c r="B323" s="9">
        <f t="shared" si="37"/>
        <v>32</v>
      </c>
      <c r="C323" s="9" t="s">
        <v>4873</v>
      </c>
      <c r="D323" s="10" t="s">
        <v>250</v>
      </c>
      <c r="E323" s="28" t="s">
        <v>3932</v>
      </c>
      <c r="F323" s="9" t="s">
        <v>7364</v>
      </c>
      <c r="G323" s="28" t="s">
        <v>3932</v>
      </c>
      <c r="H323" s="9" t="s">
        <v>7366</v>
      </c>
      <c r="I323" s="9" t="s">
        <v>7367</v>
      </c>
      <c r="J323" s="28" t="s">
        <v>7368</v>
      </c>
      <c r="K323" s="9" t="s">
        <v>7364</v>
      </c>
      <c r="L323" s="9">
        <v>30.232669999999999</v>
      </c>
      <c r="M323" s="9">
        <v>66.345860000000002</v>
      </c>
      <c r="N323" s="9" t="s">
        <v>8</v>
      </c>
      <c r="O323" s="28" t="s">
        <v>4422</v>
      </c>
      <c r="P323" s="9" t="s">
        <v>8</v>
      </c>
      <c r="Q323" s="41"/>
      <c r="R323" s="9">
        <v>5</v>
      </c>
      <c r="S323" s="9"/>
      <c r="T323" s="28" t="s">
        <v>7060</v>
      </c>
      <c r="U323" s="28">
        <v>64500</v>
      </c>
      <c r="V323" s="28" t="s">
        <v>258</v>
      </c>
      <c r="W323" s="141" t="s">
        <v>11</v>
      </c>
      <c r="X323" s="9"/>
    </row>
    <row r="324" spans="1:24" s="4" customFormat="1" ht="80.099999999999994" customHeight="1" x14ac:dyDescent="0.25">
      <c r="A324" s="9">
        <f t="shared" si="37"/>
        <v>206</v>
      </c>
      <c r="B324" s="9">
        <f t="shared" si="37"/>
        <v>33</v>
      </c>
      <c r="C324" s="9" t="s">
        <v>4873</v>
      </c>
      <c r="D324" s="10" t="s">
        <v>250</v>
      </c>
      <c r="E324" s="28" t="s">
        <v>3932</v>
      </c>
      <c r="F324" s="9" t="s">
        <v>7161</v>
      </c>
      <c r="G324" s="28" t="s">
        <v>7357</v>
      </c>
      <c r="H324" s="9" t="s">
        <v>7369</v>
      </c>
      <c r="I324" s="9" t="s">
        <v>7370</v>
      </c>
      <c r="J324" s="28" t="s">
        <v>7371</v>
      </c>
      <c r="K324" s="9" t="s">
        <v>7161</v>
      </c>
      <c r="L324" s="9">
        <v>30.458600000000001</v>
      </c>
      <c r="M324" s="9">
        <v>66.486699999999999</v>
      </c>
      <c r="N324" s="9" t="s">
        <v>8</v>
      </c>
      <c r="O324" s="28" t="s">
        <v>4422</v>
      </c>
      <c r="P324" s="9" t="s">
        <v>8</v>
      </c>
      <c r="Q324" s="41"/>
      <c r="R324" s="9">
        <v>5</v>
      </c>
      <c r="S324" s="9"/>
      <c r="T324" s="28" t="s">
        <v>7060</v>
      </c>
      <c r="U324" s="28">
        <v>64500</v>
      </c>
      <c r="V324" s="28" t="s">
        <v>258</v>
      </c>
      <c r="W324" s="141" t="s">
        <v>11</v>
      </c>
      <c r="X324" s="9"/>
    </row>
    <row r="325" spans="1:24" s="4" customFormat="1" ht="80.099999999999994" customHeight="1" x14ac:dyDescent="0.25">
      <c r="A325" s="9">
        <f t="shared" si="37"/>
        <v>207</v>
      </c>
      <c r="B325" s="9">
        <f t="shared" si="37"/>
        <v>34</v>
      </c>
      <c r="C325" s="9" t="s">
        <v>4873</v>
      </c>
      <c r="D325" s="10" t="s">
        <v>250</v>
      </c>
      <c r="E325" s="28" t="s">
        <v>3932</v>
      </c>
      <c r="F325" s="9" t="s">
        <v>7161</v>
      </c>
      <c r="G325" s="28" t="s">
        <v>7357</v>
      </c>
      <c r="H325" s="9" t="s">
        <v>7372</v>
      </c>
      <c r="I325" s="9" t="s">
        <v>7373</v>
      </c>
      <c r="J325" s="28" t="s">
        <v>7374</v>
      </c>
      <c r="K325" s="9" t="s">
        <v>7161</v>
      </c>
      <c r="L325" s="9">
        <v>30.456399999999999</v>
      </c>
      <c r="M325" s="9">
        <v>66.789450000000002</v>
      </c>
      <c r="N325" s="9" t="s">
        <v>8</v>
      </c>
      <c r="O325" s="28" t="s">
        <v>4422</v>
      </c>
      <c r="P325" s="9" t="s">
        <v>8</v>
      </c>
      <c r="Q325" s="41"/>
      <c r="R325" s="9">
        <v>5</v>
      </c>
      <c r="S325" s="9"/>
      <c r="T325" s="28" t="s">
        <v>7060</v>
      </c>
      <c r="U325" s="28">
        <v>64500</v>
      </c>
      <c r="V325" s="28" t="s">
        <v>258</v>
      </c>
      <c r="W325" s="141" t="s">
        <v>11</v>
      </c>
      <c r="X325" s="9"/>
    </row>
    <row r="326" spans="1:24" s="4" customFormat="1" ht="80.099999999999994" customHeight="1" x14ac:dyDescent="0.25">
      <c r="A326" s="9">
        <f t="shared" si="37"/>
        <v>208</v>
      </c>
      <c r="B326" s="9">
        <f t="shared" si="37"/>
        <v>35</v>
      </c>
      <c r="C326" s="9" t="s">
        <v>4873</v>
      </c>
      <c r="D326" s="10" t="s">
        <v>250</v>
      </c>
      <c r="E326" s="28" t="s">
        <v>3932</v>
      </c>
      <c r="F326" s="9" t="s">
        <v>7375</v>
      </c>
      <c r="G326" s="28" t="s">
        <v>3932</v>
      </c>
      <c r="H326" s="9" t="s">
        <v>1033</v>
      </c>
      <c r="I326" s="9" t="s">
        <v>7376</v>
      </c>
      <c r="J326" s="9" t="s">
        <v>7377</v>
      </c>
      <c r="K326" s="9" t="s">
        <v>7375</v>
      </c>
      <c r="L326" s="9">
        <v>30.344657999999999</v>
      </c>
      <c r="M326" s="9">
        <v>66.467887000000005</v>
      </c>
      <c r="N326" s="9" t="s">
        <v>8</v>
      </c>
      <c r="O326" s="28" t="s">
        <v>4422</v>
      </c>
      <c r="P326" s="9" t="s">
        <v>8</v>
      </c>
      <c r="Q326" s="41"/>
      <c r="R326" s="9">
        <v>5</v>
      </c>
      <c r="S326" s="9"/>
      <c r="T326" s="28" t="s">
        <v>7060</v>
      </c>
      <c r="U326" s="28">
        <v>64500</v>
      </c>
      <c r="V326" s="28" t="s">
        <v>258</v>
      </c>
      <c r="W326" s="141" t="s">
        <v>11</v>
      </c>
      <c r="X326" s="9"/>
    </row>
    <row r="327" spans="1:24" s="4" customFormat="1" ht="80.099999999999994" customHeight="1" x14ac:dyDescent="0.25">
      <c r="A327" s="9">
        <f t="shared" si="37"/>
        <v>209</v>
      </c>
      <c r="B327" s="9">
        <f t="shared" si="37"/>
        <v>36</v>
      </c>
      <c r="C327" s="9" t="s">
        <v>4873</v>
      </c>
      <c r="D327" s="10" t="s">
        <v>250</v>
      </c>
      <c r="E327" s="28" t="s">
        <v>3932</v>
      </c>
      <c r="F327" s="9" t="s">
        <v>7375</v>
      </c>
      <c r="G327" s="28" t="s">
        <v>3932</v>
      </c>
      <c r="H327" s="9" t="s">
        <v>2088</v>
      </c>
      <c r="I327" s="9" t="s">
        <v>7378</v>
      </c>
      <c r="J327" s="9" t="s">
        <v>7379</v>
      </c>
      <c r="K327" s="9" t="s">
        <v>7375</v>
      </c>
      <c r="L327" s="9">
        <v>30.138856000000001</v>
      </c>
      <c r="M327" s="9">
        <v>66.465230000000005</v>
      </c>
      <c r="N327" s="9" t="s">
        <v>8</v>
      </c>
      <c r="O327" s="28" t="s">
        <v>4422</v>
      </c>
      <c r="P327" s="9" t="s">
        <v>8</v>
      </c>
      <c r="Q327" s="41"/>
      <c r="R327" s="9">
        <v>5</v>
      </c>
      <c r="S327" s="9"/>
      <c r="T327" s="28" t="s">
        <v>7060</v>
      </c>
      <c r="U327" s="28">
        <v>64500</v>
      </c>
      <c r="V327" s="28" t="s">
        <v>258</v>
      </c>
      <c r="W327" s="141" t="s">
        <v>11</v>
      </c>
      <c r="X327" s="9"/>
    </row>
    <row r="328" spans="1:24" s="4" customFormat="1" ht="80.099999999999994" customHeight="1" x14ac:dyDescent="0.25">
      <c r="A328" s="9">
        <f t="shared" si="37"/>
        <v>210</v>
      </c>
      <c r="B328" s="9">
        <f t="shared" si="37"/>
        <v>37</v>
      </c>
      <c r="C328" s="9" t="s">
        <v>4873</v>
      </c>
      <c r="D328" s="10" t="s">
        <v>250</v>
      </c>
      <c r="E328" s="28" t="s">
        <v>3932</v>
      </c>
      <c r="F328" s="9" t="s">
        <v>7364</v>
      </c>
      <c r="G328" s="28" t="s">
        <v>3932</v>
      </c>
      <c r="H328" s="9" t="s">
        <v>7380</v>
      </c>
      <c r="I328" s="9" t="s">
        <v>7381</v>
      </c>
      <c r="J328" s="9" t="s">
        <v>7382</v>
      </c>
      <c r="K328" s="9" t="s">
        <v>7364</v>
      </c>
      <c r="L328" s="9">
        <v>30.334800000000001</v>
      </c>
      <c r="M328" s="9">
        <v>66.357399999999998</v>
      </c>
      <c r="N328" s="9" t="s">
        <v>8</v>
      </c>
      <c r="O328" s="28" t="s">
        <v>4422</v>
      </c>
      <c r="P328" s="9" t="s">
        <v>8</v>
      </c>
      <c r="Q328" s="41"/>
      <c r="R328" s="9">
        <v>5</v>
      </c>
      <c r="S328" s="9"/>
      <c r="T328" s="28" t="s">
        <v>7060</v>
      </c>
      <c r="U328" s="28">
        <v>64500</v>
      </c>
      <c r="V328" s="28" t="s">
        <v>258</v>
      </c>
      <c r="W328" s="141" t="s">
        <v>11</v>
      </c>
      <c r="X328" s="9"/>
    </row>
    <row r="329" spans="1:24" s="4" customFormat="1" ht="80.099999999999994" customHeight="1" x14ac:dyDescent="0.25">
      <c r="A329" s="9">
        <f t="shared" si="37"/>
        <v>211</v>
      </c>
      <c r="B329" s="9">
        <f t="shared" si="37"/>
        <v>38</v>
      </c>
      <c r="C329" s="9" t="s">
        <v>4873</v>
      </c>
      <c r="D329" s="10" t="s">
        <v>250</v>
      </c>
      <c r="E329" s="28" t="s">
        <v>3932</v>
      </c>
      <c r="F329" s="9" t="s">
        <v>7161</v>
      </c>
      <c r="G329" s="28" t="s">
        <v>7357</v>
      </c>
      <c r="H329" s="9" t="s">
        <v>7383</v>
      </c>
      <c r="I329" s="9" t="s">
        <v>7384</v>
      </c>
      <c r="J329" s="9" t="s">
        <v>7385</v>
      </c>
      <c r="K329" s="9" t="s">
        <v>7161</v>
      </c>
      <c r="L329" s="9">
        <v>30.567499999999999</v>
      </c>
      <c r="M329" s="9">
        <v>66.654889999999995</v>
      </c>
      <c r="N329" s="9" t="s">
        <v>8</v>
      </c>
      <c r="O329" s="28" t="s">
        <v>4422</v>
      </c>
      <c r="P329" s="9" t="s">
        <v>8</v>
      </c>
      <c r="Q329" s="41"/>
      <c r="R329" s="9">
        <v>5</v>
      </c>
      <c r="S329" s="9"/>
      <c r="T329" s="28" t="s">
        <v>7060</v>
      </c>
      <c r="U329" s="28">
        <v>64500</v>
      </c>
      <c r="V329" s="28" t="s">
        <v>258</v>
      </c>
      <c r="W329" s="141" t="s">
        <v>11</v>
      </c>
      <c r="X329" s="9"/>
    </row>
    <row r="330" spans="1:24" s="4" customFormat="1" ht="80.099999999999994" customHeight="1" x14ac:dyDescent="0.25">
      <c r="A330" s="9">
        <f t="shared" si="37"/>
        <v>212</v>
      </c>
      <c r="B330" s="9">
        <f t="shared" si="37"/>
        <v>39</v>
      </c>
      <c r="C330" s="9" t="s">
        <v>4873</v>
      </c>
      <c r="D330" s="10" t="s">
        <v>250</v>
      </c>
      <c r="E330" s="28" t="s">
        <v>3932</v>
      </c>
      <c r="F330" s="9" t="s">
        <v>7161</v>
      </c>
      <c r="G330" s="28" t="s">
        <v>7357</v>
      </c>
      <c r="H330" s="9" t="s">
        <v>7386</v>
      </c>
      <c r="I330" s="9" t="s">
        <v>7387</v>
      </c>
      <c r="J330" s="9" t="s">
        <v>7388</v>
      </c>
      <c r="K330" s="9" t="s">
        <v>7161</v>
      </c>
      <c r="L330" s="9">
        <v>30.8794</v>
      </c>
      <c r="M330" s="9">
        <v>66.548599999999993</v>
      </c>
      <c r="N330" s="9" t="s">
        <v>8</v>
      </c>
      <c r="O330" s="28" t="s">
        <v>4422</v>
      </c>
      <c r="P330" s="9" t="s">
        <v>8</v>
      </c>
      <c r="Q330" s="41"/>
      <c r="R330" s="9">
        <v>5</v>
      </c>
      <c r="S330" s="9"/>
      <c r="T330" s="28" t="s">
        <v>7060</v>
      </c>
      <c r="U330" s="28">
        <v>64500</v>
      </c>
      <c r="V330" s="28" t="s">
        <v>258</v>
      </c>
      <c r="W330" s="141" t="s">
        <v>11</v>
      </c>
      <c r="X330" s="9"/>
    </row>
    <row r="331" spans="1:24" s="4" customFormat="1" ht="80.099999999999994" customHeight="1" x14ac:dyDescent="0.25">
      <c r="A331" s="9">
        <f t="shared" si="37"/>
        <v>213</v>
      </c>
      <c r="B331" s="9">
        <f t="shared" si="37"/>
        <v>40</v>
      </c>
      <c r="C331" s="9" t="s">
        <v>4873</v>
      </c>
      <c r="D331" s="10" t="s">
        <v>250</v>
      </c>
      <c r="E331" s="28" t="s">
        <v>3932</v>
      </c>
      <c r="F331" s="9" t="s">
        <v>7161</v>
      </c>
      <c r="G331" s="28" t="s">
        <v>7357</v>
      </c>
      <c r="H331" s="9" t="s">
        <v>7389</v>
      </c>
      <c r="I331" s="9" t="s">
        <v>7390</v>
      </c>
      <c r="J331" s="9" t="s">
        <v>7391</v>
      </c>
      <c r="K331" s="9" t="s">
        <v>7161</v>
      </c>
      <c r="L331" s="9">
        <v>30.4678</v>
      </c>
      <c r="M331" s="9">
        <v>66.312700000000007</v>
      </c>
      <c r="N331" s="9" t="s">
        <v>8</v>
      </c>
      <c r="O331" s="28" t="s">
        <v>4422</v>
      </c>
      <c r="P331" s="9" t="s">
        <v>8</v>
      </c>
      <c r="Q331" s="41"/>
      <c r="R331" s="9">
        <v>5</v>
      </c>
      <c r="S331" s="9"/>
      <c r="T331" s="28" t="s">
        <v>7060</v>
      </c>
      <c r="U331" s="28">
        <v>64500</v>
      </c>
      <c r="V331" s="28" t="s">
        <v>258</v>
      </c>
      <c r="W331" s="141" t="s">
        <v>11</v>
      </c>
      <c r="X331" s="9"/>
    </row>
    <row r="332" spans="1:24" s="4" customFormat="1" ht="80.099999999999994" customHeight="1" x14ac:dyDescent="0.25">
      <c r="A332" s="9">
        <f t="shared" si="37"/>
        <v>214</v>
      </c>
      <c r="B332" s="9">
        <f t="shared" si="37"/>
        <v>41</v>
      </c>
      <c r="C332" s="9" t="s">
        <v>4873</v>
      </c>
      <c r="D332" s="10" t="s">
        <v>250</v>
      </c>
      <c r="E332" s="28" t="s">
        <v>3932</v>
      </c>
      <c r="F332" s="9" t="s">
        <v>7161</v>
      </c>
      <c r="G332" s="28" t="s">
        <v>7357</v>
      </c>
      <c r="H332" s="9" t="s">
        <v>7392</v>
      </c>
      <c r="I332" s="9" t="s">
        <v>7393</v>
      </c>
      <c r="J332" s="9" t="s">
        <v>7394</v>
      </c>
      <c r="K332" s="9" t="s">
        <v>7161</v>
      </c>
      <c r="L332" s="9">
        <v>31.456199999999999</v>
      </c>
      <c r="M332" s="9">
        <v>67.567800000000005</v>
      </c>
      <c r="N332" s="9" t="s">
        <v>8</v>
      </c>
      <c r="O332" s="28" t="s">
        <v>4422</v>
      </c>
      <c r="P332" s="9" t="s">
        <v>8</v>
      </c>
      <c r="Q332" s="41"/>
      <c r="R332" s="9">
        <v>5</v>
      </c>
      <c r="S332" s="9"/>
      <c r="T332" s="28" t="s">
        <v>7060</v>
      </c>
      <c r="U332" s="28">
        <v>64500</v>
      </c>
      <c r="V332" s="28" t="s">
        <v>258</v>
      </c>
      <c r="W332" s="141" t="s">
        <v>11</v>
      </c>
      <c r="X332" s="9"/>
    </row>
    <row r="333" spans="1:24" s="4" customFormat="1" ht="80.099999999999994" customHeight="1" x14ac:dyDescent="0.25">
      <c r="A333" s="9">
        <f t="shared" si="37"/>
        <v>215</v>
      </c>
      <c r="B333" s="9">
        <f t="shared" si="37"/>
        <v>42</v>
      </c>
      <c r="C333" s="9" t="s">
        <v>4873</v>
      </c>
      <c r="D333" s="10" t="s">
        <v>250</v>
      </c>
      <c r="E333" s="28" t="s">
        <v>3932</v>
      </c>
      <c r="F333" s="9" t="s">
        <v>7364</v>
      </c>
      <c r="G333" s="28" t="s">
        <v>3932</v>
      </c>
      <c r="H333" s="9" t="s">
        <v>7395</v>
      </c>
      <c r="I333" s="9" t="s">
        <v>7396</v>
      </c>
      <c r="J333" s="9" t="s">
        <v>7397</v>
      </c>
      <c r="K333" s="9" t="s">
        <v>7364</v>
      </c>
      <c r="L333" s="9">
        <v>31.245799999999999</v>
      </c>
      <c r="M333" s="9">
        <v>67.567800000000005</v>
      </c>
      <c r="N333" s="9" t="s">
        <v>8</v>
      </c>
      <c r="O333" s="28" t="s">
        <v>4422</v>
      </c>
      <c r="P333" s="9" t="s">
        <v>8</v>
      </c>
      <c r="Q333" s="41"/>
      <c r="R333" s="9">
        <v>5</v>
      </c>
      <c r="S333" s="9"/>
      <c r="T333" s="28" t="s">
        <v>7060</v>
      </c>
      <c r="U333" s="28">
        <v>64500</v>
      </c>
      <c r="V333" s="28" t="s">
        <v>258</v>
      </c>
      <c r="W333" s="141" t="s">
        <v>11</v>
      </c>
      <c r="X333" s="9"/>
    </row>
    <row r="334" spans="1:24" s="4" customFormat="1" ht="80.099999999999994" customHeight="1" x14ac:dyDescent="0.25">
      <c r="A334" s="9">
        <f t="shared" ref="A334:B349" si="38">A333+1</f>
        <v>216</v>
      </c>
      <c r="B334" s="9">
        <f t="shared" si="38"/>
        <v>43</v>
      </c>
      <c r="C334" s="9" t="s">
        <v>4873</v>
      </c>
      <c r="D334" s="10" t="s">
        <v>250</v>
      </c>
      <c r="E334" s="28" t="s">
        <v>3932</v>
      </c>
      <c r="F334" s="9" t="s">
        <v>7364</v>
      </c>
      <c r="G334" s="28" t="s">
        <v>3932</v>
      </c>
      <c r="H334" s="9" t="s">
        <v>118</v>
      </c>
      <c r="I334" s="9" t="s">
        <v>7398</v>
      </c>
      <c r="J334" s="9" t="s">
        <v>7399</v>
      </c>
      <c r="K334" s="9" t="s">
        <v>7364</v>
      </c>
      <c r="L334" s="9">
        <v>30.456299999999999</v>
      </c>
      <c r="M334" s="9">
        <v>66.455799999999996</v>
      </c>
      <c r="N334" s="9" t="s">
        <v>8</v>
      </c>
      <c r="O334" s="28" t="s">
        <v>4422</v>
      </c>
      <c r="P334" s="9" t="s">
        <v>8</v>
      </c>
      <c r="Q334" s="41"/>
      <c r="R334" s="9">
        <v>5</v>
      </c>
      <c r="S334" s="9"/>
      <c r="T334" s="28" t="s">
        <v>7060</v>
      </c>
      <c r="U334" s="28">
        <v>64500</v>
      </c>
      <c r="V334" s="28" t="s">
        <v>258</v>
      </c>
      <c r="W334" s="141" t="s">
        <v>11</v>
      </c>
      <c r="X334" s="9"/>
    </row>
    <row r="335" spans="1:24" s="4" customFormat="1" ht="80.099999999999994" customHeight="1" x14ac:dyDescent="0.25">
      <c r="A335" s="9">
        <f t="shared" si="38"/>
        <v>217</v>
      </c>
      <c r="B335" s="9">
        <f t="shared" si="38"/>
        <v>44</v>
      </c>
      <c r="C335" s="9" t="s">
        <v>4873</v>
      </c>
      <c r="D335" s="10" t="s">
        <v>250</v>
      </c>
      <c r="E335" s="28" t="s">
        <v>3932</v>
      </c>
      <c r="F335" s="9" t="s">
        <v>7161</v>
      </c>
      <c r="G335" s="28" t="s">
        <v>7357</v>
      </c>
      <c r="H335" s="9" t="s">
        <v>4153</v>
      </c>
      <c r="I335" s="9" t="s">
        <v>7400</v>
      </c>
      <c r="J335" s="9" t="s">
        <v>7401</v>
      </c>
      <c r="K335" s="9" t="s">
        <v>7161</v>
      </c>
      <c r="L335" s="9">
        <v>30.456399999999999</v>
      </c>
      <c r="M335" s="9">
        <v>66.456500000000005</v>
      </c>
      <c r="N335" s="9" t="s">
        <v>8</v>
      </c>
      <c r="O335" s="28" t="s">
        <v>4422</v>
      </c>
      <c r="P335" s="9" t="s">
        <v>8</v>
      </c>
      <c r="Q335" s="41"/>
      <c r="R335" s="9">
        <v>5</v>
      </c>
      <c r="S335" s="9"/>
      <c r="T335" s="28" t="s">
        <v>7060</v>
      </c>
      <c r="U335" s="28">
        <v>64500</v>
      </c>
      <c r="V335" s="28" t="s">
        <v>258</v>
      </c>
      <c r="W335" s="141" t="s">
        <v>11</v>
      </c>
      <c r="X335" s="9"/>
    </row>
    <row r="336" spans="1:24" s="4" customFormat="1" ht="80.099999999999994" customHeight="1" x14ac:dyDescent="0.25">
      <c r="A336" s="9">
        <f t="shared" si="38"/>
        <v>218</v>
      </c>
      <c r="B336" s="9">
        <f t="shared" si="38"/>
        <v>45</v>
      </c>
      <c r="C336" s="9" t="s">
        <v>4873</v>
      </c>
      <c r="D336" s="10" t="s">
        <v>250</v>
      </c>
      <c r="E336" s="28" t="s">
        <v>3932</v>
      </c>
      <c r="F336" s="9" t="s">
        <v>7161</v>
      </c>
      <c r="G336" s="28" t="s">
        <v>7357</v>
      </c>
      <c r="H336" s="9" t="s">
        <v>7155</v>
      </c>
      <c r="I336" s="9" t="s">
        <v>7402</v>
      </c>
      <c r="J336" s="9" t="s">
        <v>7403</v>
      </c>
      <c r="K336" s="9" t="s">
        <v>7161</v>
      </c>
      <c r="L336" s="9">
        <v>30.7897</v>
      </c>
      <c r="M336" s="9">
        <v>66.1678</v>
      </c>
      <c r="N336" s="9" t="s">
        <v>8</v>
      </c>
      <c r="O336" s="28" t="s">
        <v>4422</v>
      </c>
      <c r="P336" s="9" t="s">
        <v>8</v>
      </c>
      <c r="Q336" s="41"/>
      <c r="R336" s="9">
        <v>5</v>
      </c>
      <c r="S336" s="9"/>
      <c r="T336" s="28" t="s">
        <v>7060</v>
      </c>
      <c r="U336" s="28">
        <v>64500</v>
      </c>
      <c r="V336" s="28" t="s">
        <v>258</v>
      </c>
      <c r="W336" s="141" t="s">
        <v>11</v>
      </c>
      <c r="X336" s="9"/>
    </row>
    <row r="337" spans="1:24" s="4" customFormat="1" ht="80.099999999999994" customHeight="1" x14ac:dyDescent="0.25">
      <c r="A337" s="9">
        <f t="shared" si="38"/>
        <v>219</v>
      </c>
      <c r="B337" s="9">
        <f t="shared" si="38"/>
        <v>46</v>
      </c>
      <c r="C337" s="9" t="s">
        <v>4873</v>
      </c>
      <c r="D337" s="10" t="s">
        <v>250</v>
      </c>
      <c r="E337" s="28" t="s">
        <v>3932</v>
      </c>
      <c r="F337" s="9" t="s">
        <v>7161</v>
      </c>
      <c r="G337" s="28" t="s">
        <v>7357</v>
      </c>
      <c r="H337" s="9" t="s">
        <v>7404</v>
      </c>
      <c r="I337" s="9" t="s">
        <v>7405</v>
      </c>
      <c r="J337" s="9" t="s">
        <v>7406</v>
      </c>
      <c r="K337" s="9" t="s">
        <v>7161</v>
      </c>
      <c r="L337" s="9">
        <v>30.456299999999999</v>
      </c>
      <c r="M337" s="9">
        <v>66.486800000000002</v>
      </c>
      <c r="N337" s="9" t="s">
        <v>8</v>
      </c>
      <c r="O337" s="28" t="s">
        <v>4422</v>
      </c>
      <c r="P337" s="9" t="s">
        <v>8</v>
      </c>
      <c r="Q337" s="41"/>
      <c r="R337" s="9">
        <v>5</v>
      </c>
      <c r="S337" s="9"/>
      <c r="T337" s="28" t="s">
        <v>7060</v>
      </c>
      <c r="U337" s="28">
        <v>64500</v>
      </c>
      <c r="V337" s="28" t="s">
        <v>258</v>
      </c>
      <c r="W337" s="141" t="s">
        <v>11</v>
      </c>
      <c r="X337" s="9"/>
    </row>
    <row r="338" spans="1:24" s="4" customFormat="1" ht="80.099999999999994" customHeight="1" x14ac:dyDescent="0.25">
      <c r="A338" s="9">
        <f t="shared" si="38"/>
        <v>220</v>
      </c>
      <c r="B338" s="9">
        <f t="shared" si="38"/>
        <v>47</v>
      </c>
      <c r="C338" s="9" t="s">
        <v>4873</v>
      </c>
      <c r="D338" s="10" t="s">
        <v>250</v>
      </c>
      <c r="E338" s="28" t="s">
        <v>3932</v>
      </c>
      <c r="F338" s="9" t="s">
        <v>7161</v>
      </c>
      <c r="G338" s="28" t="s">
        <v>7357</v>
      </c>
      <c r="H338" s="9" t="s">
        <v>7407</v>
      </c>
      <c r="I338" s="9" t="s">
        <v>7408</v>
      </c>
      <c r="J338" s="9" t="s">
        <v>7409</v>
      </c>
      <c r="K338" s="9" t="s">
        <v>7161</v>
      </c>
      <c r="L338" s="9">
        <v>30.456900000000001</v>
      </c>
      <c r="M338" s="9">
        <v>66.456800000000001</v>
      </c>
      <c r="N338" s="9" t="s">
        <v>8</v>
      </c>
      <c r="O338" s="28" t="s">
        <v>4422</v>
      </c>
      <c r="P338" s="9" t="s">
        <v>8</v>
      </c>
      <c r="Q338" s="41"/>
      <c r="R338" s="9">
        <v>5</v>
      </c>
      <c r="S338" s="9"/>
      <c r="T338" s="28" t="s">
        <v>7060</v>
      </c>
      <c r="U338" s="28">
        <v>64500</v>
      </c>
      <c r="V338" s="28" t="s">
        <v>258</v>
      </c>
      <c r="W338" s="141" t="s">
        <v>11</v>
      </c>
      <c r="X338" s="9"/>
    </row>
    <row r="339" spans="1:24" s="4" customFormat="1" ht="80.099999999999994" customHeight="1" x14ac:dyDescent="0.25">
      <c r="A339" s="9">
        <f t="shared" si="38"/>
        <v>221</v>
      </c>
      <c r="B339" s="9">
        <f t="shared" si="38"/>
        <v>48</v>
      </c>
      <c r="C339" s="9" t="s">
        <v>4873</v>
      </c>
      <c r="D339" s="10" t="s">
        <v>250</v>
      </c>
      <c r="E339" s="28" t="s">
        <v>3932</v>
      </c>
      <c r="F339" s="9" t="s">
        <v>7218</v>
      </c>
      <c r="G339" s="28" t="s">
        <v>3932</v>
      </c>
      <c r="H339" s="9" t="s">
        <v>7410</v>
      </c>
      <c r="I339" s="9" t="s">
        <v>7411</v>
      </c>
      <c r="J339" s="9" t="s">
        <v>7412</v>
      </c>
      <c r="K339" s="9" t="s">
        <v>7218</v>
      </c>
      <c r="L339" s="9">
        <v>30.456800000000001</v>
      </c>
      <c r="M339" s="9">
        <v>66.456699999999998</v>
      </c>
      <c r="N339" s="9" t="s">
        <v>8</v>
      </c>
      <c r="O339" s="28" t="s">
        <v>4422</v>
      </c>
      <c r="P339" s="9" t="s">
        <v>8</v>
      </c>
      <c r="Q339" s="41"/>
      <c r="R339" s="9">
        <v>5</v>
      </c>
      <c r="S339" s="9"/>
      <c r="T339" s="28" t="s">
        <v>7060</v>
      </c>
      <c r="U339" s="28">
        <v>64500</v>
      </c>
      <c r="V339" s="28" t="s">
        <v>258</v>
      </c>
      <c r="W339" s="141" t="s">
        <v>11</v>
      </c>
      <c r="X339" s="9"/>
    </row>
    <row r="340" spans="1:24" s="4" customFormat="1" ht="80.099999999999994" customHeight="1" x14ac:dyDescent="0.25">
      <c r="A340" s="9">
        <f t="shared" si="38"/>
        <v>222</v>
      </c>
      <c r="B340" s="9">
        <f t="shared" si="38"/>
        <v>49</v>
      </c>
      <c r="C340" s="9" t="s">
        <v>4873</v>
      </c>
      <c r="D340" s="10" t="s">
        <v>250</v>
      </c>
      <c r="E340" s="28" t="s">
        <v>3932</v>
      </c>
      <c r="F340" s="9" t="s">
        <v>7218</v>
      </c>
      <c r="G340" s="28" t="s">
        <v>3932</v>
      </c>
      <c r="H340" s="9" t="s">
        <v>7413</v>
      </c>
      <c r="I340" s="9" t="s">
        <v>7414</v>
      </c>
      <c r="J340" s="9" t="s">
        <v>7415</v>
      </c>
      <c r="K340" s="9" t="s">
        <v>7218</v>
      </c>
      <c r="L340" s="9">
        <v>30.456399999999999</v>
      </c>
      <c r="M340" s="9">
        <v>66.456400000000002</v>
      </c>
      <c r="N340" s="9" t="s">
        <v>8</v>
      </c>
      <c r="O340" s="28" t="s">
        <v>4422</v>
      </c>
      <c r="P340" s="9" t="s">
        <v>8</v>
      </c>
      <c r="Q340" s="41"/>
      <c r="R340" s="9">
        <v>5</v>
      </c>
      <c r="S340" s="9"/>
      <c r="T340" s="28" t="s">
        <v>7060</v>
      </c>
      <c r="U340" s="28">
        <v>64500</v>
      </c>
      <c r="V340" s="28" t="s">
        <v>258</v>
      </c>
      <c r="W340" s="141" t="s">
        <v>11</v>
      </c>
      <c r="X340" s="9"/>
    </row>
    <row r="341" spans="1:24" s="4" customFormat="1" ht="80.099999999999994" customHeight="1" x14ac:dyDescent="0.25">
      <c r="A341" s="9">
        <f t="shared" si="38"/>
        <v>223</v>
      </c>
      <c r="B341" s="9">
        <f t="shared" si="38"/>
        <v>50</v>
      </c>
      <c r="C341" s="9" t="s">
        <v>4873</v>
      </c>
      <c r="D341" s="10" t="s">
        <v>250</v>
      </c>
      <c r="E341" s="28" t="s">
        <v>3932</v>
      </c>
      <c r="F341" s="9" t="s">
        <v>7416</v>
      </c>
      <c r="G341" s="28" t="s">
        <v>3932</v>
      </c>
      <c r="H341" s="9" t="s">
        <v>7417</v>
      </c>
      <c r="I341" s="9" t="s">
        <v>7418</v>
      </c>
      <c r="J341" s="9" t="s">
        <v>7419</v>
      </c>
      <c r="K341" s="9" t="s">
        <v>7416</v>
      </c>
      <c r="L341" s="9">
        <v>30.45645</v>
      </c>
      <c r="M341" s="9">
        <v>66.456100000000006</v>
      </c>
      <c r="N341" s="9" t="s">
        <v>8</v>
      </c>
      <c r="O341" s="28" t="s">
        <v>4422</v>
      </c>
      <c r="P341" s="9" t="s">
        <v>8</v>
      </c>
      <c r="Q341" s="41"/>
      <c r="R341" s="9">
        <v>5</v>
      </c>
      <c r="S341" s="9"/>
      <c r="T341" s="28" t="s">
        <v>7060</v>
      </c>
      <c r="U341" s="28">
        <v>64500</v>
      </c>
      <c r="V341" s="28" t="s">
        <v>258</v>
      </c>
      <c r="W341" s="141" t="s">
        <v>11</v>
      </c>
      <c r="X341" s="9"/>
    </row>
    <row r="342" spans="1:24" s="4" customFormat="1" ht="80.099999999999994" customHeight="1" x14ac:dyDescent="0.25">
      <c r="A342" s="9">
        <f t="shared" si="38"/>
        <v>224</v>
      </c>
      <c r="B342" s="9">
        <f t="shared" si="38"/>
        <v>51</v>
      </c>
      <c r="C342" s="9" t="s">
        <v>4873</v>
      </c>
      <c r="D342" s="10" t="s">
        <v>250</v>
      </c>
      <c r="E342" s="28" t="s">
        <v>3932</v>
      </c>
      <c r="F342" s="9" t="s">
        <v>7218</v>
      </c>
      <c r="G342" s="28" t="s">
        <v>3932</v>
      </c>
      <c r="H342" s="9" t="s">
        <v>7420</v>
      </c>
      <c r="I342" s="9" t="s">
        <v>7421</v>
      </c>
      <c r="J342" s="9" t="s">
        <v>7422</v>
      </c>
      <c r="K342" s="9" t="s">
        <v>7218</v>
      </c>
      <c r="L342" s="9">
        <v>30.456600000000002</v>
      </c>
      <c r="M342" s="9">
        <v>66.456400000000002</v>
      </c>
      <c r="N342" s="9" t="s">
        <v>8</v>
      </c>
      <c r="O342" s="28" t="s">
        <v>4422</v>
      </c>
      <c r="P342" s="9" t="s">
        <v>8</v>
      </c>
      <c r="Q342" s="41"/>
      <c r="R342" s="9">
        <v>5</v>
      </c>
      <c r="S342" s="9"/>
      <c r="T342" s="28" t="s">
        <v>7060</v>
      </c>
      <c r="U342" s="28">
        <v>64500</v>
      </c>
      <c r="V342" s="28" t="s">
        <v>258</v>
      </c>
      <c r="W342" s="141" t="s">
        <v>11</v>
      </c>
      <c r="X342" s="9"/>
    </row>
    <row r="343" spans="1:24" s="4" customFormat="1" ht="80.099999999999994" customHeight="1" x14ac:dyDescent="0.25">
      <c r="A343" s="9">
        <f t="shared" si="38"/>
        <v>225</v>
      </c>
      <c r="B343" s="9">
        <f t="shared" si="38"/>
        <v>52</v>
      </c>
      <c r="C343" s="9" t="s">
        <v>4873</v>
      </c>
      <c r="D343" s="10" t="s">
        <v>250</v>
      </c>
      <c r="E343" s="28" t="s">
        <v>3932</v>
      </c>
      <c r="F343" s="9" t="s">
        <v>7218</v>
      </c>
      <c r="G343" s="28" t="s">
        <v>3932</v>
      </c>
      <c r="H343" s="9" t="s">
        <v>7423</v>
      </c>
      <c r="I343" s="9" t="s">
        <v>7424</v>
      </c>
      <c r="J343" s="9" t="s">
        <v>7425</v>
      </c>
      <c r="K343" s="9" t="s">
        <v>7218</v>
      </c>
      <c r="L343" s="9">
        <v>30.456630000000001</v>
      </c>
      <c r="M343" s="9">
        <v>66.456500000000005</v>
      </c>
      <c r="N343" s="9" t="s">
        <v>8</v>
      </c>
      <c r="O343" s="28" t="s">
        <v>4422</v>
      </c>
      <c r="P343" s="9" t="s">
        <v>8</v>
      </c>
      <c r="Q343" s="41"/>
      <c r="R343" s="9">
        <v>5</v>
      </c>
      <c r="S343" s="9"/>
      <c r="T343" s="28" t="s">
        <v>7060</v>
      </c>
      <c r="U343" s="28">
        <v>64500</v>
      </c>
      <c r="V343" s="28" t="s">
        <v>258</v>
      </c>
      <c r="W343" s="141" t="s">
        <v>11</v>
      </c>
      <c r="X343" s="9"/>
    </row>
    <row r="344" spans="1:24" s="4" customFormat="1" ht="80.099999999999994" customHeight="1" x14ac:dyDescent="0.25">
      <c r="A344" s="9">
        <f t="shared" si="38"/>
        <v>226</v>
      </c>
      <c r="B344" s="9">
        <f t="shared" si="38"/>
        <v>53</v>
      </c>
      <c r="C344" s="9" t="s">
        <v>4873</v>
      </c>
      <c r="D344" s="10" t="s">
        <v>250</v>
      </c>
      <c r="E344" s="28" t="s">
        <v>3932</v>
      </c>
      <c r="F344" s="9" t="s">
        <v>7218</v>
      </c>
      <c r="G344" s="28" t="s">
        <v>3932</v>
      </c>
      <c r="H344" s="9" t="s">
        <v>7426</v>
      </c>
      <c r="I344" s="9" t="s">
        <v>7427</v>
      </c>
      <c r="J344" s="9" t="s">
        <v>7428</v>
      </c>
      <c r="K344" s="9" t="s">
        <v>7218</v>
      </c>
      <c r="L344" s="9">
        <v>30.45645</v>
      </c>
      <c r="M344" s="9">
        <v>66.456450000000004</v>
      </c>
      <c r="N344" s="9" t="s">
        <v>8</v>
      </c>
      <c r="O344" s="28" t="s">
        <v>4422</v>
      </c>
      <c r="P344" s="9" t="s">
        <v>8</v>
      </c>
      <c r="Q344" s="41"/>
      <c r="R344" s="9">
        <v>5</v>
      </c>
      <c r="S344" s="9"/>
      <c r="T344" s="28" t="s">
        <v>7060</v>
      </c>
      <c r="U344" s="28">
        <v>64500</v>
      </c>
      <c r="V344" s="28" t="s">
        <v>258</v>
      </c>
      <c r="W344" s="141" t="s">
        <v>11</v>
      </c>
      <c r="X344" s="9"/>
    </row>
    <row r="345" spans="1:24" s="4" customFormat="1" ht="80.099999999999994" customHeight="1" x14ac:dyDescent="0.25">
      <c r="A345" s="9">
        <f t="shared" si="38"/>
        <v>227</v>
      </c>
      <c r="B345" s="9">
        <f t="shared" si="38"/>
        <v>54</v>
      </c>
      <c r="C345" s="9" t="s">
        <v>4873</v>
      </c>
      <c r="D345" s="10" t="s">
        <v>250</v>
      </c>
      <c r="E345" s="28" t="s">
        <v>3932</v>
      </c>
      <c r="F345" s="9" t="s">
        <v>7416</v>
      </c>
      <c r="G345" s="28" t="s">
        <v>3932</v>
      </c>
      <c r="H345" s="9" t="s">
        <v>7429</v>
      </c>
      <c r="I345" s="9" t="s">
        <v>7430</v>
      </c>
      <c r="J345" s="61" t="s">
        <v>7431</v>
      </c>
      <c r="K345" s="9" t="s">
        <v>7416</v>
      </c>
      <c r="L345" s="9">
        <v>30.456399999999999</v>
      </c>
      <c r="M345" s="9">
        <v>66.156300000000002</v>
      </c>
      <c r="N345" s="9" t="s">
        <v>8</v>
      </c>
      <c r="O345" s="28" t="s">
        <v>4422</v>
      </c>
      <c r="P345" s="9" t="s">
        <v>8</v>
      </c>
      <c r="Q345" s="41"/>
      <c r="R345" s="9">
        <v>5</v>
      </c>
      <c r="S345" s="9"/>
      <c r="T345" s="28" t="s">
        <v>7060</v>
      </c>
      <c r="U345" s="28">
        <v>64500</v>
      </c>
      <c r="V345" s="28" t="s">
        <v>258</v>
      </c>
      <c r="W345" s="141" t="s">
        <v>11</v>
      </c>
      <c r="X345" s="9"/>
    </row>
    <row r="346" spans="1:24" s="4" customFormat="1" ht="80.099999999999994" customHeight="1" x14ac:dyDescent="0.25">
      <c r="A346" s="9">
        <f t="shared" si="38"/>
        <v>228</v>
      </c>
      <c r="B346" s="9">
        <f t="shared" si="38"/>
        <v>55</v>
      </c>
      <c r="C346" s="9" t="s">
        <v>4873</v>
      </c>
      <c r="D346" s="10" t="s">
        <v>250</v>
      </c>
      <c r="E346" s="28" t="s">
        <v>3932</v>
      </c>
      <c r="F346" s="9" t="s">
        <v>7218</v>
      </c>
      <c r="G346" s="28" t="s">
        <v>3932</v>
      </c>
      <c r="H346" s="9" t="s">
        <v>7432</v>
      </c>
      <c r="I346" s="9" t="s">
        <v>7433</v>
      </c>
      <c r="J346" s="61" t="s">
        <v>7434</v>
      </c>
      <c r="K346" s="9" t="s">
        <v>7218</v>
      </c>
      <c r="L346" s="9">
        <v>30.456399999999999</v>
      </c>
      <c r="M346" s="9">
        <v>66.456400000000002</v>
      </c>
      <c r="N346" s="9" t="s">
        <v>8</v>
      </c>
      <c r="O346" s="28" t="s">
        <v>4422</v>
      </c>
      <c r="P346" s="9" t="s">
        <v>8</v>
      </c>
      <c r="Q346" s="41"/>
      <c r="R346" s="9">
        <v>5</v>
      </c>
      <c r="S346" s="9"/>
      <c r="T346" s="28" t="s">
        <v>7060</v>
      </c>
      <c r="U346" s="28">
        <v>64500</v>
      </c>
      <c r="V346" s="28" t="s">
        <v>258</v>
      </c>
      <c r="W346" s="141" t="s">
        <v>11</v>
      </c>
      <c r="X346" s="9"/>
    </row>
    <row r="347" spans="1:24" s="4" customFormat="1" ht="80.099999999999994" customHeight="1" x14ac:dyDescent="0.25">
      <c r="A347" s="9">
        <f t="shared" si="38"/>
        <v>229</v>
      </c>
      <c r="B347" s="9">
        <f t="shared" si="38"/>
        <v>56</v>
      </c>
      <c r="C347" s="9" t="s">
        <v>4873</v>
      </c>
      <c r="D347" s="10" t="s">
        <v>250</v>
      </c>
      <c r="E347" s="28" t="s">
        <v>3932</v>
      </c>
      <c r="F347" s="9" t="s">
        <v>7218</v>
      </c>
      <c r="G347" s="28" t="s">
        <v>3932</v>
      </c>
      <c r="H347" s="9" t="s">
        <v>7435</v>
      </c>
      <c r="I347" s="9" t="s">
        <v>7436</v>
      </c>
      <c r="J347" s="61" t="s">
        <v>7437</v>
      </c>
      <c r="K347" s="9" t="s">
        <v>7218</v>
      </c>
      <c r="L347" s="9">
        <v>30.456199999999999</v>
      </c>
      <c r="M347" s="9">
        <v>66.456400000000002</v>
      </c>
      <c r="N347" s="9" t="s">
        <v>8</v>
      </c>
      <c r="O347" s="28" t="s">
        <v>4422</v>
      </c>
      <c r="P347" s="9" t="s">
        <v>8</v>
      </c>
      <c r="Q347" s="41"/>
      <c r="R347" s="9">
        <v>5</v>
      </c>
      <c r="S347" s="9"/>
      <c r="T347" s="28" t="s">
        <v>7060</v>
      </c>
      <c r="U347" s="28">
        <v>64500</v>
      </c>
      <c r="V347" s="28" t="s">
        <v>258</v>
      </c>
      <c r="W347" s="141" t="s">
        <v>11</v>
      </c>
      <c r="X347" s="9"/>
    </row>
    <row r="348" spans="1:24" s="4" customFormat="1" ht="80.099999999999994" customHeight="1" x14ac:dyDescent="0.25">
      <c r="A348" s="9">
        <f t="shared" si="38"/>
        <v>230</v>
      </c>
      <c r="B348" s="9">
        <f t="shared" si="38"/>
        <v>57</v>
      </c>
      <c r="C348" s="9" t="s">
        <v>4873</v>
      </c>
      <c r="D348" s="10" t="s">
        <v>250</v>
      </c>
      <c r="E348" s="28" t="s">
        <v>3932</v>
      </c>
      <c r="F348" s="9" t="s">
        <v>7161</v>
      </c>
      <c r="G348" s="28" t="s">
        <v>7357</v>
      </c>
      <c r="H348" s="9" t="s">
        <v>7327</v>
      </c>
      <c r="I348" s="9" t="s">
        <v>7438</v>
      </c>
      <c r="J348" s="61" t="s">
        <v>7439</v>
      </c>
      <c r="K348" s="9" t="s">
        <v>7161</v>
      </c>
      <c r="L348" s="9">
        <v>30.45645</v>
      </c>
      <c r="M348" s="9">
        <v>66.14564</v>
      </c>
      <c r="N348" s="9" t="s">
        <v>8</v>
      </c>
      <c r="O348" s="28" t="s">
        <v>4422</v>
      </c>
      <c r="P348" s="9" t="s">
        <v>8</v>
      </c>
      <c r="Q348" s="41"/>
      <c r="R348" s="9">
        <v>5</v>
      </c>
      <c r="S348" s="9"/>
      <c r="T348" s="28" t="s">
        <v>7060</v>
      </c>
      <c r="U348" s="28">
        <v>64500</v>
      </c>
      <c r="V348" s="28" t="s">
        <v>258</v>
      </c>
      <c r="W348" s="141" t="s">
        <v>11</v>
      </c>
      <c r="X348" s="9"/>
    </row>
    <row r="349" spans="1:24" s="4" customFormat="1" ht="80.099999999999994" customHeight="1" x14ac:dyDescent="0.25">
      <c r="A349" s="9">
        <f t="shared" si="38"/>
        <v>231</v>
      </c>
      <c r="B349" s="9">
        <f t="shared" si="38"/>
        <v>58</v>
      </c>
      <c r="C349" s="9" t="s">
        <v>4873</v>
      </c>
      <c r="D349" s="10" t="s">
        <v>250</v>
      </c>
      <c r="E349" s="28" t="s">
        <v>3932</v>
      </c>
      <c r="F349" s="9" t="s">
        <v>7161</v>
      </c>
      <c r="G349" s="28" t="s">
        <v>7357</v>
      </c>
      <c r="H349" s="9" t="s">
        <v>7440</v>
      </c>
      <c r="I349" s="9" t="s">
        <v>7441</v>
      </c>
      <c r="J349" s="61" t="s">
        <v>7442</v>
      </c>
      <c r="K349" s="9" t="s">
        <v>7161</v>
      </c>
      <c r="L349" s="9">
        <v>30.456700000000001</v>
      </c>
      <c r="M349" s="9">
        <v>66.456400000000002</v>
      </c>
      <c r="N349" s="9" t="s">
        <v>8</v>
      </c>
      <c r="O349" s="28" t="s">
        <v>4422</v>
      </c>
      <c r="P349" s="9" t="s">
        <v>8</v>
      </c>
      <c r="Q349" s="41"/>
      <c r="R349" s="9">
        <v>5</v>
      </c>
      <c r="S349" s="9"/>
      <c r="T349" s="28" t="s">
        <v>7060</v>
      </c>
      <c r="U349" s="28">
        <v>64500</v>
      </c>
      <c r="V349" s="28" t="s">
        <v>258</v>
      </c>
      <c r="W349" s="141" t="s">
        <v>11</v>
      </c>
      <c r="X349" s="9"/>
    </row>
    <row r="350" spans="1:24" s="4" customFormat="1" ht="80.099999999999994" customHeight="1" x14ac:dyDescent="0.25">
      <c r="A350" s="9">
        <f t="shared" ref="A350:B365" si="39">A349+1</f>
        <v>232</v>
      </c>
      <c r="B350" s="9">
        <f t="shared" si="39"/>
        <v>59</v>
      </c>
      <c r="C350" s="9" t="s">
        <v>4873</v>
      </c>
      <c r="D350" s="10" t="s">
        <v>250</v>
      </c>
      <c r="E350" s="28" t="s">
        <v>3932</v>
      </c>
      <c r="F350" s="9" t="s">
        <v>7161</v>
      </c>
      <c r="G350" s="28" t="s">
        <v>7357</v>
      </c>
      <c r="H350" s="9" t="s">
        <v>7443</v>
      </c>
      <c r="I350" s="9" t="s">
        <v>7444</v>
      </c>
      <c r="J350" s="61" t="s">
        <v>7445</v>
      </c>
      <c r="K350" s="9" t="s">
        <v>7161</v>
      </c>
      <c r="L350" s="9">
        <v>30.45645</v>
      </c>
      <c r="M350" s="9">
        <v>66.45478</v>
      </c>
      <c r="N350" s="9" t="s">
        <v>8</v>
      </c>
      <c r="O350" s="28" t="s">
        <v>4422</v>
      </c>
      <c r="P350" s="9" t="s">
        <v>8</v>
      </c>
      <c r="Q350" s="41"/>
      <c r="R350" s="9">
        <v>5</v>
      </c>
      <c r="S350" s="9"/>
      <c r="T350" s="28" t="s">
        <v>7060</v>
      </c>
      <c r="U350" s="28">
        <v>64500</v>
      </c>
      <c r="V350" s="28" t="s">
        <v>258</v>
      </c>
      <c r="W350" s="141" t="s">
        <v>11</v>
      </c>
      <c r="X350" s="9"/>
    </row>
    <row r="351" spans="1:24" s="4" customFormat="1" ht="80.099999999999994" customHeight="1" x14ac:dyDescent="0.25">
      <c r="A351" s="9">
        <f t="shared" si="39"/>
        <v>233</v>
      </c>
      <c r="B351" s="9">
        <f t="shared" si="39"/>
        <v>60</v>
      </c>
      <c r="C351" s="9" t="s">
        <v>4873</v>
      </c>
      <c r="D351" s="10" t="s">
        <v>250</v>
      </c>
      <c r="E351" s="28" t="s">
        <v>3932</v>
      </c>
      <c r="F351" s="9" t="s">
        <v>7161</v>
      </c>
      <c r="G351" s="28" t="s">
        <v>7357</v>
      </c>
      <c r="H351" s="9" t="s">
        <v>6246</v>
      </c>
      <c r="I351" s="9" t="s">
        <v>7446</v>
      </c>
      <c r="J351" s="61" t="s">
        <v>7447</v>
      </c>
      <c r="K351" s="9" t="s">
        <v>7161</v>
      </c>
      <c r="L351" s="9">
        <v>30.457799999999999</v>
      </c>
      <c r="M351" s="9">
        <v>66.456410000000005</v>
      </c>
      <c r="N351" s="9" t="s">
        <v>8</v>
      </c>
      <c r="O351" s="28" t="s">
        <v>4422</v>
      </c>
      <c r="P351" s="9" t="s">
        <v>8</v>
      </c>
      <c r="Q351" s="41"/>
      <c r="R351" s="9">
        <v>5</v>
      </c>
      <c r="S351" s="9"/>
      <c r="T351" s="28" t="s">
        <v>7060</v>
      </c>
      <c r="U351" s="28">
        <v>64500</v>
      </c>
      <c r="V351" s="28" t="s">
        <v>258</v>
      </c>
      <c r="W351" s="141" t="s">
        <v>11</v>
      </c>
      <c r="X351" s="9"/>
    </row>
    <row r="352" spans="1:24" s="4" customFormat="1" ht="80.099999999999994" customHeight="1" x14ac:dyDescent="0.25">
      <c r="A352" s="9">
        <f t="shared" si="39"/>
        <v>234</v>
      </c>
      <c r="B352" s="9">
        <f t="shared" si="39"/>
        <v>61</v>
      </c>
      <c r="C352" s="9" t="s">
        <v>4873</v>
      </c>
      <c r="D352" s="10" t="s">
        <v>250</v>
      </c>
      <c r="E352" s="28" t="s">
        <v>3932</v>
      </c>
      <c r="F352" s="9" t="s">
        <v>7161</v>
      </c>
      <c r="G352" s="28" t="s">
        <v>7357</v>
      </c>
      <c r="H352" s="9" t="s">
        <v>17</v>
      </c>
      <c r="I352" s="9" t="s">
        <v>7448</v>
      </c>
      <c r="J352" s="61" t="s">
        <v>7449</v>
      </c>
      <c r="K352" s="9" t="s">
        <v>7161</v>
      </c>
      <c r="L352" s="9">
        <v>30.2378</v>
      </c>
      <c r="M352" s="9">
        <v>66.456410000000005</v>
      </c>
      <c r="N352" s="9" t="s">
        <v>8</v>
      </c>
      <c r="O352" s="28" t="s">
        <v>4422</v>
      </c>
      <c r="P352" s="9" t="s">
        <v>8</v>
      </c>
      <c r="Q352" s="41"/>
      <c r="R352" s="9">
        <v>5</v>
      </c>
      <c r="S352" s="9"/>
      <c r="T352" s="28" t="s">
        <v>7060</v>
      </c>
      <c r="U352" s="28">
        <v>64500</v>
      </c>
      <c r="V352" s="28" t="s">
        <v>258</v>
      </c>
      <c r="W352" s="141" t="s">
        <v>11</v>
      </c>
      <c r="X352" s="9"/>
    </row>
    <row r="353" spans="1:24" s="4" customFormat="1" ht="80.099999999999994" customHeight="1" x14ac:dyDescent="0.25">
      <c r="A353" s="9">
        <f t="shared" si="39"/>
        <v>235</v>
      </c>
      <c r="B353" s="9">
        <f t="shared" si="39"/>
        <v>62</v>
      </c>
      <c r="C353" s="9" t="s">
        <v>4873</v>
      </c>
      <c r="D353" s="10" t="s">
        <v>250</v>
      </c>
      <c r="E353" s="28" t="s">
        <v>3932</v>
      </c>
      <c r="F353" s="9" t="s">
        <v>7161</v>
      </c>
      <c r="G353" s="28" t="s">
        <v>7357</v>
      </c>
      <c r="H353" s="9" t="s">
        <v>7450</v>
      </c>
      <c r="I353" s="9" t="s">
        <v>7451</v>
      </c>
      <c r="J353" s="28" t="s">
        <v>7452</v>
      </c>
      <c r="K353" s="9" t="s">
        <v>7161</v>
      </c>
      <c r="L353" s="9">
        <v>31.2514</v>
      </c>
      <c r="M353" s="9">
        <v>67.397450000000006</v>
      </c>
      <c r="N353" s="9" t="s">
        <v>8</v>
      </c>
      <c r="O353" s="28" t="s">
        <v>4422</v>
      </c>
      <c r="P353" s="9" t="s">
        <v>8</v>
      </c>
      <c r="Q353" s="41"/>
      <c r="R353" s="9">
        <v>5</v>
      </c>
      <c r="S353" s="9"/>
      <c r="T353" s="28" t="s">
        <v>7060</v>
      </c>
      <c r="U353" s="28">
        <v>64500</v>
      </c>
      <c r="V353" s="28" t="s">
        <v>258</v>
      </c>
      <c r="W353" s="141" t="s">
        <v>11</v>
      </c>
      <c r="X353" s="9"/>
    </row>
    <row r="354" spans="1:24" s="4" customFormat="1" ht="80.099999999999994" customHeight="1" x14ac:dyDescent="0.25">
      <c r="A354" s="9">
        <f t="shared" si="39"/>
        <v>236</v>
      </c>
      <c r="B354" s="9">
        <f t="shared" si="39"/>
        <v>63</v>
      </c>
      <c r="C354" s="9" t="s">
        <v>4873</v>
      </c>
      <c r="D354" s="10" t="s">
        <v>250</v>
      </c>
      <c r="E354" s="28" t="s">
        <v>3932</v>
      </c>
      <c r="F354" s="9" t="s">
        <v>7161</v>
      </c>
      <c r="G354" s="28" t="s">
        <v>7357</v>
      </c>
      <c r="H354" s="9" t="s">
        <v>7453</v>
      </c>
      <c r="I354" s="9" t="s">
        <v>7454</v>
      </c>
      <c r="J354" s="28" t="s">
        <v>7455</v>
      </c>
      <c r="K354" s="9" t="s">
        <v>7161</v>
      </c>
      <c r="L354" s="9">
        <v>31.221</v>
      </c>
      <c r="M354" s="9">
        <v>66.987250000000003</v>
      </c>
      <c r="N354" s="9" t="s">
        <v>8</v>
      </c>
      <c r="O354" s="28" t="s">
        <v>4422</v>
      </c>
      <c r="P354" s="9" t="s">
        <v>8</v>
      </c>
      <c r="Q354" s="41"/>
      <c r="R354" s="9">
        <v>5</v>
      </c>
      <c r="S354" s="9"/>
      <c r="T354" s="28" t="s">
        <v>7060</v>
      </c>
      <c r="U354" s="28">
        <v>64500</v>
      </c>
      <c r="V354" s="28" t="s">
        <v>258</v>
      </c>
      <c r="W354" s="141" t="s">
        <v>11</v>
      </c>
      <c r="X354" s="9"/>
    </row>
    <row r="355" spans="1:24" s="4" customFormat="1" ht="80.099999999999994" customHeight="1" x14ac:dyDescent="0.25">
      <c r="A355" s="9">
        <f t="shared" si="39"/>
        <v>237</v>
      </c>
      <c r="B355" s="9">
        <f t="shared" si="39"/>
        <v>64</v>
      </c>
      <c r="C355" s="9" t="s">
        <v>4873</v>
      </c>
      <c r="D355" s="10" t="s">
        <v>250</v>
      </c>
      <c r="E355" s="28" t="s">
        <v>3932</v>
      </c>
      <c r="F355" s="9" t="s">
        <v>7161</v>
      </c>
      <c r="G355" s="28" t="s">
        <v>7357</v>
      </c>
      <c r="H355" s="9" t="s">
        <v>7456</v>
      </c>
      <c r="I355" s="9" t="s">
        <v>7457</v>
      </c>
      <c r="J355" s="28" t="s">
        <v>7458</v>
      </c>
      <c r="K355" s="9" t="s">
        <v>7161</v>
      </c>
      <c r="L355" s="9">
        <v>30.269100000000002</v>
      </c>
      <c r="M355" s="9">
        <v>66.321849999999998</v>
      </c>
      <c r="N355" s="9" t="s">
        <v>8</v>
      </c>
      <c r="O355" s="28" t="s">
        <v>4422</v>
      </c>
      <c r="P355" s="9" t="s">
        <v>8</v>
      </c>
      <c r="Q355" s="41"/>
      <c r="R355" s="9">
        <v>5</v>
      </c>
      <c r="S355" s="9"/>
      <c r="T355" s="28" t="s">
        <v>7060</v>
      </c>
      <c r="U355" s="28">
        <v>64500</v>
      </c>
      <c r="V355" s="28" t="s">
        <v>258</v>
      </c>
      <c r="W355" s="141" t="s">
        <v>11</v>
      </c>
      <c r="X355" s="9"/>
    </row>
    <row r="356" spans="1:24" s="4" customFormat="1" ht="80.099999999999994" customHeight="1" x14ac:dyDescent="0.25">
      <c r="A356" s="9">
        <f t="shared" si="39"/>
        <v>238</v>
      </c>
      <c r="B356" s="9">
        <f t="shared" si="39"/>
        <v>65</v>
      </c>
      <c r="C356" s="9" t="s">
        <v>4873</v>
      </c>
      <c r="D356" s="10" t="s">
        <v>250</v>
      </c>
      <c r="E356" s="28" t="s">
        <v>3932</v>
      </c>
      <c r="F356" s="9" t="s">
        <v>7161</v>
      </c>
      <c r="G356" s="28" t="s">
        <v>7357</v>
      </c>
      <c r="H356" s="9" t="s">
        <v>7459</v>
      </c>
      <c r="I356" s="9" t="s">
        <v>7460</v>
      </c>
      <c r="J356" s="28" t="s">
        <v>7461</v>
      </c>
      <c r="K356" s="9" t="s">
        <v>7161</v>
      </c>
      <c r="L356" s="9">
        <v>31.985399999999998</v>
      </c>
      <c r="M356" s="9">
        <v>67.128540000000001</v>
      </c>
      <c r="N356" s="9" t="s">
        <v>8</v>
      </c>
      <c r="O356" s="28" t="s">
        <v>4422</v>
      </c>
      <c r="P356" s="9" t="s">
        <v>8</v>
      </c>
      <c r="Q356" s="41"/>
      <c r="R356" s="9">
        <v>5</v>
      </c>
      <c r="S356" s="9"/>
      <c r="T356" s="28" t="s">
        <v>7060</v>
      </c>
      <c r="U356" s="28">
        <v>64500</v>
      </c>
      <c r="V356" s="28" t="s">
        <v>258</v>
      </c>
      <c r="W356" s="141" t="s">
        <v>11</v>
      </c>
      <c r="X356" s="9"/>
    </row>
    <row r="357" spans="1:24" s="4" customFormat="1" ht="80.099999999999994" customHeight="1" x14ac:dyDescent="0.25">
      <c r="A357" s="9">
        <f t="shared" si="39"/>
        <v>239</v>
      </c>
      <c r="B357" s="9">
        <f t="shared" si="39"/>
        <v>66</v>
      </c>
      <c r="C357" s="9" t="s">
        <v>4873</v>
      </c>
      <c r="D357" s="10" t="s">
        <v>250</v>
      </c>
      <c r="E357" s="28" t="s">
        <v>7120</v>
      </c>
      <c r="F357" s="9" t="s">
        <v>7306</v>
      </c>
      <c r="G357" s="28" t="s">
        <v>5188</v>
      </c>
      <c r="H357" s="9" t="s">
        <v>7462</v>
      </c>
      <c r="I357" s="9" t="s">
        <v>7463</v>
      </c>
      <c r="J357" s="28" t="s">
        <v>7464</v>
      </c>
      <c r="K357" s="9" t="s">
        <v>7306</v>
      </c>
      <c r="L357" s="9">
        <v>31.952310000000001</v>
      </c>
      <c r="M357" s="9">
        <v>66.0214</v>
      </c>
      <c r="N357" s="9" t="s">
        <v>8</v>
      </c>
      <c r="O357" s="28" t="s">
        <v>4422</v>
      </c>
      <c r="P357" s="9" t="s">
        <v>8</v>
      </c>
      <c r="Q357" s="41"/>
      <c r="R357" s="9">
        <v>5</v>
      </c>
      <c r="S357" s="9"/>
      <c r="T357" s="28" t="s">
        <v>7060</v>
      </c>
      <c r="U357" s="28">
        <v>64500</v>
      </c>
      <c r="V357" s="28" t="s">
        <v>258</v>
      </c>
      <c r="W357" s="141" t="s">
        <v>11</v>
      </c>
      <c r="X357" s="9"/>
    </row>
    <row r="358" spans="1:24" s="4" customFormat="1" ht="80.099999999999994" customHeight="1" x14ac:dyDescent="0.25">
      <c r="A358" s="9">
        <f t="shared" si="39"/>
        <v>240</v>
      </c>
      <c r="B358" s="9">
        <f t="shared" si="39"/>
        <v>67</v>
      </c>
      <c r="C358" s="9" t="s">
        <v>4873</v>
      </c>
      <c r="D358" s="10" t="s">
        <v>250</v>
      </c>
      <c r="E358" s="28" t="s">
        <v>7120</v>
      </c>
      <c r="F358" s="9" t="s">
        <v>7465</v>
      </c>
      <c r="G358" s="28" t="s">
        <v>5188</v>
      </c>
      <c r="H358" s="9" t="s">
        <v>7466</v>
      </c>
      <c r="I358" s="9" t="s">
        <v>7467</v>
      </c>
      <c r="J358" s="61" t="s">
        <v>7468</v>
      </c>
      <c r="K358" s="9" t="s">
        <v>7465</v>
      </c>
      <c r="L358" s="9">
        <v>30.330210000000001</v>
      </c>
      <c r="M358" s="9">
        <v>66.325800000000001</v>
      </c>
      <c r="N358" s="9" t="s">
        <v>8</v>
      </c>
      <c r="O358" s="28" t="s">
        <v>4422</v>
      </c>
      <c r="P358" s="9" t="s">
        <v>8</v>
      </c>
      <c r="Q358" s="41"/>
      <c r="R358" s="9">
        <v>5</v>
      </c>
      <c r="S358" s="9"/>
      <c r="T358" s="28" t="s">
        <v>7060</v>
      </c>
      <c r="U358" s="28">
        <v>64500</v>
      </c>
      <c r="V358" s="28" t="s">
        <v>258</v>
      </c>
      <c r="W358" s="141" t="s">
        <v>11</v>
      </c>
      <c r="X358" s="9"/>
    </row>
    <row r="359" spans="1:24" s="4" customFormat="1" ht="80.099999999999994" customHeight="1" x14ac:dyDescent="0.25">
      <c r="A359" s="9">
        <f t="shared" si="39"/>
        <v>241</v>
      </c>
      <c r="B359" s="9">
        <f t="shared" si="39"/>
        <v>68</v>
      </c>
      <c r="C359" s="9" t="s">
        <v>4873</v>
      </c>
      <c r="D359" s="10" t="s">
        <v>250</v>
      </c>
      <c r="E359" s="28" t="s">
        <v>7120</v>
      </c>
      <c r="F359" s="9" t="s">
        <v>7306</v>
      </c>
      <c r="G359" s="28" t="s">
        <v>5188</v>
      </c>
      <c r="H359" s="9" t="s">
        <v>4074</v>
      </c>
      <c r="I359" s="9" t="s">
        <v>7469</v>
      </c>
      <c r="J359" s="61" t="s">
        <v>7470</v>
      </c>
      <c r="K359" s="9" t="s">
        <v>7306</v>
      </c>
      <c r="L359" s="9">
        <v>31.012799999999999</v>
      </c>
      <c r="M359" s="9">
        <v>66.985200000000006</v>
      </c>
      <c r="N359" s="9" t="s">
        <v>8</v>
      </c>
      <c r="O359" s="28" t="s">
        <v>4422</v>
      </c>
      <c r="P359" s="9" t="s">
        <v>8</v>
      </c>
      <c r="Q359" s="41"/>
      <c r="R359" s="9">
        <v>5</v>
      </c>
      <c r="S359" s="9"/>
      <c r="T359" s="28" t="s">
        <v>7060</v>
      </c>
      <c r="U359" s="28">
        <v>64500</v>
      </c>
      <c r="V359" s="28" t="s">
        <v>258</v>
      </c>
      <c r="W359" s="141" t="s">
        <v>11</v>
      </c>
      <c r="X359" s="9"/>
    </row>
    <row r="360" spans="1:24" s="4" customFormat="1" ht="80.099999999999994" customHeight="1" x14ac:dyDescent="0.25">
      <c r="A360" s="9">
        <f t="shared" si="39"/>
        <v>242</v>
      </c>
      <c r="B360" s="9">
        <f t="shared" si="39"/>
        <v>69</v>
      </c>
      <c r="C360" s="9" t="s">
        <v>4873</v>
      </c>
      <c r="D360" s="10" t="s">
        <v>250</v>
      </c>
      <c r="E360" s="28" t="s">
        <v>7120</v>
      </c>
      <c r="F360" s="9" t="s">
        <v>4844</v>
      </c>
      <c r="G360" s="28" t="s">
        <v>5188</v>
      </c>
      <c r="H360" s="9" t="s">
        <v>569</v>
      </c>
      <c r="I360" s="9" t="s">
        <v>7471</v>
      </c>
      <c r="J360" s="61" t="s">
        <v>7472</v>
      </c>
      <c r="K360" s="9" t="s">
        <v>4844</v>
      </c>
      <c r="L360" s="9">
        <v>31.358899999999998</v>
      </c>
      <c r="M360" s="9">
        <v>67.201499999999996</v>
      </c>
      <c r="N360" s="9" t="s">
        <v>8</v>
      </c>
      <c r="O360" s="28" t="s">
        <v>4422</v>
      </c>
      <c r="P360" s="9" t="s">
        <v>8</v>
      </c>
      <c r="Q360" s="41"/>
      <c r="R360" s="9">
        <v>5</v>
      </c>
      <c r="S360" s="9"/>
      <c r="T360" s="28" t="s">
        <v>7060</v>
      </c>
      <c r="U360" s="28">
        <v>64500</v>
      </c>
      <c r="V360" s="28" t="s">
        <v>258</v>
      </c>
      <c r="W360" s="141" t="s">
        <v>11</v>
      </c>
      <c r="X360" s="9"/>
    </row>
    <row r="361" spans="1:24" s="4" customFormat="1" ht="80.099999999999994" customHeight="1" x14ac:dyDescent="0.25">
      <c r="A361" s="9">
        <f t="shared" si="39"/>
        <v>243</v>
      </c>
      <c r="B361" s="9">
        <f t="shared" si="39"/>
        <v>70</v>
      </c>
      <c r="C361" s="9" t="s">
        <v>4873</v>
      </c>
      <c r="D361" s="10" t="s">
        <v>250</v>
      </c>
      <c r="E361" s="28" t="s">
        <v>7120</v>
      </c>
      <c r="F361" s="9" t="s">
        <v>4844</v>
      </c>
      <c r="G361" s="28" t="s">
        <v>5188</v>
      </c>
      <c r="H361" s="9" t="s">
        <v>7473</v>
      </c>
      <c r="I361" s="9" t="s">
        <v>7474</v>
      </c>
      <c r="J361" s="28" t="s">
        <v>7475</v>
      </c>
      <c r="K361" s="9" t="s">
        <v>4844</v>
      </c>
      <c r="L361" s="9">
        <v>30.000119999999999</v>
      </c>
      <c r="M361" s="9">
        <v>68.012299999999996</v>
      </c>
      <c r="N361" s="9" t="s">
        <v>8</v>
      </c>
      <c r="O361" s="28" t="s">
        <v>4422</v>
      </c>
      <c r="P361" s="9" t="s">
        <v>8</v>
      </c>
      <c r="Q361" s="41"/>
      <c r="R361" s="9">
        <v>5</v>
      </c>
      <c r="S361" s="9"/>
      <c r="T361" s="28" t="s">
        <v>7060</v>
      </c>
      <c r="U361" s="28">
        <v>64500</v>
      </c>
      <c r="V361" s="28" t="s">
        <v>258</v>
      </c>
      <c r="W361" s="141" t="s">
        <v>11</v>
      </c>
      <c r="X361" s="9"/>
    </row>
    <row r="362" spans="1:24" s="4" customFormat="1" ht="80.099999999999994" customHeight="1" x14ac:dyDescent="0.25">
      <c r="A362" s="9">
        <f t="shared" si="39"/>
        <v>244</v>
      </c>
      <c r="B362" s="9">
        <f t="shared" si="39"/>
        <v>71</v>
      </c>
      <c r="C362" s="9" t="s">
        <v>4873</v>
      </c>
      <c r="D362" s="10" t="s">
        <v>250</v>
      </c>
      <c r="E362" s="28" t="s">
        <v>7120</v>
      </c>
      <c r="F362" s="9" t="s">
        <v>4844</v>
      </c>
      <c r="G362" s="28" t="s">
        <v>5188</v>
      </c>
      <c r="H362" s="9" t="s">
        <v>222</v>
      </c>
      <c r="I362" s="9" t="s">
        <v>7476</v>
      </c>
      <c r="J362" s="61" t="s">
        <v>7477</v>
      </c>
      <c r="K362" s="9" t="s">
        <v>4844</v>
      </c>
      <c r="L362" s="9">
        <v>30.085519999999999</v>
      </c>
      <c r="M362" s="9">
        <v>66.886099999999999</v>
      </c>
      <c r="N362" s="9" t="s">
        <v>8</v>
      </c>
      <c r="O362" s="28" t="s">
        <v>4422</v>
      </c>
      <c r="P362" s="9" t="s">
        <v>8</v>
      </c>
      <c r="Q362" s="41"/>
      <c r="R362" s="9">
        <v>5</v>
      </c>
      <c r="S362" s="9"/>
      <c r="T362" s="28" t="s">
        <v>7060</v>
      </c>
      <c r="U362" s="28">
        <v>64500</v>
      </c>
      <c r="V362" s="28" t="s">
        <v>258</v>
      </c>
      <c r="W362" s="141" t="s">
        <v>11</v>
      </c>
      <c r="X362" s="9"/>
    </row>
    <row r="363" spans="1:24" s="4" customFormat="1" ht="80.099999999999994" customHeight="1" x14ac:dyDescent="0.25">
      <c r="A363" s="9">
        <f t="shared" si="39"/>
        <v>245</v>
      </c>
      <c r="B363" s="9">
        <f t="shared" si="39"/>
        <v>72</v>
      </c>
      <c r="C363" s="9" t="s">
        <v>4873</v>
      </c>
      <c r="D363" s="10" t="s">
        <v>250</v>
      </c>
      <c r="E363" s="28" t="s">
        <v>7120</v>
      </c>
      <c r="F363" s="9" t="s">
        <v>4844</v>
      </c>
      <c r="G363" s="28" t="s">
        <v>5188</v>
      </c>
      <c r="H363" s="9" t="s">
        <v>157</v>
      </c>
      <c r="I363" s="9" t="s">
        <v>7478</v>
      </c>
      <c r="J363" s="61" t="s">
        <v>7479</v>
      </c>
      <c r="K363" s="9" t="s">
        <v>4844</v>
      </c>
      <c r="L363" s="9">
        <v>31.882100000000001</v>
      </c>
      <c r="M363" s="9">
        <v>67.110079999999996</v>
      </c>
      <c r="N363" s="9" t="s">
        <v>8</v>
      </c>
      <c r="O363" s="28" t="s">
        <v>4422</v>
      </c>
      <c r="P363" s="9" t="s">
        <v>8</v>
      </c>
      <c r="Q363" s="41"/>
      <c r="R363" s="9">
        <v>5</v>
      </c>
      <c r="S363" s="9"/>
      <c r="T363" s="28" t="s">
        <v>7060</v>
      </c>
      <c r="U363" s="28">
        <v>64500</v>
      </c>
      <c r="V363" s="28" t="s">
        <v>258</v>
      </c>
      <c r="W363" s="141" t="s">
        <v>11</v>
      </c>
      <c r="X363" s="9"/>
    </row>
    <row r="364" spans="1:24" s="4" customFormat="1" ht="80.099999999999994" customHeight="1" x14ac:dyDescent="0.25">
      <c r="A364" s="9">
        <f t="shared" si="39"/>
        <v>246</v>
      </c>
      <c r="B364" s="9">
        <f t="shared" si="39"/>
        <v>73</v>
      </c>
      <c r="C364" s="9" t="s">
        <v>4873</v>
      </c>
      <c r="D364" s="10" t="s">
        <v>250</v>
      </c>
      <c r="E364" s="28" t="s">
        <v>7120</v>
      </c>
      <c r="F364" s="9" t="s">
        <v>4844</v>
      </c>
      <c r="G364" s="28" t="s">
        <v>5188</v>
      </c>
      <c r="H364" s="9" t="s">
        <v>593</v>
      </c>
      <c r="I364" s="9" t="s">
        <v>7480</v>
      </c>
      <c r="J364" s="61" t="s">
        <v>7481</v>
      </c>
      <c r="K364" s="9" t="s">
        <v>4844</v>
      </c>
      <c r="L364" s="9">
        <v>30.330179999999999</v>
      </c>
      <c r="M364" s="9">
        <v>66.552099999999996</v>
      </c>
      <c r="N364" s="9" t="s">
        <v>8</v>
      </c>
      <c r="O364" s="28" t="s">
        <v>4422</v>
      </c>
      <c r="P364" s="9" t="s">
        <v>8</v>
      </c>
      <c r="Q364" s="41"/>
      <c r="R364" s="9">
        <v>5</v>
      </c>
      <c r="S364" s="9"/>
      <c r="T364" s="28" t="s">
        <v>7060</v>
      </c>
      <c r="U364" s="28">
        <v>64500</v>
      </c>
      <c r="V364" s="28" t="s">
        <v>258</v>
      </c>
      <c r="W364" s="141" t="s">
        <v>11</v>
      </c>
      <c r="X364" s="9"/>
    </row>
    <row r="365" spans="1:24" s="4" customFormat="1" ht="80.099999999999994" customHeight="1" x14ac:dyDescent="0.25">
      <c r="A365" s="9">
        <f t="shared" si="39"/>
        <v>247</v>
      </c>
      <c r="B365" s="9">
        <f t="shared" si="39"/>
        <v>74</v>
      </c>
      <c r="C365" s="9" t="s">
        <v>4873</v>
      </c>
      <c r="D365" s="10" t="s">
        <v>250</v>
      </c>
      <c r="E365" s="28" t="s">
        <v>7120</v>
      </c>
      <c r="F365" s="9" t="s">
        <v>4844</v>
      </c>
      <c r="G365" s="28" t="s">
        <v>5188</v>
      </c>
      <c r="H365" s="9" t="s">
        <v>7482</v>
      </c>
      <c r="I365" s="9" t="s">
        <v>7483</v>
      </c>
      <c r="J365" s="61" t="s">
        <v>7484</v>
      </c>
      <c r="K365" s="9" t="s">
        <v>4844</v>
      </c>
      <c r="L365" s="9">
        <v>30.88851</v>
      </c>
      <c r="M365" s="9">
        <v>66.866640000000004</v>
      </c>
      <c r="N365" s="9" t="s">
        <v>8</v>
      </c>
      <c r="O365" s="28" t="s">
        <v>4422</v>
      </c>
      <c r="P365" s="9" t="s">
        <v>8</v>
      </c>
      <c r="Q365" s="41"/>
      <c r="R365" s="9">
        <v>5</v>
      </c>
      <c r="S365" s="9"/>
      <c r="T365" s="28" t="s">
        <v>7060</v>
      </c>
      <c r="U365" s="28">
        <v>64500</v>
      </c>
      <c r="V365" s="28" t="s">
        <v>258</v>
      </c>
      <c r="W365" s="141" t="s">
        <v>11</v>
      </c>
      <c r="X365" s="9"/>
    </row>
    <row r="366" spans="1:24" s="4" customFormat="1" ht="80.099999999999994" customHeight="1" x14ac:dyDescent="0.25">
      <c r="A366" s="9">
        <f t="shared" ref="A366:B381" si="40">A365+1</f>
        <v>248</v>
      </c>
      <c r="B366" s="9">
        <f t="shared" si="40"/>
        <v>75</v>
      </c>
      <c r="C366" s="9" t="s">
        <v>4873</v>
      </c>
      <c r="D366" s="10" t="s">
        <v>250</v>
      </c>
      <c r="E366" s="28" t="s">
        <v>7120</v>
      </c>
      <c r="F366" s="9" t="s">
        <v>4844</v>
      </c>
      <c r="G366" s="28" t="s">
        <v>5188</v>
      </c>
      <c r="H366" s="9" t="s">
        <v>2984</v>
      </c>
      <c r="I366" s="9" t="s">
        <v>7485</v>
      </c>
      <c r="J366" s="61" t="s">
        <v>7316</v>
      </c>
      <c r="K366" s="9" t="s">
        <v>4844</v>
      </c>
      <c r="L366" s="9">
        <v>30.3264</v>
      </c>
      <c r="M366" s="9">
        <v>66.128739999999993</v>
      </c>
      <c r="N366" s="9" t="s">
        <v>8</v>
      </c>
      <c r="O366" s="28" t="s">
        <v>4422</v>
      </c>
      <c r="P366" s="9" t="s">
        <v>8</v>
      </c>
      <c r="Q366" s="41"/>
      <c r="R366" s="9">
        <v>5</v>
      </c>
      <c r="S366" s="9"/>
      <c r="T366" s="28" t="s">
        <v>7060</v>
      </c>
      <c r="U366" s="28">
        <v>64500</v>
      </c>
      <c r="V366" s="28" t="s">
        <v>258</v>
      </c>
      <c r="W366" s="141" t="s">
        <v>11</v>
      </c>
      <c r="X366" s="9"/>
    </row>
    <row r="367" spans="1:24" s="4" customFormat="1" ht="80.099999999999994" customHeight="1" x14ac:dyDescent="0.25">
      <c r="A367" s="9">
        <f t="shared" si="40"/>
        <v>249</v>
      </c>
      <c r="B367" s="9">
        <f t="shared" si="40"/>
        <v>76</v>
      </c>
      <c r="C367" s="9" t="s">
        <v>4873</v>
      </c>
      <c r="D367" s="10" t="s">
        <v>250</v>
      </c>
      <c r="E367" s="28" t="s">
        <v>7120</v>
      </c>
      <c r="F367" s="9" t="s">
        <v>4844</v>
      </c>
      <c r="G367" s="28" t="s">
        <v>5188</v>
      </c>
      <c r="H367" s="9" t="s">
        <v>2808</v>
      </c>
      <c r="I367" s="9" t="s">
        <v>7486</v>
      </c>
      <c r="J367" s="61" t="s">
        <v>7487</v>
      </c>
      <c r="K367" s="9" t="s">
        <v>4844</v>
      </c>
      <c r="L367" s="9">
        <v>30.001570000000001</v>
      </c>
      <c r="M367" s="9">
        <v>66.1203</v>
      </c>
      <c r="N367" s="9" t="s">
        <v>8</v>
      </c>
      <c r="O367" s="28" t="s">
        <v>4422</v>
      </c>
      <c r="P367" s="9" t="s">
        <v>8</v>
      </c>
      <c r="Q367" s="41"/>
      <c r="R367" s="9">
        <v>5</v>
      </c>
      <c r="S367" s="9"/>
      <c r="T367" s="28" t="s">
        <v>7060</v>
      </c>
      <c r="U367" s="28">
        <v>64500</v>
      </c>
      <c r="V367" s="28" t="s">
        <v>258</v>
      </c>
      <c r="W367" s="141" t="s">
        <v>11</v>
      </c>
      <c r="X367" s="9"/>
    </row>
    <row r="368" spans="1:24" s="4" customFormat="1" ht="80.099999999999994" customHeight="1" x14ac:dyDescent="0.25">
      <c r="A368" s="9">
        <f t="shared" si="40"/>
        <v>250</v>
      </c>
      <c r="B368" s="9">
        <f t="shared" si="40"/>
        <v>77</v>
      </c>
      <c r="C368" s="9" t="s">
        <v>4873</v>
      </c>
      <c r="D368" s="10" t="s">
        <v>250</v>
      </c>
      <c r="E368" s="28" t="s">
        <v>7120</v>
      </c>
      <c r="F368" s="9" t="s">
        <v>4844</v>
      </c>
      <c r="G368" s="28" t="s">
        <v>5188</v>
      </c>
      <c r="H368" s="9" t="s">
        <v>3487</v>
      </c>
      <c r="I368" s="9" t="s">
        <v>7488</v>
      </c>
      <c r="J368" s="61" t="s">
        <v>7489</v>
      </c>
      <c r="K368" s="9" t="s">
        <v>4844</v>
      </c>
      <c r="L368" s="9">
        <v>31.088100000000001</v>
      </c>
      <c r="M368" s="9">
        <v>66.995419999999996</v>
      </c>
      <c r="N368" s="9" t="s">
        <v>8</v>
      </c>
      <c r="O368" s="28" t="s">
        <v>4422</v>
      </c>
      <c r="P368" s="9" t="s">
        <v>8</v>
      </c>
      <c r="Q368" s="41"/>
      <c r="R368" s="9">
        <v>5</v>
      </c>
      <c r="S368" s="9"/>
      <c r="T368" s="28" t="s">
        <v>7060</v>
      </c>
      <c r="U368" s="28">
        <v>64500</v>
      </c>
      <c r="V368" s="28" t="s">
        <v>258</v>
      </c>
      <c r="W368" s="141" t="s">
        <v>11</v>
      </c>
      <c r="X368" s="9"/>
    </row>
    <row r="369" spans="1:24" s="4" customFormat="1" ht="80.099999999999994" customHeight="1" x14ac:dyDescent="0.25">
      <c r="A369" s="9">
        <f t="shared" si="40"/>
        <v>251</v>
      </c>
      <c r="B369" s="9">
        <f t="shared" si="40"/>
        <v>78</v>
      </c>
      <c r="C369" s="9" t="s">
        <v>4873</v>
      </c>
      <c r="D369" s="10" t="s">
        <v>250</v>
      </c>
      <c r="E369" s="28" t="s">
        <v>7120</v>
      </c>
      <c r="F369" s="9" t="s">
        <v>4844</v>
      </c>
      <c r="G369" s="28" t="s">
        <v>5188</v>
      </c>
      <c r="H369" s="9" t="s">
        <v>7490</v>
      </c>
      <c r="I369" s="9" t="s">
        <v>7491</v>
      </c>
      <c r="J369" s="61" t="s">
        <v>7492</v>
      </c>
      <c r="K369" s="9" t="s">
        <v>4844</v>
      </c>
      <c r="L369" s="9">
        <v>30.451899999999998</v>
      </c>
      <c r="M369" s="9">
        <v>66.552139999999994</v>
      </c>
      <c r="N369" s="9" t="s">
        <v>8</v>
      </c>
      <c r="O369" s="28" t="s">
        <v>4422</v>
      </c>
      <c r="P369" s="9" t="s">
        <v>8</v>
      </c>
      <c r="Q369" s="41"/>
      <c r="R369" s="9">
        <v>5</v>
      </c>
      <c r="S369" s="9"/>
      <c r="T369" s="28" t="s">
        <v>7060</v>
      </c>
      <c r="U369" s="28">
        <v>64500</v>
      </c>
      <c r="V369" s="28" t="s">
        <v>258</v>
      </c>
      <c r="W369" s="141" t="s">
        <v>11</v>
      </c>
      <c r="X369" s="9"/>
    </row>
    <row r="370" spans="1:24" s="4" customFormat="1" ht="80.099999999999994" customHeight="1" x14ac:dyDescent="0.25">
      <c r="A370" s="9">
        <f t="shared" si="40"/>
        <v>252</v>
      </c>
      <c r="B370" s="9">
        <f t="shared" si="40"/>
        <v>79</v>
      </c>
      <c r="C370" s="9" t="s">
        <v>4873</v>
      </c>
      <c r="D370" s="10" t="s">
        <v>250</v>
      </c>
      <c r="E370" s="28" t="s">
        <v>7120</v>
      </c>
      <c r="F370" s="9" t="s">
        <v>4844</v>
      </c>
      <c r="G370" s="28" t="s">
        <v>5188</v>
      </c>
      <c r="H370" s="9" t="s">
        <v>6105</v>
      </c>
      <c r="I370" s="9" t="s">
        <v>7493</v>
      </c>
      <c r="J370" s="28" t="s">
        <v>7494</v>
      </c>
      <c r="K370" s="9" t="s">
        <v>4844</v>
      </c>
      <c r="L370" s="9">
        <v>31.002800000000001</v>
      </c>
      <c r="M370" s="9">
        <v>66.012799999999999</v>
      </c>
      <c r="N370" s="9" t="s">
        <v>8</v>
      </c>
      <c r="O370" s="28" t="s">
        <v>4422</v>
      </c>
      <c r="P370" s="9" t="s">
        <v>8</v>
      </c>
      <c r="Q370" s="41"/>
      <c r="R370" s="9">
        <v>5</v>
      </c>
      <c r="S370" s="9"/>
      <c r="T370" s="28" t="s">
        <v>7060</v>
      </c>
      <c r="U370" s="28">
        <v>64500</v>
      </c>
      <c r="V370" s="28" t="s">
        <v>258</v>
      </c>
      <c r="W370" s="141" t="s">
        <v>11</v>
      </c>
      <c r="X370" s="9"/>
    </row>
    <row r="371" spans="1:24" s="4" customFormat="1" ht="80.099999999999994" customHeight="1" x14ac:dyDescent="0.25">
      <c r="A371" s="9">
        <f t="shared" si="40"/>
        <v>253</v>
      </c>
      <c r="B371" s="9">
        <f t="shared" si="40"/>
        <v>80</v>
      </c>
      <c r="C371" s="9" t="s">
        <v>4873</v>
      </c>
      <c r="D371" s="10" t="s">
        <v>250</v>
      </c>
      <c r="E371" s="28" t="s">
        <v>7120</v>
      </c>
      <c r="F371" s="9" t="s">
        <v>4844</v>
      </c>
      <c r="G371" s="28" t="s">
        <v>5188</v>
      </c>
      <c r="H371" s="9" t="s">
        <v>2859</v>
      </c>
      <c r="I371" s="9" t="s">
        <v>7495</v>
      </c>
      <c r="J371" s="28" t="s">
        <v>7496</v>
      </c>
      <c r="K371" s="9" t="s">
        <v>4844</v>
      </c>
      <c r="L371" s="9">
        <v>30.001470000000001</v>
      </c>
      <c r="M371" s="9">
        <v>66.235789999999994</v>
      </c>
      <c r="N371" s="9" t="s">
        <v>8</v>
      </c>
      <c r="O371" s="28" t="s">
        <v>4422</v>
      </c>
      <c r="P371" s="9" t="s">
        <v>8</v>
      </c>
      <c r="Q371" s="41"/>
      <c r="R371" s="9">
        <v>5</v>
      </c>
      <c r="S371" s="9"/>
      <c r="T371" s="28" t="s">
        <v>7060</v>
      </c>
      <c r="U371" s="28">
        <v>64500</v>
      </c>
      <c r="V371" s="28" t="s">
        <v>258</v>
      </c>
      <c r="W371" s="141" t="s">
        <v>11</v>
      </c>
      <c r="X371" s="9"/>
    </row>
    <row r="372" spans="1:24" s="4" customFormat="1" ht="80.099999999999994" customHeight="1" x14ac:dyDescent="0.25">
      <c r="A372" s="9">
        <f t="shared" si="40"/>
        <v>254</v>
      </c>
      <c r="B372" s="9">
        <f t="shared" si="40"/>
        <v>81</v>
      </c>
      <c r="C372" s="9" t="s">
        <v>4873</v>
      </c>
      <c r="D372" s="10" t="s">
        <v>250</v>
      </c>
      <c r="E372" s="28" t="s">
        <v>7120</v>
      </c>
      <c r="F372" s="9" t="s">
        <v>4844</v>
      </c>
      <c r="G372" s="28" t="s">
        <v>5188</v>
      </c>
      <c r="H372" s="9" t="s">
        <v>6246</v>
      </c>
      <c r="I372" s="9" t="s">
        <v>7497</v>
      </c>
      <c r="J372" s="28" t="s">
        <v>7498</v>
      </c>
      <c r="K372" s="9" t="s">
        <v>4844</v>
      </c>
      <c r="L372" s="9">
        <v>31.30012</v>
      </c>
      <c r="M372" s="9">
        <v>66.002440000000007</v>
      </c>
      <c r="N372" s="9" t="s">
        <v>8</v>
      </c>
      <c r="O372" s="28" t="s">
        <v>4422</v>
      </c>
      <c r="P372" s="9" t="s">
        <v>8</v>
      </c>
      <c r="Q372" s="41"/>
      <c r="R372" s="9">
        <v>5</v>
      </c>
      <c r="S372" s="9"/>
      <c r="T372" s="28" t="s">
        <v>7060</v>
      </c>
      <c r="U372" s="28">
        <v>64500</v>
      </c>
      <c r="V372" s="28" t="s">
        <v>258</v>
      </c>
      <c r="W372" s="141" t="s">
        <v>11</v>
      </c>
      <c r="X372" s="9"/>
    </row>
    <row r="373" spans="1:24" s="4" customFormat="1" ht="80.099999999999994" customHeight="1" x14ac:dyDescent="0.25">
      <c r="A373" s="9">
        <f t="shared" si="40"/>
        <v>255</v>
      </c>
      <c r="B373" s="9">
        <f t="shared" si="40"/>
        <v>82</v>
      </c>
      <c r="C373" s="9" t="s">
        <v>4873</v>
      </c>
      <c r="D373" s="10" t="s">
        <v>250</v>
      </c>
      <c r="E373" s="28" t="s">
        <v>7120</v>
      </c>
      <c r="F373" s="9" t="s">
        <v>4844</v>
      </c>
      <c r="G373" s="28" t="s">
        <v>5188</v>
      </c>
      <c r="H373" s="9" t="s">
        <v>7499</v>
      </c>
      <c r="I373" s="9" t="s">
        <v>7500</v>
      </c>
      <c r="J373" s="28" t="s">
        <v>7501</v>
      </c>
      <c r="K373" s="9" t="s">
        <v>4844</v>
      </c>
      <c r="L373" s="9">
        <v>30.0185</v>
      </c>
      <c r="M373" s="9">
        <v>66.624799999999993</v>
      </c>
      <c r="N373" s="9" t="s">
        <v>8</v>
      </c>
      <c r="O373" s="28" t="s">
        <v>4422</v>
      </c>
      <c r="P373" s="9" t="s">
        <v>8</v>
      </c>
      <c r="Q373" s="41"/>
      <c r="R373" s="9">
        <v>5</v>
      </c>
      <c r="S373" s="9"/>
      <c r="T373" s="28" t="s">
        <v>7060</v>
      </c>
      <c r="U373" s="28">
        <v>64500</v>
      </c>
      <c r="V373" s="28" t="s">
        <v>258</v>
      </c>
      <c r="W373" s="141" t="s">
        <v>11</v>
      </c>
      <c r="X373" s="9"/>
    </row>
    <row r="374" spans="1:24" s="4" customFormat="1" ht="80.099999999999994" customHeight="1" x14ac:dyDescent="0.25">
      <c r="A374" s="9">
        <f t="shared" si="40"/>
        <v>256</v>
      </c>
      <c r="B374" s="9">
        <f t="shared" si="40"/>
        <v>83</v>
      </c>
      <c r="C374" s="9" t="s">
        <v>4873</v>
      </c>
      <c r="D374" s="10" t="s">
        <v>250</v>
      </c>
      <c r="E374" s="28" t="s">
        <v>7120</v>
      </c>
      <c r="F374" s="9" t="s">
        <v>4844</v>
      </c>
      <c r="G374" s="28" t="s">
        <v>5188</v>
      </c>
      <c r="H374" s="9" t="s">
        <v>1415</v>
      </c>
      <c r="I374" s="9" t="s">
        <v>7502</v>
      </c>
      <c r="J374" s="28" t="s">
        <v>7503</v>
      </c>
      <c r="K374" s="9" t="s">
        <v>4844</v>
      </c>
      <c r="L374" s="9">
        <v>31.022300000000001</v>
      </c>
      <c r="M374" s="9">
        <v>67.220100000000002</v>
      </c>
      <c r="N374" s="9" t="s">
        <v>8</v>
      </c>
      <c r="O374" s="28" t="s">
        <v>4422</v>
      </c>
      <c r="P374" s="9" t="s">
        <v>8</v>
      </c>
      <c r="Q374" s="41"/>
      <c r="R374" s="9">
        <v>5</v>
      </c>
      <c r="S374" s="9"/>
      <c r="T374" s="28" t="s">
        <v>7060</v>
      </c>
      <c r="U374" s="28">
        <v>64500</v>
      </c>
      <c r="V374" s="28" t="s">
        <v>258</v>
      </c>
      <c r="W374" s="141" t="s">
        <v>11</v>
      </c>
      <c r="X374" s="9"/>
    </row>
    <row r="375" spans="1:24" s="4" customFormat="1" ht="80.099999999999994" customHeight="1" x14ac:dyDescent="0.25">
      <c r="A375" s="9">
        <f t="shared" si="40"/>
        <v>257</v>
      </c>
      <c r="B375" s="9">
        <f t="shared" si="40"/>
        <v>84</v>
      </c>
      <c r="C375" s="9" t="s">
        <v>4873</v>
      </c>
      <c r="D375" s="10" t="s">
        <v>250</v>
      </c>
      <c r="E375" s="28" t="s">
        <v>7120</v>
      </c>
      <c r="F375" s="9" t="s">
        <v>4844</v>
      </c>
      <c r="G375" s="28" t="s">
        <v>5188</v>
      </c>
      <c r="H375" s="9" t="s">
        <v>7112</v>
      </c>
      <c r="I375" s="9" t="s">
        <v>7504</v>
      </c>
      <c r="J375" s="61" t="s">
        <v>7505</v>
      </c>
      <c r="K375" s="9" t="s">
        <v>4844</v>
      </c>
      <c r="L375" s="9">
        <v>31.018599999999999</v>
      </c>
      <c r="M375" s="9">
        <v>66.853999999999999</v>
      </c>
      <c r="N375" s="9" t="s">
        <v>8</v>
      </c>
      <c r="O375" s="28" t="s">
        <v>4422</v>
      </c>
      <c r="P375" s="9" t="s">
        <v>8</v>
      </c>
      <c r="Q375" s="41"/>
      <c r="R375" s="9">
        <v>5</v>
      </c>
      <c r="S375" s="9"/>
      <c r="T375" s="28" t="s">
        <v>7060</v>
      </c>
      <c r="U375" s="28">
        <v>64500</v>
      </c>
      <c r="V375" s="28" t="s">
        <v>258</v>
      </c>
      <c r="W375" s="141" t="s">
        <v>11</v>
      </c>
      <c r="X375" s="9"/>
    </row>
    <row r="376" spans="1:24" s="4" customFormat="1" ht="80.099999999999994" customHeight="1" x14ac:dyDescent="0.25">
      <c r="A376" s="9">
        <f t="shared" si="40"/>
        <v>258</v>
      </c>
      <c r="B376" s="9">
        <f t="shared" si="40"/>
        <v>85</v>
      </c>
      <c r="C376" s="9" t="s">
        <v>4873</v>
      </c>
      <c r="D376" s="10" t="s">
        <v>250</v>
      </c>
      <c r="E376" s="28" t="s">
        <v>7120</v>
      </c>
      <c r="F376" s="9" t="s">
        <v>4844</v>
      </c>
      <c r="G376" s="28" t="s">
        <v>5188</v>
      </c>
      <c r="H376" s="9" t="s">
        <v>7506</v>
      </c>
      <c r="I376" s="9" t="s">
        <v>7507</v>
      </c>
      <c r="J376" s="61" t="s">
        <v>7508</v>
      </c>
      <c r="K376" s="9" t="s">
        <v>4844</v>
      </c>
      <c r="L376" s="9">
        <v>31.874500000000001</v>
      </c>
      <c r="M376" s="9">
        <v>66.895399999999995</v>
      </c>
      <c r="N376" s="9" t="s">
        <v>8</v>
      </c>
      <c r="O376" s="28" t="s">
        <v>4422</v>
      </c>
      <c r="P376" s="9" t="s">
        <v>8</v>
      </c>
      <c r="Q376" s="41"/>
      <c r="R376" s="9">
        <v>5</v>
      </c>
      <c r="S376" s="9"/>
      <c r="T376" s="28" t="s">
        <v>7060</v>
      </c>
      <c r="U376" s="28">
        <v>64500</v>
      </c>
      <c r="V376" s="28" t="s">
        <v>258</v>
      </c>
      <c r="W376" s="141" t="s">
        <v>11</v>
      </c>
      <c r="X376" s="9"/>
    </row>
    <row r="377" spans="1:24" s="4" customFormat="1" ht="80.099999999999994" customHeight="1" x14ac:dyDescent="0.25">
      <c r="A377" s="9">
        <f t="shared" si="40"/>
        <v>259</v>
      </c>
      <c r="B377" s="9">
        <f t="shared" si="40"/>
        <v>86</v>
      </c>
      <c r="C377" s="9" t="s">
        <v>4873</v>
      </c>
      <c r="D377" s="10" t="s">
        <v>250</v>
      </c>
      <c r="E377" s="28" t="s">
        <v>7120</v>
      </c>
      <c r="F377" s="9" t="s">
        <v>4844</v>
      </c>
      <c r="G377" s="28" t="s">
        <v>5188</v>
      </c>
      <c r="H377" s="9" t="s">
        <v>7509</v>
      </c>
      <c r="I377" s="9" t="s">
        <v>7510</v>
      </c>
      <c r="J377" s="61" t="s">
        <v>7511</v>
      </c>
      <c r="K377" s="9" t="s">
        <v>4844</v>
      </c>
      <c r="L377" s="9">
        <v>30.794</v>
      </c>
      <c r="M377" s="9">
        <v>66.251300000000001</v>
      </c>
      <c r="N377" s="9" t="s">
        <v>8</v>
      </c>
      <c r="O377" s="28" t="s">
        <v>4422</v>
      </c>
      <c r="P377" s="9" t="s">
        <v>8</v>
      </c>
      <c r="Q377" s="41"/>
      <c r="R377" s="9">
        <v>5</v>
      </c>
      <c r="S377" s="9"/>
      <c r="T377" s="28" t="s">
        <v>7060</v>
      </c>
      <c r="U377" s="28">
        <v>64500</v>
      </c>
      <c r="V377" s="28" t="s">
        <v>258</v>
      </c>
      <c r="W377" s="141" t="s">
        <v>11</v>
      </c>
      <c r="X377" s="9"/>
    </row>
    <row r="378" spans="1:24" s="4" customFormat="1" ht="80.099999999999994" customHeight="1" x14ac:dyDescent="0.25">
      <c r="A378" s="9">
        <f t="shared" si="40"/>
        <v>260</v>
      </c>
      <c r="B378" s="9">
        <f t="shared" si="40"/>
        <v>87</v>
      </c>
      <c r="C378" s="9" t="s">
        <v>4873</v>
      </c>
      <c r="D378" s="10" t="s">
        <v>250</v>
      </c>
      <c r="E378" s="28" t="s">
        <v>7120</v>
      </c>
      <c r="F378" s="9" t="s">
        <v>4844</v>
      </c>
      <c r="G378" s="28" t="s">
        <v>5188</v>
      </c>
      <c r="H378" s="9" t="s">
        <v>2830</v>
      </c>
      <c r="I378" s="9" t="s">
        <v>7512</v>
      </c>
      <c r="J378" s="28" t="s">
        <v>7513</v>
      </c>
      <c r="K378" s="9" t="s">
        <v>4844</v>
      </c>
      <c r="L378" s="9">
        <v>30.221800000000002</v>
      </c>
      <c r="M378" s="9">
        <v>67.320099999999996</v>
      </c>
      <c r="N378" s="9" t="s">
        <v>8</v>
      </c>
      <c r="O378" s="28" t="s">
        <v>4422</v>
      </c>
      <c r="P378" s="9" t="s">
        <v>8</v>
      </c>
      <c r="Q378" s="41"/>
      <c r="R378" s="9">
        <v>5</v>
      </c>
      <c r="S378" s="9"/>
      <c r="T378" s="28" t="s">
        <v>7060</v>
      </c>
      <c r="U378" s="28">
        <v>64500</v>
      </c>
      <c r="V378" s="28" t="s">
        <v>258</v>
      </c>
      <c r="W378" s="141" t="s">
        <v>11</v>
      </c>
      <c r="X378" s="9"/>
    </row>
    <row r="379" spans="1:24" s="4" customFormat="1" ht="80.099999999999994" customHeight="1" x14ac:dyDescent="0.25">
      <c r="A379" s="9">
        <f t="shared" si="40"/>
        <v>261</v>
      </c>
      <c r="B379" s="9">
        <f t="shared" si="40"/>
        <v>88</v>
      </c>
      <c r="C379" s="9" t="s">
        <v>4873</v>
      </c>
      <c r="D379" s="10" t="s">
        <v>250</v>
      </c>
      <c r="E379" s="28" t="s">
        <v>7120</v>
      </c>
      <c r="F379" s="9" t="s">
        <v>4844</v>
      </c>
      <c r="G379" s="28" t="s">
        <v>5188</v>
      </c>
      <c r="H379" s="9" t="s">
        <v>4112</v>
      </c>
      <c r="I379" s="9" t="s">
        <v>7514</v>
      </c>
      <c r="J379" s="9" t="s">
        <v>7515</v>
      </c>
      <c r="K379" s="9" t="s">
        <v>4844</v>
      </c>
      <c r="L379" s="9">
        <v>30.452169999999999</v>
      </c>
      <c r="M379" s="9">
        <v>66</v>
      </c>
      <c r="N379" s="9" t="s">
        <v>8</v>
      </c>
      <c r="O379" s="28" t="s">
        <v>4422</v>
      </c>
      <c r="P379" s="9" t="s">
        <v>8</v>
      </c>
      <c r="Q379" s="41"/>
      <c r="R379" s="9">
        <v>5</v>
      </c>
      <c r="S379" s="9"/>
      <c r="T379" s="28" t="s">
        <v>7060</v>
      </c>
      <c r="U379" s="28">
        <v>64500</v>
      </c>
      <c r="V379" s="28" t="s">
        <v>258</v>
      </c>
      <c r="W379" s="141" t="s">
        <v>11</v>
      </c>
      <c r="X379" s="9"/>
    </row>
    <row r="380" spans="1:24" s="4" customFormat="1" ht="80.099999999999994" customHeight="1" x14ac:dyDescent="0.25">
      <c r="A380" s="9">
        <f t="shared" si="40"/>
        <v>262</v>
      </c>
      <c r="B380" s="9">
        <f t="shared" si="40"/>
        <v>89</v>
      </c>
      <c r="C380" s="9" t="s">
        <v>4873</v>
      </c>
      <c r="D380" s="10" t="s">
        <v>250</v>
      </c>
      <c r="E380" s="28" t="s">
        <v>7120</v>
      </c>
      <c r="F380" s="9" t="s">
        <v>4844</v>
      </c>
      <c r="G380" s="28" t="s">
        <v>5188</v>
      </c>
      <c r="H380" s="9" t="s">
        <v>7272</v>
      </c>
      <c r="I380" s="9" t="s">
        <v>7273</v>
      </c>
      <c r="J380" s="9" t="s">
        <v>7516</v>
      </c>
      <c r="K380" s="9" t="s">
        <v>4844</v>
      </c>
      <c r="L380" s="9">
        <v>30.639099999999999</v>
      </c>
      <c r="M380" s="9">
        <v>66.548900000000003</v>
      </c>
      <c r="N380" s="9" t="s">
        <v>8</v>
      </c>
      <c r="O380" s="28" t="s">
        <v>4422</v>
      </c>
      <c r="P380" s="9" t="s">
        <v>8</v>
      </c>
      <c r="Q380" s="41"/>
      <c r="R380" s="9">
        <v>5</v>
      </c>
      <c r="S380" s="9"/>
      <c r="T380" s="28" t="s">
        <v>7060</v>
      </c>
      <c r="U380" s="28">
        <v>64500</v>
      </c>
      <c r="V380" s="28" t="s">
        <v>258</v>
      </c>
      <c r="W380" s="141" t="s">
        <v>11</v>
      </c>
      <c r="X380" s="9"/>
    </row>
    <row r="381" spans="1:24" s="4" customFormat="1" ht="80.099999999999994" customHeight="1" x14ac:dyDescent="0.25">
      <c r="A381" s="9">
        <f t="shared" si="40"/>
        <v>263</v>
      </c>
      <c r="B381" s="9">
        <f t="shared" si="40"/>
        <v>90</v>
      </c>
      <c r="C381" s="9" t="s">
        <v>4873</v>
      </c>
      <c r="D381" s="10" t="s">
        <v>250</v>
      </c>
      <c r="E381" s="28" t="s">
        <v>7120</v>
      </c>
      <c r="F381" s="9" t="s">
        <v>4844</v>
      </c>
      <c r="G381" s="28" t="s">
        <v>5188</v>
      </c>
      <c r="H381" s="9" t="s">
        <v>7517</v>
      </c>
      <c r="I381" s="9" t="s">
        <v>7518</v>
      </c>
      <c r="J381" s="9" t="s">
        <v>7519</v>
      </c>
      <c r="K381" s="9" t="s">
        <v>4844</v>
      </c>
      <c r="L381" s="9">
        <v>30.346599999999999</v>
      </c>
      <c r="M381" s="9">
        <v>66.649699999999996</v>
      </c>
      <c r="N381" s="9" t="s">
        <v>8</v>
      </c>
      <c r="O381" s="28" t="s">
        <v>4422</v>
      </c>
      <c r="P381" s="9" t="s">
        <v>8</v>
      </c>
      <c r="Q381" s="41"/>
      <c r="R381" s="9">
        <v>5</v>
      </c>
      <c r="S381" s="9"/>
      <c r="T381" s="28" t="s">
        <v>7060</v>
      </c>
      <c r="U381" s="28">
        <v>64500</v>
      </c>
      <c r="V381" s="28" t="s">
        <v>258</v>
      </c>
      <c r="W381" s="141" t="s">
        <v>11</v>
      </c>
      <c r="X381" s="9"/>
    </row>
    <row r="382" spans="1:24" s="4" customFormat="1" ht="80.099999999999994" customHeight="1" x14ac:dyDescent="0.25">
      <c r="A382" s="9">
        <f t="shared" ref="A382:B397" si="41">A381+1</f>
        <v>264</v>
      </c>
      <c r="B382" s="9">
        <f t="shared" si="41"/>
        <v>91</v>
      </c>
      <c r="C382" s="9" t="s">
        <v>4873</v>
      </c>
      <c r="D382" s="10" t="s">
        <v>250</v>
      </c>
      <c r="E382" s="28" t="s">
        <v>7120</v>
      </c>
      <c r="F382" s="9" t="s">
        <v>7520</v>
      </c>
      <c r="G382" s="28" t="s">
        <v>5188</v>
      </c>
      <c r="H382" s="9" t="s">
        <v>3000</v>
      </c>
      <c r="I382" s="9" t="s">
        <v>7521</v>
      </c>
      <c r="J382" s="9" t="s">
        <v>7522</v>
      </c>
      <c r="K382" s="9" t="s">
        <v>7520</v>
      </c>
      <c r="L382" s="9">
        <v>30.549299999999999</v>
      </c>
      <c r="M382" s="9">
        <v>66.456500000000005</v>
      </c>
      <c r="N382" s="9" t="s">
        <v>8</v>
      </c>
      <c r="O382" s="28" t="s">
        <v>4422</v>
      </c>
      <c r="P382" s="9" t="s">
        <v>8</v>
      </c>
      <c r="Q382" s="41"/>
      <c r="R382" s="9">
        <v>5</v>
      </c>
      <c r="S382" s="9"/>
      <c r="T382" s="28" t="s">
        <v>7060</v>
      </c>
      <c r="U382" s="28">
        <v>64500</v>
      </c>
      <c r="V382" s="28" t="s">
        <v>258</v>
      </c>
      <c r="W382" s="141" t="s">
        <v>11</v>
      </c>
      <c r="X382" s="9"/>
    </row>
    <row r="383" spans="1:24" s="4" customFormat="1" ht="80.099999999999994" customHeight="1" x14ac:dyDescent="0.25">
      <c r="A383" s="9">
        <f t="shared" si="41"/>
        <v>265</v>
      </c>
      <c r="B383" s="9">
        <f t="shared" si="41"/>
        <v>92</v>
      </c>
      <c r="C383" s="9" t="s">
        <v>4873</v>
      </c>
      <c r="D383" s="10" t="s">
        <v>250</v>
      </c>
      <c r="E383" s="28" t="s">
        <v>7120</v>
      </c>
      <c r="F383" s="9" t="s">
        <v>7523</v>
      </c>
      <c r="G383" s="28" t="s">
        <v>5188</v>
      </c>
      <c r="H383" s="9" t="s">
        <v>7524</v>
      </c>
      <c r="I383" s="9" t="s">
        <v>7525</v>
      </c>
      <c r="J383" s="9" t="s">
        <v>7526</v>
      </c>
      <c r="K383" s="9" t="s">
        <v>7523</v>
      </c>
      <c r="L383" s="9">
        <v>31.645900000000001</v>
      </c>
      <c r="M383" s="9">
        <v>67.459729999999993</v>
      </c>
      <c r="N383" s="9" t="s">
        <v>8</v>
      </c>
      <c r="O383" s="28" t="s">
        <v>4422</v>
      </c>
      <c r="P383" s="9" t="s">
        <v>8</v>
      </c>
      <c r="Q383" s="41"/>
      <c r="R383" s="9">
        <v>5</v>
      </c>
      <c r="S383" s="9"/>
      <c r="T383" s="28" t="s">
        <v>7060</v>
      </c>
      <c r="U383" s="28">
        <v>64500</v>
      </c>
      <c r="V383" s="28" t="s">
        <v>258</v>
      </c>
      <c r="W383" s="141" t="s">
        <v>11</v>
      </c>
      <c r="X383" s="9"/>
    </row>
    <row r="384" spans="1:24" s="4" customFormat="1" ht="80.099999999999994" customHeight="1" x14ac:dyDescent="0.25">
      <c r="A384" s="9">
        <f t="shared" si="41"/>
        <v>266</v>
      </c>
      <c r="B384" s="9">
        <f t="shared" si="41"/>
        <v>93</v>
      </c>
      <c r="C384" s="9" t="s">
        <v>4873</v>
      </c>
      <c r="D384" s="10" t="s">
        <v>250</v>
      </c>
      <c r="E384" s="28" t="s">
        <v>7120</v>
      </c>
      <c r="F384" s="9" t="s">
        <v>7527</v>
      </c>
      <c r="G384" s="28" t="s">
        <v>5188</v>
      </c>
      <c r="H384" s="9" t="s">
        <v>2505</v>
      </c>
      <c r="I384" s="9" t="s">
        <v>7528</v>
      </c>
      <c r="J384" s="9" t="s">
        <v>7529</v>
      </c>
      <c r="K384" s="9" t="s">
        <v>7527</v>
      </c>
      <c r="L384" s="9">
        <v>30.545999999999999</v>
      </c>
      <c r="M384" s="9">
        <v>66.344999999999999</v>
      </c>
      <c r="N384" s="9" t="s">
        <v>8</v>
      </c>
      <c r="O384" s="28" t="s">
        <v>4422</v>
      </c>
      <c r="P384" s="9" t="s">
        <v>8</v>
      </c>
      <c r="Q384" s="41"/>
      <c r="R384" s="9">
        <v>5</v>
      </c>
      <c r="S384" s="9"/>
      <c r="T384" s="28" t="s">
        <v>7060</v>
      </c>
      <c r="U384" s="28">
        <v>64500</v>
      </c>
      <c r="V384" s="28" t="s">
        <v>258</v>
      </c>
      <c r="W384" s="141" t="s">
        <v>11</v>
      </c>
      <c r="X384" s="9"/>
    </row>
    <row r="385" spans="1:43" s="4" customFormat="1" ht="80.099999999999994" customHeight="1" x14ac:dyDescent="0.25">
      <c r="A385" s="9">
        <f t="shared" si="41"/>
        <v>267</v>
      </c>
      <c r="B385" s="9">
        <f t="shared" si="41"/>
        <v>94</v>
      </c>
      <c r="C385" s="9" t="s">
        <v>4873</v>
      </c>
      <c r="D385" s="10" t="s">
        <v>250</v>
      </c>
      <c r="E385" s="28" t="s">
        <v>7120</v>
      </c>
      <c r="F385" s="9" t="s">
        <v>7530</v>
      </c>
      <c r="G385" s="28" t="s">
        <v>5188</v>
      </c>
      <c r="H385" s="9" t="s">
        <v>7531</v>
      </c>
      <c r="I385" s="9" t="s">
        <v>7532</v>
      </c>
      <c r="J385" s="9" t="s">
        <v>7406</v>
      </c>
      <c r="K385" s="9" t="s">
        <v>7530</v>
      </c>
      <c r="L385" s="9">
        <v>31.698</v>
      </c>
      <c r="M385" s="9">
        <v>67.358000000000004</v>
      </c>
      <c r="N385" s="9" t="s">
        <v>8</v>
      </c>
      <c r="O385" s="28" t="s">
        <v>4422</v>
      </c>
      <c r="P385" s="9" t="s">
        <v>8</v>
      </c>
      <c r="Q385" s="41"/>
      <c r="R385" s="9">
        <v>5</v>
      </c>
      <c r="S385" s="9"/>
      <c r="T385" s="28" t="s">
        <v>7060</v>
      </c>
      <c r="U385" s="28">
        <v>64500</v>
      </c>
      <c r="V385" s="28" t="s">
        <v>258</v>
      </c>
      <c r="W385" s="141" t="s">
        <v>11</v>
      </c>
      <c r="X385" s="9"/>
    </row>
    <row r="386" spans="1:43" s="4" customFormat="1" ht="80.099999999999994" customHeight="1" x14ac:dyDescent="0.25">
      <c r="A386" s="9">
        <f t="shared" si="41"/>
        <v>268</v>
      </c>
      <c r="B386" s="9">
        <f t="shared" si="41"/>
        <v>95</v>
      </c>
      <c r="C386" s="9" t="s">
        <v>4873</v>
      </c>
      <c r="D386" s="10" t="s">
        <v>250</v>
      </c>
      <c r="E386" s="28" t="s">
        <v>7120</v>
      </c>
      <c r="F386" s="9" t="s">
        <v>7533</v>
      </c>
      <c r="G386" s="28" t="s">
        <v>5188</v>
      </c>
      <c r="H386" s="9" t="s">
        <v>7413</v>
      </c>
      <c r="I386" s="9" t="s">
        <v>7534</v>
      </c>
      <c r="J386" s="9" t="s">
        <v>7535</v>
      </c>
      <c r="K386" s="9" t="s">
        <v>7536</v>
      </c>
      <c r="L386" s="9">
        <v>30.698</v>
      </c>
      <c r="M386" s="9">
        <v>66.686999999999998</v>
      </c>
      <c r="N386" s="9" t="s">
        <v>8</v>
      </c>
      <c r="O386" s="28" t="s">
        <v>4422</v>
      </c>
      <c r="P386" s="9" t="s">
        <v>8</v>
      </c>
      <c r="Q386" s="41"/>
      <c r="R386" s="9">
        <v>5</v>
      </c>
      <c r="S386" s="9"/>
      <c r="T386" s="28" t="s">
        <v>7060</v>
      </c>
      <c r="U386" s="28">
        <v>64500</v>
      </c>
      <c r="V386" s="28" t="s">
        <v>258</v>
      </c>
      <c r="W386" s="141" t="s">
        <v>11</v>
      </c>
      <c r="X386" s="9"/>
    </row>
    <row r="387" spans="1:43" s="4" customFormat="1" ht="80.099999999999994" customHeight="1" x14ac:dyDescent="0.25">
      <c r="A387" s="9">
        <f t="shared" si="41"/>
        <v>269</v>
      </c>
      <c r="B387" s="9">
        <f t="shared" si="41"/>
        <v>96</v>
      </c>
      <c r="C387" s="9" t="s">
        <v>4873</v>
      </c>
      <c r="D387" s="10" t="s">
        <v>250</v>
      </c>
      <c r="E387" s="28" t="s">
        <v>7120</v>
      </c>
      <c r="F387" s="9" t="s">
        <v>7537</v>
      </c>
      <c r="G387" s="28" t="s">
        <v>5188</v>
      </c>
      <c r="H387" s="9" t="s">
        <v>7155</v>
      </c>
      <c r="I387" s="9" t="s">
        <v>7538</v>
      </c>
      <c r="J387" s="9" t="s">
        <v>7539</v>
      </c>
      <c r="K387" s="9" t="s">
        <v>7537</v>
      </c>
      <c r="L387" s="9">
        <v>30.489000000000001</v>
      </c>
      <c r="M387" s="9">
        <v>66.456000000000003</v>
      </c>
      <c r="N387" s="9" t="s">
        <v>8</v>
      </c>
      <c r="O387" s="28" t="s">
        <v>4422</v>
      </c>
      <c r="P387" s="9" t="s">
        <v>8</v>
      </c>
      <c r="Q387" s="41"/>
      <c r="R387" s="9">
        <v>5</v>
      </c>
      <c r="S387" s="9"/>
      <c r="T387" s="28" t="s">
        <v>7060</v>
      </c>
      <c r="U387" s="28">
        <v>64500</v>
      </c>
      <c r="V387" s="28" t="s">
        <v>258</v>
      </c>
      <c r="W387" s="141" t="s">
        <v>11</v>
      </c>
      <c r="X387" s="9"/>
    </row>
    <row r="388" spans="1:43" s="4" customFormat="1" ht="80.099999999999994" customHeight="1" x14ac:dyDescent="0.25">
      <c r="A388" s="9">
        <f t="shared" si="41"/>
        <v>270</v>
      </c>
      <c r="B388" s="9">
        <f t="shared" si="41"/>
        <v>97</v>
      </c>
      <c r="C388" s="9" t="s">
        <v>4873</v>
      </c>
      <c r="D388" s="10" t="s">
        <v>250</v>
      </c>
      <c r="E388" s="28" t="s">
        <v>7120</v>
      </c>
      <c r="F388" s="9" t="s">
        <v>7540</v>
      </c>
      <c r="G388" s="28" t="s">
        <v>5188</v>
      </c>
      <c r="H388" s="9" t="s">
        <v>7541</v>
      </c>
      <c r="I388" s="9" t="s">
        <v>7542</v>
      </c>
      <c r="J388" s="9" t="s">
        <v>7543</v>
      </c>
      <c r="K388" s="9" t="s">
        <v>7540</v>
      </c>
      <c r="L388" s="9">
        <v>30.788</v>
      </c>
      <c r="M388" s="9">
        <v>66.489000000000004</v>
      </c>
      <c r="N388" s="9" t="s">
        <v>8</v>
      </c>
      <c r="O388" s="28" t="s">
        <v>4422</v>
      </c>
      <c r="P388" s="9" t="s">
        <v>8</v>
      </c>
      <c r="Q388" s="41"/>
      <c r="R388" s="9">
        <v>5</v>
      </c>
      <c r="S388" s="9"/>
      <c r="T388" s="28" t="s">
        <v>7060</v>
      </c>
      <c r="U388" s="28">
        <v>64500</v>
      </c>
      <c r="V388" s="28" t="s">
        <v>258</v>
      </c>
      <c r="W388" s="141" t="s">
        <v>11</v>
      </c>
      <c r="X388" s="9"/>
    </row>
    <row r="389" spans="1:43" s="4" customFormat="1" ht="80.099999999999994" customHeight="1" x14ac:dyDescent="0.25">
      <c r="A389" s="9">
        <f t="shared" si="41"/>
        <v>271</v>
      </c>
      <c r="B389" s="9">
        <f t="shared" si="41"/>
        <v>98</v>
      </c>
      <c r="C389" s="9" t="s">
        <v>4873</v>
      </c>
      <c r="D389" s="10" t="s">
        <v>250</v>
      </c>
      <c r="E389" s="28" t="s">
        <v>7120</v>
      </c>
      <c r="F389" s="9" t="s">
        <v>7544</v>
      </c>
      <c r="G389" s="28" t="s">
        <v>5188</v>
      </c>
      <c r="H389" s="9" t="s">
        <v>260</v>
      </c>
      <c r="I389" s="9" t="s">
        <v>7545</v>
      </c>
      <c r="J389" s="9" t="s">
        <v>7546</v>
      </c>
      <c r="K389" s="9" t="s">
        <v>7544</v>
      </c>
      <c r="L389" s="9">
        <v>30.785599999999999</v>
      </c>
      <c r="M389" s="9">
        <v>66.789500000000004</v>
      </c>
      <c r="N389" s="9" t="s">
        <v>8</v>
      </c>
      <c r="O389" s="28" t="s">
        <v>4422</v>
      </c>
      <c r="P389" s="9" t="s">
        <v>8</v>
      </c>
      <c r="Q389" s="41"/>
      <c r="R389" s="9">
        <v>5</v>
      </c>
      <c r="S389" s="9"/>
      <c r="T389" s="28" t="s">
        <v>7060</v>
      </c>
      <c r="U389" s="28">
        <v>64500</v>
      </c>
      <c r="V389" s="28" t="s">
        <v>258</v>
      </c>
      <c r="W389" s="141" t="s">
        <v>11</v>
      </c>
      <c r="X389" s="9"/>
    </row>
    <row r="390" spans="1:43" s="4" customFormat="1" ht="80.099999999999994" customHeight="1" x14ac:dyDescent="0.25">
      <c r="A390" s="9">
        <f t="shared" si="41"/>
        <v>272</v>
      </c>
      <c r="B390" s="9">
        <f t="shared" si="41"/>
        <v>99</v>
      </c>
      <c r="C390" s="9" t="s">
        <v>4873</v>
      </c>
      <c r="D390" s="10" t="s">
        <v>250</v>
      </c>
      <c r="E390" s="28" t="s">
        <v>7120</v>
      </c>
      <c r="F390" s="9" t="s">
        <v>7547</v>
      </c>
      <c r="G390" s="28" t="s">
        <v>5188</v>
      </c>
      <c r="H390" s="9" t="s">
        <v>5193</v>
      </c>
      <c r="I390" s="9" t="s">
        <v>7548</v>
      </c>
      <c r="J390" s="9" t="s">
        <v>7549</v>
      </c>
      <c r="K390" s="9" t="s">
        <v>7547</v>
      </c>
      <c r="L390" s="9">
        <v>30.795999999999999</v>
      </c>
      <c r="M390" s="9">
        <v>66.489000000000004</v>
      </c>
      <c r="N390" s="9" t="s">
        <v>8</v>
      </c>
      <c r="O390" s="28" t="s">
        <v>4422</v>
      </c>
      <c r="P390" s="9" t="s">
        <v>8</v>
      </c>
      <c r="Q390" s="41"/>
      <c r="R390" s="9">
        <v>5</v>
      </c>
      <c r="S390" s="9"/>
      <c r="T390" s="28" t="s">
        <v>7060</v>
      </c>
      <c r="U390" s="28">
        <v>64500</v>
      </c>
      <c r="V390" s="28" t="s">
        <v>258</v>
      </c>
      <c r="W390" s="141" t="s">
        <v>11</v>
      </c>
      <c r="X390" s="9"/>
    </row>
    <row r="391" spans="1:43" s="4" customFormat="1" ht="80.099999999999994" customHeight="1" x14ac:dyDescent="0.25">
      <c r="A391" s="9">
        <f t="shared" si="41"/>
        <v>273</v>
      </c>
      <c r="B391" s="9">
        <f t="shared" si="41"/>
        <v>100</v>
      </c>
      <c r="C391" s="9" t="s">
        <v>4873</v>
      </c>
      <c r="D391" s="10" t="s">
        <v>250</v>
      </c>
      <c r="E391" s="28" t="s">
        <v>7120</v>
      </c>
      <c r="F391" s="9" t="s">
        <v>4928</v>
      </c>
      <c r="G391" s="28" t="s">
        <v>5188</v>
      </c>
      <c r="H391" s="9" t="s">
        <v>7272</v>
      </c>
      <c r="I391" s="9" t="s">
        <v>7273</v>
      </c>
      <c r="J391" s="9" t="s">
        <v>7550</v>
      </c>
      <c r="K391" s="9" t="s">
        <v>4928</v>
      </c>
      <c r="L391" s="9">
        <v>30.789200000000001</v>
      </c>
      <c r="M391" s="9">
        <v>66.789500000000004</v>
      </c>
      <c r="N391" s="9" t="s">
        <v>8</v>
      </c>
      <c r="O391" s="28" t="s">
        <v>4422</v>
      </c>
      <c r="P391" s="9" t="s">
        <v>8</v>
      </c>
      <c r="Q391" s="41"/>
      <c r="R391" s="9">
        <v>5</v>
      </c>
      <c r="S391" s="9"/>
      <c r="T391" s="28" t="s">
        <v>7060</v>
      </c>
      <c r="U391" s="28">
        <v>64500</v>
      </c>
      <c r="V391" s="28" t="s">
        <v>258</v>
      </c>
      <c r="W391" s="141" t="s">
        <v>11</v>
      </c>
      <c r="X391" s="9"/>
    </row>
    <row r="392" spans="1:43" s="31" customFormat="1" ht="80.099999999999994" customHeight="1" x14ac:dyDescent="0.25">
      <c r="A392" s="9">
        <f t="shared" si="41"/>
        <v>274</v>
      </c>
      <c r="B392" s="28">
        <v>1</v>
      </c>
      <c r="C392" s="28" t="s">
        <v>4873</v>
      </c>
      <c r="D392" s="10" t="s">
        <v>250</v>
      </c>
      <c r="E392" s="28" t="s">
        <v>7056</v>
      </c>
      <c r="F392" s="28" t="s">
        <v>7551</v>
      </c>
      <c r="G392" s="28" t="s">
        <v>7552</v>
      </c>
      <c r="H392" s="28" t="s">
        <v>17</v>
      </c>
      <c r="I392" s="28" t="s">
        <v>7553</v>
      </c>
      <c r="J392" s="9" t="s">
        <v>7554</v>
      </c>
      <c r="K392" s="28" t="s">
        <v>7551</v>
      </c>
      <c r="L392" s="9">
        <v>30.456900000000001</v>
      </c>
      <c r="M392" s="9">
        <v>66.459599999999995</v>
      </c>
      <c r="N392" s="28" t="s">
        <v>8</v>
      </c>
      <c r="O392" s="28" t="s">
        <v>4422</v>
      </c>
      <c r="P392" s="28" t="s">
        <v>8</v>
      </c>
      <c r="Q392" s="28">
        <v>4</v>
      </c>
      <c r="R392" s="28"/>
      <c r="S392" s="28"/>
      <c r="T392" s="28" t="s">
        <v>7060</v>
      </c>
      <c r="U392" s="28">
        <v>70500</v>
      </c>
      <c r="V392" s="28" t="s">
        <v>258</v>
      </c>
      <c r="W392" s="141" t="s">
        <v>11</v>
      </c>
      <c r="X392" s="9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</row>
    <row r="393" spans="1:43" s="4" customFormat="1" ht="80.099999999999994" customHeight="1" x14ac:dyDescent="0.25">
      <c r="A393" s="9">
        <f t="shared" si="41"/>
        <v>275</v>
      </c>
      <c r="B393" s="9">
        <v>2</v>
      </c>
      <c r="C393" s="9" t="s">
        <v>4873</v>
      </c>
      <c r="D393" s="10" t="s">
        <v>250</v>
      </c>
      <c r="E393" s="9" t="s">
        <v>7056</v>
      </c>
      <c r="F393" s="9" t="s">
        <v>7555</v>
      </c>
      <c r="G393" s="9" t="s">
        <v>7552</v>
      </c>
      <c r="H393" s="9" t="s">
        <v>7556</v>
      </c>
      <c r="I393" s="9" t="s">
        <v>7557</v>
      </c>
      <c r="J393" s="9" t="s">
        <v>7558</v>
      </c>
      <c r="K393" s="9" t="s">
        <v>7555</v>
      </c>
      <c r="L393" s="9">
        <v>30.236999999999998</v>
      </c>
      <c r="M393" s="9">
        <v>66.546000000000006</v>
      </c>
      <c r="N393" s="9" t="s">
        <v>8</v>
      </c>
      <c r="O393" s="28" t="s">
        <v>4422</v>
      </c>
      <c r="P393" s="9" t="s">
        <v>8</v>
      </c>
      <c r="Q393" s="9">
        <v>5</v>
      </c>
      <c r="R393" s="9"/>
      <c r="S393" s="9"/>
      <c r="T393" s="28" t="s">
        <v>7060</v>
      </c>
      <c r="U393" s="9">
        <v>88125</v>
      </c>
      <c r="V393" s="28" t="s">
        <v>258</v>
      </c>
      <c r="W393" s="141" t="s">
        <v>11</v>
      </c>
      <c r="X393" s="9"/>
    </row>
    <row r="394" spans="1:43" s="4" customFormat="1" ht="80.099999999999994" customHeight="1" x14ac:dyDescent="0.25">
      <c r="A394" s="9">
        <f t="shared" si="41"/>
        <v>276</v>
      </c>
      <c r="B394" s="9">
        <v>3</v>
      </c>
      <c r="C394" s="9" t="s">
        <v>4873</v>
      </c>
      <c r="D394" s="10" t="s">
        <v>250</v>
      </c>
      <c r="E394" s="9" t="s">
        <v>7056</v>
      </c>
      <c r="F394" s="9" t="s">
        <v>7559</v>
      </c>
      <c r="G394" s="9" t="s">
        <v>7552</v>
      </c>
      <c r="H394" s="9" t="s">
        <v>7560</v>
      </c>
      <c r="I394" s="9" t="s">
        <v>7561</v>
      </c>
      <c r="J394" s="9" t="s">
        <v>7562</v>
      </c>
      <c r="K394" s="9" t="s">
        <v>7559</v>
      </c>
      <c r="L394" s="9">
        <v>30.698</v>
      </c>
      <c r="M394" s="9">
        <v>66.781999999999996</v>
      </c>
      <c r="N394" s="9" t="s">
        <v>8</v>
      </c>
      <c r="O394" s="28" t="s">
        <v>4422</v>
      </c>
      <c r="P394" s="9" t="s">
        <v>8</v>
      </c>
      <c r="Q394" s="9">
        <v>4</v>
      </c>
      <c r="R394" s="9"/>
      <c r="S394" s="9"/>
      <c r="T394" s="28" t="s">
        <v>7060</v>
      </c>
      <c r="U394" s="28">
        <v>70500</v>
      </c>
      <c r="V394" s="28" t="s">
        <v>258</v>
      </c>
      <c r="W394" s="141" t="s">
        <v>11</v>
      </c>
      <c r="X394" s="9"/>
    </row>
    <row r="395" spans="1:43" s="4" customFormat="1" ht="80.099999999999994" customHeight="1" x14ac:dyDescent="0.25">
      <c r="A395" s="9">
        <f t="shared" si="41"/>
        <v>277</v>
      </c>
      <c r="B395" s="9">
        <v>4</v>
      </c>
      <c r="C395" s="9" t="s">
        <v>4873</v>
      </c>
      <c r="D395" s="10" t="s">
        <v>250</v>
      </c>
      <c r="E395" s="9" t="s">
        <v>7056</v>
      </c>
      <c r="F395" s="9" t="s">
        <v>7563</v>
      </c>
      <c r="G395" s="9" t="s">
        <v>7552</v>
      </c>
      <c r="H395" s="9" t="s">
        <v>7564</v>
      </c>
      <c r="I395" s="9" t="s">
        <v>7565</v>
      </c>
      <c r="J395" s="9" t="s">
        <v>7566</v>
      </c>
      <c r="K395" s="9" t="s">
        <v>7563</v>
      </c>
      <c r="L395" s="9">
        <v>30.357800000000001</v>
      </c>
      <c r="M395" s="9">
        <v>66.325599999999994</v>
      </c>
      <c r="N395" s="9" t="s">
        <v>8</v>
      </c>
      <c r="O395" s="28" t="s">
        <v>4422</v>
      </c>
      <c r="P395" s="9" t="s">
        <v>8</v>
      </c>
      <c r="Q395" s="9">
        <v>5</v>
      </c>
      <c r="R395" s="9"/>
      <c r="S395" s="9"/>
      <c r="T395" s="28" t="s">
        <v>7060</v>
      </c>
      <c r="U395" s="9">
        <v>88125</v>
      </c>
      <c r="V395" s="28" t="s">
        <v>258</v>
      </c>
      <c r="W395" s="141" t="s">
        <v>11</v>
      </c>
      <c r="X395" s="9"/>
    </row>
    <row r="396" spans="1:43" s="4" customFormat="1" ht="80.099999999999994" customHeight="1" x14ac:dyDescent="0.25">
      <c r="A396" s="9">
        <f t="shared" si="41"/>
        <v>278</v>
      </c>
      <c r="B396" s="9">
        <v>5</v>
      </c>
      <c r="C396" s="9" t="s">
        <v>4873</v>
      </c>
      <c r="D396" s="10" t="s">
        <v>250</v>
      </c>
      <c r="E396" s="9" t="s">
        <v>7056</v>
      </c>
      <c r="F396" s="9" t="s">
        <v>7551</v>
      </c>
      <c r="G396" s="9" t="s">
        <v>7552</v>
      </c>
      <c r="H396" s="9" t="s">
        <v>7084</v>
      </c>
      <c r="I396" s="9" t="s">
        <v>7085</v>
      </c>
      <c r="J396" s="9" t="s">
        <v>7567</v>
      </c>
      <c r="K396" s="9" t="s">
        <v>7551</v>
      </c>
      <c r="L396" s="9">
        <v>30.8965</v>
      </c>
      <c r="M396" s="9">
        <v>66.235799999999998</v>
      </c>
      <c r="N396" s="9" t="s">
        <v>8</v>
      </c>
      <c r="O396" s="28" t="s">
        <v>4422</v>
      </c>
      <c r="P396" s="9" t="s">
        <v>8</v>
      </c>
      <c r="Q396" s="9">
        <v>4</v>
      </c>
      <c r="R396" s="9"/>
      <c r="S396" s="9"/>
      <c r="T396" s="28" t="s">
        <v>7060</v>
      </c>
      <c r="U396" s="28">
        <v>70500</v>
      </c>
      <c r="V396" s="28" t="s">
        <v>258</v>
      </c>
      <c r="W396" s="141" t="s">
        <v>11</v>
      </c>
      <c r="X396" s="9"/>
    </row>
    <row r="397" spans="1:43" s="4" customFormat="1" ht="80.099999999999994" customHeight="1" x14ac:dyDescent="0.25">
      <c r="A397" s="9">
        <f t="shared" si="41"/>
        <v>279</v>
      </c>
      <c r="B397" s="9">
        <v>6</v>
      </c>
      <c r="C397" s="9" t="s">
        <v>4873</v>
      </c>
      <c r="D397" s="10" t="s">
        <v>250</v>
      </c>
      <c r="E397" s="9" t="s">
        <v>7056</v>
      </c>
      <c r="F397" s="9" t="s">
        <v>7568</v>
      </c>
      <c r="G397" s="9" t="s">
        <v>7552</v>
      </c>
      <c r="H397" s="9" t="s">
        <v>7569</v>
      </c>
      <c r="I397" s="9" t="s">
        <v>7082</v>
      </c>
      <c r="J397" s="9" t="s">
        <v>7570</v>
      </c>
      <c r="K397" s="9" t="s">
        <v>7568</v>
      </c>
      <c r="L397" s="9">
        <v>31.893999999999998</v>
      </c>
      <c r="M397" s="9">
        <v>67.158699999999996</v>
      </c>
      <c r="N397" s="9" t="s">
        <v>8</v>
      </c>
      <c r="O397" s="28" t="s">
        <v>4422</v>
      </c>
      <c r="P397" s="9" t="s">
        <v>8</v>
      </c>
      <c r="Q397" s="9">
        <v>5</v>
      </c>
      <c r="R397" s="9"/>
      <c r="S397" s="9"/>
      <c r="T397" s="28" t="s">
        <v>7060</v>
      </c>
      <c r="U397" s="9">
        <v>88125</v>
      </c>
      <c r="V397" s="28" t="s">
        <v>258</v>
      </c>
      <c r="W397" s="141" t="s">
        <v>11</v>
      </c>
      <c r="X397" s="9"/>
    </row>
    <row r="398" spans="1:43" s="4" customFormat="1" ht="80.099999999999994" customHeight="1" x14ac:dyDescent="0.25">
      <c r="A398" s="9">
        <f t="shared" ref="A398:A437" si="42">A397+1</f>
        <v>280</v>
      </c>
      <c r="B398" s="9">
        <v>7</v>
      </c>
      <c r="C398" s="9" t="s">
        <v>4873</v>
      </c>
      <c r="D398" s="10" t="s">
        <v>250</v>
      </c>
      <c r="E398" s="9" t="s">
        <v>7056</v>
      </c>
      <c r="F398" s="9" t="s">
        <v>7571</v>
      </c>
      <c r="G398" s="9" t="s">
        <v>7572</v>
      </c>
      <c r="H398" s="9" t="s">
        <v>7067</v>
      </c>
      <c r="I398" s="9" t="s">
        <v>7573</v>
      </c>
      <c r="J398" s="9" t="s">
        <v>7574</v>
      </c>
      <c r="K398" s="9" t="s">
        <v>7571</v>
      </c>
      <c r="L398" s="9">
        <v>31.756799999999998</v>
      </c>
      <c r="M398" s="9">
        <v>67.3489</v>
      </c>
      <c r="N398" s="9" t="s">
        <v>8</v>
      </c>
      <c r="O398" s="28" t="s">
        <v>4422</v>
      </c>
      <c r="P398" s="9" t="s">
        <v>8</v>
      </c>
      <c r="Q398" s="9">
        <v>5</v>
      </c>
      <c r="R398" s="9"/>
      <c r="S398" s="9"/>
      <c r="T398" s="28" t="s">
        <v>7060</v>
      </c>
      <c r="U398" s="9">
        <v>88125</v>
      </c>
      <c r="V398" s="28" t="s">
        <v>258</v>
      </c>
      <c r="W398" s="141" t="s">
        <v>11</v>
      </c>
      <c r="X398" s="9"/>
    </row>
    <row r="399" spans="1:43" s="4" customFormat="1" ht="80.099999999999994" customHeight="1" x14ac:dyDescent="0.25">
      <c r="A399" s="9">
        <f t="shared" si="42"/>
        <v>281</v>
      </c>
      <c r="B399" s="9">
        <v>8</v>
      </c>
      <c r="C399" s="9" t="s">
        <v>4873</v>
      </c>
      <c r="D399" s="10" t="s">
        <v>250</v>
      </c>
      <c r="E399" s="9" t="s">
        <v>7056</v>
      </c>
      <c r="F399" s="9" t="s">
        <v>7575</v>
      </c>
      <c r="G399" s="9" t="s">
        <v>7572</v>
      </c>
      <c r="H399" s="9" t="s">
        <v>7576</v>
      </c>
      <c r="I399" s="9" t="s">
        <v>7577</v>
      </c>
      <c r="J399" s="9" t="s">
        <v>7578</v>
      </c>
      <c r="K399" s="9" t="s">
        <v>7575</v>
      </c>
      <c r="L399" s="9">
        <v>30.789400000000001</v>
      </c>
      <c r="M399" s="9">
        <v>66.357900000000001</v>
      </c>
      <c r="N399" s="9" t="s">
        <v>8</v>
      </c>
      <c r="O399" s="28" t="s">
        <v>4422</v>
      </c>
      <c r="P399" s="9" t="s">
        <v>8</v>
      </c>
      <c r="Q399" s="9">
        <v>3</v>
      </c>
      <c r="R399" s="9"/>
      <c r="S399" s="9"/>
      <c r="T399" s="28" t="s">
        <v>7060</v>
      </c>
      <c r="U399" s="9">
        <v>52875</v>
      </c>
      <c r="V399" s="28" t="s">
        <v>258</v>
      </c>
      <c r="W399" s="141" t="s">
        <v>11</v>
      </c>
      <c r="X399" s="9"/>
    </row>
    <row r="400" spans="1:43" s="4" customFormat="1" ht="80.099999999999994" customHeight="1" x14ac:dyDescent="0.25">
      <c r="A400" s="9">
        <f t="shared" si="42"/>
        <v>282</v>
      </c>
      <c r="B400" s="9">
        <v>9</v>
      </c>
      <c r="C400" s="9" t="s">
        <v>4873</v>
      </c>
      <c r="D400" s="10" t="s">
        <v>250</v>
      </c>
      <c r="E400" s="9" t="s">
        <v>7056</v>
      </c>
      <c r="F400" s="9" t="s">
        <v>7551</v>
      </c>
      <c r="G400" s="9" t="s">
        <v>7572</v>
      </c>
      <c r="H400" s="9" t="s">
        <v>260</v>
      </c>
      <c r="I400" s="9" t="s">
        <v>7579</v>
      </c>
      <c r="J400" s="9" t="s">
        <v>7580</v>
      </c>
      <c r="K400" s="9" t="s">
        <v>7551</v>
      </c>
      <c r="L400" s="9">
        <v>30.9786</v>
      </c>
      <c r="M400" s="9">
        <v>66.548900000000003</v>
      </c>
      <c r="N400" s="9" t="s">
        <v>8</v>
      </c>
      <c r="O400" s="28" t="s">
        <v>4422</v>
      </c>
      <c r="P400" s="9" t="s">
        <v>8</v>
      </c>
      <c r="Q400" s="9">
        <v>5</v>
      </c>
      <c r="R400" s="9"/>
      <c r="S400" s="9"/>
      <c r="T400" s="28" t="s">
        <v>7060</v>
      </c>
      <c r="U400" s="9">
        <v>88125</v>
      </c>
      <c r="V400" s="28" t="s">
        <v>258</v>
      </c>
      <c r="W400" s="141" t="s">
        <v>11</v>
      </c>
      <c r="X400" s="9"/>
    </row>
    <row r="401" spans="1:24" s="4" customFormat="1" ht="80.099999999999994" customHeight="1" x14ac:dyDescent="0.25">
      <c r="A401" s="9">
        <f t="shared" si="42"/>
        <v>283</v>
      </c>
      <c r="B401" s="9">
        <v>10</v>
      </c>
      <c r="C401" s="9" t="s">
        <v>4873</v>
      </c>
      <c r="D401" s="10" t="s">
        <v>250</v>
      </c>
      <c r="E401" s="9" t="s">
        <v>7056</v>
      </c>
      <c r="F401" s="9" t="s">
        <v>7581</v>
      </c>
      <c r="G401" s="9" t="s">
        <v>7572</v>
      </c>
      <c r="H401" s="9" t="s">
        <v>7112</v>
      </c>
      <c r="I401" s="9" t="s">
        <v>7582</v>
      </c>
      <c r="J401" s="9" t="s">
        <v>7583</v>
      </c>
      <c r="K401" s="9" t="s">
        <v>7581</v>
      </c>
      <c r="L401" s="9">
        <v>31.369800000000001</v>
      </c>
      <c r="M401" s="9">
        <v>67.548900000000003</v>
      </c>
      <c r="N401" s="9" t="s">
        <v>8</v>
      </c>
      <c r="O401" s="28" t="s">
        <v>4422</v>
      </c>
      <c r="P401" s="9" t="s">
        <v>8</v>
      </c>
      <c r="Q401" s="9">
        <v>5</v>
      </c>
      <c r="R401" s="9"/>
      <c r="S401" s="9"/>
      <c r="T401" s="28" t="s">
        <v>7060</v>
      </c>
      <c r="U401" s="9">
        <v>88125</v>
      </c>
      <c r="V401" s="28" t="s">
        <v>258</v>
      </c>
      <c r="W401" s="141" t="s">
        <v>11</v>
      </c>
      <c r="X401" s="9"/>
    </row>
    <row r="402" spans="1:24" s="4" customFormat="1" ht="80.099999999999994" customHeight="1" x14ac:dyDescent="0.25">
      <c r="A402" s="9">
        <f t="shared" si="42"/>
        <v>284</v>
      </c>
      <c r="B402" s="9">
        <v>11</v>
      </c>
      <c r="C402" s="9" t="s">
        <v>4873</v>
      </c>
      <c r="D402" s="10" t="s">
        <v>250</v>
      </c>
      <c r="E402" s="9" t="s">
        <v>7056</v>
      </c>
      <c r="F402" s="9" t="s">
        <v>7584</v>
      </c>
      <c r="G402" s="9" t="s">
        <v>7572</v>
      </c>
      <c r="H402" s="9" t="s">
        <v>7585</v>
      </c>
      <c r="I402" s="9" t="s">
        <v>7586</v>
      </c>
      <c r="J402" s="9" t="s">
        <v>7587</v>
      </c>
      <c r="K402" s="9" t="s">
        <v>7584</v>
      </c>
      <c r="L402" s="9">
        <v>31.965399999999999</v>
      </c>
      <c r="M402" s="9">
        <v>67.854600000000005</v>
      </c>
      <c r="N402" s="9" t="s">
        <v>8</v>
      </c>
      <c r="O402" s="28" t="s">
        <v>4422</v>
      </c>
      <c r="P402" s="9" t="s">
        <v>8</v>
      </c>
      <c r="Q402" s="9">
        <v>5</v>
      </c>
      <c r="R402" s="9"/>
      <c r="S402" s="9"/>
      <c r="T402" s="28" t="s">
        <v>7060</v>
      </c>
      <c r="U402" s="9">
        <v>88125</v>
      </c>
      <c r="V402" s="28" t="s">
        <v>258</v>
      </c>
      <c r="W402" s="141" t="s">
        <v>11</v>
      </c>
      <c r="X402" s="9"/>
    </row>
    <row r="403" spans="1:24" s="4" customFormat="1" ht="80.099999999999994" customHeight="1" x14ac:dyDescent="0.25">
      <c r="A403" s="9">
        <f t="shared" si="42"/>
        <v>285</v>
      </c>
      <c r="B403" s="9">
        <v>12</v>
      </c>
      <c r="C403" s="9" t="s">
        <v>4873</v>
      </c>
      <c r="D403" s="10" t="s">
        <v>250</v>
      </c>
      <c r="E403" s="9" t="s">
        <v>3932</v>
      </c>
      <c r="F403" s="9" t="s">
        <v>3932</v>
      </c>
      <c r="G403" s="9" t="s">
        <v>7588</v>
      </c>
      <c r="H403" s="9" t="s">
        <v>7251</v>
      </c>
      <c r="I403" s="9" t="s">
        <v>7589</v>
      </c>
      <c r="J403" s="9" t="s">
        <v>7590</v>
      </c>
      <c r="K403" s="9" t="s">
        <v>3932</v>
      </c>
      <c r="L403" s="9">
        <v>31.354900000000001</v>
      </c>
      <c r="M403" s="9">
        <v>67.123540000000006</v>
      </c>
      <c r="N403" s="9" t="s">
        <v>8</v>
      </c>
      <c r="O403" s="28" t="s">
        <v>4422</v>
      </c>
      <c r="P403" s="9" t="s">
        <v>8</v>
      </c>
      <c r="Q403" s="9">
        <v>5</v>
      </c>
      <c r="R403" s="9"/>
      <c r="S403" s="9"/>
      <c r="T403" s="28" t="s">
        <v>7060</v>
      </c>
      <c r="U403" s="9">
        <v>88125</v>
      </c>
      <c r="V403" s="28" t="s">
        <v>258</v>
      </c>
      <c r="W403" s="141" t="s">
        <v>11</v>
      </c>
      <c r="X403" s="9"/>
    </row>
    <row r="404" spans="1:24" s="4" customFormat="1" ht="80.099999999999994" customHeight="1" x14ac:dyDescent="0.25">
      <c r="A404" s="9">
        <f t="shared" si="42"/>
        <v>286</v>
      </c>
      <c r="B404" s="9">
        <v>13</v>
      </c>
      <c r="C404" s="9" t="s">
        <v>4873</v>
      </c>
      <c r="D404" s="10" t="s">
        <v>250</v>
      </c>
      <c r="E404" s="9" t="s">
        <v>3932</v>
      </c>
      <c r="F404" s="9" t="s">
        <v>7591</v>
      </c>
      <c r="G404" s="9" t="s">
        <v>7588</v>
      </c>
      <c r="H404" s="9" t="s">
        <v>653</v>
      </c>
      <c r="I404" s="9" t="s">
        <v>3947</v>
      </c>
      <c r="J404" s="9" t="s">
        <v>7592</v>
      </c>
      <c r="K404" s="9" t="s">
        <v>7591</v>
      </c>
      <c r="L404" s="9">
        <v>30.254799999999999</v>
      </c>
      <c r="M404" s="9">
        <v>66.987399999999994</v>
      </c>
      <c r="N404" s="9" t="s">
        <v>8</v>
      </c>
      <c r="O404" s="28" t="s">
        <v>4422</v>
      </c>
      <c r="P404" s="9" t="s">
        <v>8</v>
      </c>
      <c r="Q404" s="9">
        <v>5</v>
      </c>
      <c r="R404" s="9"/>
      <c r="S404" s="9"/>
      <c r="T404" s="28" t="s">
        <v>7060</v>
      </c>
      <c r="U404" s="9">
        <v>88125</v>
      </c>
      <c r="V404" s="28" t="s">
        <v>258</v>
      </c>
      <c r="W404" s="141" t="s">
        <v>11</v>
      </c>
      <c r="X404" s="9"/>
    </row>
    <row r="405" spans="1:24" s="4" customFormat="1" ht="80.099999999999994" customHeight="1" x14ac:dyDescent="0.25">
      <c r="A405" s="9">
        <f t="shared" si="42"/>
        <v>287</v>
      </c>
      <c r="B405" s="9">
        <v>14</v>
      </c>
      <c r="C405" s="9" t="s">
        <v>4873</v>
      </c>
      <c r="D405" s="10" t="s">
        <v>250</v>
      </c>
      <c r="E405" s="9" t="s">
        <v>3932</v>
      </c>
      <c r="F405" s="9" t="s">
        <v>7593</v>
      </c>
      <c r="G405" s="9" t="s">
        <v>7588</v>
      </c>
      <c r="H405" s="9" t="s">
        <v>131</v>
      </c>
      <c r="I405" s="9" t="s">
        <v>7594</v>
      </c>
      <c r="J405" s="9" t="s">
        <v>7595</v>
      </c>
      <c r="K405" s="9" t="s">
        <v>7593</v>
      </c>
      <c r="L405" s="9">
        <v>30.845600000000001</v>
      </c>
      <c r="M405" s="9">
        <v>66.245599999999996</v>
      </c>
      <c r="N405" s="9" t="s">
        <v>8</v>
      </c>
      <c r="O405" s="28" t="s">
        <v>4422</v>
      </c>
      <c r="P405" s="9" t="s">
        <v>8</v>
      </c>
      <c r="Q405" s="9">
        <v>5</v>
      </c>
      <c r="R405" s="9"/>
      <c r="S405" s="9"/>
      <c r="T405" s="28" t="s">
        <v>7060</v>
      </c>
      <c r="U405" s="9">
        <v>88125</v>
      </c>
      <c r="V405" s="28" t="s">
        <v>258</v>
      </c>
      <c r="W405" s="141" t="s">
        <v>11</v>
      </c>
      <c r="X405" s="9"/>
    </row>
    <row r="406" spans="1:24" s="4" customFormat="1" ht="80.099999999999994" customHeight="1" x14ac:dyDescent="0.25">
      <c r="A406" s="9">
        <f t="shared" si="42"/>
        <v>288</v>
      </c>
      <c r="B406" s="9">
        <v>15</v>
      </c>
      <c r="C406" s="9" t="s">
        <v>4873</v>
      </c>
      <c r="D406" s="10" t="s">
        <v>250</v>
      </c>
      <c r="E406" s="9" t="s">
        <v>3879</v>
      </c>
      <c r="F406" s="9" t="s">
        <v>7596</v>
      </c>
      <c r="G406" s="9" t="s">
        <v>5188</v>
      </c>
      <c r="H406" s="9" t="s">
        <v>7219</v>
      </c>
      <c r="I406" s="9" t="s">
        <v>3902</v>
      </c>
      <c r="J406" s="9" t="s">
        <v>7597</v>
      </c>
      <c r="K406" s="9" t="s">
        <v>7596</v>
      </c>
      <c r="L406" s="9">
        <v>30.6632</v>
      </c>
      <c r="M406" s="9">
        <v>66.944999999999993</v>
      </c>
      <c r="N406" s="9" t="s">
        <v>8</v>
      </c>
      <c r="O406" s="28" t="s">
        <v>4422</v>
      </c>
      <c r="P406" s="9" t="s">
        <v>8</v>
      </c>
      <c r="Q406" s="9">
        <v>5</v>
      </c>
      <c r="R406" s="9"/>
      <c r="S406" s="9"/>
      <c r="T406" s="28" t="s">
        <v>7060</v>
      </c>
      <c r="U406" s="9">
        <v>88125</v>
      </c>
      <c r="V406" s="28" t="s">
        <v>258</v>
      </c>
      <c r="W406" s="141" t="s">
        <v>11</v>
      </c>
      <c r="X406" s="9"/>
    </row>
    <row r="407" spans="1:24" s="4" customFormat="1" ht="80.099999999999994" customHeight="1" x14ac:dyDescent="0.25">
      <c r="A407" s="9">
        <f t="shared" si="42"/>
        <v>289</v>
      </c>
      <c r="B407" s="9">
        <v>16</v>
      </c>
      <c r="C407" s="9" t="s">
        <v>4873</v>
      </c>
      <c r="D407" s="10" t="s">
        <v>250</v>
      </c>
      <c r="E407" s="9" t="s">
        <v>3879</v>
      </c>
      <c r="F407" s="9" t="s">
        <v>7598</v>
      </c>
      <c r="G407" s="9" t="s">
        <v>7599</v>
      </c>
      <c r="H407" s="9" t="s">
        <v>3699</v>
      </c>
      <c r="I407" s="9" t="s">
        <v>7600</v>
      </c>
      <c r="J407" s="9" t="s">
        <v>7601</v>
      </c>
      <c r="K407" s="9" t="s">
        <v>7598</v>
      </c>
      <c r="L407" s="9">
        <v>31.661200000000001</v>
      </c>
      <c r="M407" s="9">
        <v>67.448899999999995</v>
      </c>
      <c r="N407" s="9" t="s">
        <v>8</v>
      </c>
      <c r="O407" s="28" t="s">
        <v>4422</v>
      </c>
      <c r="P407" s="9" t="s">
        <v>8</v>
      </c>
      <c r="Q407" s="9">
        <v>5</v>
      </c>
      <c r="R407" s="9"/>
      <c r="S407" s="9"/>
      <c r="T407" s="28" t="s">
        <v>7060</v>
      </c>
      <c r="U407" s="9">
        <v>88125</v>
      </c>
      <c r="V407" s="28" t="s">
        <v>258</v>
      </c>
      <c r="W407" s="141" t="s">
        <v>11</v>
      </c>
      <c r="X407" s="9"/>
    </row>
    <row r="408" spans="1:24" s="4" customFormat="1" ht="80.099999999999994" customHeight="1" x14ac:dyDescent="0.25">
      <c r="A408" s="9">
        <f t="shared" si="42"/>
        <v>290</v>
      </c>
      <c r="B408" s="9">
        <v>17</v>
      </c>
      <c r="C408" s="9" t="s">
        <v>4873</v>
      </c>
      <c r="D408" s="10" t="s">
        <v>250</v>
      </c>
      <c r="E408" s="9" t="s">
        <v>3879</v>
      </c>
      <c r="F408" s="9" t="s">
        <v>7602</v>
      </c>
      <c r="G408" s="9" t="s">
        <v>7599</v>
      </c>
      <c r="H408" s="9" t="s">
        <v>7112</v>
      </c>
      <c r="I408" s="9" t="s">
        <v>7603</v>
      </c>
      <c r="J408" s="9" t="s">
        <v>7604</v>
      </c>
      <c r="K408" s="9" t="s">
        <v>7602</v>
      </c>
      <c r="L408" s="9">
        <v>31.665800000000001</v>
      </c>
      <c r="M408" s="9">
        <v>67.659800000000004</v>
      </c>
      <c r="N408" s="9" t="s">
        <v>8</v>
      </c>
      <c r="O408" s="28" t="s">
        <v>4422</v>
      </c>
      <c r="P408" s="9" t="s">
        <v>8</v>
      </c>
      <c r="Q408" s="9">
        <v>5</v>
      </c>
      <c r="R408" s="9"/>
      <c r="S408" s="9"/>
      <c r="T408" s="28" t="s">
        <v>7060</v>
      </c>
      <c r="U408" s="9">
        <v>88125</v>
      </c>
      <c r="V408" s="28" t="s">
        <v>258</v>
      </c>
      <c r="W408" s="141" t="s">
        <v>11</v>
      </c>
      <c r="X408" s="9"/>
    </row>
    <row r="409" spans="1:24" s="4" customFormat="1" ht="80.099999999999994" customHeight="1" x14ac:dyDescent="0.25">
      <c r="A409" s="9">
        <f t="shared" si="42"/>
        <v>291</v>
      </c>
      <c r="B409" s="9">
        <v>18</v>
      </c>
      <c r="C409" s="9" t="s">
        <v>4873</v>
      </c>
      <c r="D409" s="10" t="s">
        <v>250</v>
      </c>
      <c r="E409" s="9" t="s">
        <v>7132</v>
      </c>
      <c r="F409" s="9" t="s">
        <v>7605</v>
      </c>
      <c r="G409" s="9" t="s">
        <v>7606</v>
      </c>
      <c r="H409" s="9" t="s">
        <v>5193</v>
      </c>
      <c r="I409" s="9" t="s">
        <v>7607</v>
      </c>
      <c r="J409" s="9" t="s">
        <v>7608</v>
      </c>
      <c r="K409" s="9" t="s">
        <v>7605</v>
      </c>
      <c r="L409" s="9">
        <v>31.658899999999999</v>
      </c>
      <c r="M409" s="9">
        <v>67.987499999999997</v>
      </c>
      <c r="N409" s="9" t="s">
        <v>8</v>
      </c>
      <c r="O409" s="28" t="s">
        <v>4422</v>
      </c>
      <c r="P409" s="9" t="s">
        <v>8</v>
      </c>
      <c r="Q409" s="9">
        <v>5</v>
      </c>
      <c r="R409" s="9"/>
      <c r="S409" s="9"/>
      <c r="T409" s="28" t="s">
        <v>7060</v>
      </c>
      <c r="U409" s="9">
        <v>88125</v>
      </c>
      <c r="V409" s="28" t="s">
        <v>258</v>
      </c>
      <c r="W409" s="141" t="s">
        <v>11</v>
      </c>
      <c r="X409" s="9"/>
    </row>
    <row r="410" spans="1:24" s="4" customFormat="1" ht="80.099999999999994" customHeight="1" x14ac:dyDescent="0.25">
      <c r="A410" s="9">
        <f t="shared" si="42"/>
        <v>292</v>
      </c>
      <c r="B410" s="9">
        <v>19</v>
      </c>
      <c r="C410" s="9" t="s">
        <v>4873</v>
      </c>
      <c r="D410" s="10" t="s">
        <v>250</v>
      </c>
      <c r="E410" s="9" t="s">
        <v>7139</v>
      </c>
      <c r="F410" s="9" t="s">
        <v>7540</v>
      </c>
      <c r="G410" s="9" t="s">
        <v>7139</v>
      </c>
      <c r="H410" s="9" t="s">
        <v>4173</v>
      </c>
      <c r="I410" s="9" t="s">
        <v>7609</v>
      </c>
      <c r="J410" s="9" t="s">
        <v>7610</v>
      </c>
      <c r="K410" s="9" t="s">
        <v>7540</v>
      </c>
      <c r="L410" s="9">
        <v>30.845600000000001</v>
      </c>
      <c r="M410" s="9">
        <v>66.987499999999997</v>
      </c>
      <c r="N410" s="9" t="s">
        <v>8</v>
      </c>
      <c r="O410" s="28" t="s">
        <v>4422</v>
      </c>
      <c r="P410" s="9" t="s">
        <v>8</v>
      </c>
      <c r="Q410" s="9">
        <v>5</v>
      </c>
      <c r="R410" s="9"/>
      <c r="S410" s="9"/>
      <c r="T410" s="28" t="s">
        <v>7060</v>
      </c>
      <c r="U410" s="9">
        <v>88125</v>
      </c>
      <c r="V410" s="28" t="s">
        <v>258</v>
      </c>
      <c r="W410" s="141" t="s">
        <v>11</v>
      </c>
      <c r="X410" s="9"/>
    </row>
    <row r="411" spans="1:24" s="4" customFormat="1" ht="80.099999999999994" customHeight="1" x14ac:dyDescent="0.25">
      <c r="A411" s="9">
        <f t="shared" si="42"/>
        <v>293</v>
      </c>
      <c r="B411" s="9">
        <v>20</v>
      </c>
      <c r="C411" s="9" t="s">
        <v>4873</v>
      </c>
      <c r="D411" s="10" t="s">
        <v>250</v>
      </c>
      <c r="E411" s="9" t="s">
        <v>3879</v>
      </c>
      <c r="F411" s="9" t="s">
        <v>7306</v>
      </c>
      <c r="G411" s="9" t="s">
        <v>5188</v>
      </c>
      <c r="H411" s="9" t="s">
        <v>7410</v>
      </c>
      <c r="I411" s="9" t="s">
        <v>7611</v>
      </c>
      <c r="J411" s="9" t="s">
        <v>7612</v>
      </c>
      <c r="K411" s="9" t="s">
        <v>7306</v>
      </c>
      <c r="L411" s="9">
        <v>31.589600000000001</v>
      </c>
      <c r="M411" s="9">
        <v>67.4589</v>
      </c>
      <c r="N411" s="9" t="s">
        <v>8</v>
      </c>
      <c r="O411" s="28" t="s">
        <v>4422</v>
      </c>
      <c r="P411" s="9" t="s">
        <v>8</v>
      </c>
      <c r="Q411" s="9">
        <v>4</v>
      </c>
      <c r="R411" s="9"/>
      <c r="S411" s="9"/>
      <c r="T411" s="28" t="s">
        <v>7060</v>
      </c>
      <c r="U411" s="28">
        <v>70500</v>
      </c>
      <c r="V411" s="28" t="s">
        <v>258</v>
      </c>
      <c r="W411" s="141" t="s">
        <v>11</v>
      </c>
      <c r="X411" s="9"/>
    </row>
    <row r="412" spans="1:24" s="4" customFormat="1" ht="80.099999999999994" customHeight="1" x14ac:dyDescent="0.25">
      <c r="A412" s="9">
        <f t="shared" si="42"/>
        <v>294</v>
      </c>
      <c r="B412" s="9">
        <v>21</v>
      </c>
      <c r="C412" s="9" t="s">
        <v>4873</v>
      </c>
      <c r="D412" s="10" t="s">
        <v>250</v>
      </c>
      <c r="E412" s="9" t="s">
        <v>3879</v>
      </c>
      <c r="F412" s="9" t="s">
        <v>7613</v>
      </c>
      <c r="G412" s="9" t="s">
        <v>5188</v>
      </c>
      <c r="H412" s="9" t="s">
        <v>814</v>
      </c>
      <c r="I412" s="9" t="s">
        <v>7614</v>
      </c>
      <c r="J412" s="9" t="s">
        <v>7615</v>
      </c>
      <c r="K412" s="9" t="s">
        <v>7613</v>
      </c>
      <c r="L412" s="9">
        <v>31.258900000000001</v>
      </c>
      <c r="M412" s="9">
        <v>67.365899999999996</v>
      </c>
      <c r="N412" s="9" t="s">
        <v>8</v>
      </c>
      <c r="O412" s="28" t="s">
        <v>4422</v>
      </c>
      <c r="P412" s="9" t="s">
        <v>8</v>
      </c>
      <c r="Q412" s="9">
        <v>5</v>
      </c>
      <c r="R412" s="9"/>
      <c r="S412" s="9"/>
      <c r="T412" s="28" t="s">
        <v>7060</v>
      </c>
      <c r="U412" s="9">
        <v>88125</v>
      </c>
      <c r="V412" s="28" t="s">
        <v>258</v>
      </c>
      <c r="W412" s="141" t="s">
        <v>11</v>
      </c>
      <c r="X412" s="9"/>
    </row>
    <row r="413" spans="1:24" s="4" customFormat="1" ht="80.099999999999994" customHeight="1" x14ac:dyDescent="0.25">
      <c r="A413" s="9">
        <f t="shared" si="42"/>
        <v>295</v>
      </c>
      <c r="B413" s="9">
        <v>22</v>
      </c>
      <c r="C413" s="9" t="s">
        <v>4873</v>
      </c>
      <c r="D413" s="10" t="s">
        <v>250</v>
      </c>
      <c r="E413" s="9" t="s">
        <v>3879</v>
      </c>
      <c r="F413" s="9" t="s">
        <v>7616</v>
      </c>
      <c r="G413" s="9" t="s">
        <v>5188</v>
      </c>
      <c r="H413" s="9" t="s">
        <v>3428</v>
      </c>
      <c r="I413" s="9" t="s">
        <v>7617</v>
      </c>
      <c r="J413" s="9" t="s">
        <v>7618</v>
      </c>
      <c r="K413" s="9" t="s">
        <v>7616</v>
      </c>
      <c r="L413" s="9">
        <v>31.654800000000002</v>
      </c>
      <c r="M413" s="9">
        <v>67.987399999999994</v>
      </c>
      <c r="N413" s="9" t="s">
        <v>8</v>
      </c>
      <c r="O413" s="28" t="s">
        <v>4422</v>
      </c>
      <c r="P413" s="9" t="s">
        <v>8</v>
      </c>
      <c r="Q413" s="9">
        <v>4</v>
      </c>
      <c r="R413" s="9"/>
      <c r="S413" s="9"/>
      <c r="T413" s="28" t="s">
        <v>7060</v>
      </c>
      <c r="U413" s="28">
        <v>70500</v>
      </c>
      <c r="V413" s="28" t="s">
        <v>258</v>
      </c>
      <c r="W413" s="141" t="s">
        <v>11</v>
      </c>
      <c r="X413" s="9"/>
    </row>
    <row r="414" spans="1:24" s="4" customFormat="1" ht="80.099999999999994" customHeight="1" x14ac:dyDescent="0.25">
      <c r="A414" s="9">
        <f t="shared" si="42"/>
        <v>296</v>
      </c>
      <c r="B414" s="9">
        <v>23</v>
      </c>
      <c r="C414" s="9" t="s">
        <v>4873</v>
      </c>
      <c r="D414" s="10" t="s">
        <v>250</v>
      </c>
      <c r="E414" s="9" t="s">
        <v>3879</v>
      </c>
      <c r="F414" s="9" t="s">
        <v>7619</v>
      </c>
      <c r="G414" s="9" t="s">
        <v>5188</v>
      </c>
      <c r="H414" s="9" t="s">
        <v>7620</v>
      </c>
      <c r="I414" s="9" t="s">
        <v>7621</v>
      </c>
      <c r="J414" s="9" t="s">
        <v>7622</v>
      </c>
      <c r="K414" s="9" t="s">
        <v>7619</v>
      </c>
      <c r="L414" s="9">
        <v>31.698699999999999</v>
      </c>
      <c r="M414" s="9">
        <v>67.6541</v>
      </c>
      <c r="N414" s="9" t="s">
        <v>8</v>
      </c>
      <c r="O414" s="28" t="s">
        <v>4422</v>
      </c>
      <c r="P414" s="9" t="s">
        <v>8</v>
      </c>
      <c r="Q414" s="9">
        <v>5</v>
      </c>
      <c r="R414" s="9"/>
      <c r="S414" s="9"/>
      <c r="T414" s="28" t="s">
        <v>7060</v>
      </c>
      <c r="U414" s="9">
        <v>88125</v>
      </c>
      <c r="V414" s="28" t="s">
        <v>258</v>
      </c>
      <c r="W414" s="141" t="s">
        <v>11</v>
      </c>
      <c r="X414" s="9"/>
    </row>
    <row r="415" spans="1:24" s="4" customFormat="1" ht="80.099999999999994" customHeight="1" x14ac:dyDescent="0.25">
      <c r="A415" s="9">
        <f t="shared" si="42"/>
        <v>297</v>
      </c>
      <c r="B415" s="9">
        <v>24</v>
      </c>
      <c r="C415" s="9" t="s">
        <v>4873</v>
      </c>
      <c r="D415" s="10" t="s">
        <v>250</v>
      </c>
      <c r="E415" s="9" t="s">
        <v>3879</v>
      </c>
      <c r="F415" s="9" t="s">
        <v>7623</v>
      </c>
      <c r="G415" s="9" t="s">
        <v>5188</v>
      </c>
      <c r="H415" s="9" t="s">
        <v>7624</v>
      </c>
      <c r="I415" s="9" t="s">
        <v>7625</v>
      </c>
      <c r="J415" s="9" t="s">
        <v>7626</v>
      </c>
      <c r="K415" s="9" t="s">
        <v>7623</v>
      </c>
      <c r="L415" s="9">
        <v>31.584700000000002</v>
      </c>
      <c r="M415" s="9">
        <v>67.156800000000004</v>
      </c>
      <c r="N415" s="9" t="s">
        <v>8</v>
      </c>
      <c r="O415" s="28" t="s">
        <v>4422</v>
      </c>
      <c r="P415" s="9" t="s">
        <v>8</v>
      </c>
      <c r="Q415" s="9">
        <v>3</v>
      </c>
      <c r="R415" s="9"/>
      <c r="S415" s="9"/>
      <c r="T415" s="28" t="s">
        <v>7060</v>
      </c>
      <c r="U415" s="9">
        <v>52875</v>
      </c>
      <c r="V415" s="28" t="s">
        <v>258</v>
      </c>
      <c r="W415" s="141" t="s">
        <v>11</v>
      </c>
      <c r="X415" s="9"/>
    </row>
    <row r="416" spans="1:24" s="4" customFormat="1" ht="80.099999999999994" customHeight="1" x14ac:dyDescent="0.25">
      <c r="A416" s="9">
        <f t="shared" si="42"/>
        <v>298</v>
      </c>
      <c r="B416" s="9">
        <v>25</v>
      </c>
      <c r="C416" s="9" t="s">
        <v>4873</v>
      </c>
      <c r="D416" s="10" t="s">
        <v>250</v>
      </c>
      <c r="E416" s="9" t="s">
        <v>7139</v>
      </c>
      <c r="F416" s="9" t="s">
        <v>7627</v>
      </c>
      <c r="G416" s="9" t="s">
        <v>7139</v>
      </c>
      <c r="H416" s="9" t="s">
        <v>7628</v>
      </c>
      <c r="I416" s="9" t="s">
        <v>7629</v>
      </c>
      <c r="J416" s="9" t="s">
        <v>7630</v>
      </c>
      <c r="K416" s="9" t="s">
        <v>7627</v>
      </c>
      <c r="L416" s="9">
        <v>31.84562</v>
      </c>
      <c r="M416" s="9">
        <v>67.935479999999998</v>
      </c>
      <c r="N416" s="9" t="s">
        <v>8</v>
      </c>
      <c r="O416" s="28" t="s">
        <v>4422</v>
      </c>
      <c r="P416" s="9" t="s">
        <v>8</v>
      </c>
      <c r="Q416" s="9">
        <v>5</v>
      </c>
      <c r="R416" s="9"/>
      <c r="S416" s="9"/>
      <c r="T416" s="28" t="s">
        <v>7060</v>
      </c>
      <c r="U416" s="9">
        <v>88125</v>
      </c>
      <c r="V416" s="28" t="s">
        <v>258</v>
      </c>
      <c r="W416" s="141" t="s">
        <v>11</v>
      </c>
      <c r="X416" s="9"/>
    </row>
    <row r="417" spans="1:24" s="4" customFormat="1" ht="80.099999999999994" customHeight="1" x14ac:dyDescent="0.25">
      <c r="A417" s="9">
        <f t="shared" si="42"/>
        <v>299</v>
      </c>
      <c r="B417" s="9">
        <v>26</v>
      </c>
      <c r="C417" s="9" t="s">
        <v>4873</v>
      </c>
      <c r="D417" s="10" t="s">
        <v>250</v>
      </c>
      <c r="E417" s="9" t="s">
        <v>7056</v>
      </c>
      <c r="F417" s="9" t="s">
        <v>7540</v>
      </c>
      <c r="G417" s="9" t="s">
        <v>7056</v>
      </c>
      <c r="H417" s="9" t="s">
        <v>7186</v>
      </c>
      <c r="I417" s="9" t="s">
        <v>7631</v>
      </c>
      <c r="J417" s="9" t="s">
        <v>7632</v>
      </c>
      <c r="K417" s="9" t="s">
        <v>7540</v>
      </c>
      <c r="L417" s="9">
        <v>31.695399999999999</v>
      </c>
      <c r="M417" s="9">
        <v>67.698499999999996</v>
      </c>
      <c r="N417" s="9" t="s">
        <v>8</v>
      </c>
      <c r="O417" s="28" t="s">
        <v>4422</v>
      </c>
      <c r="P417" s="9" t="s">
        <v>8</v>
      </c>
      <c r="Q417" s="9">
        <v>5</v>
      </c>
      <c r="R417" s="9"/>
      <c r="S417" s="9"/>
      <c r="T417" s="28" t="s">
        <v>7060</v>
      </c>
      <c r="U417" s="9">
        <v>88125</v>
      </c>
      <c r="V417" s="28" t="s">
        <v>258</v>
      </c>
      <c r="W417" s="141" t="s">
        <v>11</v>
      </c>
      <c r="X417" s="9"/>
    </row>
    <row r="418" spans="1:24" s="4" customFormat="1" ht="80.099999999999994" customHeight="1" x14ac:dyDescent="0.25">
      <c r="A418" s="9">
        <f t="shared" si="42"/>
        <v>300</v>
      </c>
      <c r="B418" s="9">
        <v>27</v>
      </c>
      <c r="C418" s="9" t="s">
        <v>4873</v>
      </c>
      <c r="D418" s="10" t="s">
        <v>250</v>
      </c>
      <c r="E418" s="9" t="s">
        <v>7056</v>
      </c>
      <c r="F418" s="9" t="s">
        <v>7633</v>
      </c>
      <c r="G418" s="9" t="s">
        <v>7056</v>
      </c>
      <c r="H418" s="9" t="s">
        <v>7634</v>
      </c>
      <c r="I418" s="9" t="s">
        <v>7635</v>
      </c>
      <c r="J418" s="9" t="s">
        <v>7636</v>
      </c>
      <c r="K418" s="9" t="s">
        <v>7633</v>
      </c>
      <c r="L418" s="9">
        <v>31.963200000000001</v>
      </c>
      <c r="M418" s="9">
        <v>67.965800000000002</v>
      </c>
      <c r="N418" s="9" t="s">
        <v>8</v>
      </c>
      <c r="O418" s="28" t="s">
        <v>4422</v>
      </c>
      <c r="P418" s="9" t="s">
        <v>8</v>
      </c>
      <c r="Q418" s="9">
        <v>5</v>
      </c>
      <c r="R418" s="9"/>
      <c r="S418" s="9"/>
      <c r="T418" s="28" t="s">
        <v>7060</v>
      </c>
      <c r="U418" s="9">
        <v>88125</v>
      </c>
      <c r="V418" s="28" t="s">
        <v>258</v>
      </c>
      <c r="W418" s="141" t="s">
        <v>11</v>
      </c>
      <c r="X418" s="9"/>
    </row>
    <row r="419" spans="1:24" s="4" customFormat="1" ht="80.099999999999994" customHeight="1" x14ac:dyDescent="0.25">
      <c r="A419" s="9">
        <f t="shared" si="42"/>
        <v>301</v>
      </c>
      <c r="B419" s="9">
        <v>28</v>
      </c>
      <c r="C419" s="9" t="s">
        <v>4873</v>
      </c>
      <c r="D419" s="10" t="s">
        <v>250</v>
      </c>
      <c r="E419" s="9" t="s">
        <v>7056</v>
      </c>
      <c r="F419" s="9" t="s">
        <v>7637</v>
      </c>
      <c r="G419" s="9" t="s">
        <v>7056</v>
      </c>
      <c r="H419" s="9" t="s">
        <v>7638</v>
      </c>
      <c r="I419" s="9" t="s">
        <v>4959</v>
      </c>
      <c r="J419" s="9" t="s">
        <v>7144</v>
      </c>
      <c r="K419" s="9" t="s">
        <v>7637</v>
      </c>
      <c r="L419" s="9">
        <v>30.258900000000001</v>
      </c>
      <c r="M419" s="9">
        <v>66.4512</v>
      </c>
      <c r="N419" s="9" t="s">
        <v>8</v>
      </c>
      <c r="O419" s="28" t="s">
        <v>4422</v>
      </c>
      <c r="P419" s="9" t="s">
        <v>8</v>
      </c>
      <c r="Q419" s="9">
        <v>5</v>
      </c>
      <c r="R419" s="9"/>
      <c r="S419" s="9"/>
      <c r="T419" s="28" t="s">
        <v>7060</v>
      </c>
      <c r="U419" s="9">
        <v>88125</v>
      </c>
      <c r="V419" s="28" t="s">
        <v>258</v>
      </c>
      <c r="W419" s="141" t="s">
        <v>11</v>
      </c>
      <c r="X419" s="9"/>
    </row>
    <row r="420" spans="1:24" s="4" customFormat="1" ht="80.099999999999994" customHeight="1" x14ac:dyDescent="0.25">
      <c r="A420" s="9">
        <f t="shared" si="42"/>
        <v>302</v>
      </c>
      <c r="B420" s="9">
        <v>29</v>
      </c>
      <c r="C420" s="9" t="s">
        <v>4873</v>
      </c>
      <c r="D420" s="10" t="s">
        <v>250</v>
      </c>
      <c r="E420" s="9" t="s">
        <v>7056</v>
      </c>
      <c r="F420" s="9" t="s">
        <v>7639</v>
      </c>
      <c r="G420" s="9" t="s">
        <v>7056</v>
      </c>
      <c r="H420" s="9" t="s">
        <v>7251</v>
      </c>
      <c r="I420" s="9" t="s">
        <v>7640</v>
      </c>
      <c r="J420" s="9" t="s">
        <v>7641</v>
      </c>
      <c r="K420" s="9" t="s">
        <v>7639</v>
      </c>
      <c r="L420" s="9">
        <v>30.9786</v>
      </c>
      <c r="M420" s="9">
        <v>67.965800000000002</v>
      </c>
      <c r="N420" s="9" t="s">
        <v>8</v>
      </c>
      <c r="O420" s="28" t="s">
        <v>4422</v>
      </c>
      <c r="P420" s="9" t="s">
        <v>8</v>
      </c>
      <c r="Q420" s="9">
        <v>5</v>
      </c>
      <c r="R420" s="9"/>
      <c r="S420" s="9"/>
      <c r="T420" s="28" t="s">
        <v>7060</v>
      </c>
      <c r="U420" s="9">
        <v>88125</v>
      </c>
      <c r="V420" s="28" t="s">
        <v>258</v>
      </c>
      <c r="W420" s="141" t="s">
        <v>11</v>
      </c>
      <c r="X420" s="9"/>
    </row>
    <row r="421" spans="1:24" s="4" customFormat="1" ht="80.099999999999994" customHeight="1" x14ac:dyDescent="0.25">
      <c r="A421" s="9">
        <f t="shared" si="42"/>
        <v>303</v>
      </c>
      <c r="B421" s="9">
        <v>30</v>
      </c>
      <c r="C421" s="9" t="s">
        <v>4873</v>
      </c>
      <c r="D421" s="10" t="s">
        <v>250</v>
      </c>
      <c r="E421" s="9" t="s">
        <v>7120</v>
      </c>
      <c r="F421" s="9" t="s">
        <v>7642</v>
      </c>
      <c r="G421" s="9" t="s">
        <v>5188</v>
      </c>
      <c r="H421" s="9" t="s">
        <v>7643</v>
      </c>
      <c r="I421" s="9" t="s">
        <v>7644</v>
      </c>
      <c r="J421" s="9" t="s">
        <v>7645</v>
      </c>
      <c r="K421" s="9" t="s">
        <v>7642</v>
      </c>
      <c r="L421" s="9">
        <v>31.589600000000001</v>
      </c>
      <c r="M421" s="9">
        <v>67.251400000000004</v>
      </c>
      <c r="N421" s="9" t="s">
        <v>8</v>
      </c>
      <c r="O421" s="28" t="s">
        <v>4422</v>
      </c>
      <c r="P421" s="9" t="s">
        <v>8</v>
      </c>
      <c r="Q421" s="9">
        <v>5</v>
      </c>
      <c r="R421" s="9"/>
      <c r="S421" s="9"/>
      <c r="T421" s="28" t="s">
        <v>7060</v>
      </c>
      <c r="U421" s="9">
        <v>88125</v>
      </c>
      <c r="V421" s="28" t="s">
        <v>258</v>
      </c>
      <c r="W421" s="141" t="s">
        <v>11</v>
      </c>
      <c r="X421" s="9"/>
    </row>
    <row r="422" spans="1:24" s="4" customFormat="1" ht="80.099999999999994" customHeight="1" x14ac:dyDescent="0.25">
      <c r="A422" s="9">
        <f t="shared" si="42"/>
        <v>304</v>
      </c>
      <c r="B422" s="9">
        <v>31</v>
      </c>
      <c r="C422" s="9" t="s">
        <v>4873</v>
      </c>
      <c r="D422" s="10" t="s">
        <v>250</v>
      </c>
      <c r="E422" s="9" t="s">
        <v>7120</v>
      </c>
      <c r="F422" s="9" t="s">
        <v>4928</v>
      </c>
      <c r="G422" s="9" t="s">
        <v>5188</v>
      </c>
      <c r="H422" s="9" t="s">
        <v>7201</v>
      </c>
      <c r="I422" s="9" t="s">
        <v>7646</v>
      </c>
      <c r="J422" s="9" t="s">
        <v>7647</v>
      </c>
      <c r="K422" s="9" t="s">
        <v>4928</v>
      </c>
      <c r="L422" s="9">
        <v>31.254100000000001</v>
      </c>
      <c r="M422" s="9">
        <v>67.321399999999997</v>
      </c>
      <c r="N422" s="9" t="s">
        <v>8</v>
      </c>
      <c r="O422" s="28" t="s">
        <v>4422</v>
      </c>
      <c r="P422" s="9" t="s">
        <v>8</v>
      </c>
      <c r="Q422" s="9">
        <v>5</v>
      </c>
      <c r="R422" s="9"/>
      <c r="S422" s="9"/>
      <c r="T422" s="28" t="s">
        <v>7060</v>
      </c>
      <c r="U422" s="9">
        <v>88125</v>
      </c>
      <c r="V422" s="28" t="s">
        <v>258</v>
      </c>
      <c r="W422" s="141" t="s">
        <v>11</v>
      </c>
      <c r="X422" s="9"/>
    </row>
    <row r="423" spans="1:24" s="4" customFormat="1" ht="80.099999999999994" customHeight="1" x14ac:dyDescent="0.25">
      <c r="A423" s="9">
        <f t="shared" si="42"/>
        <v>305</v>
      </c>
      <c r="B423" s="9">
        <v>32</v>
      </c>
      <c r="C423" s="9" t="s">
        <v>4873</v>
      </c>
      <c r="D423" s="10" t="s">
        <v>250</v>
      </c>
      <c r="E423" s="9" t="s">
        <v>7120</v>
      </c>
      <c r="F423" s="9" t="s">
        <v>7648</v>
      </c>
      <c r="G423" s="9" t="s">
        <v>5188</v>
      </c>
      <c r="H423" s="9" t="s">
        <v>7649</v>
      </c>
      <c r="I423" s="9" t="s">
        <v>7650</v>
      </c>
      <c r="J423" s="9" t="s">
        <v>7651</v>
      </c>
      <c r="K423" s="9" t="s">
        <v>7648</v>
      </c>
      <c r="L423" s="9">
        <v>31.2254</v>
      </c>
      <c r="M423" s="9">
        <v>67.553399999999996</v>
      </c>
      <c r="N423" s="9" t="s">
        <v>8</v>
      </c>
      <c r="O423" s="28" t="s">
        <v>4422</v>
      </c>
      <c r="P423" s="9" t="s">
        <v>8</v>
      </c>
      <c r="Q423" s="9">
        <v>5</v>
      </c>
      <c r="R423" s="9"/>
      <c r="S423" s="9"/>
      <c r="T423" s="28" t="s">
        <v>7060</v>
      </c>
      <c r="U423" s="9">
        <v>88125</v>
      </c>
      <c r="V423" s="28" t="s">
        <v>258</v>
      </c>
      <c r="W423" s="141" t="s">
        <v>11</v>
      </c>
      <c r="X423" s="9"/>
    </row>
    <row r="424" spans="1:24" s="4" customFormat="1" ht="80.099999999999994" customHeight="1" x14ac:dyDescent="0.25">
      <c r="A424" s="9">
        <f t="shared" si="42"/>
        <v>306</v>
      </c>
      <c r="B424" s="9">
        <v>33</v>
      </c>
      <c r="C424" s="9" t="s">
        <v>4873</v>
      </c>
      <c r="D424" s="10" t="s">
        <v>250</v>
      </c>
      <c r="E424" s="9" t="s">
        <v>7056</v>
      </c>
      <c r="F424" s="9" t="s">
        <v>7652</v>
      </c>
      <c r="G424" s="9" t="s">
        <v>5145</v>
      </c>
      <c r="H424" s="150" t="s">
        <v>7653</v>
      </c>
      <c r="I424" s="9" t="s">
        <v>7654</v>
      </c>
      <c r="J424" s="9" t="s">
        <v>7655</v>
      </c>
      <c r="K424" s="9" t="s">
        <v>7652</v>
      </c>
      <c r="L424" s="9">
        <v>31.558399999999999</v>
      </c>
      <c r="M424" s="9">
        <v>67.665800000000004</v>
      </c>
      <c r="N424" s="9" t="s">
        <v>8</v>
      </c>
      <c r="O424" s="28" t="s">
        <v>4422</v>
      </c>
      <c r="P424" s="9" t="s">
        <v>8</v>
      </c>
      <c r="Q424" s="9">
        <v>3</v>
      </c>
      <c r="R424" s="9"/>
      <c r="S424" s="9"/>
      <c r="T424" s="28" t="s">
        <v>7060</v>
      </c>
      <c r="U424" s="9">
        <v>52875</v>
      </c>
      <c r="V424" s="28" t="s">
        <v>258</v>
      </c>
      <c r="W424" s="141" t="s">
        <v>11</v>
      </c>
      <c r="X424" s="9"/>
    </row>
    <row r="425" spans="1:24" s="4" customFormat="1" ht="80.099999999999994" customHeight="1" x14ac:dyDescent="0.25">
      <c r="A425" s="9">
        <f t="shared" si="42"/>
        <v>307</v>
      </c>
      <c r="B425" s="9">
        <v>34</v>
      </c>
      <c r="C425" s="9" t="s">
        <v>4873</v>
      </c>
      <c r="D425" s="10" t="s">
        <v>250</v>
      </c>
      <c r="E425" s="9" t="s">
        <v>7056</v>
      </c>
      <c r="F425" s="9" t="s">
        <v>7656</v>
      </c>
      <c r="G425" s="9" t="s">
        <v>5145</v>
      </c>
      <c r="H425" s="9" t="s">
        <v>7657</v>
      </c>
      <c r="I425" s="9" t="s">
        <v>7658</v>
      </c>
      <c r="J425" s="9" t="s">
        <v>7659</v>
      </c>
      <c r="K425" s="9" t="s">
        <v>7656</v>
      </c>
      <c r="L425" s="9">
        <v>31.84159</v>
      </c>
      <c r="M425" s="9">
        <v>67.114580000000004</v>
      </c>
      <c r="N425" s="9" t="s">
        <v>8</v>
      </c>
      <c r="O425" s="28" t="s">
        <v>4422</v>
      </c>
      <c r="P425" s="9" t="s">
        <v>8</v>
      </c>
      <c r="Q425" s="9">
        <v>3</v>
      </c>
      <c r="R425" s="9"/>
      <c r="S425" s="9"/>
      <c r="T425" s="28" t="s">
        <v>7060</v>
      </c>
      <c r="U425" s="9">
        <v>52875</v>
      </c>
      <c r="V425" s="28" t="s">
        <v>258</v>
      </c>
      <c r="W425" s="141" t="s">
        <v>11</v>
      </c>
      <c r="X425" s="9"/>
    </row>
    <row r="426" spans="1:24" s="4" customFormat="1" ht="80.099999999999994" customHeight="1" x14ac:dyDescent="0.25">
      <c r="A426" s="9">
        <f t="shared" si="42"/>
        <v>308</v>
      </c>
      <c r="B426" s="9">
        <v>35</v>
      </c>
      <c r="C426" s="9" t="s">
        <v>4873</v>
      </c>
      <c r="D426" s="10" t="s">
        <v>250</v>
      </c>
      <c r="E426" s="9" t="s">
        <v>7120</v>
      </c>
      <c r="F426" s="9" t="s">
        <v>7660</v>
      </c>
      <c r="G426" s="9" t="s">
        <v>5188</v>
      </c>
      <c r="H426" s="9" t="s">
        <v>7628</v>
      </c>
      <c r="I426" s="9" t="s">
        <v>7661</v>
      </c>
      <c r="J426" s="9" t="s">
        <v>7662</v>
      </c>
      <c r="K426" s="9" t="s">
        <v>7660</v>
      </c>
      <c r="L426" s="9">
        <v>30.5946</v>
      </c>
      <c r="M426" s="9">
        <v>66.354799999999997</v>
      </c>
      <c r="N426" s="9" t="s">
        <v>8</v>
      </c>
      <c r="O426" s="28" t="s">
        <v>4422</v>
      </c>
      <c r="P426" s="9" t="s">
        <v>8</v>
      </c>
      <c r="Q426" s="9">
        <v>5</v>
      </c>
      <c r="R426" s="9"/>
      <c r="S426" s="9"/>
      <c r="T426" s="28" t="s">
        <v>7060</v>
      </c>
      <c r="U426" s="9">
        <v>88125</v>
      </c>
      <c r="V426" s="28" t="s">
        <v>258</v>
      </c>
      <c r="W426" s="141" t="s">
        <v>11</v>
      </c>
      <c r="X426" s="9"/>
    </row>
    <row r="427" spans="1:24" s="4" customFormat="1" ht="80.099999999999994" customHeight="1" x14ac:dyDescent="0.25">
      <c r="A427" s="9">
        <f t="shared" si="42"/>
        <v>309</v>
      </c>
      <c r="B427" s="9">
        <v>36</v>
      </c>
      <c r="C427" s="9" t="s">
        <v>4873</v>
      </c>
      <c r="D427" s="10" t="s">
        <v>250</v>
      </c>
      <c r="E427" s="9" t="s">
        <v>7056</v>
      </c>
      <c r="F427" s="9" t="s">
        <v>7106</v>
      </c>
      <c r="G427" s="9" t="s">
        <v>7572</v>
      </c>
      <c r="H427" s="9" t="s">
        <v>7084</v>
      </c>
      <c r="I427" s="9" t="s">
        <v>7663</v>
      </c>
      <c r="J427" s="9" t="s">
        <v>7664</v>
      </c>
      <c r="K427" s="9" t="s">
        <v>7106</v>
      </c>
      <c r="L427" s="9">
        <v>30.598600000000001</v>
      </c>
      <c r="M427" s="9">
        <v>66.325599999999994</v>
      </c>
      <c r="N427" s="9" t="s">
        <v>8</v>
      </c>
      <c r="O427" s="28" t="s">
        <v>4422</v>
      </c>
      <c r="P427" s="9" t="s">
        <v>8</v>
      </c>
      <c r="Q427" s="9">
        <v>3</v>
      </c>
      <c r="R427" s="9"/>
      <c r="S427" s="9"/>
      <c r="T427" s="28" t="s">
        <v>7060</v>
      </c>
      <c r="U427" s="9">
        <v>52875</v>
      </c>
      <c r="V427" s="28" t="s">
        <v>258</v>
      </c>
      <c r="W427" s="141" t="s">
        <v>11</v>
      </c>
      <c r="X427" s="9"/>
    </row>
    <row r="428" spans="1:24" s="4" customFormat="1" ht="80.099999999999994" customHeight="1" x14ac:dyDescent="0.25">
      <c r="A428" s="9">
        <f t="shared" si="42"/>
        <v>310</v>
      </c>
      <c r="B428" s="9">
        <v>37</v>
      </c>
      <c r="C428" s="9" t="s">
        <v>4873</v>
      </c>
      <c r="D428" s="10" t="s">
        <v>250</v>
      </c>
      <c r="E428" s="9" t="s">
        <v>7056</v>
      </c>
      <c r="F428" s="9" t="s">
        <v>7665</v>
      </c>
      <c r="G428" s="9" t="s">
        <v>7572</v>
      </c>
      <c r="H428" s="9" t="s">
        <v>7666</v>
      </c>
      <c r="I428" s="9" t="s">
        <v>7667</v>
      </c>
      <c r="J428" s="9" t="s">
        <v>7668</v>
      </c>
      <c r="K428" s="9" t="s">
        <v>7665</v>
      </c>
      <c r="L428" s="9">
        <v>30.4589</v>
      </c>
      <c r="M428" s="9">
        <v>66.325800000000001</v>
      </c>
      <c r="N428" s="9" t="s">
        <v>8</v>
      </c>
      <c r="O428" s="28" t="s">
        <v>4422</v>
      </c>
      <c r="P428" s="9" t="s">
        <v>8</v>
      </c>
      <c r="Q428" s="9">
        <v>3</v>
      </c>
      <c r="R428" s="9"/>
      <c r="S428" s="9"/>
      <c r="T428" s="28" t="s">
        <v>7060</v>
      </c>
      <c r="U428" s="9">
        <v>52875</v>
      </c>
      <c r="V428" s="28" t="s">
        <v>258</v>
      </c>
      <c r="W428" s="141" t="s">
        <v>11</v>
      </c>
      <c r="X428" s="9"/>
    </row>
    <row r="429" spans="1:24" s="4" customFormat="1" ht="80.099999999999994" customHeight="1" x14ac:dyDescent="0.25">
      <c r="A429" s="9">
        <f t="shared" si="42"/>
        <v>311</v>
      </c>
      <c r="B429" s="9">
        <v>38</v>
      </c>
      <c r="C429" s="9" t="s">
        <v>4873</v>
      </c>
      <c r="D429" s="10" t="s">
        <v>250</v>
      </c>
      <c r="E429" s="9" t="s">
        <v>7056</v>
      </c>
      <c r="F429" s="9" t="s">
        <v>7665</v>
      </c>
      <c r="G429" s="9" t="s">
        <v>7572</v>
      </c>
      <c r="H429" s="9" t="s">
        <v>3630</v>
      </c>
      <c r="I429" s="9" t="s">
        <v>7669</v>
      </c>
      <c r="J429" s="9" t="s">
        <v>7670</v>
      </c>
      <c r="K429" s="9" t="s">
        <v>7665</v>
      </c>
      <c r="L429" s="9">
        <v>30.258400000000002</v>
      </c>
      <c r="M429" s="9">
        <v>66.125399999999999</v>
      </c>
      <c r="N429" s="9" t="s">
        <v>8</v>
      </c>
      <c r="O429" s="28" t="s">
        <v>4422</v>
      </c>
      <c r="P429" s="9" t="s">
        <v>8</v>
      </c>
      <c r="Q429" s="9">
        <v>4</v>
      </c>
      <c r="R429" s="9"/>
      <c r="S429" s="9"/>
      <c r="T429" s="28" t="s">
        <v>7060</v>
      </c>
      <c r="U429" s="28">
        <v>70500</v>
      </c>
      <c r="V429" s="28" t="s">
        <v>258</v>
      </c>
      <c r="W429" s="141" t="s">
        <v>11</v>
      </c>
      <c r="X429" s="9"/>
    </row>
    <row r="430" spans="1:24" s="4" customFormat="1" ht="80.099999999999994" customHeight="1" x14ac:dyDescent="0.25">
      <c r="A430" s="9">
        <f t="shared" si="42"/>
        <v>312</v>
      </c>
      <c r="B430" s="9">
        <v>39</v>
      </c>
      <c r="C430" s="9" t="s">
        <v>4873</v>
      </c>
      <c r="D430" s="10" t="s">
        <v>250</v>
      </c>
      <c r="E430" s="9" t="s">
        <v>7056</v>
      </c>
      <c r="F430" s="9" t="s">
        <v>7665</v>
      </c>
      <c r="G430" s="9" t="s">
        <v>7572</v>
      </c>
      <c r="H430" s="9" t="s">
        <v>3556</v>
      </c>
      <c r="I430" s="9" t="s">
        <v>7671</v>
      </c>
      <c r="J430" s="9" t="s">
        <v>7672</v>
      </c>
      <c r="K430" s="9" t="s">
        <v>7665</v>
      </c>
      <c r="L430" s="9">
        <v>30.784500000000001</v>
      </c>
      <c r="M430" s="9">
        <v>66.894499999999994</v>
      </c>
      <c r="N430" s="9" t="s">
        <v>8</v>
      </c>
      <c r="O430" s="28" t="s">
        <v>4422</v>
      </c>
      <c r="P430" s="9" t="s">
        <v>8</v>
      </c>
      <c r="Q430" s="9">
        <v>3</v>
      </c>
      <c r="R430" s="9"/>
      <c r="S430" s="9"/>
      <c r="T430" s="28" t="s">
        <v>7060</v>
      </c>
      <c r="U430" s="9">
        <v>52875</v>
      </c>
      <c r="V430" s="28" t="s">
        <v>258</v>
      </c>
      <c r="W430" s="141" t="s">
        <v>11</v>
      </c>
      <c r="X430" s="9"/>
    </row>
    <row r="431" spans="1:24" s="4" customFormat="1" ht="80.099999999999994" customHeight="1" x14ac:dyDescent="0.25">
      <c r="A431" s="9">
        <f t="shared" si="42"/>
        <v>313</v>
      </c>
      <c r="B431" s="9">
        <v>40</v>
      </c>
      <c r="C431" s="9" t="s">
        <v>4873</v>
      </c>
      <c r="D431" s="10" t="s">
        <v>250</v>
      </c>
      <c r="E431" s="9" t="s">
        <v>7056</v>
      </c>
      <c r="F431" s="9" t="s">
        <v>7673</v>
      </c>
      <c r="G431" s="9" t="s">
        <v>7552</v>
      </c>
      <c r="H431" s="9" t="s">
        <v>7674</v>
      </c>
      <c r="I431" s="9" t="s">
        <v>7675</v>
      </c>
      <c r="J431" s="9" t="s">
        <v>7676</v>
      </c>
      <c r="K431" s="9" t="s">
        <v>7673</v>
      </c>
      <c r="L431" s="9">
        <v>30.856200000000001</v>
      </c>
      <c r="M431" s="9">
        <v>66.985600000000005</v>
      </c>
      <c r="N431" s="9" t="s">
        <v>8</v>
      </c>
      <c r="O431" s="28" t="s">
        <v>4422</v>
      </c>
      <c r="P431" s="9" t="s">
        <v>8</v>
      </c>
      <c r="Q431" s="9">
        <v>4</v>
      </c>
      <c r="R431" s="9"/>
      <c r="S431" s="9"/>
      <c r="T431" s="28" t="s">
        <v>7060</v>
      </c>
      <c r="U431" s="28">
        <v>70500</v>
      </c>
      <c r="V431" s="28" t="s">
        <v>258</v>
      </c>
      <c r="W431" s="141" t="s">
        <v>11</v>
      </c>
      <c r="X431" s="9"/>
    </row>
    <row r="432" spans="1:24" s="4" customFormat="1" ht="80.099999999999994" customHeight="1" x14ac:dyDescent="0.25">
      <c r="A432" s="9">
        <f t="shared" si="42"/>
        <v>314</v>
      </c>
      <c r="B432" s="9">
        <v>41</v>
      </c>
      <c r="C432" s="9" t="s">
        <v>4873</v>
      </c>
      <c r="D432" s="10" t="s">
        <v>250</v>
      </c>
      <c r="E432" s="9" t="s">
        <v>7120</v>
      </c>
      <c r="F432" s="9" t="s">
        <v>7677</v>
      </c>
      <c r="G432" s="9" t="s">
        <v>5188</v>
      </c>
      <c r="H432" s="9" t="s">
        <v>569</v>
      </c>
      <c r="I432" s="9" t="s">
        <v>7244</v>
      </c>
      <c r="J432" s="9" t="s">
        <v>7678</v>
      </c>
      <c r="K432" s="9" t="s">
        <v>7677</v>
      </c>
      <c r="L432" s="9">
        <v>30.894500000000001</v>
      </c>
      <c r="M432" s="9">
        <v>66.325599999999994</v>
      </c>
      <c r="N432" s="9" t="s">
        <v>8</v>
      </c>
      <c r="O432" s="28" t="s">
        <v>4422</v>
      </c>
      <c r="P432" s="9" t="s">
        <v>8</v>
      </c>
      <c r="Q432" s="9">
        <v>2</v>
      </c>
      <c r="R432" s="9"/>
      <c r="S432" s="9"/>
      <c r="T432" s="28" t="s">
        <v>7060</v>
      </c>
      <c r="U432" s="9">
        <v>35250</v>
      </c>
      <c r="V432" s="28" t="s">
        <v>258</v>
      </c>
      <c r="W432" s="141" t="s">
        <v>11</v>
      </c>
      <c r="X432" s="9"/>
    </row>
    <row r="433" spans="1:24" s="4" customFormat="1" ht="80.099999999999994" customHeight="1" x14ac:dyDescent="0.25">
      <c r="A433" s="9">
        <f t="shared" si="42"/>
        <v>315</v>
      </c>
      <c r="B433" s="9">
        <v>42</v>
      </c>
      <c r="C433" s="9" t="s">
        <v>4873</v>
      </c>
      <c r="D433" s="10" t="s">
        <v>250</v>
      </c>
      <c r="E433" s="9" t="s">
        <v>7056</v>
      </c>
      <c r="F433" s="9" t="s">
        <v>7679</v>
      </c>
      <c r="G433" s="9" t="s">
        <v>7680</v>
      </c>
      <c r="H433" s="9" t="s">
        <v>7681</v>
      </c>
      <c r="I433" s="9" t="s">
        <v>7682</v>
      </c>
      <c r="J433" s="9" t="s">
        <v>7683</v>
      </c>
      <c r="K433" s="9" t="s">
        <v>7679</v>
      </c>
      <c r="L433" s="9">
        <v>31.589099999999998</v>
      </c>
      <c r="M433" s="9">
        <v>675421</v>
      </c>
      <c r="N433" s="9" t="s">
        <v>8</v>
      </c>
      <c r="O433" s="28" t="s">
        <v>4422</v>
      </c>
      <c r="P433" s="9" t="s">
        <v>8</v>
      </c>
      <c r="Q433" s="9">
        <v>4</v>
      </c>
      <c r="R433" s="9"/>
      <c r="S433" s="9"/>
      <c r="T433" s="28" t="s">
        <v>7060</v>
      </c>
      <c r="U433" s="28">
        <v>70500</v>
      </c>
      <c r="V433" s="28" t="s">
        <v>258</v>
      </c>
      <c r="W433" s="141" t="s">
        <v>11</v>
      </c>
      <c r="X433" s="9"/>
    </row>
    <row r="434" spans="1:24" s="4" customFormat="1" ht="80.099999999999994" customHeight="1" x14ac:dyDescent="0.25">
      <c r="A434" s="9">
        <f t="shared" si="42"/>
        <v>316</v>
      </c>
      <c r="B434" s="9">
        <v>43</v>
      </c>
      <c r="C434" s="9" t="s">
        <v>4873</v>
      </c>
      <c r="D434" s="10" t="s">
        <v>250</v>
      </c>
      <c r="E434" s="9" t="s">
        <v>7056</v>
      </c>
      <c r="F434" s="9" t="s">
        <v>7684</v>
      </c>
      <c r="G434" s="9" t="s">
        <v>7680</v>
      </c>
      <c r="H434" s="9" t="s">
        <v>7257</v>
      </c>
      <c r="I434" s="9" t="s">
        <v>7685</v>
      </c>
      <c r="J434" s="9" t="s">
        <v>7686</v>
      </c>
      <c r="K434" s="9" t="s">
        <v>7684</v>
      </c>
      <c r="L434" s="9">
        <v>31.584199999999999</v>
      </c>
      <c r="M434" s="9">
        <v>67.6982</v>
      </c>
      <c r="N434" s="9" t="s">
        <v>8</v>
      </c>
      <c r="O434" s="28" t="s">
        <v>4422</v>
      </c>
      <c r="P434" s="9" t="s">
        <v>8</v>
      </c>
      <c r="Q434" s="9">
        <v>2</v>
      </c>
      <c r="R434" s="9"/>
      <c r="S434" s="9"/>
      <c r="T434" s="28" t="s">
        <v>7060</v>
      </c>
      <c r="U434" s="9">
        <v>35250</v>
      </c>
      <c r="V434" s="28" t="s">
        <v>258</v>
      </c>
      <c r="W434" s="141" t="s">
        <v>11</v>
      </c>
      <c r="X434" s="9"/>
    </row>
    <row r="435" spans="1:24" s="4" customFormat="1" ht="80.099999999999994" customHeight="1" x14ac:dyDescent="0.25">
      <c r="A435" s="9">
        <f t="shared" si="42"/>
        <v>317</v>
      </c>
      <c r="B435" s="9">
        <v>44</v>
      </c>
      <c r="C435" s="9" t="s">
        <v>4873</v>
      </c>
      <c r="D435" s="10" t="s">
        <v>250</v>
      </c>
      <c r="E435" s="9" t="s">
        <v>7056</v>
      </c>
      <c r="F435" s="9" t="s">
        <v>7687</v>
      </c>
      <c r="G435" s="9" t="s">
        <v>7680</v>
      </c>
      <c r="H435" s="9" t="s">
        <v>7688</v>
      </c>
      <c r="I435" s="9" t="s">
        <v>7689</v>
      </c>
      <c r="J435" s="9" t="s">
        <v>7690</v>
      </c>
      <c r="K435" s="9" t="s">
        <v>7687</v>
      </c>
      <c r="L435" s="9">
        <v>31.5428</v>
      </c>
      <c r="M435" s="9">
        <v>67.584599999999995</v>
      </c>
      <c r="N435" s="9" t="s">
        <v>8</v>
      </c>
      <c r="O435" s="28" t="s">
        <v>4422</v>
      </c>
      <c r="P435" s="9" t="s">
        <v>8</v>
      </c>
      <c r="Q435" s="9">
        <v>3</v>
      </c>
      <c r="R435" s="9"/>
      <c r="S435" s="9"/>
      <c r="T435" s="28" t="s">
        <v>7060</v>
      </c>
      <c r="U435" s="9">
        <v>52875</v>
      </c>
      <c r="V435" s="28" t="s">
        <v>258</v>
      </c>
      <c r="W435" s="141" t="s">
        <v>11</v>
      </c>
      <c r="X435" s="9"/>
    </row>
    <row r="436" spans="1:24" s="4" customFormat="1" ht="80.099999999999994" customHeight="1" x14ac:dyDescent="0.25">
      <c r="A436" s="9">
        <f t="shared" si="42"/>
        <v>318</v>
      </c>
      <c r="B436" s="9">
        <v>45</v>
      </c>
      <c r="C436" s="9" t="s">
        <v>4873</v>
      </c>
      <c r="D436" s="10" t="s">
        <v>250</v>
      </c>
      <c r="E436" s="9" t="s">
        <v>7056</v>
      </c>
      <c r="F436" s="9" t="s">
        <v>7691</v>
      </c>
      <c r="G436" s="9" t="s">
        <v>4830</v>
      </c>
      <c r="H436" s="9" t="s">
        <v>6105</v>
      </c>
      <c r="I436" s="9" t="s">
        <v>7692</v>
      </c>
      <c r="J436" s="9" t="s">
        <v>7693</v>
      </c>
      <c r="K436" s="9" t="s">
        <v>7691</v>
      </c>
      <c r="L436" s="9">
        <v>31.844999999999999</v>
      </c>
      <c r="M436" s="9">
        <v>67.590999999999994</v>
      </c>
      <c r="N436" s="9" t="s">
        <v>8</v>
      </c>
      <c r="O436" s="28" t="s">
        <v>4422</v>
      </c>
      <c r="P436" s="9" t="s">
        <v>8</v>
      </c>
      <c r="Q436" s="9">
        <v>5</v>
      </c>
      <c r="R436" s="9"/>
      <c r="S436" s="9"/>
      <c r="T436" s="28" t="s">
        <v>7060</v>
      </c>
      <c r="U436" s="9">
        <v>88125</v>
      </c>
      <c r="V436" s="28" t="s">
        <v>258</v>
      </c>
      <c r="W436" s="141" t="s">
        <v>11</v>
      </c>
      <c r="X436" s="9"/>
    </row>
    <row r="437" spans="1:24" s="4" customFormat="1" ht="80.099999999999994" customHeight="1" x14ac:dyDescent="0.25">
      <c r="A437" s="9">
        <f t="shared" si="42"/>
        <v>319</v>
      </c>
      <c r="B437" s="9">
        <v>46</v>
      </c>
      <c r="C437" s="9" t="s">
        <v>4873</v>
      </c>
      <c r="D437" s="10" t="s">
        <v>250</v>
      </c>
      <c r="E437" s="9" t="s">
        <v>7056</v>
      </c>
      <c r="F437" s="9" t="s">
        <v>7694</v>
      </c>
      <c r="G437" s="9" t="s">
        <v>5145</v>
      </c>
      <c r="H437" s="9" t="s">
        <v>7695</v>
      </c>
      <c r="I437" s="9" t="s">
        <v>7696</v>
      </c>
      <c r="J437" s="9" t="s">
        <v>7697</v>
      </c>
      <c r="K437" s="9" t="s">
        <v>7694</v>
      </c>
      <c r="L437" s="9">
        <v>31.597999999999999</v>
      </c>
      <c r="M437" s="9">
        <v>67.248000000000005</v>
      </c>
      <c r="N437" s="9" t="s">
        <v>8</v>
      </c>
      <c r="O437" s="28" t="s">
        <v>4422</v>
      </c>
      <c r="P437" s="9" t="s">
        <v>8</v>
      </c>
      <c r="Q437" s="9">
        <v>5</v>
      </c>
      <c r="R437" s="9"/>
      <c r="S437" s="9"/>
      <c r="T437" s="28" t="s">
        <v>7060</v>
      </c>
      <c r="U437" s="9">
        <v>88125</v>
      </c>
      <c r="V437" s="28" t="s">
        <v>258</v>
      </c>
      <c r="W437" s="141" t="s">
        <v>11</v>
      </c>
      <c r="X437" s="9"/>
    </row>
    <row r="438" spans="1:24" s="4" customFormat="1" ht="80.099999999999994" customHeight="1" x14ac:dyDescent="0.25">
      <c r="D438" s="179"/>
      <c r="E438" s="179"/>
      <c r="F438" s="179"/>
      <c r="J438" s="4" t="s">
        <v>3147</v>
      </c>
      <c r="K438" s="179"/>
      <c r="Q438" s="10">
        <f>SUM(Q220:Q437)</f>
        <v>200</v>
      </c>
      <c r="R438" s="10">
        <f t="shared" ref="R438:S438" si="43">SUM(R220:R437)</f>
        <v>500</v>
      </c>
      <c r="S438" s="10">
        <f t="shared" si="43"/>
        <v>350</v>
      </c>
    </row>
    <row r="439" spans="1:24" s="4" customFormat="1" ht="80.099999999999994" customHeight="1" x14ac:dyDescent="0.25">
      <c r="A439" s="9">
        <f>A218+1</f>
        <v>422</v>
      </c>
      <c r="B439" s="9">
        <v>1</v>
      </c>
      <c r="C439" s="9" t="s">
        <v>109</v>
      </c>
      <c r="D439" s="10" t="s">
        <v>1915</v>
      </c>
      <c r="E439" s="9" t="s">
        <v>1916</v>
      </c>
      <c r="F439" s="9" t="s">
        <v>3338</v>
      </c>
      <c r="G439" s="9" t="s">
        <v>3338</v>
      </c>
      <c r="H439" s="75" t="s">
        <v>1898</v>
      </c>
      <c r="I439" s="9" t="s">
        <v>3339</v>
      </c>
      <c r="J439" s="9" t="s">
        <v>3340</v>
      </c>
      <c r="K439" s="9" t="s">
        <v>3338</v>
      </c>
      <c r="L439" s="9">
        <v>30.539853000000001</v>
      </c>
      <c r="M439" s="9">
        <v>68.53434</v>
      </c>
      <c r="N439" s="28" t="s">
        <v>6</v>
      </c>
      <c r="O439" s="9" t="s">
        <v>7</v>
      </c>
      <c r="P439" s="9" t="s">
        <v>8</v>
      </c>
      <c r="Q439" s="9"/>
      <c r="R439" s="9"/>
      <c r="S439" s="9">
        <v>5</v>
      </c>
      <c r="T439" s="35">
        <v>44171</v>
      </c>
      <c r="U439" s="9">
        <v>63750</v>
      </c>
      <c r="V439" s="28" t="s">
        <v>10</v>
      </c>
      <c r="W439" s="10" t="s">
        <v>117</v>
      </c>
      <c r="X439" s="9" t="s">
        <v>3341</v>
      </c>
    </row>
    <row r="440" spans="1:24" s="4" customFormat="1" ht="80.099999999999994" customHeight="1" x14ac:dyDescent="0.25">
      <c r="A440" s="9">
        <f>A439+1</f>
        <v>423</v>
      </c>
      <c r="B440" s="9">
        <v>2</v>
      </c>
      <c r="C440" s="9" t="s">
        <v>109</v>
      </c>
      <c r="D440" s="10" t="s">
        <v>1915</v>
      </c>
      <c r="E440" s="9" t="s">
        <v>1916</v>
      </c>
      <c r="F440" s="9" t="s">
        <v>3338</v>
      </c>
      <c r="G440" s="9" t="s">
        <v>3338</v>
      </c>
      <c r="H440" s="9" t="s">
        <v>739</v>
      </c>
      <c r="I440" s="9" t="s">
        <v>3342</v>
      </c>
      <c r="J440" s="9" t="s">
        <v>3340</v>
      </c>
      <c r="K440" s="9" t="s">
        <v>3338</v>
      </c>
      <c r="L440" s="9">
        <v>30.844650000000001</v>
      </c>
      <c r="M440" s="9">
        <v>68.565359999999998</v>
      </c>
      <c r="N440" s="28" t="s">
        <v>6</v>
      </c>
      <c r="O440" s="9" t="s">
        <v>7</v>
      </c>
      <c r="P440" s="9" t="s">
        <v>8</v>
      </c>
      <c r="Q440" s="9"/>
      <c r="R440" s="9"/>
      <c r="S440" s="9">
        <v>4</v>
      </c>
      <c r="T440" s="35">
        <v>44171</v>
      </c>
      <c r="U440" s="9">
        <v>51000</v>
      </c>
      <c r="V440" s="28" t="s">
        <v>10</v>
      </c>
      <c r="W440" s="10" t="s">
        <v>117</v>
      </c>
      <c r="X440" s="9" t="s">
        <v>3341</v>
      </c>
    </row>
    <row r="441" spans="1:24" s="4" customFormat="1" ht="80.099999999999994" customHeight="1" x14ac:dyDescent="0.25">
      <c r="A441" s="9">
        <f>A440+1</f>
        <v>424</v>
      </c>
      <c r="B441" s="9">
        <v>3</v>
      </c>
      <c r="C441" s="9" t="s">
        <v>109</v>
      </c>
      <c r="D441" s="10" t="s">
        <v>1915</v>
      </c>
      <c r="E441" s="9" t="s">
        <v>1916</v>
      </c>
      <c r="F441" s="9" t="s">
        <v>3343</v>
      </c>
      <c r="G441" s="9" t="s">
        <v>3343</v>
      </c>
      <c r="H441" s="9" t="s">
        <v>3344</v>
      </c>
      <c r="I441" s="9" t="s">
        <v>3345</v>
      </c>
      <c r="J441" s="9" t="s">
        <v>3340</v>
      </c>
      <c r="K441" s="9" t="s">
        <v>3343</v>
      </c>
      <c r="L441" s="9">
        <v>30.357569999999999</v>
      </c>
      <c r="M441" s="9">
        <v>68.574550000000002</v>
      </c>
      <c r="N441" s="28" t="s">
        <v>6</v>
      </c>
      <c r="O441" s="9" t="s">
        <v>7</v>
      </c>
      <c r="P441" s="9" t="s">
        <v>8</v>
      </c>
      <c r="Q441" s="9"/>
      <c r="R441" s="9"/>
      <c r="S441" s="9">
        <v>6</v>
      </c>
      <c r="T441" s="35">
        <v>44171</v>
      </c>
      <c r="U441" s="9">
        <v>76500</v>
      </c>
      <c r="V441" s="28" t="s">
        <v>10</v>
      </c>
      <c r="W441" s="10" t="s">
        <v>117</v>
      </c>
      <c r="X441" s="9" t="s">
        <v>3341</v>
      </c>
    </row>
    <row r="442" spans="1:24" s="4" customFormat="1" ht="80.099999999999994" customHeight="1" x14ac:dyDescent="0.25">
      <c r="A442" s="9">
        <f t="shared" ref="A442:A505" si="44">A441+1</f>
        <v>425</v>
      </c>
      <c r="B442" s="9">
        <v>4</v>
      </c>
      <c r="C442" s="9" t="s">
        <v>109</v>
      </c>
      <c r="D442" s="10" t="s">
        <v>1915</v>
      </c>
      <c r="E442" s="9" t="s">
        <v>1916</v>
      </c>
      <c r="F442" s="9" t="s">
        <v>3346</v>
      </c>
      <c r="G442" s="9" t="s">
        <v>3346</v>
      </c>
      <c r="H442" s="9" t="s">
        <v>39</v>
      </c>
      <c r="I442" s="9" t="s">
        <v>3347</v>
      </c>
      <c r="J442" s="9" t="s">
        <v>3340</v>
      </c>
      <c r="K442" s="9" t="s">
        <v>3346</v>
      </c>
      <c r="L442" s="9">
        <v>30.987897</v>
      </c>
      <c r="M442" s="9">
        <v>68.466566</v>
      </c>
      <c r="N442" s="28" t="s">
        <v>6</v>
      </c>
      <c r="O442" s="9" t="s">
        <v>7</v>
      </c>
      <c r="P442" s="9" t="s">
        <v>8</v>
      </c>
      <c r="Q442" s="9"/>
      <c r="R442" s="9"/>
      <c r="S442" s="9">
        <v>5</v>
      </c>
      <c r="T442" s="35">
        <v>44171</v>
      </c>
      <c r="U442" s="9">
        <v>63750</v>
      </c>
      <c r="V442" s="28" t="s">
        <v>10</v>
      </c>
      <c r="W442" s="10" t="s">
        <v>117</v>
      </c>
      <c r="X442" s="9" t="s">
        <v>3341</v>
      </c>
    </row>
    <row r="443" spans="1:24" s="4" customFormat="1" ht="80.099999999999994" customHeight="1" x14ac:dyDescent="0.25">
      <c r="A443" s="9">
        <f t="shared" si="44"/>
        <v>426</v>
      </c>
      <c r="B443" s="9">
        <v>5</v>
      </c>
      <c r="C443" s="9" t="s">
        <v>109</v>
      </c>
      <c r="D443" s="10" t="s">
        <v>1915</v>
      </c>
      <c r="E443" s="9" t="s">
        <v>1916</v>
      </c>
      <c r="F443" s="9" t="s">
        <v>3343</v>
      </c>
      <c r="G443" s="9" t="s">
        <v>3343</v>
      </c>
      <c r="H443" s="9" t="s">
        <v>3348</v>
      </c>
      <c r="I443" s="9" t="s">
        <v>3349</v>
      </c>
      <c r="J443" s="9" t="s">
        <v>3340</v>
      </c>
      <c r="K443" s="9" t="s">
        <v>3343</v>
      </c>
      <c r="L443" s="9">
        <v>30.673855</v>
      </c>
      <c r="M443" s="9">
        <v>68.887445999999997</v>
      </c>
      <c r="N443" s="28" t="s">
        <v>6</v>
      </c>
      <c r="O443" s="9" t="s">
        <v>7</v>
      </c>
      <c r="P443" s="9" t="s">
        <v>8</v>
      </c>
      <c r="Q443" s="9"/>
      <c r="R443" s="9"/>
      <c r="S443" s="9">
        <v>5</v>
      </c>
      <c r="T443" s="35">
        <v>44171</v>
      </c>
      <c r="U443" s="9">
        <v>63750</v>
      </c>
      <c r="V443" s="28" t="s">
        <v>10</v>
      </c>
      <c r="W443" s="10" t="s">
        <v>117</v>
      </c>
      <c r="X443" s="9" t="s">
        <v>3341</v>
      </c>
    </row>
    <row r="444" spans="1:24" s="4" customFormat="1" ht="80.099999999999994" customHeight="1" x14ac:dyDescent="0.25">
      <c r="A444" s="9">
        <f t="shared" si="44"/>
        <v>427</v>
      </c>
      <c r="B444" s="9">
        <v>6</v>
      </c>
      <c r="C444" s="9" t="s">
        <v>109</v>
      </c>
      <c r="D444" s="10" t="s">
        <v>1915</v>
      </c>
      <c r="E444" s="9" t="s">
        <v>1916</v>
      </c>
      <c r="F444" s="9" t="s">
        <v>3343</v>
      </c>
      <c r="G444" s="9" t="s">
        <v>3343</v>
      </c>
      <c r="H444" s="9" t="s">
        <v>3350</v>
      </c>
      <c r="I444" s="9" t="s">
        <v>3351</v>
      </c>
      <c r="J444" s="9" t="s">
        <v>3340</v>
      </c>
      <c r="K444" s="9" t="s">
        <v>3343</v>
      </c>
      <c r="L444" s="9">
        <v>30.764559999999999</v>
      </c>
      <c r="M444" s="9">
        <v>68.457644000000002</v>
      </c>
      <c r="N444" s="28" t="s">
        <v>6</v>
      </c>
      <c r="O444" s="9" t="s">
        <v>7</v>
      </c>
      <c r="P444" s="9" t="s">
        <v>8</v>
      </c>
      <c r="Q444" s="9"/>
      <c r="R444" s="9"/>
      <c r="S444" s="9">
        <v>5</v>
      </c>
      <c r="T444" s="35">
        <v>44171</v>
      </c>
      <c r="U444" s="9">
        <v>63750</v>
      </c>
      <c r="V444" s="28" t="s">
        <v>10</v>
      </c>
      <c r="W444" s="10" t="s">
        <v>117</v>
      </c>
      <c r="X444" s="9" t="s">
        <v>3341</v>
      </c>
    </row>
    <row r="445" spans="1:24" s="4" customFormat="1" ht="80.099999999999994" customHeight="1" x14ac:dyDescent="0.25">
      <c r="A445" s="9">
        <f t="shared" si="44"/>
        <v>428</v>
      </c>
      <c r="B445" s="9">
        <v>7</v>
      </c>
      <c r="C445" s="9" t="s">
        <v>109</v>
      </c>
      <c r="D445" s="10" t="s">
        <v>1915</v>
      </c>
      <c r="E445" s="9" t="s">
        <v>1916</v>
      </c>
      <c r="F445" s="9" t="s">
        <v>3352</v>
      </c>
      <c r="G445" s="9" t="s">
        <v>3352</v>
      </c>
      <c r="H445" s="9" t="s">
        <v>3353</v>
      </c>
      <c r="I445" s="9" t="s">
        <v>3354</v>
      </c>
      <c r="J445" s="9" t="s">
        <v>3340</v>
      </c>
      <c r="K445" s="9" t="s">
        <v>3352</v>
      </c>
      <c r="L445" s="9">
        <v>30.767869999999998</v>
      </c>
      <c r="M445" s="9">
        <v>68.867779999999996</v>
      </c>
      <c r="N445" s="28" t="s">
        <v>6</v>
      </c>
      <c r="O445" s="9" t="s">
        <v>7</v>
      </c>
      <c r="P445" s="9" t="s">
        <v>8</v>
      </c>
      <c r="Q445" s="9"/>
      <c r="R445" s="9"/>
      <c r="S445" s="9">
        <v>4</v>
      </c>
      <c r="T445" s="35">
        <v>44171</v>
      </c>
      <c r="U445" s="9">
        <v>51000</v>
      </c>
      <c r="V445" s="28" t="s">
        <v>10</v>
      </c>
      <c r="W445" s="10" t="s">
        <v>117</v>
      </c>
      <c r="X445" s="9" t="s">
        <v>3341</v>
      </c>
    </row>
    <row r="446" spans="1:24" s="4" customFormat="1" ht="80.099999999999994" customHeight="1" x14ac:dyDescent="0.25">
      <c r="A446" s="9">
        <f t="shared" si="44"/>
        <v>429</v>
      </c>
      <c r="B446" s="9">
        <v>8</v>
      </c>
      <c r="C446" s="9" t="s">
        <v>109</v>
      </c>
      <c r="D446" s="10" t="s">
        <v>1915</v>
      </c>
      <c r="E446" s="9" t="s">
        <v>1916</v>
      </c>
      <c r="F446" s="9" t="s">
        <v>3352</v>
      </c>
      <c r="G446" s="9" t="s">
        <v>3352</v>
      </c>
      <c r="H446" s="9" t="s">
        <v>3355</v>
      </c>
      <c r="I446" s="9" t="s">
        <v>3356</v>
      </c>
      <c r="J446" s="9" t="s">
        <v>3340</v>
      </c>
      <c r="K446" s="9" t="s">
        <v>3352</v>
      </c>
      <c r="L446" s="9">
        <v>30.976459999999999</v>
      </c>
      <c r="M446" s="9">
        <v>68.864670000000004</v>
      </c>
      <c r="N446" s="28" t="s">
        <v>6</v>
      </c>
      <c r="O446" s="9" t="s">
        <v>7</v>
      </c>
      <c r="P446" s="9" t="s">
        <v>8</v>
      </c>
      <c r="Q446" s="9"/>
      <c r="R446" s="9"/>
      <c r="S446" s="9">
        <v>4</v>
      </c>
      <c r="T446" s="35">
        <v>44171</v>
      </c>
      <c r="U446" s="9">
        <v>51000</v>
      </c>
      <c r="V446" s="28" t="s">
        <v>10</v>
      </c>
      <c r="W446" s="10" t="s">
        <v>117</v>
      </c>
      <c r="X446" s="9" t="s">
        <v>3341</v>
      </c>
    </row>
    <row r="447" spans="1:24" s="4" customFormat="1" ht="80.099999999999994" customHeight="1" x14ac:dyDescent="0.25">
      <c r="A447" s="9">
        <f t="shared" si="44"/>
        <v>430</v>
      </c>
      <c r="B447" s="9">
        <v>9</v>
      </c>
      <c r="C447" s="9" t="s">
        <v>109</v>
      </c>
      <c r="D447" s="10" t="s">
        <v>1915</v>
      </c>
      <c r="E447" s="9" t="s">
        <v>1916</v>
      </c>
      <c r="F447" s="9" t="s">
        <v>3352</v>
      </c>
      <c r="G447" s="9" t="s">
        <v>3352</v>
      </c>
      <c r="H447" s="9" t="s">
        <v>965</v>
      </c>
      <c r="I447" s="9" t="s">
        <v>3357</v>
      </c>
      <c r="J447" s="9" t="s">
        <v>3340</v>
      </c>
      <c r="K447" s="9" t="s">
        <v>3352</v>
      </c>
      <c r="L447" s="9">
        <v>30.657654999999998</v>
      </c>
      <c r="M447" s="9">
        <v>68.456766000000002</v>
      </c>
      <c r="N447" s="28" t="s">
        <v>6</v>
      </c>
      <c r="O447" s="9" t="s">
        <v>7</v>
      </c>
      <c r="P447" s="9" t="s">
        <v>8</v>
      </c>
      <c r="Q447" s="9"/>
      <c r="R447" s="9"/>
      <c r="S447" s="9">
        <v>4</v>
      </c>
      <c r="T447" s="35">
        <v>44171</v>
      </c>
      <c r="U447" s="9">
        <v>51000</v>
      </c>
      <c r="V447" s="28" t="s">
        <v>10</v>
      </c>
      <c r="W447" s="10" t="s">
        <v>117</v>
      </c>
      <c r="X447" s="9" t="s">
        <v>3341</v>
      </c>
    </row>
    <row r="448" spans="1:24" s="4" customFormat="1" ht="80.099999999999994" customHeight="1" x14ac:dyDescent="0.25">
      <c r="A448" s="9">
        <f t="shared" si="44"/>
        <v>431</v>
      </c>
      <c r="B448" s="9">
        <v>10</v>
      </c>
      <c r="C448" s="9" t="s">
        <v>109</v>
      </c>
      <c r="D448" s="10" t="s">
        <v>1915</v>
      </c>
      <c r="E448" s="9" t="s">
        <v>1916</v>
      </c>
      <c r="F448" s="9" t="s">
        <v>3358</v>
      </c>
      <c r="G448" s="9" t="s">
        <v>3358</v>
      </c>
      <c r="H448" s="9" t="s">
        <v>2514</v>
      </c>
      <c r="I448" s="9" t="s">
        <v>3359</v>
      </c>
      <c r="J448" s="9" t="s">
        <v>3340</v>
      </c>
      <c r="K448" s="9" t="s">
        <v>3358</v>
      </c>
      <c r="L448" s="9">
        <v>30.765466</v>
      </c>
      <c r="M448" s="9">
        <v>68.574539999999999</v>
      </c>
      <c r="N448" s="28" t="s">
        <v>6</v>
      </c>
      <c r="O448" s="9" t="s">
        <v>7</v>
      </c>
      <c r="P448" s="9" t="s">
        <v>8</v>
      </c>
      <c r="Q448" s="9"/>
      <c r="R448" s="9"/>
      <c r="S448" s="9">
        <v>4</v>
      </c>
      <c r="T448" s="35">
        <v>44171</v>
      </c>
      <c r="U448" s="9">
        <v>51000</v>
      </c>
      <c r="V448" s="28" t="s">
        <v>10</v>
      </c>
      <c r="W448" s="10" t="s">
        <v>117</v>
      </c>
      <c r="X448" s="9" t="s">
        <v>3341</v>
      </c>
    </row>
    <row r="449" spans="1:24" s="4" customFormat="1" ht="80.099999999999994" customHeight="1" x14ac:dyDescent="0.25">
      <c r="A449" s="9">
        <f t="shared" si="44"/>
        <v>432</v>
      </c>
      <c r="B449" s="9">
        <v>11</v>
      </c>
      <c r="C449" s="9" t="s">
        <v>109</v>
      </c>
      <c r="D449" s="10" t="s">
        <v>1915</v>
      </c>
      <c r="E449" s="9" t="s">
        <v>1916</v>
      </c>
      <c r="F449" s="9" t="s">
        <v>3358</v>
      </c>
      <c r="G449" s="9" t="s">
        <v>3358</v>
      </c>
      <c r="H449" s="9" t="s">
        <v>3360</v>
      </c>
      <c r="I449" s="9" t="s">
        <v>3361</v>
      </c>
      <c r="J449" s="9" t="s">
        <v>3340</v>
      </c>
      <c r="K449" s="9" t="s">
        <v>3358</v>
      </c>
      <c r="L449" s="9">
        <v>30.675560000000001</v>
      </c>
      <c r="M449" s="9">
        <v>68.546449999999993</v>
      </c>
      <c r="N449" s="28" t="s">
        <v>6</v>
      </c>
      <c r="O449" s="9" t="s">
        <v>7</v>
      </c>
      <c r="P449" s="9" t="s">
        <v>8</v>
      </c>
      <c r="Q449" s="9"/>
      <c r="R449" s="9"/>
      <c r="S449" s="9">
        <v>4</v>
      </c>
      <c r="T449" s="35">
        <v>44171</v>
      </c>
      <c r="U449" s="9">
        <v>51000</v>
      </c>
      <c r="V449" s="28" t="s">
        <v>10</v>
      </c>
      <c r="W449" s="10" t="s">
        <v>117</v>
      </c>
      <c r="X449" s="9" t="s">
        <v>3341</v>
      </c>
    </row>
    <row r="450" spans="1:24" s="4" customFormat="1" ht="80.099999999999994" customHeight="1" x14ac:dyDescent="0.25">
      <c r="A450" s="9">
        <f t="shared" si="44"/>
        <v>433</v>
      </c>
      <c r="B450" s="9">
        <v>12</v>
      </c>
      <c r="C450" s="9" t="s">
        <v>109</v>
      </c>
      <c r="D450" s="10" t="s">
        <v>1915</v>
      </c>
      <c r="E450" s="9" t="s">
        <v>1916</v>
      </c>
      <c r="F450" s="9" t="s">
        <v>3358</v>
      </c>
      <c r="G450" s="9" t="s">
        <v>3358</v>
      </c>
      <c r="H450" s="9" t="s">
        <v>3362</v>
      </c>
      <c r="I450" s="9" t="s">
        <v>3363</v>
      </c>
      <c r="J450" s="9" t="s">
        <v>3340</v>
      </c>
      <c r="K450" s="9" t="s">
        <v>3358</v>
      </c>
      <c r="L450" s="9">
        <v>30.764455000000002</v>
      </c>
      <c r="M450" s="9">
        <v>68.457745000000003</v>
      </c>
      <c r="N450" s="28" t="s">
        <v>6</v>
      </c>
      <c r="O450" s="9" t="s">
        <v>7</v>
      </c>
      <c r="P450" s="9" t="s">
        <v>8</v>
      </c>
      <c r="Q450" s="9"/>
      <c r="R450" s="9"/>
      <c r="S450" s="9">
        <v>4</v>
      </c>
      <c r="T450" s="35">
        <v>44171</v>
      </c>
      <c r="U450" s="9">
        <v>51000</v>
      </c>
      <c r="V450" s="28" t="s">
        <v>10</v>
      </c>
      <c r="W450" s="10" t="s">
        <v>117</v>
      </c>
      <c r="X450" s="9" t="s">
        <v>3341</v>
      </c>
    </row>
    <row r="451" spans="1:24" s="4" customFormat="1" ht="80.099999999999994" customHeight="1" x14ac:dyDescent="0.25">
      <c r="A451" s="9">
        <f t="shared" si="44"/>
        <v>434</v>
      </c>
      <c r="B451" s="9">
        <v>13</v>
      </c>
      <c r="C451" s="9" t="s">
        <v>109</v>
      </c>
      <c r="D451" s="10" t="s">
        <v>1915</v>
      </c>
      <c r="E451" s="9" t="s">
        <v>1916</v>
      </c>
      <c r="F451" s="9" t="s">
        <v>3358</v>
      </c>
      <c r="G451" s="9" t="s">
        <v>3358</v>
      </c>
      <c r="H451" s="9" t="s">
        <v>2802</v>
      </c>
      <c r="I451" s="9" t="s">
        <v>3364</v>
      </c>
      <c r="J451" s="9" t="s">
        <v>3340</v>
      </c>
      <c r="K451" s="9" t="s">
        <v>3358</v>
      </c>
      <c r="L451" s="9">
        <v>30.674356</v>
      </c>
      <c r="M451" s="9">
        <v>68.675656000000004</v>
      </c>
      <c r="N451" s="28" t="s">
        <v>6</v>
      </c>
      <c r="O451" s="9" t="s">
        <v>7</v>
      </c>
      <c r="P451" s="9" t="s">
        <v>8</v>
      </c>
      <c r="Q451" s="9"/>
      <c r="R451" s="9"/>
      <c r="S451" s="9">
        <v>2</v>
      </c>
      <c r="T451" s="35">
        <v>44171</v>
      </c>
      <c r="U451" s="9">
        <v>25500</v>
      </c>
      <c r="V451" s="28" t="s">
        <v>10</v>
      </c>
      <c r="W451" s="10" t="s">
        <v>117</v>
      </c>
      <c r="X451" s="9" t="s">
        <v>3341</v>
      </c>
    </row>
    <row r="452" spans="1:24" s="4" customFormat="1" ht="80.099999999999994" customHeight="1" x14ac:dyDescent="0.25">
      <c r="A452" s="9">
        <f t="shared" si="44"/>
        <v>435</v>
      </c>
      <c r="B452" s="9">
        <v>14</v>
      </c>
      <c r="C452" s="9" t="s">
        <v>109</v>
      </c>
      <c r="D452" s="10" t="s">
        <v>1915</v>
      </c>
      <c r="E452" s="9" t="s">
        <v>1916</v>
      </c>
      <c r="F452" s="9" t="s">
        <v>3352</v>
      </c>
      <c r="G452" s="9" t="s">
        <v>3352</v>
      </c>
      <c r="H452" s="9" t="s">
        <v>3365</v>
      </c>
      <c r="I452" s="9" t="s">
        <v>3366</v>
      </c>
      <c r="J452" s="9" t="s">
        <v>3340</v>
      </c>
      <c r="K452" s="9" t="s">
        <v>3352</v>
      </c>
      <c r="L452" s="9">
        <v>30.657599999999999</v>
      </c>
      <c r="M452" s="9">
        <v>68.87867</v>
      </c>
      <c r="N452" s="28" t="s">
        <v>6</v>
      </c>
      <c r="O452" s="9" t="s">
        <v>7</v>
      </c>
      <c r="P452" s="9" t="s">
        <v>8</v>
      </c>
      <c r="Q452" s="9"/>
      <c r="R452" s="9"/>
      <c r="S452" s="9">
        <v>2</v>
      </c>
      <c r="T452" s="35">
        <v>44171</v>
      </c>
      <c r="U452" s="9">
        <v>25500</v>
      </c>
      <c r="V452" s="28" t="s">
        <v>10</v>
      </c>
      <c r="W452" s="10" t="s">
        <v>117</v>
      </c>
      <c r="X452" s="9" t="s">
        <v>3341</v>
      </c>
    </row>
    <row r="453" spans="1:24" s="4" customFormat="1" ht="80.099999999999994" customHeight="1" x14ac:dyDescent="0.25">
      <c r="A453" s="9">
        <f t="shared" si="44"/>
        <v>436</v>
      </c>
      <c r="B453" s="9">
        <v>15</v>
      </c>
      <c r="C453" s="9" t="s">
        <v>109</v>
      </c>
      <c r="D453" s="10" t="s">
        <v>1915</v>
      </c>
      <c r="E453" s="9" t="s">
        <v>1916</v>
      </c>
      <c r="F453" s="9" t="s">
        <v>3367</v>
      </c>
      <c r="G453" s="9" t="s">
        <v>3367</v>
      </c>
      <c r="H453" s="9" t="s">
        <v>3368</v>
      </c>
      <c r="I453" s="9" t="s">
        <v>3369</v>
      </c>
      <c r="J453" s="9" t="s">
        <v>3340</v>
      </c>
      <c r="K453" s="9" t="s">
        <v>3367</v>
      </c>
      <c r="L453" s="9">
        <v>30.677700000000002</v>
      </c>
      <c r="M453" s="9">
        <v>68.675669999999997</v>
      </c>
      <c r="N453" s="28" t="s">
        <v>6</v>
      </c>
      <c r="O453" s="9" t="s">
        <v>7</v>
      </c>
      <c r="P453" s="9" t="s">
        <v>8</v>
      </c>
      <c r="Q453" s="9"/>
      <c r="R453" s="9"/>
      <c r="S453" s="9">
        <v>4</v>
      </c>
      <c r="T453" s="35">
        <v>44171</v>
      </c>
      <c r="U453" s="9">
        <v>51000</v>
      </c>
      <c r="V453" s="28" t="s">
        <v>10</v>
      </c>
      <c r="W453" s="10" t="s">
        <v>117</v>
      </c>
      <c r="X453" s="9" t="s">
        <v>3341</v>
      </c>
    </row>
    <row r="454" spans="1:24" s="4" customFormat="1" ht="80.099999999999994" customHeight="1" x14ac:dyDescent="0.25">
      <c r="A454" s="9">
        <f t="shared" si="44"/>
        <v>437</v>
      </c>
      <c r="B454" s="9">
        <v>16</v>
      </c>
      <c r="C454" s="9" t="s">
        <v>109</v>
      </c>
      <c r="D454" s="10" t="s">
        <v>1915</v>
      </c>
      <c r="E454" s="9" t="s">
        <v>1916</v>
      </c>
      <c r="F454" s="9" t="s">
        <v>3370</v>
      </c>
      <c r="G454" s="9" t="s">
        <v>3370</v>
      </c>
      <c r="H454" s="9" t="s">
        <v>642</v>
      </c>
      <c r="I454" s="9" t="s">
        <v>3371</v>
      </c>
      <c r="J454" s="9" t="s">
        <v>3340</v>
      </c>
      <c r="K454" s="9" t="s">
        <v>3370</v>
      </c>
      <c r="L454" s="9">
        <v>30.76858</v>
      </c>
      <c r="M454" s="9">
        <v>68.265765000000002</v>
      </c>
      <c r="N454" s="28" t="s">
        <v>6</v>
      </c>
      <c r="O454" s="9" t="s">
        <v>7</v>
      </c>
      <c r="P454" s="9" t="s">
        <v>8</v>
      </c>
      <c r="Q454" s="9"/>
      <c r="R454" s="9"/>
      <c r="S454" s="9">
        <v>3</v>
      </c>
      <c r="T454" s="35">
        <v>44171</v>
      </c>
      <c r="U454" s="9">
        <v>38250</v>
      </c>
      <c r="V454" s="28" t="s">
        <v>10</v>
      </c>
      <c r="W454" s="10" t="s">
        <v>117</v>
      </c>
      <c r="X454" s="9" t="s">
        <v>3341</v>
      </c>
    </row>
    <row r="455" spans="1:24" s="4" customFormat="1" ht="80.099999999999994" customHeight="1" x14ac:dyDescent="0.25">
      <c r="A455" s="9">
        <f t="shared" si="44"/>
        <v>438</v>
      </c>
      <c r="B455" s="9">
        <v>17</v>
      </c>
      <c r="C455" s="9" t="s">
        <v>109</v>
      </c>
      <c r="D455" s="10" t="s">
        <v>1915</v>
      </c>
      <c r="E455" s="9" t="s">
        <v>1916</v>
      </c>
      <c r="F455" s="9" t="s">
        <v>3343</v>
      </c>
      <c r="G455" s="9" t="s">
        <v>3343</v>
      </c>
      <c r="H455" s="9" t="s">
        <v>3372</v>
      </c>
      <c r="I455" s="9" t="s">
        <v>3373</v>
      </c>
      <c r="J455" s="9" t="s">
        <v>3340</v>
      </c>
      <c r="K455" s="9" t="s">
        <v>3343</v>
      </c>
      <c r="L455" s="9">
        <v>30.865670000000001</v>
      </c>
      <c r="M455" s="9">
        <v>68.87576</v>
      </c>
      <c r="N455" s="28" t="s">
        <v>6</v>
      </c>
      <c r="O455" s="9" t="s">
        <v>7</v>
      </c>
      <c r="P455" s="9" t="s">
        <v>8</v>
      </c>
      <c r="Q455" s="9"/>
      <c r="R455" s="9"/>
      <c r="S455" s="9">
        <v>6</v>
      </c>
      <c r="T455" s="35">
        <v>44171</v>
      </c>
      <c r="U455" s="9">
        <v>76500</v>
      </c>
      <c r="V455" s="28" t="s">
        <v>10</v>
      </c>
      <c r="W455" s="10" t="s">
        <v>117</v>
      </c>
      <c r="X455" s="9" t="s">
        <v>3341</v>
      </c>
    </row>
    <row r="456" spans="1:24" s="4" customFormat="1" ht="80.099999999999994" customHeight="1" x14ac:dyDescent="0.25">
      <c r="A456" s="9">
        <f t="shared" si="44"/>
        <v>439</v>
      </c>
      <c r="B456" s="9">
        <v>18</v>
      </c>
      <c r="C456" s="9" t="s">
        <v>109</v>
      </c>
      <c r="D456" s="10" t="s">
        <v>1915</v>
      </c>
      <c r="E456" s="9" t="s">
        <v>1916</v>
      </c>
      <c r="F456" s="9" t="s">
        <v>3346</v>
      </c>
      <c r="G456" s="9" t="s">
        <v>3346</v>
      </c>
      <c r="H456" s="9" t="s">
        <v>3374</v>
      </c>
      <c r="I456" s="9" t="s">
        <v>3375</v>
      </c>
      <c r="J456" s="9" t="s">
        <v>3340</v>
      </c>
      <c r="K456" s="9" t="s">
        <v>3346</v>
      </c>
      <c r="L456" s="9">
        <v>30.765785999999999</v>
      </c>
      <c r="M456" s="9">
        <v>68.324380000000005</v>
      </c>
      <c r="N456" s="28" t="s">
        <v>6</v>
      </c>
      <c r="O456" s="9" t="s">
        <v>7</v>
      </c>
      <c r="P456" s="9" t="s">
        <v>8</v>
      </c>
      <c r="Q456" s="9"/>
      <c r="R456" s="9"/>
      <c r="S456" s="9">
        <v>5</v>
      </c>
      <c r="T456" s="35">
        <v>44171</v>
      </c>
      <c r="U456" s="9">
        <v>63750</v>
      </c>
      <c r="V456" s="28" t="s">
        <v>10</v>
      </c>
      <c r="W456" s="10" t="s">
        <v>117</v>
      </c>
      <c r="X456" s="9" t="s">
        <v>3341</v>
      </c>
    </row>
    <row r="457" spans="1:24" s="4" customFormat="1" ht="80.099999999999994" customHeight="1" x14ac:dyDescent="0.25">
      <c r="A457" s="9">
        <f t="shared" si="44"/>
        <v>440</v>
      </c>
      <c r="B457" s="9">
        <v>19</v>
      </c>
      <c r="C457" s="9" t="s">
        <v>109</v>
      </c>
      <c r="D457" s="10" t="s">
        <v>1915</v>
      </c>
      <c r="E457" s="9" t="s">
        <v>1916</v>
      </c>
      <c r="F457" s="9" t="s">
        <v>3346</v>
      </c>
      <c r="G457" s="9" t="s">
        <v>3346</v>
      </c>
      <c r="H457" s="9" t="s">
        <v>1189</v>
      </c>
      <c r="I457" s="9" t="s">
        <v>3376</v>
      </c>
      <c r="J457" s="9" t="s">
        <v>3340</v>
      </c>
      <c r="K457" s="9" t="s">
        <v>3346</v>
      </c>
      <c r="L457" s="9">
        <v>30.87687</v>
      </c>
      <c r="M457" s="9">
        <v>68.452399999999997</v>
      </c>
      <c r="N457" s="28" t="s">
        <v>6</v>
      </c>
      <c r="O457" s="9" t="s">
        <v>7</v>
      </c>
      <c r="P457" s="9" t="s">
        <v>8</v>
      </c>
      <c r="Q457" s="9"/>
      <c r="R457" s="9"/>
      <c r="S457" s="9">
        <v>4</v>
      </c>
      <c r="T457" s="35">
        <v>44171</v>
      </c>
      <c r="U457" s="9">
        <v>51000</v>
      </c>
      <c r="V457" s="28" t="s">
        <v>10</v>
      </c>
      <c r="W457" s="10" t="s">
        <v>117</v>
      </c>
      <c r="X457" s="9" t="s">
        <v>3341</v>
      </c>
    </row>
    <row r="458" spans="1:24" s="4" customFormat="1" ht="80.099999999999994" customHeight="1" x14ac:dyDescent="0.25">
      <c r="A458" s="9">
        <f t="shared" si="44"/>
        <v>441</v>
      </c>
      <c r="B458" s="9">
        <v>20</v>
      </c>
      <c r="C458" s="9" t="s">
        <v>109</v>
      </c>
      <c r="D458" s="10" t="s">
        <v>1915</v>
      </c>
      <c r="E458" s="9" t="s">
        <v>1916</v>
      </c>
      <c r="F458" s="9" t="s">
        <v>3377</v>
      </c>
      <c r="G458" s="9" t="s">
        <v>3377</v>
      </c>
      <c r="H458" s="9" t="s">
        <v>3378</v>
      </c>
      <c r="I458" s="9" t="s">
        <v>3379</v>
      </c>
      <c r="J458" s="9" t="s">
        <v>3340</v>
      </c>
      <c r="K458" s="9" t="s">
        <v>3377</v>
      </c>
      <c r="L458" s="9">
        <v>30.8567</v>
      </c>
      <c r="M458" s="9">
        <v>68.432320000000004</v>
      </c>
      <c r="N458" s="28" t="s">
        <v>6</v>
      </c>
      <c r="O458" s="9" t="s">
        <v>7</v>
      </c>
      <c r="P458" s="9" t="s">
        <v>8</v>
      </c>
      <c r="Q458" s="9"/>
      <c r="R458" s="9"/>
      <c r="S458" s="9">
        <v>5</v>
      </c>
      <c r="T458" s="35">
        <v>44171</v>
      </c>
      <c r="U458" s="9">
        <v>63750</v>
      </c>
      <c r="V458" s="28" t="s">
        <v>10</v>
      </c>
      <c r="W458" s="10" t="s">
        <v>117</v>
      </c>
      <c r="X458" s="9" t="s">
        <v>3341</v>
      </c>
    </row>
    <row r="459" spans="1:24" s="4" customFormat="1" ht="80.099999999999994" customHeight="1" x14ac:dyDescent="0.25">
      <c r="A459" s="9">
        <f t="shared" si="44"/>
        <v>442</v>
      </c>
      <c r="B459" s="9">
        <v>21</v>
      </c>
      <c r="C459" s="9" t="s">
        <v>109</v>
      </c>
      <c r="D459" s="10" t="s">
        <v>1915</v>
      </c>
      <c r="E459" s="9" t="s">
        <v>1916</v>
      </c>
      <c r="F459" s="9" t="s">
        <v>3370</v>
      </c>
      <c r="G459" s="9" t="s">
        <v>3370</v>
      </c>
      <c r="H459" s="9" t="s">
        <v>3380</v>
      </c>
      <c r="I459" s="9" t="s">
        <v>3381</v>
      </c>
      <c r="J459" s="9" t="s">
        <v>3340</v>
      </c>
      <c r="K459" s="9" t="s">
        <v>3370</v>
      </c>
      <c r="L459" s="9">
        <v>30.432423</v>
      </c>
      <c r="M459" s="9">
        <v>68.876876999999993</v>
      </c>
      <c r="N459" s="28" t="s">
        <v>6</v>
      </c>
      <c r="O459" s="9" t="s">
        <v>7</v>
      </c>
      <c r="P459" s="9" t="s">
        <v>8</v>
      </c>
      <c r="Q459" s="9"/>
      <c r="R459" s="9"/>
      <c r="S459" s="9">
        <v>4</v>
      </c>
      <c r="T459" s="35">
        <v>44171</v>
      </c>
      <c r="U459" s="9">
        <v>51000</v>
      </c>
      <c r="V459" s="28" t="s">
        <v>10</v>
      </c>
      <c r="W459" s="10" t="s">
        <v>117</v>
      </c>
      <c r="X459" s="9" t="s">
        <v>3341</v>
      </c>
    </row>
    <row r="460" spans="1:24" s="4" customFormat="1" ht="80.099999999999994" customHeight="1" x14ac:dyDescent="0.25">
      <c r="A460" s="9">
        <f t="shared" si="44"/>
        <v>443</v>
      </c>
      <c r="B460" s="9">
        <v>22</v>
      </c>
      <c r="C460" s="9" t="s">
        <v>109</v>
      </c>
      <c r="D460" s="10" t="s">
        <v>1915</v>
      </c>
      <c r="E460" s="9" t="s">
        <v>1916</v>
      </c>
      <c r="F460" s="9" t="s">
        <v>3352</v>
      </c>
      <c r="G460" s="9" t="s">
        <v>3352</v>
      </c>
      <c r="H460" s="9" t="s">
        <v>3382</v>
      </c>
      <c r="I460" s="9" t="s">
        <v>3383</v>
      </c>
      <c r="J460" s="9" t="s">
        <v>3340</v>
      </c>
      <c r="K460" s="9" t="s">
        <v>3352</v>
      </c>
      <c r="L460" s="9">
        <v>30.432677000000002</v>
      </c>
      <c r="M460" s="9">
        <v>68.098765</v>
      </c>
      <c r="N460" s="28" t="s">
        <v>6</v>
      </c>
      <c r="O460" s="9" t="s">
        <v>7</v>
      </c>
      <c r="P460" s="9" t="s">
        <v>8</v>
      </c>
      <c r="Q460" s="9"/>
      <c r="R460" s="9"/>
      <c r="S460" s="9">
        <v>3</v>
      </c>
      <c r="T460" s="35">
        <v>44171</v>
      </c>
      <c r="U460" s="9">
        <v>38250</v>
      </c>
      <c r="V460" s="28" t="s">
        <v>10</v>
      </c>
      <c r="W460" s="10" t="s">
        <v>117</v>
      </c>
      <c r="X460" s="9" t="s">
        <v>3341</v>
      </c>
    </row>
    <row r="461" spans="1:24" s="4" customFormat="1" ht="80.099999999999994" customHeight="1" x14ac:dyDescent="0.25">
      <c r="A461" s="9">
        <f t="shared" si="44"/>
        <v>444</v>
      </c>
      <c r="B461" s="9">
        <v>23</v>
      </c>
      <c r="C461" s="9" t="s">
        <v>109</v>
      </c>
      <c r="D461" s="10" t="s">
        <v>1915</v>
      </c>
      <c r="E461" s="9" t="s">
        <v>1916</v>
      </c>
      <c r="F461" s="9" t="s">
        <v>3338</v>
      </c>
      <c r="G461" s="9" t="s">
        <v>3338</v>
      </c>
      <c r="H461" s="9" t="s">
        <v>2875</v>
      </c>
      <c r="I461" s="9" t="s">
        <v>3384</v>
      </c>
      <c r="J461" s="9" t="s">
        <v>3340</v>
      </c>
      <c r="K461" s="9" t="s">
        <v>3338</v>
      </c>
      <c r="L461" s="9">
        <v>30.76566</v>
      </c>
      <c r="M461" s="9">
        <v>68.325599999999994</v>
      </c>
      <c r="N461" s="28" t="s">
        <v>6</v>
      </c>
      <c r="O461" s="9" t="s">
        <v>7</v>
      </c>
      <c r="P461" s="9" t="s">
        <v>8</v>
      </c>
      <c r="Q461" s="9"/>
      <c r="R461" s="9"/>
      <c r="S461" s="9">
        <v>4</v>
      </c>
      <c r="T461" s="35">
        <v>44171</v>
      </c>
      <c r="U461" s="9">
        <v>51000</v>
      </c>
      <c r="V461" s="28" t="s">
        <v>10</v>
      </c>
      <c r="W461" s="10" t="s">
        <v>117</v>
      </c>
      <c r="X461" s="9" t="s">
        <v>3341</v>
      </c>
    </row>
    <row r="462" spans="1:24" s="4" customFormat="1" ht="80.099999999999994" customHeight="1" x14ac:dyDescent="0.25">
      <c r="A462" s="9">
        <f t="shared" si="44"/>
        <v>445</v>
      </c>
      <c r="B462" s="9">
        <v>24</v>
      </c>
      <c r="C462" s="9" t="s">
        <v>109</v>
      </c>
      <c r="D462" s="10" t="s">
        <v>1915</v>
      </c>
      <c r="E462" s="9" t="s">
        <v>1916</v>
      </c>
      <c r="F462" s="9" t="s">
        <v>3370</v>
      </c>
      <c r="G462" s="9" t="s">
        <v>3370</v>
      </c>
      <c r="H462" s="9" t="s">
        <v>3385</v>
      </c>
      <c r="I462" s="9" t="s">
        <v>3386</v>
      </c>
      <c r="J462" s="9" t="s">
        <v>3340</v>
      </c>
      <c r="K462" s="9" t="s">
        <v>3370</v>
      </c>
      <c r="L462" s="9">
        <v>30.543430000000001</v>
      </c>
      <c r="M462" s="9">
        <v>68.654653999999994</v>
      </c>
      <c r="N462" s="28" t="s">
        <v>6</v>
      </c>
      <c r="O462" s="9" t="s">
        <v>7</v>
      </c>
      <c r="P462" s="9" t="s">
        <v>8</v>
      </c>
      <c r="Q462" s="9"/>
      <c r="R462" s="9"/>
      <c r="S462" s="9">
        <v>4</v>
      </c>
      <c r="T462" s="35">
        <v>44171</v>
      </c>
      <c r="U462" s="9">
        <v>51000</v>
      </c>
      <c r="V462" s="28" t="s">
        <v>10</v>
      </c>
      <c r="W462" s="10" t="s">
        <v>117</v>
      </c>
      <c r="X462" s="9" t="s">
        <v>3341</v>
      </c>
    </row>
    <row r="463" spans="1:24" s="4" customFormat="1" ht="80.099999999999994" customHeight="1" x14ac:dyDescent="0.25">
      <c r="A463" s="9">
        <f t="shared" si="44"/>
        <v>446</v>
      </c>
      <c r="B463" s="9">
        <v>25</v>
      </c>
      <c r="C463" s="9" t="s">
        <v>109</v>
      </c>
      <c r="D463" s="10" t="s">
        <v>1915</v>
      </c>
      <c r="E463" s="9" t="s">
        <v>1916</v>
      </c>
      <c r="F463" s="9" t="s">
        <v>3370</v>
      </c>
      <c r="G463" s="9" t="s">
        <v>3370</v>
      </c>
      <c r="H463" s="9" t="s">
        <v>3387</v>
      </c>
      <c r="I463" s="9" t="s">
        <v>3388</v>
      </c>
      <c r="J463" s="9" t="s">
        <v>3340</v>
      </c>
      <c r="K463" s="9" t="s">
        <v>3370</v>
      </c>
      <c r="L463" s="9">
        <v>30.634436699999998</v>
      </c>
      <c r="M463" s="9">
        <v>68.876876999999993</v>
      </c>
      <c r="N463" s="28" t="s">
        <v>6</v>
      </c>
      <c r="O463" s="9" t="s">
        <v>7</v>
      </c>
      <c r="P463" s="9" t="s">
        <v>8</v>
      </c>
      <c r="Q463" s="9"/>
      <c r="R463" s="9"/>
      <c r="S463" s="9">
        <v>3</v>
      </c>
      <c r="T463" s="35">
        <v>44171</v>
      </c>
      <c r="U463" s="9">
        <v>38250</v>
      </c>
      <c r="V463" s="28" t="s">
        <v>10</v>
      </c>
      <c r="W463" s="10" t="s">
        <v>117</v>
      </c>
      <c r="X463" s="9" t="s">
        <v>3341</v>
      </c>
    </row>
    <row r="464" spans="1:24" s="4" customFormat="1" ht="80.099999999999994" customHeight="1" x14ac:dyDescent="0.25">
      <c r="A464" s="9">
        <f t="shared" si="44"/>
        <v>447</v>
      </c>
      <c r="B464" s="9">
        <v>26</v>
      </c>
      <c r="C464" s="9" t="s">
        <v>109</v>
      </c>
      <c r="D464" s="10" t="s">
        <v>1915</v>
      </c>
      <c r="E464" s="9" t="s">
        <v>1916</v>
      </c>
      <c r="F464" s="9" t="s">
        <v>3352</v>
      </c>
      <c r="G464" s="9" t="s">
        <v>3352</v>
      </c>
      <c r="H464" s="9" t="s">
        <v>2857</v>
      </c>
      <c r="I464" s="9" t="s">
        <v>3389</v>
      </c>
      <c r="J464" s="9" t="s">
        <v>3340</v>
      </c>
      <c r="K464" s="9" t="s">
        <v>3352</v>
      </c>
      <c r="L464" s="9">
        <v>30.9879</v>
      </c>
      <c r="M464" s="9">
        <v>68.7654</v>
      </c>
      <c r="N464" s="28" t="s">
        <v>6</v>
      </c>
      <c r="O464" s="9" t="s">
        <v>7</v>
      </c>
      <c r="P464" s="9" t="s">
        <v>8</v>
      </c>
      <c r="Q464" s="9"/>
      <c r="R464" s="9"/>
      <c r="S464" s="9">
        <v>4</v>
      </c>
      <c r="T464" s="35">
        <v>44171</v>
      </c>
      <c r="U464" s="9">
        <v>51000</v>
      </c>
      <c r="V464" s="28" t="s">
        <v>10</v>
      </c>
      <c r="W464" s="10" t="s">
        <v>117</v>
      </c>
      <c r="X464" s="9" t="s">
        <v>3341</v>
      </c>
    </row>
    <row r="465" spans="1:24" s="4" customFormat="1" ht="80.099999999999994" customHeight="1" x14ac:dyDescent="0.25">
      <c r="A465" s="9">
        <f t="shared" si="44"/>
        <v>448</v>
      </c>
      <c r="B465" s="9">
        <v>27</v>
      </c>
      <c r="C465" s="9" t="s">
        <v>109</v>
      </c>
      <c r="D465" s="10" t="s">
        <v>1915</v>
      </c>
      <c r="E465" s="9" t="s">
        <v>1916</v>
      </c>
      <c r="F465" s="9" t="s">
        <v>3343</v>
      </c>
      <c r="G465" s="9" t="s">
        <v>3343</v>
      </c>
      <c r="H465" s="9" t="s">
        <v>3390</v>
      </c>
      <c r="I465" s="9" t="s">
        <v>3391</v>
      </c>
      <c r="J465" s="9" t="s">
        <v>3340</v>
      </c>
      <c r="K465" s="9" t="s">
        <v>3343</v>
      </c>
      <c r="L465" s="9">
        <v>30.241432</v>
      </c>
      <c r="M465" s="9">
        <v>68.765479999999997</v>
      </c>
      <c r="N465" s="28" t="s">
        <v>6</v>
      </c>
      <c r="O465" s="9" t="s">
        <v>7</v>
      </c>
      <c r="P465" s="9" t="s">
        <v>8</v>
      </c>
      <c r="Q465" s="9"/>
      <c r="R465" s="9"/>
      <c r="S465" s="9">
        <v>4</v>
      </c>
      <c r="T465" s="35">
        <v>44171</v>
      </c>
      <c r="U465" s="9">
        <v>51000</v>
      </c>
      <c r="V465" s="28" t="s">
        <v>10</v>
      </c>
      <c r="W465" s="10" t="s">
        <v>117</v>
      </c>
      <c r="X465" s="9" t="s">
        <v>3341</v>
      </c>
    </row>
    <row r="466" spans="1:24" s="4" customFormat="1" ht="80.099999999999994" customHeight="1" x14ac:dyDescent="0.25">
      <c r="A466" s="9">
        <f t="shared" si="44"/>
        <v>449</v>
      </c>
      <c r="B466" s="9">
        <v>28</v>
      </c>
      <c r="C466" s="9" t="s">
        <v>109</v>
      </c>
      <c r="D466" s="10" t="s">
        <v>1915</v>
      </c>
      <c r="E466" s="9" t="s">
        <v>1916</v>
      </c>
      <c r="F466" s="9" t="s">
        <v>3367</v>
      </c>
      <c r="G466" s="9" t="s">
        <v>3367</v>
      </c>
      <c r="H466" s="9" t="s">
        <v>3392</v>
      </c>
      <c r="I466" s="9" t="s">
        <v>3393</v>
      </c>
      <c r="J466" s="9" t="s">
        <v>3340</v>
      </c>
      <c r="K466" s="9" t="s">
        <v>3367</v>
      </c>
      <c r="L466" s="9">
        <v>30.986550000000001</v>
      </c>
      <c r="M466" s="9">
        <v>68.214314000000002</v>
      </c>
      <c r="N466" s="28" t="s">
        <v>6</v>
      </c>
      <c r="O466" s="9" t="s">
        <v>7</v>
      </c>
      <c r="P466" s="9" t="s">
        <v>8</v>
      </c>
      <c r="Q466" s="9"/>
      <c r="R466" s="9"/>
      <c r="S466" s="9">
        <v>4</v>
      </c>
      <c r="T466" s="35">
        <v>44171</v>
      </c>
      <c r="U466" s="9">
        <v>51000</v>
      </c>
      <c r="V466" s="28" t="s">
        <v>10</v>
      </c>
      <c r="W466" s="10" t="s">
        <v>117</v>
      </c>
      <c r="X466" s="9" t="s">
        <v>3341</v>
      </c>
    </row>
    <row r="467" spans="1:24" s="4" customFormat="1" ht="80.099999999999994" customHeight="1" x14ac:dyDescent="0.25">
      <c r="A467" s="9">
        <f t="shared" si="44"/>
        <v>450</v>
      </c>
      <c r="B467" s="9">
        <v>29</v>
      </c>
      <c r="C467" s="9" t="s">
        <v>109</v>
      </c>
      <c r="D467" s="10" t="s">
        <v>1915</v>
      </c>
      <c r="E467" s="9" t="s">
        <v>1916</v>
      </c>
      <c r="F467" s="9" t="s">
        <v>3394</v>
      </c>
      <c r="G467" s="9" t="s">
        <v>3394</v>
      </c>
      <c r="H467" s="9" t="s">
        <v>3395</v>
      </c>
      <c r="I467" s="9" t="s">
        <v>3396</v>
      </c>
      <c r="J467" s="9" t="s">
        <v>3340</v>
      </c>
      <c r="K467" s="9" t="s">
        <v>3394</v>
      </c>
      <c r="L467" s="9">
        <v>30.987670000000001</v>
      </c>
      <c r="M467" s="9">
        <v>68.634330000000006</v>
      </c>
      <c r="N467" s="28" t="s">
        <v>6</v>
      </c>
      <c r="O467" s="9" t="s">
        <v>7</v>
      </c>
      <c r="P467" s="9" t="s">
        <v>8</v>
      </c>
      <c r="Q467" s="9"/>
      <c r="R467" s="9"/>
      <c r="S467" s="9">
        <v>2</v>
      </c>
      <c r="T467" s="35">
        <v>44171</v>
      </c>
      <c r="U467" s="9">
        <v>25500</v>
      </c>
      <c r="V467" s="28" t="s">
        <v>10</v>
      </c>
      <c r="W467" s="10" t="s">
        <v>117</v>
      </c>
      <c r="X467" s="9" t="s">
        <v>3341</v>
      </c>
    </row>
    <row r="468" spans="1:24" s="4" customFormat="1" ht="80.099999999999994" customHeight="1" x14ac:dyDescent="0.25">
      <c r="A468" s="9">
        <f t="shared" si="44"/>
        <v>451</v>
      </c>
      <c r="B468" s="9">
        <v>30</v>
      </c>
      <c r="C468" s="9" t="s">
        <v>109</v>
      </c>
      <c r="D468" s="10" t="s">
        <v>1915</v>
      </c>
      <c r="E468" s="9" t="s">
        <v>1916</v>
      </c>
      <c r="F468" s="9" t="s">
        <v>3343</v>
      </c>
      <c r="G468" s="9" t="s">
        <v>3343</v>
      </c>
      <c r="H468" s="9" t="s">
        <v>3397</v>
      </c>
      <c r="I468" s="9" t="s">
        <v>3398</v>
      </c>
      <c r="J468" s="9" t="s">
        <v>3340</v>
      </c>
      <c r="K468" s="9" t="s">
        <v>3343</v>
      </c>
      <c r="L468" s="9">
        <v>30.875440000000001</v>
      </c>
      <c r="M468" s="9">
        <v>68.544319999999999</v>
      </c>
      <c r="N468" s="28" t="s">
        <v>6</v>
      </c>
      <c r="O468" s="9" t="s">
        <v>7</v>
      </c>
      <c r="P468" s="9" t="s">
        <v>8</v>
      </c>
      <c r="Q468" s="9"/>
      <c r="R468" s="9"/>
      <c r="S468" s="9">
        <v>3</v>
      </c>
      <c r="T468" s="35">
        <v>44171</v>
      </c>
      <c r="U468" s="9">
        <v>38250</v>
      </c>
      <c r="V468" s="28" t="s">
        <v>10</v>
      </c>
      <c r="W468" s="10" t="s">
        <v>117</v>
      </c>
      <c r="X468" s="9" t="s">
        <v>3341</v>
      </c>
    </row>
    <row r="469" spans="1:24" s="4" customFormat="1" ht="80.099999999999994" customHeight="1" x14ac:dyDescent="0.25">
      <c r="A469" s="9">
        <f t="shared" si="44"/>
        <v>452</v>
      </c>
      <c r="B469" s="9">
        <v>31</v>
      </c>
      <c r="C469" s="9" t="s">
        <v>109</v>
      </c>
      <c r="D469" s="10" t="s">
        <v>1915</v>
      </c>
      <c r="E469" s="9" t="s">
        <v>1916</v>
      </c>
      <c r="F469" s="9" t="s">
        <v>3343</v>
      </c>
      <c r="G469" s="9" t="s">
        <v>3343</v>
      </c>
      <c r="H469" s="9" t="s">
        <v>3399</v>
      </c>
      <c r="I469" s="9" t="s">
        <v>3400</v>
      </c>
      <c r="J469" s="9" t="s">
        <v>3340</v>
      </c>
      <c r="K469" s="9" t="s">
        <v>3343</v>
      </c>
      <c r="L469" s="9">
        <v>30.768787</v>
      </c>
      <c r="M469" s="9">
        <v>68.877650000000003</v>
      </c>
      <c r="N469" s="28" t="s">
        <v>6</v>
      </c>
      <c r="O469" s="9" t="s">
        <v>7</v>
      </c>
      <c r="P469" s="9" t="s">
        <v>8</v>
      </c>
      <c r="Q469" s="9"/>
      <c r="R469" s="9"/>
      <c r="S469" s="9">
        <v>2</v>
      </c>
      <c r="T469" s="35">
        <v>44171</v>
      </c>
      <c r="U469" s="9">
        <v>25500</v>
      </c>
      <c r="V469" s="28" t="s">
        <v>10</v>
      </c>
      <c r="W469" s="10" t="s">
        <v>117</v>
      </c>
      <c r="X469" s="9" t="s">
        <v>3341</v>
      </c>
    </row>
    <row r="470" spans="1:24" s="4" customFormat="1" ht="80.099999999999994" customHeight="1" x14ac:dyDescent="0.25">
      <c r="A470" s="9">
        <f t="shared" si="44"/>
        <v>453</v>
      </c>
      <c r="B470" s="9">
        <v>32</v>
      </c>
      <c r="C470" s="9" t="s">
        <v>109</v>
      </c>
      <c r="D470" s="10" t="s">
        <v>1915</v>
      </c>
      <c r="E470" s="9" t="s">
        <v>1916</v>
      </c>
      <c r="F470" s="9" t="s">
        <v>3367</v>
      </c>
      <c r="G470" s="9" t="s">
        <v>3367</v>
      </c>
      <c r="H470" s="9" t="s">
        <v>3401</v>
      </c>
      <c r="I470" s="9" t="s">
        <v>3402</v>
      </c>
      <c r="J470" s="9" t="s">
        <v>3340</v>
      </c>
      <c r="K470" s="9" t="s">
        <v>3367</v>
      </c>
      <c r="L470" s="9">
        <v>30.878655999999999</v>
      </c>
      <c r="M470" s="9">
        <v>68.654356000000007</v>
      </c>
      <c r="N470" s="28" t="s">
        <v>6</v>
      </c>
      <c r="O470" s="9" t="s">
        <v>7</v>
      </c>
      <c r="P470" s="9" t="s">
        <v>8</v>
      </c>
      <c r="Q470" s="9"/>
      <c r="R470" s="9"/>
      <c r="S470" s="9">
        <v>2</v>
      </c>
      <c r="T470" s="35">
        <v>44171</v>
      </c>
      <c r="U470" s="9">
        <v>25500</v>
      </c>
      <c r="V470" s="28" t="s">
        <v>10</v>
      </c>
      <c r="W470" s="10" t="s">
        <v>117</v>
      </c>
      <c r="X470" s="9" t="s">
        <v>3341</v>
      </c>
    </row>
    <row r="471" spans="1:24" s="4" customFormat="1" ht="80.099999999999994" customHeight="1" x14ac:dyDescent="0.25">
      <c r="A471" s="9">
        <f t="shared" si="44"/>
        <v>454</v>
      </c>
      <c r="B471" s="9">
        <v>33</v>
      </c>
      <c r="C471" s="9" t="s">
        <v>109</v>
      </c>
      <c r="D471" s="10" t="s">
        <v>1915</v>
      </c>
      <c r="E471" s="9" t="s">
        <v>1916</v>
      </c>
      <c r="F471" s="9" t="s">
        <v>3367</v>
      </c>
      <c r="G471" s="9" t="s">
        <v>3367</v>
      </c>
      <c r="H471" s="9" t="s">
        <v>3403</v>
      </c>
      <c r="I471" s="9" t="s">
        <v>3404</v>
      </c>
      <c r="J471" s="9" t="s">
        <v>3340</v>
      </c>
      <c r="K471" s="9" t="s">
        <v>3367</v>
      </c>
      <c r="L471" s="9">
        <v>30.886559999999999</v>
      </c>
      <c r="M471" s="9">
        <v>68.676649999999995</v>
      </c>
      <c r="N471" s="28" t="s">
        <v>6</v>
      </c>
      <c r="O471" s="9" t="s">
        <v>7</v>
      </c>
      <c r="P471" s="9" t="s">
        <v>8</v>
      </c>
      <c r="Q471" s="9"/>
      <c r="R471" s="9"/>
      <c r="S471" s="9">
        <v>4</v>
      </c>
      <c r="T471" s="35">
        <v>44171</v>
      </c>
      <c r="U471" s="9">
        <v>51000</v>
      </c>
      <c r="V471" s="28" t="s">
        <v>10</v>
      </c>
      <c r="W471" s="10" t="s">
        <v>117</v>
      </c>
      <c r="X471" s="9" t="s">
        <v>3341</v>
      </c>
    </row>
    <row r="472" spans="1:24" s="4" customFormat="1" ht="80.099999999999994" customHeight="1" x14ac:dyDescent="0.25">
      <c r="A472" s="9">
        <f t="shared" si="44"/>
        <v>455</v>
      </c>
      <c r="B472" s="9">
        <v>34</v>
      </c>
      <c r="C472" s="9" t="s">
        <v>109</v>
      </c>
      <c r="D472" s="10" t="s">
        <v>1915</v>
      </c>
      <c r="E472" s="9" t="s">
        <v>1916</v>
      </c>
      <c r="F472" s="9" t="s">
        <v>3352</v>
      </c>
      <c r="G472" s="9" t="s">
        <v>3352</v>
      </c>
      <c r="H472" s="9" t="s">
        <v>3405</v>
      </c>
      <c r="I472" s="9" t="s">
        <v>3406</v>
      </c>
      <c r="J472" s="9" t="s">
        <v>3340</v>
      </c>
      <c r="K472" s="9" t="s">
        <v>3352</v>
      </c>
      <c r="L472" s="9">
        <v>30.865539999999999</v>
      </c>
      <c r="M472" s="9">
        <v>68.090869999999995</v>
      </c>
      <c r="N472" s="28" t="s">
        <v>6</v>
      </c>
      <c r="O472" s="9" t="s">
        <v>7</v>
      </c>
      <c r="P472" s="9" t="s">
        <v>8</v>
      </c>
      <c r="Q472" s="9"/>
      <c r="R472" s="9"/>
      <c r="S472" s="9">
        <v>5</v>
      </c>
      <c r="T472" s="35">
        <v>44171</v>
      </c>
      <c r="U472" s="9">
        <v>63750</v>
      </c>
      <c r="V472" s="28" t="s">
        <v>10</v>
      </c>
      <c r="W472" s="10" t="s">
        <v>117</v>
      </c>
      <c r="X472" s="9" t="s">
        <v>3341</v>
      </c>
    </row>
    <row r="473" spans="1:24" s="4" customFormat="1" ht="80.099999999999994" customHeight="1" x14ac:dyDescent="0.25">
      <c r="A473" s="9">
        <f t="shared" si="44"/>
        <v>456</v>
      </c>
      <c r="B473" s="9">
        <v>35</v>
      </c>
      <c r="C473" s="9" t="s">
        <v>109</v>
      </c>
      <c r="D473" s="10" t="s">
        <v>1915</v>
      </c>
      <c r="E473" s="9" t="s">
        <v>1916</v>
      </c>
      <c r="F473" s="9" t="s">
        <v>3352</v>
      </c>
      <c r="G473" s="9" t="s">
        <v>3352</v>
      </c>
      <c r="H473" s="9" t="s">
        <v>3407</v>
      </c>
      <c r="I473" s="9" t="s">
        <v>3408</v>
      </c>
      <c r="J473" s="9" t="s">
        <v>3340</v>
      </c>
      <c r="K473" s="9" t="s">
        <v>3352</v>
      </c>
      <c r="L473" s="9">
        <v>30.412424999999999</v>
      </c>
      <c r="M473" s="9">
        <v>68.65437</v>
      </c>
      <c r="N473" s="28" t="s">
        <v>6</v>
      </c>
      <c r="O473" s="9" t="s">
        <v>7</v>
      </c>
      <c r="P473" s="9" t="s">
        <v>8</v>
      </c>
      <c r="Q473" s="9"/>
      <c r="R473" s="9"/>
      <c r="S473" s="9">
        <v>3</v>
      </c>
      <c r="T473" s="35">
        <v>44171</v>
      </c>
      <c r="U473" s="9">
        <v>38250</v>
      </c>
      <c r="V473" s="28" t="s">
        <v>10</v>
      </c>
      <c r="W473" s="10" t="s">
        <v>117</v>
      </c>
      <c r="X473" s="9" t="s">
        <v>3341</v>
      </c>
    </row>
    <row r="474" spans="1:24" s="4" customFormat="1" ht="80.099999999999994" customHeight="1" x14ac:dyDescent="0.25">
      <c r="A474" s="9">
        <f t="shared" si="44"/>
        <v>457</v>
      </c>
      <c r="B474" s="9">
        <v>36</v>
      </c>
      <c r="C474" s="9" t="s">
        <v>109</v>
      </c>
      <c r="D474" s="10" t="s">
        <v>1915</v>
      </c>
      <c r="E474" s="9" t="s">
        <v>1916</v>
      </c>
      <c r="F474" s="9" t="s">
        <v>3409</v>
      </c>
      <c r="G474" s="9" t="s">
        <v>3409</v>
      </c>
      <c r="H474" s="9" t="s">
        <v>3410</v>
      </c>
      <c r="I474" s="9" t="s">
        <v>3411</v>
      </c>
      <c r="J474" s="9" t="s">
        <v>3340</v>
      </c>
      <c r="K474" s="9" t="s">
        <v>3409</v>
      </c>
      <c r="L474" s="9">
        <v>30.865760000000002</v>
      </c>
      <c r="M474" s="9">
        <v>68.643434999999997</v>
      </c>
      <c r="N474" s="28" t="s">
        <v>6</v>
      </c>
      <c r="O474" s="9" t="s">
        <v>7</v>
      </c>
      <c r="P474" s="9" t="s">
        <v>8</v>
      </c>
      <c r="Q474" s="9"/>
      <c r="R474" s="9"/>
      <c r="S474" s="9">
        <v>3</v>
      </c>
      <c r="T474" s="35">
        <v>44171</v>
      </c>
      <c r="U474" s="9">
        <v>38250</v>
      </c>
      <c r="V474" s="28" t="s">
        <v>10</v>
      </c>
      <c r="W474" s="10" t="s">
        <v>117</v>
      </c>
      <c r="X474" s="9" t="s">
        <v>3341</v>
      </c>
    </row>
    <row r="475" spans="1:24" s="4" customFormat="1" ht="80.099999999999994" customHeight="1" x14ac:dyDescent="0.25">
      <c r="A475" s="9">
        <f t="shared" si="44"/>
        <v>458</v>
      </c>
      <c r="B475" s="9">
        <v>37</v>
      </c>
      <c r="C475" s="9" t="s">
        <v>109</v>
      </c>
      <c r="D475" s="10" t="s">
        <v>1915</v>
      </c>
      <c r="E475" s="9" t="s">
        <v>1916</v>
      </c>
      <c r="F475" s="9" t="s">
        <v>3412</v>
      </c>
      <c r="G475" s="9" t="s">
        <v>3412</v>
      </c>
      <c r="H475" s="9" t="s">
        <v>2883</v>
      </c>
      <c r="I475" s="9" t="s">
        <v>3413</v>
      </c>
      <c r="J475" s="9" t="s">
        <v>3340</v>
      </c>
      <c r="K475" s="9" t="s">
        <v>3412</v>
      </c>
      <c r="L475" s="9">
        <v>30.976876699999998</v>
      </c>
      <c r="M475" s="9">
        <v>68.321424339999993</v>
      </c>
      <c r="N475" s="28" t="s">
        <v>6</v>
      </c>
      <c r="O475" s="9" t="s">
        <v>7</v>
      </c>
      <c r="P475" s="9" t="s">
        <v>8</v>
      </c>
      <c r="Q475" s="9"/>
      <c r="R475" s="9"/>
      <c r="S475" s="9">
        <v>4</v>
      </c>
      <c r="T475" s="35">
        <v>44171</v>
      </c>
      <c r="U475" s="9">
        <v>51000</v>
      </c>
      <c r="V475" s="28" t="s">
        <v>10</v>
      </c>
      <c r="W475" s="10" t="s">
        <v>117</v>
      </c>
      <c r="X475" s="9" t="s">
        <v>3341</v>
      </c>
    </row>
    <row r="476" spans="1:24" s="4" customFormat="1" ht="80.099999999999994" customHeight="1" x14ac:dyDescent="0.25">
      <c r="A476" s="9">
        <f t="shared" si="44"/>
        <v>459</v>
      </c>
      <c r="B476" s="9">
        <v>38</v>
      </c>
      <c r="C476" s="9" t="s">
        <v>109</v>
      </c>
      <c r="D476" s="10" t="s">
        <v>1915</v>
      </c>
      <c r="E476" s="9" t="s">
        <v>1916</v>
      </c>
      <c r="F476" s="9" t="s">
        <v>3412</v>
      </c>
      <c r="G476" s="9" t="s">
        <v>3412</v>
      </c>
      <c r="H476" s="9" t="s">
        <v>787</v>
      </c>
      <c r="I476" s="9" t="s">
        <v>3414</v>
      </c>
      <c r="J476" s="9" t="s">
        <v>3340</v>
      </c>
      <c r="K476" s="9" t="s">
        <v>3412</v>
      </c>
      <c r="L476" s="9">
        <v>30.984355999999998</v>
      </c>
      <c r="M476" s="9">
        <v>68.975459999999998</v>
      </c>
      <c r="N476" s="28" t="s">
        <v>6</v>
      </c>
      <c r="O476" s="9" t="s">
        <v>7</v>
      </c>
      <c r="P476" s="9" t="s">
        <v>8</v>
      </c>
      <c r="Q476" s="9"/>
      <c r="R476" s="9"/>
      <c r="S476" s="9">
        <v>4</v>
      </c>
      <c r="T476" s="35">
        <v>44171</v>
      </c>
      <c r="U476" s="9">
        <v>51000</v>
      </c>
      <c r="V476" s="28" t="s">
        <v>10</v>
      </c>
      <c r="W476" s="10" t="s">
        <v>117</v>
      </c>
      <c r="X476" s="9" t="s">
        <v>3341</v>
      </c>
    </row>
    <row r="477" spans="1:24" s="4" customFormat="1" ht="80.099999999999994" customHeight="1" x14ac:dyDescent="0.25">
      <c r="A477" s="9">
        <f t="shared" si="44"/>
        <v>460</v>
      </c>
      <c r="B477" s="9">
        <v>39</v>
      </c>
      <c r="C477" s="9" t="s">
        <v>109</v>
      </c>
      <c r="D477" s="10" t="s">
        <v>1915</v>
      </c>
      <c r="E477" s="9" t="s">
        <v>1916</v>
      </c>
      <c r="F477" s="9" t="s">
        <v>3415</v>
      </c>
      <c r="G477" s="9" t="s">
        <v>3415</v>
      </c>
      <c r="H477" s="9" t="s">
        <v>3416</v>
      </c>
      <c r="I477" s="9" t="s">
        <v>3417</v>
      </c>
      <c r="J477" s="9" t="s">
        <v>3340</v>
      </c>
      <c r="K477" s="9" t="s">
        <v>3415</v>
      </c>
      <c r="L477" s="9">
        <v>30.986550000000001</v>
      </c>
      <c r="M477" s="9">
        <v>68.653267</v>
      </c>
      <c r="N477" s="28" t="s">
        <v>6</v>
      </c>
      <c r="O477" s="9" t="s">
        <v>7</v>
      </c>
      <c r="P477" s="9" t="s">
        <v>8</v>
      </c>
      <c r="Q477" s="9"/>
      <c r="R477" s="9"/>
      <c r="S477" s="9">
        <v>5</v>
      </c>
      <c r="T477" s="35">
        <v>44171</v>
      </c>
      <c r="U477" s="9">
        <v>63750</v>
      </c>
      <c r="V477" s="28" t="s">
        <v>10</v>
      </c>
      <c r="W477" s="10" t="s">
        <v>117</v>
      </c>
      <c r="X477" s="9" t="s">
        <v>3341</v>
      </c>
    </row>
    <row r="478" spans="1:24" s="4" customFormat="1" ht="80.099999999999994" customHeight="1" x14ac:dyDescent="0.25">
      <c r="A478" s="9">
        <f t="shared" si="44"/>
        <v>461</v>
      </c>
      <c r="B478" s="9">
        <v>40</v>
      </c>
      <c r="C478" s="9" t="s">
        <v>109</v>
      </c>
      <c r="D478" s="10" t="s">
        <v>1915</v>
      </c>
      <c r="E478" s="9" t="s">
        <v>1916</v>
      </c>
      <c r="F478" s="9" t="s">
        <v>3418</v>
      </c>
      <c r="G478" s="9" t="s">
        <v>3418</v>
      </c>
      <c r="H478" s="9" t="s">
        <v>140</v>
      </c>
      <c r="I478" s="9" t="s">
        <v>3419</v>
      </c>
      <c r="J478" s="9" t="s">
        <v>3340</v>
      </c>
      <c r="K478" s="9" t="s">
        <v>3418</v>
      </c>
      <c r="L478" s="9">
        <v>30.096550000000001</v>
      </c>
      <c r="M478" s="9">
        <v>68.033688999999995</v>
      </c>
      <c r="N478" s="28" t="s">
        <v>6</v>
      </c>
      <c r="O478" s="9" t="s">
        <v>7</v>
      </c>
      <c r="P478" s="9" t="s">
        <v>8</v>
      </c>
      <c r="Q478" s="9"/>
      <c r="R478" s="9"/>
      <c r="S478" s="9">
        <v>4</v>
      </c>
      <c r="T478" s="35">
        <v>44171</v>
      </c>
      <c r="U478" s="9">
        <v>51000</v>
      </c>
      <c r="V478" s="28" t="s">
        <v>10</v>
      </c>
      <c r="W478" s="10" t="s">
        <v>117</v>
      </c>
      <c r="X478" s="9" t="s">
        <v>3341</v>
      </c>
    </row>
    <row r="479" spans="1:24" s="4" customFormat="1" ht="80.099999999999994" customHeight="1" x14ac:dyDescent="0.25">
      <c r="A479" s="9">
        <f t="shared" si="44"/>
        <v>462</v>
      </c>
      <c r="B479" s="9">
        <v>41</v>
      </c>
      <c r="C479" s="9" t="s">
        <v>109</v>
      </c>
      <c r="D479" s="10" t="s">
        <v>1915</v>
      </c>
      <c r="E479" s="9" t="s">
        <v>1916</v>
      </c>
      <c r="F479" s="9" t="s">
        <v>3420</v>
      </c>
      <c r="G479" s="9" t="s">
        <v>3420</v>
      </c>
      <c r="H479" s="9" t="s">
        <v>619</v>
      </c>
      <c r="I479" s="9" t="s">
        <v>3421</v>
      </c>
      <c r="J479" s="9" t="s">
        <v>3340</v>
      </c>
      <c r="K479" s="9" t="s">
        <v>3420</v>
      </c>
      <c r="L479" s="9">
        <v>30.532450000000001</v>
      </c>
      <c r="M479" s="9">
        <v>68.64546</v>
      </c>
      <c r="N479" s="28" t="s">
        <v>6</v>
      </c>
      <c r="O479" s="9" t="s">
        <v>7</v>
      </c>
      <c r="P479" s="9" t="s">
        <v>8</v>
      </c>
      <c r="Q479" s="9"/>
      <c r="R479" s="9"/>
      <c r="S479" s="9">
        <v>5</v>
      </c>
      <c r="T479" s="35">
        <v>44171</v>
      </c>
      <c r="U479" s="9">
        <v>63750</v>
      </c>
      <c r="V479" s="28" t="s">
        <v>10</v>
      </c>
      <c r="W479" s="10" t="s">
        <v>117</v>
      </c>
      <c r="X479" s="9" t="s">
        <v>3341</v>
      </c>
    </row>
    <row r="480" spans="1:24" s="4" customFormat="1" ht="80.099999999999994" customHeight="1" x14ac:dyDescent="0.25">
      <c r="A480" s="9">
        <f t="shared" si="44"/>
        <v>463</v>
      </c>
      <c r="B480" s="9">
        <v>42</v>
      </c>
      <c r="C480" s="9" t="s">
        <v>109</v>
      </c>
      <c r="D480" s="10" t="s">
        <v>1915</v>
      </c>
      <c r="E480" s="9" t="s">
        <v>1916</v>
      </c>
      <c r="F480" s="9" t="s">
        <v>3332</v>
      </c>
      <c r="G480" s="9" t="s">
        <v>3332</v>
      </c>
      <c r="H480" s="9" t="s">
        <v>814</v>
      </c>
      <c r="I480" s="9" t="s">
        <v>3422</v>
      </c>
      <c r="J480" s="9" t="s">
        <v>3340</v>
      </c>
      <c r="K480" s="9" t="s">
        <v>3332</v>
      </c>
      <c r="L480" s="9">
        <v>30.543776000000001</v>
      </c>
      <c r="M480" s="9">
        <v>68.863243999999995</v>
      </c>
      <c r="N480" s="28" t="s">
        <v>6</v>
      </c>
      <c r="O480" s="9" t="s">
        <v>7</v>
      </c>
      <c r="P480" s="9" t="s">
        <v>8</v>
      </c>
      <c r="Q480" s="9"/>
      <c r="R480" s="9"/>
      <c r="S480" s="9">
        <v>4</v>
      </c>
      <c r="T480" s="35">
        <v>44171</v>
      </c>
      <c r="U480" s="9">
        <v>51000</v>
      </c>
      <c r="V480" s="28" t="s">
        <v>10</v>
      </c>
      <c r="W480" s="10" t="s">
        <v>117</v>
      </c>
      <c r="X480" s="9" t="s">
        <v>3341</v>
      </c>
    </row>
    <row r="481" spans="1:24" s="4" customFormat="1" ht="80.099999999999994" customHeight="1" x14ac:dyDescent="0.25">
      <c r="A481" s="9">
        <f t="shared" si="44"/>
        <v>464</v>
      </c>
      <c r="B481" s="9">
        <v>43</v>
      </c>
      <c r="C481" s="9" t="s">
        <v>109</v>
      </c>
      <c r="D481" s="10" t="s">
        <v>1915</v>
      </c>
      <c r="E481" s="9" t="s">
        <v>1916</v>
      </c>
      <c r="F481" s="9" t="s">
        <v>3332</v>
      </c>
      <c r="G481" s="9" t="s">
        <v>3332</v>
      </c>
      <c r="H481" s="9" t="s">
        <v>2783</v>
      </c>
      <c r="I481" s="9" t="s">
        <v>3423</v>
      </c>
      <c r="J481" s="9" t="s">
        <v>3340</v>
      </c>
      <c r="K481" s="9" t="s">
        <v>3332</v>
      </c>
      <c r="L481" s="9">
        <v>30.783232000000002</v>
      </c>
      <c r="M481" s="9">
        <v>68.986869999999996</v>
      </c>
      <c r="N481" s="28" t="s">
        <v>6</v>
      </c>
      <c r="O481" s="9" t="s">
        <v>7</v>
      </c>
      <c r="P481" s="9" t="s">
        <v>8</v>
      </c>
      <c r="Q481" s="9"/>
      <c r="R481" s="9"/>
      <c r="S481" s="9">
        <v>3</v>
      </c>
      <c r="T481" s="35">
        <v>44171</v>
      </c>
      <c r="U481" s="9">
        <v>38250</v>
      </c>
      <c r="V481" s="28" t="s">
        <v>10</v>
      </c>
      <c r="W481" s="10" t="s">
        <v>117</v>
      </c>
      <c r="X481" s="9" t="s">
        <v>3341</v>
      </c>
    </row>
    <row r="482" spans="1:24" s="4" customFormat="1" ht="80.099999999999994" customHeight="1" x14ac:dyDescent="0.25">
      <c r="A482" s="9">
        <f t="shared" si="44"/>
        <v>465</v>
      </c>
      <c r="B482" s="9">
        <v>44</v>
      </c>
      <c r="C482" s="9" t="s">
        <v>109</v>
      </c>
      <c r="D482" s="10" t="s">
        <v>1915</v>
      </c>
      <c r="E482" s="9" t="s">
        <v>1916</v>
      </c>
      <c r="F482" s="9" t="s">
        <v>3424</v>
      </c>
      <c r="G482" s="9" t="s">
        <v>3424</v>
      </c>
      <c r="H482" s="9" t="s">
        <v>2871</v>
      </c>
      <c r="I482" s="9" t="s">
        <v>3425</v>
      </c>
      <c r="J482" s="9" t="s">
        <v>3340</v>
      </c>
      <c r="K482" s="9" t="s">
        <v>3424</v>
      </c>
      <c r="L482" s="9">
        <v>30.796655999999999</v>
      </c>
      <c r="M482" s="9">
        <v>68.754542999999998</v>
      </c>
      <c r="N482" s="28" t="s">
        <v>6</v>
      </c>
      <c r="O482" s="9" t="s">
        <v>7</v>
      </c>
      <c r="P482" s="9" t="s">
        <v>8</v>
      </c>
      <c r="Q482" s="9"/>
      <c r="R482" s="9"/>
      <c r="S482" s="9">
        <v>4</v>
      </c>
      <c r="T482" s="35">
        <v>44171</v>
      </c>
      <c r="U482" s="9">
        <v>51000</v>
      </c>
      <c r="V482" s="28" t="s">
        <v>10</v>
      </c>
      <c r="W482" s="10" t="s">
        <v>117</v>
      </c>
      <c r="X482" s="9" t="s">
        <v>3341</v>
      </c>
    </row>
    <row r="483" spans="1:24" s="4" customFormat="1" ht="80.099999999999994" customHeight="1" x14ac:dyDescent="0.25">
      <c r="A483" s="9">
        <f t="shared" si="44"/>
        <v>466</v>
      </c>
      <c r="B483" s="9">
        <v>45</v>
      </c>
      <c r="C483" s="9" t="s">
        <v>109</v>
      </c>
      <c r="D483" s="10" t="s">
        <v>1915</v>
      </c>
      <c r="E483" s="9" t="s">
        <v>1916</v>
      </c>
      <c r="F483" s="9" t="s">
        <v>3420</v>
      </c>
      <c r="G483" s="9" t="s">
        <v>3420</v>
      </c>
      <c r="H483" s="9" t="s">
        <v>2490</v>
      </c>
      <c r="I483" s="9" t="s">
        <v>3426</v>
      </c>
      <c r="J483" s="9" t="s">
        <v>3340</v>
      </c>
      <c r="K483" s="9" t="s">
        <v>3420</v>
      </c>
      <c r="L483" s="9">
        <v>30.954433999999999</v>
      </c>
      <c r="M483" s="9">
        <v>68.897786499999995</v>
      </c>
      <c r="N483" s="28" t="s">
        <v>6</v>
      </c>
      <c r="O483" s="9" t="s">
        <v>7</v>
      </c>
      <c r="P483" s="9" t="s">
        <v>8</v>
      </c>
      <c r="Q483" s="9"/>
      <c r="R483" s="9"/>
      <c r="S483" s="9">
        <v>4</v>
      </c>
      <c r="T483" s="35">
        <v>44171</v>
      </c>
      <c r="U483" s="9">
        <v>51000</v>
      </c>
      <c r="V483" s="28" t="s">
        <v>10</v>
      </c>
      <c r="W483" s="10" t="s">
        <v>117</v>
      </c>
      <c r="X483" s="9" t="s">
        <v>3341</v>
      </c>
    </row>
    <row r="484" spans="1:24" s="4" customFormat="1" ht="80.099999999999994" customHeight="1" x14ac:dyDescent="0.25">
      <c r="A484" s="9">
        <f t="shared" si="44"/>
        <v>467</v>
      </c>
      <c r="B484" s="9">
        <v>46</v>
      </c>
      <c r="C484" s="9" t="s">
        <v>109</v>
      </c>
      <c r="D484" s="10" t="s">
        <v>1915</v>
      </c>
      <c r="E484" s="9" t="s">
        <v>1916</v>
      </c>
      <c r="F484" s="9" t="s">
        <v>3332</v>
      </c>
      <c r="G484" s="9" t="s">
        <v>3332</v>
      </c>
      <c r="H484" s="9" t="s">
        <v>146</v>
      </c>
      <c r="I484" s="9" t="s">
        <v>3427</v>
      </c>
      <c r="J484" s="9" t="s">
        <v>3340</v>
      </c>
      <c r="K484" s="9" t="s">
        <v>3332</v>
      </c>
      <c r="L484" s="9">
        <v>30.876656000000001</v>
      </c>
      <c r="M484" s="9">
        <v>68.876867000000004</v>
      </c>
      <c r="N484" s="28" t="s">
        <v>6</v>
      </c>
      <c r="O484" s="9" t="s">
        <v>7</v>
      </c>
      <c r="P484" s="9" t="s">
        <v>8</v>
      </c>
      <c r="Q484" s="9"/>
      <c r="R484" s="9"/>
      <c r="S484" s="9">
        <v>4</v>
      </c>
      <c r="T484" s="35">
        <v>44171</v>
      </c>
      <c r="U484" s="9">
        <v>51000</v>
      </c>
      <c r="V484" s="28" t="s">
        <v>10</v>
      </c>
      <c r="W484" s="10" t="s">
        <v>117</v>
      </c>
      <c r="X484" s="9" t="s">
        <v>3341</v>
      </c>
    </row>
    <row r="485" spans="1:24" s="4" customFormat="1" ht="80.099999999999994" customHeight="1" x14ac:dyDescent="0.25">
      <c r="A485" s="9">
        <f t="shared" si="44"/>
        <v>468</v>
      </c>
      <c r="B485" s="9">
        <v>47</v>
      </c>
      <c r="C485" s="9" t="s">
        <v>109</v>
      </c>
      <c r="D485" s="10" t="s">
        <v>1915</v>
      </c>
      <c r="E485" s="9" t="s">
        <v>1916</v>
      </c>
      <c r="F485" s="9" t="s">
        <v>3332</v>
      </c>
      <c r="G485" s="9" t="s">
        <v>3332</v>
      </c>
      <c r="H485" s="9" t="s">
        <v>3428</v>
      </c>
      <c r="I485" s="9" t="s">
        <v>3429</v>
      </c>
      <c r="J485" s="9" t="s">
        <v>3340</v>
      </c>
      <c r="K485" s="9" t="s">
        <v>3332</v>
      </c>
      <c r="L485" s="9">
        <v>30.865780000000001</v>
      </c>
      <c r="M485" s="9">
        <v>68.768685000000005</v>
      </c>
      <c r="N485" s="28" t="s">
        <v>6</v>
      </c>
      <c r="O485" s="9" t="s">
        <v>7</v>
      </c>
      <c r="P485" s="9" t="s">
        <v>8</v>
      </c>
      <c r="Q485" s="9"/>
      <c r="R485" s="9"/>
      <c r="S485" s="9">
        <v>4</v>
      </c>
      <c r="T485" s="35">
        <v>44171</v>
      </c>
      <c r="U485" s="9">
        <v>51000</v>
      </c>
      <c r="V485" s="28" t="s">
        <v>10</v>
      </c>
      <c r="W485" s="10" t="s">
        <v>117</v>
      </c>
      <c r="X485" s="9" t="s">
        <v>3341</v>
      </c>
    </row>
    <row r="486" spans="1:24" s="4" customFormat="1" ht="80.099999999999994" customHeight="1" x14ac:dyDescent="0.25">
      <c r="A486" s="9">
        <f t="shared" si="44"/>
        <v>469</v>
      </c>
      <c r="B486" s="9">
        <v>48</v>
      </c>
      <c r="C486" s="9" t="s">
        <v>109</v>
      </c>
      <c r="D486" s="10" t="s">
        <v>1915</v>
      </c>
      <c r="E486" s="9" t="s">
        <v>1916</v>
      </c>
      <c r="F486" s="9" t="s">
        <v>3324</v>
      </c>
      <c r="G486" s="9" t="s">
        <v>3324</v>
      </c>
      <c r="H486" s="9" t="s">
        <v>222</v>
      </c>
      <c r="I486" s="9" t="s">
        <v>3430</v>
      </c>
      <c r="J486" s="9" t="s">
        <v>3340</v>
      </c>
      <c r="K486" s="9" t="s">
        <v>3324</v>
      </c>
      <c r="L486" s="9">
        <v>30.7666</v>
      </c>
      <c r="M486" s="9" t="s">
        <v>7993</v>
      </c>
      <c r="N486" s="28" t="s">
        <v>6</v>
      </c>
      <c r="O486" s="9" t="s">
        <v>7</v>
      </c>
      <c r="P486" s="9" t="s">
        <v>8</v>
      </c>
      <c r="Q486" s="9"/>
      <c r="R486" s="9"/>
      <c r="S486" s="9">
        <v>4</v>
      </c>
      <c r="T486" s="35">
        <v>44171</v>
      </c>
      <c r="U486" s="9">
        <v>51000</v>
      </c>
      <c r="V486" s="28" t="s">
        <v>10</v>
      </c>
      <c r="W486" s="10" t="s">
        <v>117</v>
      </c>
      <c r="X486" s="9" t="s">
        <v>3341</v>
      </c>
    </row>
    <row r="487" spans="1:24" s="4" customFormat="1" ht="80.099999999999994" customHeight="1" x14ac:dyDescent="0.25">
      <c r="A487" s="9">
        <f t="shared" si="44"/>
        <v>470</v>
      </c>
      <c r="B487" s="9">
        <v>49</v>
      </c>
      <c r="C487" s="9" t="s">
        <v>109</v>
      </c>
      <c r="D487" s="10" t="s">
        <v>1915</v>
      </c>
      <c r="E487" s="9" t="s">
        <v>1916</v>
      </c>
      <c r="F487" s="9" t="s">
        <v>3332</v>
      </c>
      <c r="G487" s="9" t="s">
        <v>3332</v>
      </c>
      <c r="H487" s="9" t="s">
        <v>593</v>
      </c>
      <c r="I487" s="9" t="s">
        <v>3431</v>
      </c>
      <c r="J487" s="9" t="s">
        <v>3340</v>
      </c>
      <c r="K487" s="9" t="s">
        <v>3332</v>
      </c>
      <c r="L487" s="9">
        <v>30.565353999999999</v>
      </c>
      <c r="M487" s="9">
        <v>68.877545999999995</v>
      </c>
      <c r="N487" s="28" t="s">
        <v>6</v>
      </c>
      <c r="O487" s="9" t="s">
        <v>7</v>
      </c>
      <c r="P487" s="9" t="s">
        <v>8</v>
      </c>
      <c r="Q487" s="9"/>
      <c r="R487" s="9"/>
      <c r="S487" s="9">
        <v>4</v>
      </c>
      <c r="T487" s="35">
        <v>44171</v>
      </c>
      <c r="U487" s="9">
        <v>51000</v>
      </c>
      <c r="V487" s="28" t="s">
        <v>10</v>
      </c>
      <c r="W487" s="10" t="s">
        <v>117</v>
      </c>
      <c r="X487" s="9" t="s">
        <v>3341</v>
      </c>
    </row>
    <row r="488" spans="1:24" s="4" customFormat="1" ht="80.099999999999994" customHeight="1" x14ac:dyDescent="0.25">
      <c r="A488" s="9">
        <f t="shared" si="44"/>
        <v>471</v>
      </c>
      <c r="B488" s="9">
        <f>B487+1</f>
        <v>50</v>
      </c>
      <c r="C488" s="9" t="s">
        <v>109</v>
      </c>
      <c r="D488" s="10" t="s">
        <v>1915</v>
      </c>
      <c r="E488" s="9" t="s">
        <v>1916</v>
      </c>
      <c r="F488" s="9" t="s">
        <v>3332</v>
      </c>
      <c r="G488" s="9" t="s">
        <v>3332</v>
      </c>
      <c r="H488" s="9" t="s">
        <v>3432</v>
      </c>
      <c r="I488" s="9" t="s">
        <v>3433</v>
      </c>
      <c r="J488" s="9" t="s">
        <v>3340</v>
      </c>
      <c r="K488" s="9" t="s">
        <v>3332</v>
      </c>
      <c r="L488" s="9">
        <v>30.265450000000001</v>
      </c>
      <c r="M488" s="9">
        <v>68.2654</v>
      </c>
      <c r="N488" s="9" t="s">
        <v>6</v>
      </c>
      <c r="O488" s="9" t="s">
        <v>7</v>
      </c>
      <c r="P488" s="9" t="s">
        <v>8</v>
      </c>
      <c r="Q488" s="9"/>
      <c r="R488" s="9"/>
      <c r="S488" s="9">
        <v>4</v>
      </c>
      <c r="T488" s="35">
        <v>44171</v>
      </c>
      <c r="U488" s="9">
        <v>51000</v>
      </c>
      <c r="V488" s="28" t="s">
        <v>10</v>
      </c>
      <c r="W488" s="10" t="s">
        <v>117</v>
      </c>
      <c r="X488" s="9" t="s">
        <v>12</v>
      </c>
    </row>
    <row r="489" spans="1:24" s="4" customFormat="1" ht="80.099999999999994" customHeight="1" x14ac:dyDescent="0.25">
      <c r="A489" s="9">
        <f t="shared" si="44"/>
        <v>472</v>
      </c>
      <c r="B489" s="9">
        <f t="shared" ref="B489:B504" si="45">B488+1</f>
        <v>51</v>
      </c>
      <c r="C489" s="9" t="s">
        <v>109</v>
      </c>
      <c r="D489" s="10" t="s">
        <v>1915</v>
      </c>
      <c r="E489" s="9" t="s">
        <v>1916</v>
      </c>
      <c r="F489" s="9" t="s">
        <v>3332</v>
      </c>
      <c r="G489" s="9" t="s">
        <v>3332</v>
      </c>
      <c r="H489" s="9" t="s">
        <v>3372</v>
      </c>
      <c r="I489" s="9" t="s">
        <v>3434</v>
      </c>
      <c r="J489" s="9" t="s">
        <v>3340</v>
      </c>
      <c r="K489" s="9" t="s">
        <v>3332</v>
      </c>
      <c r="L489" s="9">
        <v>30.5654</v>
      </c>
      <c r="M489" s="9">
        <v>68.594499999999996</v>
      </c>
      <c r="N489" s="9" t="s">
        <v>6</v>
      </c>
      <c r="O489" s="9" t="s">
        <v>7</v>
      </c>
      <c r="P489" s="9" t="s">
        <v>8</v>
      </c>
      <c r="Q489" s="9"/>
      <c r="R489" s="9"/>
      <c r="S489" s="9">
        <v>2</v>
      </c>
      <c r="T489" s="35">
        <v>44171</v>
      </c>
      <c r="U489" s="9">
        <v>25500</v>
      </c>
      <c r="V489" s="28" t="s">
        <v>10</v>
      </c>
      <c r="W489" s="10" t="s">
        <v>117</v>
      </c>
      <c r="X489" s="9" t="s">
        <v>12</v>
      </c>
    </row>
    <row r="490" spans="1:24" s="4" customFormat="1" ht="80.099999999999994" customHeight="1" x14ac:dyDescent="0.25">
      <c r="A490" s="9">
        <f t="shared" si="44"/>
        <v>473</v>
      </c>
      <c r="B490" s="9">
        <f t="shared" si="45"/>
        <v>52</v>
      </c>
      <c r="C490" s="9" t="s">
        <v>109</v>
      </c>
      <c r="D490" s="10" t="s">
        <v>1915</v>
      </c>
      <c r="E490" s="9" t="s">
        <v>1916</v>
      </c>
      <c r="F490" s="9" t="s">
        <v>3332</v>
      </c>
      <c r="G490" s="9" t="s">
        <v>3332</v>
      </c>
      <c r="H490" s="9" t="s">
        <v>1105</v>
      </c>
      <c r="I490" s="9" t="s">
        <v>3435</v>
      </c>
      <c r="J490" s="9" t="s">
        <v>3340</v>
      </c>
      <c r="K490" s="9" t="s">
        <v>3332</v>
      </c>
      <c r="L490" s="9">
        <v>30.897739999999999</v>
      </c>
      <c r="M490" s="9">
        <v>68.654120000000006</v>
      </c>
      <c r="N490" s="9" t="s">
        <v>6</v>
      </c>
      <c r="O490" s="9" t="s">
        <v>7</v>
      </c>
      <c r="P490" s="9" t="s">
        <v>8</v>
      </c>
      <c r="Q490" s="9"/>
      <c r="R490" s="9"/>
      <c r="S490" s="9">
        <v>4</v>
      </c>
      <c r="T490" s="35">
        <v>44171</v>
      </c>
      <c r="U490" s="9">
        <v>51000</v>
      </c>
      <c r="V490" s="28" t="s">
        <v>10</v>
      </c>
      <c r="W490" s="10" t="s">
        <v>117</v>
      </c>
      <c r="X490" s="9" t="s">
        <v>12</v>
      </c>
    </row>
    <row r="491" spans="1:24" s="4" customFormat="1" ht="80.099999999999994" customHeight="1" x14ac:dyDescent="0.25">
      <c r="A491" s="9">
        <f t="shared" si="44"/>
        <v>474</v>
      </c>
      <c r="B491" s="9">
        <f t="shared" si="45"/>
        <v>53</v>
      </c>
      <c r="C491" s="9" t="s">
        <v>109</v>
      </c>
      <c r="D491" s="10" t="s">
        <v>1915</v>
      </c>
      <c r="E491" s="9" t="s">
        <v>1916</v>
      </c>
      <c r="F491" s="9" t="s">
        <v>3332</v>
      </c>
      <c r="G491" s="9" t="s">
        <v>3332</v>
      </c>
      <c r="H491" s="9" t="s">
        <v>3436</v>
      </c>
      <c r="I491" s="9" t="s">
        <v>3437</v>
      </c>
      <c r="J491" s="9" t="s">
        <v>3340</v>
      </c>
      <c r="K491" s="9" t="s">
        <v>3332</v>
      </c>
      <c r="L491" s="9">
        <v>30.554870000000001</v>
      </c>
      <c r="M491" s="9">
        <v>68.569410000000005</v>
      </c>
      <c r="N491" s="9" t="s">
        <v>6</v>
      </c>
      <c r="O491" s="9" t="s">
        <v>7</v>
      </c>
      <c r="P491" s="9" t="s">
        <v>8</v>
      </c>
      <c r="Q491" s="9"/>
      <c r="R491" s="9"/>
      <c r="S491" s="9">
        <v>4</v>
      </c>
      <c r="T491" s="35">
        <v>44171</v>
      </c>
      <c r="U491" s="9">
        <v>51000</v>
      </c>
      <c r="V491" s="28" t="s">
        <v>10</v>
      </c>
      <c r="W491" s="10" t="s">
        <v>117</v>
      </c>
      <c r="X491" s="9" t="s">
        <v>12</v>
      </c>
    </row>
    <row r="492" spans="1:24" s="4" customFormat="1" ht="80.099999999999994" customHeight="1" x14ac:dyDescent="0.25">
      <c r="A492" s="9">
        <f t="shared" si="44"/>
        <v>475</v>
      </c>
      <c r="B492" s="9">
        <f t="shared" si="45"/>
        <v>54</v>
      </c>
      <c r="C492" s="9" t="s">
        <v>109</v>
      </c>
      <c r="D492" s="10" t="s">
        <v>1915</v>
      </c>
      <c r="E492" s="9" t="s">
        <v>1916</v>
      </c>
      <c r="F492" s="9" t="s">
        <v>3332</v>
      </c>
      <c r="G492" s="9" t="s">
        <v>3332</v>
      </c>
      <c r="H492" s="9" t="s">
        <v>3438</v>
      </c>
      <c r="I492" s="9" t="s">
        <v>3439</v>
      </c>
      <c r="J492" s="9" t="s">
        <v>3340</v>
      </c>
      <c r="K492" s="9" t="s">
        <v>3332</v>
      </c>
      <c r="L492" s="9">
        <v>30.324850000000001</v>
      </c>
      <c r="M492" s="9">
        <v>68.6541</v>
      </c>
      <c r="N492" s="9" t="s">
        <v>6</v>
      </c>
      <c r="O492" s="9" t="s">
        <v>7</v>
      </c>
      <c r="P492" s="9" t="s">
        <v>8</v>
      </c>
      <c r="Q492" s="9"/>
      <c r="R492" s="9"/>
      <c r="S492" s="9">
        <v>4</v>
      </c>
      <c r="T492" s="35">
        <v>44171</v>
      </c>
      <c r="U492" s="9">
        <v>51000</v>
      </c>
      <c r="V492" s="28" t="s">
        <v>10</v>
      </c>
      <c r="W492" s="10" t="s">
        <v>117</v>
      </c>
      <c r="X492" s="9" t="s">
        <v>12</v>
      </c>
    </row>
    <row r="493" spans="1:24" s="4" customFormat="1" ht="80.099999999999994" customHeight="1" x14ac:dyDescent="0.25">
      <c r="A493" s="9">
        <f t="shared" si="44"/>
        <v>476</v>
      </c>
      <c r="B493" s="9">
        <f t="shared" si="45"/>
        <v>55</v>
      </c>
      <c r="C493" s="9" t="s">
        <v>109</v>
      </c>
      <c r="D493" s="10" t="s">
        <v>1915</v>
      </c>
      <c r="E493" s="9" t="s">
        <v>1916</v>
      </c>
      <c r="F493" s="9" t="s">
        <v>3332</v>
      </c>
      <c r="G493" s="9" t="s">
        <v>3332</v>
      </c>
      <c r="H493" s="9" t="s">
        <v>146</v>
      </c>
      <c r="I493" s="9" t="s">
        <v>3440</v>
      </c>
      <c r="J493" s="9" t="s">
        <v>3340</v>
      </c>
      <c r="K493" s="9" t="s">
        <v>3332</v>
      </c>
      <c r="L493" s="9">
        <v>30.569939999999999</v>
      </c>
      <c r="M493" s="9">
        <v>68.214449999999999</v>
      </c>
      <c r="N493" s="9" t="s">
        <v>6</v>
      </c>
      <c r="O493" s="9" t="s">
        <v>7</v>
      </c>
      <c r="P493" s="9" t="s">
        <v>8</v>
      </c>
      <c r="Q493" s="9"/>
      <c r="R493" s="9"/>
      <c r="S493" s="9">
        <v>4</v>
      </c>
      <c r="T493" s="35">
        <v>44171</v>
      </c>
      <c r="U493" s="9">
        <v>51000</v>
      </c>
      <c r="V493" s="28" t="s">
        <v>10</v>
      </c>
      <c r="W493" s="10" t="s">
        <v>117</v>
      </c>
      <c r="X493" s="9" t="s">
        <v>12</v>
      </c>
    </row>
    <row r="494" spans="1:24" s="4" customFormat="1" ht="80.099999999999994" customHeight="1" x14ac:dyDescent="0.25">
      <c r="A494" s="9">
        <f t="shared" si="44"/>
        <v>477</v>
      </c>
      <c r="B494" s="9">
        <f t="shared" si="45"/>
        <v>56</v>
      </c>
      <c r="C494" s="9" t="s">
        <v>109</v>
      </c>
      <c r="D494" s="10" t="s">
        <v>1915</v>
      </c>
      <c r="E494" s="9" t="s">
        <v>1916</v>
      </c>
      <c r="F494" s="9" t="s">
        <v>3412</v>
      </c>
      <c r="G494" s="9" t="s">
        <v>3412</v>
      </c>
      <c r="H494" s="9" t="s">
        <v>182</v>
      </c>
      <c r="I494" s="9" t="s">
        <v>3441</v>
      </c>
      <c r="J494" s="9" t="s">
        <v>3340</v>
      </c>
      <c r="K494" s="9" t="s">
        <v>3412</v>
      </c>
      <c r="L494" s="9">
        <v>30.566970000000001</v>
      </c>
      <c r="M494" s="9">
        <v>68.221419999999995</v>
      </c>
      <c r="N494" s="9" t="s">
        <v>6</v>
      </c>
      <c r="O494" s="9" t="s">
        <v>7</v>
      </c>
      <c r="P494" s="9" t="s">
        <v>8</v>
      </c>
      <c r="Q494" s="9"/>
      <c r="R494" s="9"/>
      <c r="S494" s="9">
        <v>2</v>
      </c>
      <c r="T494" s="35">
        <v>44171</v>
      </c>
      <c r="U494" s="9">
        <v>25500</v>
      </c>
      <c r="V494" s="28" t="s">
        <v>10</v>
      </c>
      <c r="W494" s="10" t="s">
        <v>117</v>
      </c>
      <c r="X494" s="9" t="s">
        <v>12</v>
      </c>
    </row>
    <row r="495" spans="1:24" s="4" customFormat="1" ht="80.099999999999994" customHeight="1" x14ac:dyDescent="0.25">
      <c r="A495" s="9">
        <f t="shared" si="44"/>
        <v>478</v>
      </c>
      <c r="B495" s="9">
        <f t="shared" si="45"/>
        <v>57</v>
      </c>
      <c r="C495" s="9" t="s">
        <v>109</v>
      </c>
      <c r="D495" s="10" t="s">
        <v>1915</v>
      </c>
      <c r="E495" s="9" t="s">
        <v>1916</v>
      </c>
      <c r="F495" s="9" t="s">
        <v>3412</v>
      </c>
      <c r="G495" s="9" t="s">
        <v>3412</v>
      </c>
      <c r="H495" s="9" t="s">
        <v>974</v>
      </c>
      <c r="I495" s="9" t="s">
        <v>3442</v>
      </c>
      <c r="J495" s="9" t="s">
        <v>3340</v>
      </c>
      <c r="K495" s="9" t="s">
        <v>3412</v>
      </c>
      <c r="L495" s="9">
        <v>30.22364</v>
      </c>
      <c r="M495" s="9">
        <v>68.321399999999997</v>
      </c>
      <c r="N495" s="9" t="s">
        <v>6</v>
      </c>
      <c r="O495" s="9" t="s">
        <v>7</v>
      </c>
      <c r="P495" s="9" t="s">
        <v>8</v>
      </c>
      <c r="Q495" s="9"/>
      <c r="R495" s="9"/>
      <c r="S495" s="9">
        <v>2</v>
      </c>
      <c r="T495" s="35">
        <v>44171</v>
      </c>
      <c r="U495" s="9">
        <v>25500</v>
      </c>
      <c r="V495" s="28" t="s">
        <v>10</v>
      </c>
      <c r="W495" s="10" t="s">
        <v>117</v>
      </c>
      <c r="X495" s="9" t="s">
        <v>12</v>
      </c>
    </row>
    <row r="496" spans="1:24" s="4" customFormat="1" ht="80.099999999999994" customHeight="1" x14ac:dyDescent="0.25">
      <c r="A496" s="9">
        <f t="shared" si="44"/>
        <v>479</v>
      </c>
      <c r="B496" s="9">
        <f t="shared" si="45"/>
        <v>58</v>
      </c>
      <c r="C496" s="9" t="s">
        <v>109</v>
      </c>
      <c r="D496" s="10" t="s">
        <v>1915</v>
      </c>
      <c r="E496" s="9" t="s">
        <v>1916</v>
      </c>
      <c r="F496" s="9" t="s">
        <v>3443</v>
      </c>
      <c r="G496" s="9" t="s">
        <v>3443</v>
      </c>
      <c r="H496" s="9" t="s">
        <v>3444</v>
      </c>
      <c r="I496" s="9" t="s">
        <v>3445</v>
      </c>
      <c r="J496" s="9" t="s">
        <v>3340</v>
      </c>
      <c r="K496" s="9" t="s">
        <v>3443</v>
      </c>
      <c r="L496" s="9">
        <v>30.221139999999998</v>
      </c>
      <c r="M496" s="9">
        <v>68.55641</v>
      </c>
      <c r="N496" s="9" t="s">
        <v>6</v>
      </c>
      <c r="O496" s="9" t="s">
        <v>7</v>
      </c>
      <c r="P496" s="9" t="s">
        <v>8</v>
      </c>
      <c r="Q496" s="9"/>
      <c r="R496" s="9"/>
      <c r="S496" s="9">
        <v>5</v>
      </c>
      <c r="T496" s="35">
        <v>44171</v>
      </c>
      <c r="U496" s="9">
        <v>63750</v>
      </c>
      <c r="V496" s="28" t="s">
        <v>10</v>
      </c>
      <c r="W496" s="10" t="s">
        <v>117</v>
      </c>
      <c r="X496" s="9" t="s">
        <v>12</v>
      </c>
    </row>
    <row r="497" spans="1:24" s="4" customFormat="1" ht="80.099999999999994" customHeight="1" x14ac:dyDescent="0.25">
      <c r="A497" s="9">
        <f t="shared" si="44"/>
        <v>480</v>
      </c>
      <c r="B497" s="9">
        <f t="shared" si="45"/>
        <v>59</v>
      </c>
      <c r="C497" s="9" t="s">
        <v>109</v>
      </c>
      <c r="D497" s="10" t="s">
        <v>1915</v>
      </c>
      <c r="E497" s="9" t="s">
        <v>1916</v>
      </c>
      <c r="F497" s="9" t="s">
        <v>1917</v>
      </c>
      <c r="G497" s="9" t="s">
        <v>1917</v>
      </c>
      <c r="H497" s="9" t="s">
        <v>3446</v>
      </c>
      <c r="I497" s="9" t="s">
        <v>1918</v>
      </c>
      <c r="J497" s="9" t="s">
        <v>3340</v>
      </c>
      <c r="K497" s="9" t="s">
        <v>1917</v>
      </c>
      <c r="L497" s="9">
        <v>30.315770000000001</v>
      </c>
      <c r="M497" s="9">
        <v>68.945499999999996</v>
      </c>
      <c r="N497" s="9" t="s">
        <v>6</v>
      </c>
      <c r="O497" s="9" t="s">
        <v>7</v>
      </c>
      <c r="P497" s="9" t="s">
        <v>8</v>
      </c>
      <c r="Q497" s="9"/>
      <c r="R497" s="9"/>
      <c r="S497" s="9">
        <v>3</v>
      </c>
      <c r="T497" s="35">
        <v>44171</v>
      </c>
      <c r="U497" s="9">
        <v>38250</v>
      </c>
      <c r="V497" s="28" t="s">
        <v>10</v>
      </c>
      <c r="W497" s="10" t="s">
        <v>117</v>
      </c>
      <c r="X497" s="9" t="s">
        <v>12</v>
      </c>
    </row>
    <row r="498" spans="1:24" s="4" customFormat="1" ht="80.099999999999994" customHeight="1" x14ac:dyDescent="0.25">
      <c r="A498" s="9">
        <f t="shared" si="44"/>
        <v>481</v>
      </c>
      <c r="B498" s="9">
        <f t="shared" si="45"/>
        <v>60</v>
      </c>
      <c r="C498" s="9" t="s">
        <v>109</v>
      </c>
      <c r="D498" s="10" t="s">
        <v>1915</v>
      </c>
      <c r="E498" s="9" t="s">
        <v>1916</v>
      </c>
      <c r="F498" s="9" t="s">
        <v>3370</v>
      </c>
      <c r="G498" s="9" t="s">
        <v>3370</v>
      </c>
      <c r="H498" s="9" t="s">
        <v>3447</v>
      </c>
      <c r="I498" s="9" t="s">
        <v>3448</v>
      </c>
      <c r="J498" s="9" t="s">
        <v>3340</v>
      </c>
      <c r="K498" s="9" t="s">
        <v>3370</v>
      </c>
      <c r="L498" s="9">
        <v>30.77561</v>
      </c>
      <c r="M498" s="9">
        <v>68.6648</v>
      </c>
      <c r="N498" s="9" t="s">
        <v>6</v>
      </c>
      <c r="O498" s="9" t="s">
        <v>7</v>
      </c>
      <c r="P498" s="9" t="s">
        <v>8</v>
      </c>
      <c r="Q498" s="9"/>
      <c r="R498" s="9"/>
      <c r="S498" s="9">
        <v>4</v>
      </c>
      <c r="T498" s="35">
        <v>44171</v>
      </c>
      <c r="U498" s="9">
        <v>51000</v>
      </c>
      <c r="V498" s="28" t="s">
        <v>10</v>
      </c>
      <c r="W498" s="10" t="s">
        <v>117</v>
      </c>
      <c r="X498" s="9" t="s">
        <v>12</v>
      </c>
    </row>
    <row r="499" spans="1:24" s="4" customFormat="1" ht="80.099999999999994" customHeight="1" x14ac:dyDescent="0.25">
      <c r="A499" s="9">
        <f t="shared" si="44"/>
        <v>482</v>
      </c>
      <c r="B499" s="9">
        <f t="shared" si="45"/>
        <v>61</v>
      </c>
      <c r="C499" s="9" t="s">
        <v>109</v>
      </c>
      <c r="D499" s="10" t="s">
        <v>1915</v>
      </c>
      <c r="E499" s="9" t="s">
        <v>1916</v>
      </c>
      <c r="F499" s="9" t="s">
        <v>3449</v>
      </c>
      <c r="G499" s="9" t="s">
        <v>3449</v>
      </c>
      <c r="H499" s="9" t="s">
        <v>2830</v>
      </c>
      <c r="I499" s="9" t="s">
        <v>3450</v>
      </c>
      <c r="J499" s="9" t="s">
        <v>3340</v>
      </c>
      <c r="K499" s="9" t="s">
        <v>3449</v>
      </c>
      <c r="L499" s="9">
        <v>30.455870999999998</v>
      </c>
      <c r="M499" s="9">
        <v>68.966470000000001</v>
      </c>
      <c r="N499" s="9" t="s">
        <v>6</v>
      </c>
      <c r="O499" s="9" t="s">
        <v>7</v>
      </c>
      <c r="P499" s="9" t="s">
        <v>8</v>
      </c>
      <c r="Q499" s="9"/>
      <c r="R499" s="9"/>
      <c r="S499" s="9">
        <v>5</v>
      </c>
      <c r="T499" s="35">
        <v>44171</v>
      </c>
      <c r="U499" s="9">
        <v>63750</v>
      </c>
      <c r="V499" s="28" t="s">
        <v>10</v>
      </c>
      <c r="W499" s="10" t="s">
        <v>117</v>
      </c>
      <c r="X499" s="9" t="s">
        <v>12</v>
      </c>
    </row>
    <row r="500" spans="1:24" s="4" customFormat="1" ht="80.099999999999994" customHeight="1" x14ac:dyDescent="0.25">
      <c r="A500" s="9">
        <f t="shared" si="44"/>
        <v>483</v>
      </c>
      <c r="B500" s="9">
        <f t="shared" si="45"/>
        <v>62</v>
      </c>
      <c r="C500" s="9" t="s">
        <v>109</v>
      </c>
      <c r="D500" s="10" t="s">
        <v>1915</v>
      </c>
      <c r="E500" s="9" t="s">
        <v>1916</v>
      </c>
      <c r="F500" s="9" t="s">
        <v>3449</v>
      </c>
      <c r="G500" s="9" t="s">
        <v>3449</v>
      </c>
      <c r="H500" s="9" t="s">
        <v>3451</v>
      </c>
      <c r="I500" s="9" t="s">
        <v>3452</v>
      </c>
      <c r="J500" s="9" t="s">
        <v>3340</v>
      </c>
      <c r="K500" s="9" t="s">
        <v>3449</v>
      </c>
      <c r="L500" s="9">
        <v>30.44697</v>
      </c>
      <c r="M500" s="9">
        <v>68.159000000000006</v>
      </c>
      <c r="N500" s="9" t="s">
        <v>6</v>
      </c>
      <c r="O500" s="9" t="s">
        <v>7</v>
      </c>
      <c r="P500" s="9" t="s">
        <v>8</v>
      </c>
      <c r="Q500" s="9"/>
      <c r="R500" s="9"/>
      <c r="S500" s="9">
        <v>5</v>
      </c>
      <c r="T500" s="35">
        <v>44171</v>
      </c>
      <c r="U500" s="9">
        <v>63750</v>
      </c>
      <c r="V500" s="28" t="s">
        <v>10</v>
      </c>
      <c r="W500" s="10" t="s">
        <v>117</v>
      </c>
      <c r="X500" s="9" t="s">
        <v>12</v>
      </c>
    </row>
    <row r="501" spans="1:24" s="4" customFormat="1" ht="80.099999999999994" customHeight="1" x14ac:dyDescent="0.25">
      <c r="A501" s="9">
        <f t="shared" si="44"/>
        <v>484</v>
      </c>
      <c r="B501" s="9">
        <f t="shared" si="45"/>
        <v>63</v>
      </c>
      <c r="C501" s="9" t="s">
        <v>109</v>
      </c>
      <c r="D501" s="10" t="s">
        <v>1915</v>
      </c>
      <c r="E501" s="9" t="s">
        <v>1916</v>
      </c>
      <c r="F501" s="9" t="s">
        <v>3449</v>
      </c>
      <c r="G501" s="9" t="s">
        <v>3449</v>
      </c>
      <c r="H501" s="9" t="s">
        <v>3453</v>
      </c>
      <c r="I501" s="9" t="s">
        <v>3454</v>
      </c>
      <c r="J501" s="9" t="s">
        <v>3340</v>
      </c>
      <c r="K501" s="9" t="s">
        <v>3449</v>
      </c>
      <c r="L501" s="9">
        <v>30.114570000000001</v>
      </c>
      <c r="M501" s="9">
        <v>68.884770000000003</v>
      </c>
      <c r="N501" s="9" t="s">
        <v>6</v>
      </c>
      <c r="O501" s="9" t="s">
        <v>7</v>
      </c>
      <c r="P501" s="9" t="s">
        <v>8</v>
      </c>
      <c r="Q501" s="9"/>
      <c r="R501" s="9"/>
      <c r="S501" s="9">
        <v>4</v>
      </c>
      <c r="T501" s="35">
        <v>44171</v>
      </c>
      <c r="U501" s="9">
        <v>51000</v>
      </c>
      <c r="V501" s="28" t="s">
        <v>10</v>
      </c>
      <c r="W501" s="10" t="s">
        <v>117</v>
      </c>
      <c r="X501" s="9" t="s">
        <v>12</v>
      </c>
    </row>
    <row r="502" spans="1:24" s="4" customFormat="1" ht="80.099999999999994" customHeight="1" x14ac:dyDescent="0.25">
      <c r="A502" s="9">
        <f t="shared" si="44"/>
        <v>485</v>
      </c>
      <c r="B502" s="9">
        <f t="shared" si="45"/>
        <v>64</v>
      </c>
      <c r="C502" s="9" t="s">
        <v>109</v>
      </c>
      <c r="D502" s="10" t="s">
        <v>1915</v>
      </c>
      <c r="E502" s="9" t="s">
        <v>1916</v>
      </c>
      <c r="F502" s="9" t="s">
        <v>3449</v>
      </c>
      <c r="G502" s="9" t="s">
        <v>3449</v>
      </c>
      <c r="H502" s="9" t="s">
        <v>236</v>
      </c>
      <c r="I502" s="9" t="s">
        <v>3455</v>
      </c>
      <c r="J502" s="9" t="s">
        <v>3340</v>
      </c>
      <c r="K502" s="9" t="s">
        <v>3449</v>
      </c>
      <c r="L502" s="9">
        <v>30.778942000000001</v>
      </c>
      <c r="M502" s="9">
        <v>30.559470000000001</v>
      </c>
      <c r="N502" s="9" t="s">
        <v>6</v>
      </c>
      <c r="O502" s="9" t="s">
        <v>7</v>
      </c>
      <c r="P502" s="9" t="s">
        <v>8</v>
      </c>
      <c r="Q502" s="9"/>
      <c r="R502" s="9"/>
      <c r="S502" s="9">
        <v>4</v>
      </c>
      <c r="T502" s="35">
        <v>44171</v>
      </c>
      <c r="U502" s="9">
        <v>51000</v>
      </c>
      <c r="V502" s="28" t="s">
        <v>10</v>
      </c>
      <c r="W502" s="10" t="s">
        <v>117</v>
      </c>
      <c r="X502" s="9" t="s">
        <v>12</v>
      </c>
    </row>
    <row r="503" spans="1:24" s="4" customFormat="1" ht="80.099999999999994" customHeight="1" x14ac:dyDescent="0.25">
      <c r="A503" s="9">
        <f t="shared" si="44"/>
        <v>486</v>
      </c>
      <c r="B503" s="9">
        <f t="shared" si="45"/>
        <v>65</v>
      </c>
      <c r="C503" s="9" t="s">
        <v>109</v>
      </c>
      <c r="D503" s="10" t="s">
        <v>1915</v>
      </c>
      <c r="E503" s="9" t="s">
        <v>1916</v>
      </c>
      <c r="F503" s="9" t="s">
        <v>3449</v>
      </c>
      <c r="G503" s="9" t="s">
        <v>3449</v>
      </c>
      <c r="H503" s="9" t="s">
        <v>1235</v>
      </c>
      <c r="I503" s="9" t="s">
        <v>3456</v>
      </c>
      <c r="J503" s="9" t="s">
        <v>3340</v>
      </c>
      <c r="K503" s="9" t="s">
        <v>3449</v>
      </c>
      <c r="L503" s="9">
        <v>30.22148</v>
      </c>
      <c r="M503" s="9">
        <v>68.664569999999998</v>
      </c>
      <c r="N503" s="9" t="s">
        <v>6</v>
      </c>
      <c r="O503" s="9" t="s">
        <v>7</v>
      </c>
      <c r="P503" s="9" t="s">
        <v>8</v>
      </c>
      <c r="Q503" s="9"/>
      <c r="R503" s="9"/>
      <c r="S503" s="9">
        <v>4</v>
      </c>
      <c r="T503" s="35">
        <v>44171</v>
      </c>
      <c r="U503" s="9">
        <v>51000</v>
      </c>
      <c r="V503" s="28" t="s">
        <v>10</v>
      </c>
      <c r="W503" s="10" t="s">
        <v>117</v>
      </c>
      <c r="X503" s="9" t="s">
        <v>12</v>
      </c>
    </row>
    <row r="504" spans="1:24" s="4" customFormat="1" ht="80.099999999999994" customHeight="1" x14ac:dyDescent="0.25">
      <c r="A504" s="9">
        <f t="shared" si="44"/>
        <v>487</v>
      </c>
      <c r="B504" s="9">
        <f t="shared" si="45"/>
        <v>66</v>
      </c>
      <c r="C504" s="9" t="s">
        <v>109</v>
      </c>
      <c r="D504" s="10" t="s">
        <v>1915</v>
      </c>
      <c r="E504" s="9" t="s">
        <v>1916</v>
      </c>
      <c r="F504" s="9" t="s">
        <v>3343</v>
      </c>
      <c r="G504" s="9" t="s">
        <v>3343</v>
      </c>
      <c r="H504" s="9" t="s">
        <v>3457</v>
      </c>
      <c r="I504" s="9" t="s">
        <v>3458</v>
      </c>
      <c r="J504" s="9" t="s">
        <v>3340</v>
      </c>
      <c r="K504" s="9" t="s">
        <v>3343</v>
      </c>
      <c r="L504" s="9">
        <v>30.55498</v>
      </c>
      <c r="M504" s="9">
        <v>68.554969999999997</v>
      </c>
      <c r="N504" s="9" t="s">
        <v>6</v>
      </c>
      <c r="O504" s="9" t="s">
        <v>7</v>
      </c>
      <c r="P504" s="9" t="s">
        <v>8</v>
      </c>
      <c r="Q504" s="9"/>
      <c r="R504" s="9"/>
      <c r="S504" s="9">
        <v>4</v>
      </c>
      <c r="T504" s="35">
        <v>44171</v>
      </c>
      <c r="U504" s="9">
        <v>51000</v>
      </c>
      <c r="V504" s="28" t="s">
        <v>10</v>
      </c>
      <c r="W504" s="10" t="s">
        <v>117</v>
      </c>
      <c r="X504" s="9" t="s">
        <v>12</v>
      </c>
    </row>
    <row r="505" spans="1:24" s="4" customFormat="1" ht="80.099999999999994" customHeight="1" x14ac:dyDescent="0.25">
      <c r="A505" s="9">
        <f t="shared" si="44"/>
        <v>488</v>
      </c>
      <c r="B505" s="9">
        <f t="shared" ref="B505:B568" si="46">B504+1</f>
        <v>67</v>
      </c>
      <c r="C505" s="9" t="s">
        <v>109</v>
      </c>
      <c r="D505" s="10" t="s">
        <v>1915</v>
      </c>
      <c r="E505" s="9" t="s">
        <v>1916</v>
      </c>
      <c r="F505" s="9" t="s">
        <v>3343</v>
      </c>
      <c r="G505" s="9" t="s">
        <v>3343</v>
      </c>
      <c r="H505" s="9" t="s">
        <v>3403</v>
      </c>
      <c r="I505" s="9" t="s">
        <v>3459</v>
      </c>
      <c r="J505" s="9" t="s">
        <v>3340</v>
      </c>
      <c r="K505" s="9" t="s">
        <v>3343</v>
      </c>
      <c r="L505" s="9">
        <v>30.314579999999999</v>
      </c>
      <c r="M505" s="9">
        <v>68.554869999999994</v>
      </c>
      <c r="N505" s="9" t="s">
        <v>6</v>
      </c>
      <c r="O505" s="9" t="s">
        <v>7</v>
      </c>
      <c r="P505" s="9" t="s">
        <v>8</v>
      </c>
      <c r="Q505" s="9"/>
      <c r="R505" s="9"/>
      <c r="S505" s="9">
        <v>3</v>
      </c>
      <c r="T505" s="35">
        <v>44171</v>
      </c>
      <c r="U505" s="9">
        <v>38250</v>
      </c>
      <c r="V505" s="28" t="s">
        <v>10</v>
      </c>
      <c r="W505" s="10" t="s">
        <v>117</v>
      </c>
      <c r="X505" s="9" t="s">
        <v>12</v>
      </c>
    </row>
    <row r="506" spans="1:24" s="4" customFormat="1" ht="80.099999999999994" customHeight="1" x14ac:dyDescent="0.25">
      <c r="A506" s="9">
        <f t="shared" ref="A506:A569" si="47">A505+1</f>
        <v>489</v>
      </c>
      <c r="B506" s="9">
        <f t="shared" si="46"/>
        <v>68</v>
      </c>
      <c r="C506" s="9" t="s">
        <v>109</v>
      </c>
      <c r="D506" s="10" t="s">
        <v>1915</v>
      </c>
      <c r="E506" s="9" t="s">
        <v>1916</v>
      </c>
      <c r="F506" s="9" t="s">
        <v>3460</v>
      </c>
      <c r="G506" s="9" t="s">
        <v>3460</v>
      </c>
      <c r="H506" s="9" t="s">
        <v>646</v>
      </c>
      <c r="I506" s="9" t="s">
        <v>3461</v>
      </c>
      <c r="J506" s="9" t="s">
        <v>3340</v>
      </c>
      <c r="K506" s="9" t="s">
        <v>3460</v>
      </c>
      <c r="L506" s="9">
        <v>30.667894</v>
      </c>
      <c r="M506" s="9">
        <v>68.311458000000002</v>
      </c>
      <c r="N506" s="9" t="s">
        <v>6</v>
      </c>
      <c r="O506" s="9" t="s">
        <v>7</v>
      </c>
      <c r="P506" s="9" t="s">
        <v>8</v>
      </c>
      <c r="Q506" s="9"/>
      <c r="R506" s="9"/>
      <c r="S506" s="9">
        <v>3</v>
      </c>
      <c r="T506" s="35">
        <v>44171</v>
      </c>
      <c r="U506" s="9">
        <v>38250</v>
      </c>
      <c r="V506" s="28" t="s">
        <v>10</v>
      </c>
      <c r="W506" s="10" t="s">
        <v>117</v>
      </c>
      <c r="X506" s="9" t="s">
        <v>12</v>
      </c>
    </row>
    <row r="507" spans="1:24" s="4" customFormat="1" ht="80.099999999999994" customHeight="1" x14ac:dyDescent="0.25">
      <c r="A507" s="9">
        <f t="shared" si="47"/>
        <v>490</v>
      </c>
      <c r="B507" s="9">
        <f t="shared" si="46"/>
        <v>69</v>
      </c>
      <c r="C507" s="9" t="s">
        <v>109</v>
      </c>
      <c r="D507" s="10" t="s">
        <v>1915</v>
      </c>
      <c r="E507" s="9" t="s">
        <v>1916</v>
      </c>
      <c r="F507" s="9" t="s">
        <v>3462</v>
      </c>
      <c r="G507" s="9" t="s">
        <v>3462</v>
      </c>
      <c r="H507" s="9" t="s">
        <v>1415</v>
      </c>
      <c r="I507" s="9" t="s">
        <v>3463</v>
      </c>
      <c r="J507" s="9" t="s">
        <v>3340</v>
      </c>
      <c r="K507" s="9" t="s">
        <v>3462</v>
      </c>
      <c r="L507" s="9">
        <v>30.66478</v>
      </c>
      <c r="M507" s="9">
        <v>68.119974999999997</v>
      </c>
      <c r="N507" s="9" t="s">
        <v>6</v>
      </c>
      <c r="O507" s="9" t="s">
        <v>7</v>
      </c>
      <c r="P507" s="9" t="s">
        <v>8</v>
      </c>
      <c r="Q507" s="9"/>
      <c r="R507" s="9"/>
      <c r="S507" s="9">
        <v>5</v>
      </c>
      <c r="T507" s="35">
        <v>44171</v>
      </c>
      <c r="U507" s="9">
        <v>63750</v>
      </c>
      <c r="V507" s="28" t="s">
        <v>10</v>
      </c>
      <c r="W507" s="10" t="s">
        <v>117</v>
      </c>
      <c r="X507" s="9" t="s">
        <v>12</v>
      </c>
    </row>
    <row r="508" spans="1:24" s="4" customFormat="1" ht="80.099999999999994" customHeight="1" x14ac:dyDescent="0.25">
      <c r="A508" s="9">
        <f t="shared" si="47"/>
        <v>491</v>
      </c>
      <c r="B508" s="9">
        <f t="shared" si="46"/>
        <v>70</v>
      </c>
      <c r="C508" s="9" t="s">
        <v>109</v>
      </c>
      <c r="D508" s="10" t="s">
        <v>1915</v>
      </c>
      <c r="E508" s="9" t="s">
        <v>1916</v>
      </c>
      <c r="F508" s="9" t="s">
        <v>3462</v>
      </c>
      <c r="G508" s="9" t="s">
        <v>3462</v>
      </c>
      <c r="H508" s="28" t="s">
        <v>27</v>
      </c>
      <c r="I508" s="28"/>
      <c r="J508" s="9" t="s">
        <v>3340</v>
      </c>
      <c r="K508" s="9" t="s">
        <v>3462</v>
      </c>
      <c r="L508" s="9">
        <v>30.188790000000001</v>
      </c>
      <c r="M508" s="9">
        <v>68.225498000000002</v>
      </c>
      <c r="N508" s="9" t="s">
        <v>6</v>
      </c>
      <c r="O508" s="9" t="s">
        <v>7</v>
      </c>
      <c r="P508" s="9" t="s">
        <v>8</v>
      </c>
      <c r="Q508" s="9"/>
      <c r="R508" s="9"/>
      <c r="S508" s="9">
        <v>5</v>
      </c>
      <c r="T508" s="35">
        <v>44171</v>
      </c>
      <c r="U508" s="9">
        <v>63750</v>
      </c>
      <c r="V508" s="28" t="s">
        <v>10</v>
      </c>
      <c r="W508" s="10" t="s">
        <v>117</v>
      </c>
      <c r="X508" s="9" t="s">
        <v>12</v>
      </c>
    </row>
    <row r="509" spans="1:24" s="4" customFormat="1" ht="80.099999999999994" customHeight="1" x14ac:dyDescent="0.25">
      <c r="A509" s="9">
        <f t="shared" si="47"/>
        <v>492</v>
      </c>
      <c r="B509" s="9">
        <f t="shared" si="46"/>
        <v>71</v>
      </c>
      <c r="C509" s="9" t="s">
        <v>109</v>
      </c>
      <c r="D509" s="10" t="s">
        <v>1915</v>
      </c>
      <c r="E509" s="9" t="s">
        <v>1916</v>
      </c>
      <c r="F509" s="9" t="s">
        <v>3464</v>
      </c>
      <c r="G509" s="9" t="s">
        <v>3464</v>
      </c>
      <c r="H509" s="9" t="s">
        <v>182</v>
      </c>
      <c r="I509" s="9" t="s">
        <v>3465</v>
      </c>
      <c r="J509" s="9" t="s">
        <v>3340</v>
      </c>
      <c r="K509" s="9" t="s">
        <v>3464</v>
      </c>
      <c r="L509" s="9">
        <v>30.779115000000001</v>
      </c>
      <c r="M509" s="9">
        <v>68.364590000000007</v>
      </c>
      <c r="N509" s="9" t="s">
        <v>6</v>
      </c>
      <c r="O509" s="9" t="s">
        <v>7</v>
      </c>
      <c r="P509" s="9" t="s">
        <v>8</v>
      </c>
      <c r="Q509" s="9"/>
      <c r="R509" s="9"/>
      <c r="S509" s="9">
        <v>3</v>
      </c>
      <c r="T509" s="35">
        <v>44171</v>
      </c>
      <c r="U509" s="9">
        <v>38250</v>
      </c>
      <c r="V509" s="28" t="s">
        <v>10</v>
      </c>
      <c r="W509" s="10" t="s">
        <v>117</v>
      </c>
      <c r="X509" s="9" t="s">
        <v>12</v>
      </c>
    </row>
    <row r="510" spans="1:24" s="4" customFormat="1" ht="80.099999999999994" customHeight="1" x14ac:dyDescent="0.25">
      <c r="A510" s="9">
        <f t="shared" si="47"/>
        <v>493</v>
      </c>
      <c r="B510" s="9">
        <f t="shared" si="46"/>
        <v>72</v>
      </c>
      <c r="C510" s="9" t="s">
        <v>109</v>
      </c>
      <c r="D510" s="10" t="s">
        <v>1915</v>
      </c>
      <c r="E510" s="9" t="s">
        <v>1916</v>
      </c>
      <c r="F510" s="9" t="s">
        <v>3352</v>
      </c>
      <c r="G510" s="9" t="s">
        <v>3352</v>
      </c>
      <c r="H510" s="9" t="s">
        <v>3466</v>
      </c>
      <c r="I510" s="9" t="s">
        <v>3467</v>
      </c>
      <c r="J510" s="9" t="s">
        <v>3340</v>
      </c>
      <c r="K510" s="9" t="s">
        <v>3352</v>
      </c>
      <c r="L510" s="9">
        <v>30.223548000000001</v>
      </c>
      <c r="M510" s="9">
        <v>68.556470000000004</v>
      </c>
      <c r="N510" s="9" t="s">
        <v>6</v>
      </c>
      <c r="O510" s="9" t="s">
        <v>7</v>
      </c>
      <c r="P510" s="9" t="s">
        <v>8</v>
      </c>
      <c r="Q510" s="9"/>
      <c r="R510" s="9"/>
      <c r="S510" s="9">
        <v>2</v>
      </c>
      <c r="T510" s="35">
        <v>44171</v>
      </c>
      <c r="U510" s="9">
        <v>25500</v>
      </c>
      <c r="V510" s="28" t="s">
        <v>10</v>
      </c>
      <c r="W510" s="10" t="s">
        <v>117</v>
      </c>
      <c r="X510" s="9" t="s">
        <v>12</v>
      </c>
    </row>
    <row r="511" spans="1:24" s="4" customFormat="1" ht="80.099999999999994" customHeight="1" x14ac:dyDescent="0.25">
      <c r="A511" s="9">
        <f t="shared" si="47"/>
        <v>494</v>
      </c>
      <c r="B511" s="9">
        <f t="shared" si="46"/>
        <v>73</v>
      </c>
      <c r="C511" s="9" t="s">
        <v>109</v>
      </c>
      <c r="D511" s="10" t="s">
        <v>1915</v>
      </c>
      <c r="E511" s="9" t="s">
        <v>1916</v>
      </c>
      <c r="F511" s="9" t="s">
        <v>3352</v>
      </c>
      <c r="G511" s="9" t="s">
        <v>3352</v>
      </c>
      <c r="H511" s="9" t="s">
        <v>3468</v>
      </c>
      <c r="I511" s="9" t="s">
        <v>3469</v>
      </c>
      <c r="J511" s="9" t="s">
        <v>3340</v>
      </c>
      <c r="K511" s="9" t="s">
        <v>3352</v>
      </c>
      <c r="L511" s="9">
        <v>30.255486999999999</v>
      </c>
      <c r="M511" s="9">
        <v>68.556939999999997</v>
      </c>
      <c r="N511" s="9" t="s">
        <v>6</v>
      </c>
      <c r="O511" s="9" t="s">
        <v>7</v>
      </c>
      <c r="P511" s="9" t="s">
        <v>8</v>
      </c>
      <c r="Q511" s="9"/>
      <c r="R511" s="9"/>
      <c r="S511" s="9">
        <v>4</v>
      </c>
      <c r="T511" s="35">
        <v>44171</v>
      </c>
      <c r="U511" s="9">
        <v>51000</v>
      </c>
      <c r="V511" s="28" t="s">
        <v>10</v>
      </c>
      <c r="W511" s="10" t="s">
        <v>117</v>
      </c>
      <c r="X511" s="9" t="s">
        <v>12</v>
      </c>
    </row>
    <row r="512" spans="1:24" s="4" customFormat="1" ht="80.099999999999994" customHeight="1" x14ac:dyDescent="0.25">
      <c r="A512" s="9">
        <f t="shared" si="47"/>
        <v>495</v>
      </c>
      <c r="B512" s="9">
        <f t="shared" si="46"/>
        <v>74</v>
      </c>
      <c r="C512" s="9" t="s">
        <v>109</v>
      </c>
      <c r="D512" s="10" t="s">
        <v>1915</v>
      </c>
      <c r="E512" s="9" t="s">
        <v>1916</v>
      </c>
      <c r="F512" s="9" t="s">
        <v>3370</v>
      </c>
      <c r="G512" s="9" t="s">
        <v>3370</v>
      </c>
      <c r="H512" s="9" t="s">
        <v>1121</v>
      </c>
      <c r="I512" s="9" t="s">
        <v>3470</v>
      </c>
      <c r="J512" s="9" t="s">
        <v>3340</v>
      </c>
      <c r="K512" s="9" t="s">
        <v>3370</v>
      </c>
      <c r="L512" s="9">
        <v>30.199629999999999</v>
      </c>
      <c r="M512" s="9">
        <v>68.648539999999997</v>
      </c>
      <c r="N512" s="9" t="s">
        <v>6</v>
      </c>
      <c r="O512" s="9" t="s">
        <v>7</v>
      </c>
      <c r="P512" s="9" t="s">
        <v>8</v>
      </c>
      <c r="Q512" s="9"/>
      <c r="R512" s="9"/>
      <c r="S512" s="9">
        <v>4</v>
      </c>
      <c r="T512" s="35">
        <v>44171</v>
      </c>
      <c r="U512" s="9">
        <v>51000</v>
      </c>
      <c r="V512" s="28" t="s">
        <v>10</v>
      </c>
      <c r="W512" s="10" t="s">
        <v>117</v>
      </c>
      <c r="X512" s="9" t="s">
        <v>12</v>
      </c>
    </row>
    <row r="513" spans="1:24" s="4" customFormat="1" ht="80.099999999999994" customHeight="1" x14ac:dyDescent="0.25">
      <c r="A513" s="9">
        <f t="shared" si="47"/>
        <v>496</v>
      </c>
      <c r="B513" s="9">
        <f t="shared" si="46"/>
        <v>75</v>
      </c>
      <c r="C513" s="9" t="s">
        <v>109</v>
      </c>
      <c r="D513" s="10" t="s">
        <v>1915</v>
      </c>
      <c r="E513" s="9" t="s">
        <v>1916</v>
      </c>
      <c r="F513" s="9" t="s">
        <v>3338</v>
      </c>
      <c r="G513" s="9" t="s">
        <v>3338</v>
      </c>
      <c r="H513" s="9" t="s">
        <v>222</v>
      </c>
      <c r="I513" s="9" t="s">
        <v>3471</v>
      </c>
      <c r="J513" s="9" t="s">
        <v>3340</v>
      </c>
      <c r="K513" s="9" t="s">
        <v>3338</v>
      </c>
      <c r="L513" s="9">
        <v>30.994886999999999</v>
      </c>
      <c r="M513" s="9">
        <v>68.647890000000004</v>
      </c>
      <c r="N513" s="9" t="s">
        <v>6</v>
      </c>
      <c r="O513" s="9" t="s">
        <v>7</v>
      </c>
      <c r="P513" s="9" t="s">
        <v>8</v>
      </c>
      <c r="Q513" s="9"/>
      <c r="R513" s="9"/>
      <c r="S513" s="9">
        <v>4</v>
      </c>
      <c r="T513" s="35">
        <v>44171</v>
      </c>
      <c r="U513" s="9">
        <v>51000</v>
      </c>
      <c r="V513" s="28" t="s">
        <v>10</v>
      </c>
      <c r="W513" s="10" t="s">
        <v>117</v>
      </c>
      <c r="X513" s="9" t="s">
        <v>12</v>
      </c>
    </row>
    <row r="514" spans="1:24" s="4" customFormat="1" ht="80.099999999999994" customHeight="1" x14ac:dyDescent="0.25">
      <c r="A514" s="9">
        <f t="shared" si="47"/>
        <v>497</v>
      </c>
      <c r="B514" s="9">
        <f t="shared" si="46"/>
        <v>76</v>
      </c>
      <c r="C514" s="9" t="s">
        <v>109</v>
      </c>
      <c r="D514" s="10" t="s">
        <v>1915</v>
      </c>
      <c r="E514" s="9" t="s">
        <v>1916</v>
      </c>
      <c r="F514" s="9" t="s">
        <v>3338</v>
      </c>
      <c r="G514" s="9" t="s">
        <v>3338</v>
      </c>
      <c r="H514" s="9" t="s">
        <v>236</v>
      </c>
      <c r="I514" s="9" t="s">
        <v>3472</v>
      </c>
      <c r="J514" s="9" t="s">
        <v>3340</v>
      </c>
      <c r="K514" s="9" t="s">
        <v>3338</v>
      </c>
      <c r="L514" s="9">
        <v>30.315548</v>
      </c>
      <c r="M514" s="9">
        <v>68.997450000000001</v>
      </c>
      <c r="N514" s="9" t="s">
        <v>6</v>
      </c>
      <c r="O514" s="9" t="s">
        <v>7</v>
      </c>
      <c r="P514" s="9" t="s">
        <v>8</v>
      </c>
      <c r="Q514" s="9"/>
      <c r="R514" s="9"/>
      <c r="S514" s="9">
        <v>4</v>
      </c>
      <c r="T514" s="35">
        <v>44171</v>
      </c>
      <c r="U514" s="9">
        <v>51000</v>
      </c>
      <c r="V514" s="28" t="s">
        <v>10</v>
      </c>
      <c r="W514" s="10" t="s">
        <v>117</v>
      </c>
      <c r="X514" s="9" t="s">
        <v>12</v>
      </c>
    </row>
    <row r="515" spans="1:24" s="4" customFormat="1" ht="80.099999999999994" customHeight="1" x14ac:dyDescent="0.25">
      <c r="A515" s="9">
        <f t="shared" si="47"/>
        <v>498</v>
      </c>
      <c r="B515" s="9">
        <f t="shared" si="46"/>
        <v>77</v>
      </c>
      <c r="C515" s="9" t="s">
        <v>109</v>
      </c>
      <c r="D515" s="10" t="s">
        <v>1915</v>
      </c>
      <c r="E515" s="9" t="s">
        <v>1916</v>
      </c>
      <c r="F515" s="9" t="s">
        <v>3346</v>
      </c>
      <c r="G515" s="9" t="s">
        <v>3346</v>
      </c>
      <c r="H515" s="9" t="s">
        <v>3473</v>
      </c>
      <c r="I515" s="9" t="s">
        <v>3474</v>
      </c>
      <c r="J515" s="9" t="s">
        <v>3340</v>
      </c>
      <c r="K515" s="9" t="s">
        <v>3346</v>
      </c>
      <c r="L515" s="9">
        <v>30.664870000000001</v>
      </c>
      <c r="M515" s="9">
        <v>68.25412</v>
      </c>
      <c r="N515" s="9" t="s">
        <v>6</v>
      </c>
      <c r="O515" s="9" t="s">
        <v>7</v>
      </c>
      <c r="P515" s="9" t="s">
        <v>8</v>
      </c>
      <c r="Q515" s="9"/>
      <c r="R515" s="9"/>
      <c r="S515" s="9">
        <v>3</v>
      </c>
      <c r="T515" s="35">
        <v>44171</v>
      </c>
      <c r="U515" s="9">
        <v>38250</v>
      </c>
      <c r="V515" s="28" t="s">
        <v>10</v>
      </c>
      <c r="W515" s="10" t="s">
        <v>117</v>
      </c>
      <c r="X515" s="9" t="s">
        <v>12</v>
      </c>
    </row>
    <row r="516" spans="1:24" s="4" customFormat="1" ht="80.099999999999994" customHeight="1" x14ac:dyDescent="0.25">
      <c r="A516" s="9">
        <f t="shared" si="47"/>
        <v>499</v>
      </c>
      <c r="B516" s="9">
        <f t="shared" si="46"/>
        <v>78</v>
      </c>
      <c r="C516" s="9" t="s">
        <v>109</v>
      </c>
      <c r="D516" s="10" t="s">
        <v>1915</v>
      </c>
      <c r="E516" s="9" t="s">
        <v>1916</v>
      </c>
      <c r="F516" s="9" t="s">
        <v>3367</v>
      </c>
      <c r="G516" s="9" t="s">
        <v>3367</v>
      </c>
      <c r="H516" s="9" t="s">
        <v>21</v>
      </c>
      <c r="I516" s="9" t="s">
        <v>3475</v>
      </c>
      <c r="J516" s="9" t="s">
        <v>3340</v>
      </c>
      <c r="K516" s="9" t="s">
        <v>3367</v>
      </c>
      <c r="L516" s="9">
        <v>30.55697</v>
      </c>
      <c r="M516" s="9">
        <v>68.547880000000006</v>
      </c>
      <c r="N516" s="9" t="s">
        <v>6</v>
      </c>
      <c r="O516" s="9" t="s">
        <v>7</v>
      </c>
      <c r="P516" s="9" t="s">
        <v>8</v>
      </c>
      <c r="Q516" s="9"/>
      <c r="R516" s="9"/>
      <c r="S516" s="9">
        <v>4</v>
      </c>
      <c r="T516" s="35">
        <v>44171</v>
      </c>
      <c r="U516" s="9">
        <v>51000</v>
      </c>
      <c r="V516" s="28" t="s">
        <v>10</v>
      </c>
      <c r="W516" s="10" t="s">
        <v>117</v>
      </c>
      <c r="X516" s="9" t="s">
        <v>12</v>
      </c>
    </row>
    <row r="517" spans="1:24" s="4" customFormat="1" ht="80.099999999999994" customHeight="1" x14ac:dyDescent="0.25">
      <c r="A517" s="9">
        <f t="shared" si="47"/>
        <v>500</v>
      </c>
      <c r="B517" s="9">
        <f t="shared" si="46"/>
        <v>79</v>
      </c>
      <c r="C517" s="9" t="s">
        <v>109</v>
      </c>
      <c r="D517" s="10" t="s">
        <v>1915</v>
      </c>
      <c r="E517" s="9" t="s">
        <v>1916</v>
      </c>
      <c r="F517" s="9" t="s">
        <v>3394</v>
      </c>
      <c r="G517" s="9" t="s">
        <v>3394</v>
      </c>
      <c r="H517" s="9" t="s">
        <v>3476</v>
      </c>
      <c r="I517" s="9" t="s">
        <v>3477</v>
      </c>
      <c r="J517" s="9" t="s">
        <v>3340</v>
      </c>
      <c r="K517" s="9" t="s">
        <v>3394</v>
      </c>
      <c r="L517" s="9">
        <v>30.14678</v>
      </c>
      <c r="M517" s="9">
        <v>68.964780000000005</v>
      </c>
      <c r="N517" s="9" t="s">
        <v>6</v>
      </c>
      <c r="O517" s="9" t="s">
        <v>7</v>
      </c>
      <c r="P517" s="9" t="s">
        <v>8</v>
      </c>
      <c r="Q517" s="9"/>
      <c r="R517" s="9"/>
      <c r="S517" s="9">
        <v>4</v>
      </c>
      <c r="T517" s="35">
        <v>44171</v>
      </c>
      <c r="U517" s="9">
        <v>51000</v>
      </c>
      <c r="V517" s="28" t="s">
        <v>10</v>
      </c>
      <c r="W517" s="10" t="s">
        <v>117</v>
      </c>
      <c r="X517" s="9" t="s">
        <v>12</v>
      </c>
    </row>
    <row r="518" spans="1:24" s="4" customFormat="1" ht="80.099999999999994" customHeight="1" x14ac:dyDescent="0.25">
      <c r="A518" s="9">
        <f t="shared" si="47"/>
        <v>501</v>
      </c>
      <c r="B518" s="9">
        <f t="shared" si="46"/>
        <v>80</v>
      </c>
      <c r="C518" s="9" t="s">
        <v>109</v>
      </c>
      <c r="D518" s="10" t="s">
        <v>1915</v>
      </c>
      <c r="E518" s="9" t="s">
        <v>1916</v>
      </c>
      <c r="F518" s="9" t="s">
        <v>3478</v>
      </c>
      <c r="G518" s="9" t="s">
        <v>3478</v>
      </c>
      <c r="H518" s="9" t="s">
        <v>619</v>
      </c>
      <c r="I518" s="9" t="s">
        <v>3479</v>
      </c>
      <c r="J518" s="9" t="s">
        <v>3340</v>
      </c>
      <c r="K518" s="9" t="s">
        <v>3478</v>
      </c>
      <c r="L518" s="9">
        <v>30.331457799999999</v>
      </c>
      <c r="M518" s="9">
        <v>68.556420000000003</v>
      </c>
      <c r="N518" s="9" t="s">
        <v>6</v>
      </c>
      <c r="O518" s="9" t="s">
        <v>7</v>
      </c>
      <c r="P518" s="9" t="s">
        <v>8</v>
      </c>
      <c r="Q518" s="9"/>
      <c r="R518" s="9"/>
      <c r="S518" s="9">
        <v>5</v>
      </c>
      <c r="T518" s="35">
        <v>44171</v>
      </c>
      <c r="U518" s="9">
        <v>63750</v>
      </c>
      <c r="V518" s="28" t="s">
        <v>10</v>
      </c>
      <c r="W518" s="10" t="s">
        <v>117</v>
      </c>
      <c r="X518" s="9" t="s">
        <v>12</v>
      </c>
    </row>
    <row r="519" spans="1:24" s="4" customFormat="1" ht="80.099999999999994" customHeight="1" x14ac:dyDescent="0.25">
      <c r="A519" s="9">
        <f t="shared" si="47"/>
        <v>502</v>
      </c>
      <c r="B519" s="9">
        <f t="shared" si="46"/>
        <v>81</v>
      </c>
      <c r="C519" s="9" t="s">
        <v>109</v>
      </c>
      <c r="D519" s="10" t="s">
        <v>1915</v>
      </c>
      <c r="E519" s="9" t="s">
        <v>1916</v>
      </c>
      <c r="F519" s="9" t="s">
        <v>3394</v>
      </c>
      <c r="G519" s="9" t="s">
        <v>3394</v>
      </c>
      <c r="H519" s="9" t="s">
        <v>3416</v>
      </c>
      <c r="I519" s="9" t="s">
        <v>3480</v>
      </c>
      <c r="J519" s="9" t="s">
        <v>3340</v>
      </c>
      <c r="K519" s="9" t="s">
        <v>3394</v>
      </c>
      <c r="L519" s="9">
        <v>30.334586999999999</v>
      </c>
      <c r="M519" s="9">
        <v>68.115480000000005</v>
      </c>
      <c r="N519" s="9" t="s">
        <v>6</v>
      </c>
      <c r="O519" s="9" t="s">
        <v>7</v>
      </c>
      <c r="P519" s="9" t="s">
        <v>8</v>
      </c>
      <c r="Q519" s="9"/>
      <c r="R519" s="9"/>
      <c r="S519" s="9">
        <v>3</v>
      </c>
      <c r="T519" s="35">
        <v>44171</v>
      </c>
      <c r="U519" s="9">
        <v>38250</v>
      </c>
      <c r="V519" s="28" t="s">
        <v>10</v>
      </c>
      <c r="W519" s="10" t="s">
        <v>117</v>
      </c>
      <c r="X519" s="9" t="s">
        <v>12</v>
      </c>
    </row>
    <row r="520" spans="1:24" s="4" customFormat="1" ht="80.099999999999994" customHeight="1" x14ac:dyDescent="0.25">
      <c r="A520" s="9">
        <f t="shared" si="47"/>
        <v>503</v>
      </c>
      <c r="B520" s="9">
        <f t="shared" si="46"/>
        <v>82</v>
      </c>
      <c r="C520" s="9" t="s">
        <v>109</v>
      </c>
      <c r="D520" s="10" t="s">
        <v>1915</v>
      </c>
      <c r="E520" s="9" t="s">
        <v>1916</v>
      </c>
      <c r="F520" s="9" t="s">
        <v>3478</v>
      </c>
      <c r="G520" s="9" t="s">
        <v>3478</v>
      </c>
      <c r="H520" s="9" t="s">
        <v>2890</v>
      </c>
      <c r="I520" s="9" t="s">
        <v>3481</v>
      </c>
      <c r="J520" s="9" t="s">
        <v>3340</v>
      </c>
      <c r="K520" s="9" t="s">
        <v>3478</v>
      </c>
      <c r="L520" s="9">
        <v>30.322150000000001</v>
      </c>
      <c r="M520" s="9">
        <v>68.114485000000002</v>
      </c>
      <c r="N520" s="9" t="s">
        <v>6</v>
      </c>
      <c r="O520" s="9" t="s">
        <v>7</v>
      </c>
      <c r="P520" s="9" t="s">
        <v>8</v>
      </c>
      <c r="Q520" s="9"/>
      <c r="R520" s="9"/>
      <c r="S520" s="9">
        <v>4</v>
      </c>
      <c r="T520" s="35">
        <v>44171</v>
      </c>
      <c r="U520" s="9">
        <v>51000</v>
      </c>
      <c r="V520" s="28" t="s">
        <v>10</v>
      </c>
      <c r="W520" s="10" t="s">
        <v>117</v>
      </c>
      <c r="X520" s="9" t="s">
        <v>12</v>
      </c>
    </row>
    <row r="521" spans="1:24" s="4" customFormat="1" ht="80.099999999999994" customHeight="1" x14ac:dyDescent="0.25">
      <c r="A521" s="9">
        <f t="shared" si="47"/>
        <v>504</v>
      </c>
      <c r="B521" s="9">
        <f t="shared" si="46"/>
        <v>83</v>
      </c>
      <c r="C521" s="9" t="s">
        <v>109</v>
      </c>
      <c r="D521" s="10" t="s">
        <v>1915</v>
      </c>
      <c r="E521" s="9" t="s">
        <v>1916</v>
      </c>
      <c r="F521" s="9" t="s">
        <v>3478</v>
      </c>
      <c r="G521" s="9" t="s">
        <v>3478</v>
      </c>
      <c r="H521" s="9" t="s">
        <v>941</v>
      </c>
      <c r="I521" s="9" t="s">
        <v>3482</v>
      </c>
      <c r="J521" s="9" t="s">
        <v>3340</v>
      </c>
      <c r="K521" s="9" t="s">
        <v>3478</v>
      </c>
      <c r="L521" s="9">
        <v>30.221458699999999</v>
      </c>
      <c r="M521" s="9">
        <v>68.996477999999996</v>
      </c>
      <c r="N521" s="9" t="s">
        <v>6</v>
      </c>
      <c r="O521" s="9" t="s">
        <v>7</v>
      </c>
      <c r="P521" s="9" t="s">
        <v>8</v>
      </c>
      <c r="Q521" s="9"/>
      <c r="R521" s="9"/>
      <c r="S521" s="9">
        <v>4</v>
      </c>
      <c r="T521" s="35">
        <v>44171</v>
      </c>
      <c r="U521" s="9">
        <v>51000</v>
      </c>
      <c r="V521" s="28" t="s">
        <v>10</v>
      </c>
      <c r="W521" s="10" t="s">
        <v>117</v>
      </c>
      <c r="X521" s="9" t="s">
        <v>12</v>
      </c>
    </row>
    <row r="522" spans="1:24" s="4" customFormat="1" ht="80.099999999999994" customHeight="1" x14ac:dyDescent="0.25">
      <c r="A522" s="9">
        <f t="shared" si="47"/>
        <v>505</v>
      </c>
      <c r="B522" s="9">
        <f t="shared" si="46"/>
        <v>84</v>
      </c>
      <c r="C522" s="9" t="s">
        <v>109</v>
      </c>
      <c r="D522" s="10" t="s">
        <v>1915</v>
      </c>
      <c r="E522" s="9" t="s">
        <v>1916</v>
      </c>
      <c r="F522" s="9" t="s">
        <v>3483</v>
      </c>
      <c r="G522" s="9" t="s">
        <v>3483</v>
      </c>
      <c r="H522" s="9" t="s">
        <v>3484</v>
      </c>
      <c r="I522" s="9" t="s">
        <v>3485</v>
      </c>
      <c r="J522" s="9" t="s">
        <v>3340</v>
      </c>
      <c r="K522" s="9" t="s">
        <v>3483</v>
      </c>
      <c r="L522" s="9">
        <v>30.587489999999999</v>
      </c>
      <c r="M522" s="9">
        <v>68.847589999999997</v>
      </c>
      <c r="N522" s="9" t="s">
        <v>6</v>
      </c>
      <c r="O522" s="9" t="s">
        <v>7</v>
      </c>
      <c r="P522" s="9" t="s">
        <v>8</v>
      </c>
      <c r="Q522" s="9"/>
      <c r="R522" s="9"/>
      <c r="S522" s="9">
        <v>4</v>
      </c>
      <c r="T522" s="35">
        <v>44171</v>
      </c>
      <c r="U522" s="9">
        <v>51000</v>
      </c>
      <c r="V522" s="28" t="s">
        <v>10</v>
      </c>
      <c r="W522" s="10" t="s">
        <v>117</v>
      </c>
      <c r="X522" s="9" t="s">
        <v>12</v>
      </c>
    </row>
    <row r="523" spans="1:24" s="4" customFormat="1" ht="80.099999999999994" customHeight="1" x14ac:dyDescent="0.25">
      <c r="A523" s="9">
        <f t="shared" si="47"/>
        <v>506</v>
      </c>
      <c r="B523" s="9">
        <f t="shared" si="46"/>
        <v>85</v>
      </c>
      <c r="C523" s="9" t="s">
        <v>109</v>
      </c>
      <c r="D523" s="10" t="s">
        <v>1915</v>
      </c>
      <c r="E523" s="9" t="s">
        <v>1916</v>
      </c>
      <c r="F523" s="9" t="s">
        <v>3486</v>
      </c>
      <c r="G523" s="9" t="s">
        <v>3486</v>
      </c>
      <c r="H523" s="9" t="s">
        <v>3487</v>
      </c>
      <c r="I523" s="9" t="s">
        <v>3488</v>
      </c>
      <c r="J523" s="9" t="s">
        <v>3340</v>
      </c>
      <c r="K523" s="9" t="s">
        <v>3486</v>
      </c>
      <c r="L523" s="9">
        <v>30.654869999999999</v>
      </c>
      <c r="M523" s="9">
        <v>68.514880000000005</v>
      </c>
      <c r="N523" s="9" t="s">
        <v>6</v>
      </c>
      <c r="O523" s="9" t="s">
        <v>7</v>
      </c>
      <c r="P523" s="9" t="s">
        <v>8</v>
      </c>
      <c r="Q523" s="9"/>
      <c r="R523" s="9"/>
      <c r="S523" s="9">
        <v>2</v>
      </c>
      <c r="T523" s="35">
        <v>44171</v>
      </c>
      <c r="U523" s="9">
        <v>25500</v>
      </c>
      <c r="V523" s="28" t="s">
        <v>10</v>
      </c>
      <c r="W523" s="10" t="s">
        <v>117</v>
      </c>
      <c r="X523" s="9" t="s">
        <v>12</v>
      </c>
    </row>
    <row r="524" spans="1:24" s="4" customFormat="1" ht="80.099999999999994" customHeight="1" x14ac:dyDescent="0.25">
      <c r="A524" s="9">
        <f t="shared" si="47"/>
        <v>507</v>
      </c>
      <c r="B524" s="9">
        <f t="shared" si="46"/>
        <v>86</v>
      </c>
      <c r="C524" s="9" t="s">
        <v>109</v>
      </c>
      <c r="D524" s="10" t="s">
        <v>1915</v>
      </c>
      <c r="E524" s="9" t="s">
        <v>1916</v>
      </c>
      <c r="F524" s="9" t="s">
        <v>3324</v>
      </c>
      <c r="G524" s="9" t="s">
        <v>3324</v>
      </c>
      <c r="H524" s="9" t="s">
        <v>3489</v>
      </c>
      <c r="I524" s="9" t="s">
        <v>3490</v>
      </c>
      <c r="J524" s="9" t="s">
        <v>3340</v>
      </c>
      <c r="K524" s="9" t="s">
        <v>3324</v>
      </c>
      <c r="L524" s="9">
        <v>30.485900000000001</v>
      </c>
      <c r="M524" s="9">
        <v>68.126499999999993</v>
      </c>
      <c r="N524" s="9" t="s">
        <v>6</v>
      </c>
      <c r="O524" s="9" t="s">
        <v>7</v>
      </c>
      <c r="P524" s="9" t="s">
        <v>8</v>
      </c>
      <c r="Q524" s="9"/>
      <c r="R524" s="9"/>
      <c r="S524" s="9">
        <v>4</v>
      </c>
      <c r="T524" s="35">
        <v>44171</v>
      </c>
      <c r="U524" s="9">
        <v>51000</v>
      </c>
      <c r="V524" s="28" t="s">
        <v>10</v>
      </c>
      <c r="W524" s="10" t="s">
        <v>117</v>
      </c>
      <c r="X524" s="9" t="s">
        <v>12</v>
      </c>
    </row>
    <row r="525" spans="1:24" s="4" customFormat="1" ht="80.099999999999994" customHeight="1" x14ac:dyDescent="0.25">
      <c r="A525" s="9">
        <f t="shared" si="47"/>
        <v>508</v>
      </c>
      <c r="B525" s="9">
        <f t="shared" si="46"/>
        <v>87</v>
      </c>
      <c r="C525" s="9" t="s">
        <v>109</v>
      </c>
      <c r="D525" s="10" t="s">
        <v>1915</v>
      </c>
      <c r="E525" s="9" t="s">
        <v>1916</v>
      </c>
      <c r="F525" s="9" t="s">
        <v>3346</v>
      </c>
      <c r="G525" s="9" t="s">
        <v>3346</v>
      </c>
      <c r="H525" s="9" t="s">
        <v>724</v>
      </c>
      <c r="I525" s="9" t="s">
        <v>3491</v>
      </c>
      <c r="J525" s="9" t="s">
        <v>3340</v>
      </c>
      <c r="K525" s="9" t="s">
        <v>3346</v>
      </c>
      <c r="L525" s="9">
        <v>30.798500000000001</v>
      </c>
      <c r="M525" s="9">
        <v>68.478899999999996</v>
      </c>
      <c r="N525" s="9" t="s">
        <v>6</v>
      </c>
      <c r="O525" s="9" t="s">
        <v>7</v>
      </c>
      <c r="P525" s="9" t="s">
        <v>8</v>
      </c>
      <c r="Q525" s="9"/>
      <c r="R525" s="9"/>
      <c r="S525" s="9">
        <v>3</v>
      </c>
      <c r="T525" s="35">
        <v>44171</v>
      </c>
      <c r="U525" s="9">
        <v>38250</v>
      </c>
      <c r="V525" s="28" t="s">
        <v>10</v>
      </c>
      <c r="W525" s="10" t="s">
        <v>117</v>
      </c>
      <c r="X525" s="9" t="s">
        <v>12</v>
      </c>
    </row>
    <row r="526" spans="1:24" s="4" customFormat="1" ht="80.099999999999994" customHeight="1" x14ac:dyDescent="0.25">
      <c r="A526" s="9">
        <f t="shared" si="47"/>
        <v>509</v>
      </c>
      <c r="B526" s="9">
        <f t="shared" si="46"/>
        <v>88</v>
      </c>
      <c r="C526" s="9" t="s">
        <v>109</v>
      </c>
      <c r="D526" s="10" t="s">
        <v>1915</v>
      </c>
      <c r="E526" s="9" t="s">
        <v>1916</v>
      </c>
      <c r="F526" s="9" t="s">
        <v>3332</v>
      </c>
      <c r="G526" s="9" t="s">
        <v>3332</v>
      </c>
      <c r="H526" s="9" t="s">
        <v>796</v>
      </c>
      <c r="I526" s="9" t="s">
        <v>3492</v>
      </c>
      <c r="J526" s="9" t="s">
        <v>3340</v>
      </c>
      <c r="K526" s="9" t="s">
        <v>3332</v>
      </c>
      <c r="L526" s="9">
        <v>30.4758</v>
      </c>
      <c r="M526" s="9">
        <v>68.365399999999994</v>
      </c>
      <c r="N526" s="9" t="s">
        <v>6</v>
      </c>
      <c r="O526" s="9" t="s">
        <v>7</v>
      </c>
      <c r="P526" s="9" t="s">
        <v>8</v>
      </c>
      <c r="Q526" s="9"/>
      <c r="R526" s="9"/>
      <c r="S526" s="9">
        <v>3</v>
      </c>
      <c r="T526" s="35">
        <v>44171</v>
      </c>
      <c r="U526" s="9">
        <v>38250</v>
      </c>
      <c r="V526" s="28" t="s">
        <v>10</v>
      </c>
      <c r="W526" s="10" t="s">
        <v>117</v>
      </c>
      <c r="X526" s="9" t="s">
        <v>12</v>
      </c>
    </row>
    <row r="527" spans="1:24" s="4" customFormat="1" ht="80.099999999999994" customHeight="1" x14ac:dyDescent="0.25">
      <c r="A527" s="9">
        <f t="shared" si="47"/>
        <v>510</v>
      </c>
      <c r="B527" s="9">
        <f t="shared" si="46"/>
        <v>89</v>
      </c>
      <c r="C527" s="9" t="s">
        <v>109</v>
      </c>
      <c r="D527" s="10" t="s">
        <v>1915</v>
      </c>
      <c r="E527" s="9" t="s">
        <v>1916</v>
      </c>
      <c r="F527" s="9" t="s">
        <v>1917</v>
      </c>
      <c r="G527" s="9" t="s">
        <v>1917</v>
      </c>
      <c r="H527" s="9" t="s">
        <v>3493</v>
      </c>
      <c r="I527" s="9" t="s">
        <v>3494</v>
      </c>
      <c r="J527" s="9" t="s">
        <v>3340</v>
      </c>
      <c r="K527" s="9" t="s">
        <v>1917</v>
      </c>
      <c r="L527" s="9">
        <v>30.654699999999998</v>
      </c>
      <c r="M527" s="9">
        <v>68.741799999999998</v>
      </c>
      <c r="N527" s="9" t="s">
        <v>6</v>
      </c>
      <c r="O527" s="9" t="s">
        <v>7</v>
      </c>
      <c r="P527" s="9" t="s">
        <v>8</v>
      </c>
      <c r="Q527" s="9"/>
      <c r="R527" s="9"/>
      <c r="S527" s="9">
        <v>2</v>
      </c>
      <c r="T527" s="35">
        <v>44171</v>
      </c>
      <c r="U527" s="9">
        <v>25500</v>
      </c>
      <c r="V527" s="28" t="s">
        <v>10</v>
      </c>
      <c r="W527" s="10" t="s">
        <v>117</v>
      </c>
      <c r="X527" s="9" t="s">
        <v>12</v>
      </c>
    </row>
    <row r="528" spans="1:24" s="4" customFormat="1" ht="80.099999999999994" customHeight="1" x14ac:dyDescent="0.25">
      <c r="A528" s="9">
        <f t="shared" si="47"/>
        <v>511</v>
      </c>
      <c r="B528" s="9">
        <f t="shared" si="46"/>
        <v>90</v>
      </c>
      <c r="C528" s="9" t="s">
        <v>109</v>
      </c>
      <c r="D528" s="10" t="s">
        <v>1915</v>
      </c>
      <c r="E528" s="9" t="s">
        <v>1916</v>
      </c>
      <c r="F528" s="9" t="s">
        <v>1917</v>
      </c>
      <c r="G528" s="9" t="s">
        <v>1917</v>
      </c>
      <c r="H528" s="9" t="s">
        <v>3495</v>
      </c>
      <c r="I528" s="9" t="s">
        <v>3496</v>
      </c>
      <c r="J528" s="9" t="s">
        <v>3340</v>
      </c>
      <c r="K528" s="9" t="s">
        <v>1917</v>
      </c>
      <c r="L528" s="9" t="s">
        <v>3497</v>
      </c>
      <c r="M528" s="9">
        <v>68.365399999999994</v>
      </c>
      <c r="N528" s="9" t="s">
        <v>6</v>
      </c>
      <c r="O528" s="9" t="s">
        <v>7</v>
      </c>
      <c r="P528" s="9" t="s">
        <v>8</v>
      </c>
      <c r="Q528" s="9"/>
      <c r="R528" s="9"/>
      <c r="S528" s="9">
        <v>2</v>
      </c>
      <c r="T528" s="35">
        <v>44171</v>
      </c>
      <c r="U528" s="9">
        <v>25500</v>
      </c>
      <c r="V528" s="28" t="s">
        <v>10</v>
      </c>
      <c r="W528" s="10" t="s">
        <v>117</v>
      </c>
      <c r="X528" s="9" t="s">
        <v>12</v>
      </c>
    </row>
    <row r="529" spans="1:24" s="4" customFormat="1" ht="80.099999999999994" customHeight="1" x14ac:dyDescent="0.25">
      <c r="A529" s="9">
        <f t="shared" si="47"/>
        <v>512</v>
      </c>
      <c r="B529" s="9">
        <f t="shared" si="46"/>
        <v>91</v>
      </c>
      <c r="C529" s="9" t="s">
        <v>109</v>
      </c>
      <c r="D529" s="10" t="s">
        <v>1915</v>
      </c>
      <c r="E529" s="9" t="s">
        <v>1916</v>
      </c>
      <c r="F529" s="9" t="s">
        <v>3443</v>
      </c>
      <c r="G529" s="9" t="s">
        <v>3443</v>
      </c>
      <c r="H529" s="9" t="s">
        <v>572</v>
      </c>
      <c r="I529" s="9" t="s">
        <v>3498</v>
      </c>
      <c r="J529" s="9" t="s">
        <v>3340</v>
      </c>
      <c r="K529" s="9" t="s">
        <v>3443</v>
      </c>
      <c r="L529" s="9">
        <v>30.3658</v>
      </c>
      <c r="M529" s="9">
        <v>68.456980000000001</v>
      </c>
      <c r="N529" s="9" t="s">
        <v>6</v>
      </c>
      <c r="O529" s="9" t="s">
        <v>7</v>
      </c>
      <c r="P529" s="9" t="s">
        <v>8</v>
      </c>
      <c r="Q529" s="9"/>
      <c r="R529" s="9"/>
      <c r="S529" s="9">
        <v>4</v>
      </c>
      <c r="T529" s="35">
        <v>44171</v>
      </c>
      <c r="U529" s="9">
        <v>51000</v>
      </c>
      <c r="V529" s="28" t="s">
        <v>10</v>
      </c>
      <c r="W529" s="10" t="s">
        <v>117</v>
      </c>
      <c r="X529" s="9" t="s">
        <v>12</v>
      </c>
    </row>
    <row r="530" spans="1:24" s="4" customFormat="1" ht="80.099999999999994" customHeight="1" x14ac:dyDescent="0.25">
      <c r="A530" s="9">
        <f t="shared" si="47"/>
        <v>513</v>
      </c>
      <c r="B530" s="9">
        <f t="shared" si="46"/>
        <v>92</v>
      </c>
      <c r="C530" s="9" t="s">
        <v>109</v>
      </c>
      <c r="D530" s="10" t="s">
        <v>1915</v>
      </c>
      <c r="E530" s="9" t="s">
        <v>1916</v>
      </c>
      <c r="F530" s="9" t="s">
        <v>3367</v>
      </c>
      <c r="G530" s="9" t="s">
        <v>3367</v>
      </c>
      <c r="H530" s="9" t="s">
        <v>65</v>
      </c>
      <c r="I530" s="9" t="s">
        <v>3499</v>
      </c>
      <c r="J530" s="9" t="s">
        <v>3340</v>
      </c>
      <c r="K530" s="9" t="s">
        <v>3367</v>
      </c>
      <c r="L530" s="9">
        <v>30.459800000000001</v>
      </c>
      <c r="M530" s="9">
        <v>68.856340000000003</v>
      </c>
      <c r="N530" s="9" t="s">
        <v>6</v>
      </c>
      <c r="O530" s="9" t="s">
        <v>7</v>
      </c>
      <c r="P530" s="9" t="s">
        <v>8</v>
      </c>
      <c r="Q530" s="9"/>
      <c r="R530" s="9"/>
      <c r="S530" s="9">
        <v>4</v>
      </c>
      <c r="T530" s="35">
        <v>44171</v>
      </c>
      <c r="U530" s="9">
        <v>51000</v>
      </c>
      <c r="V530" s="28" t="s">
        <v>10</v>
      </c>
      <c r="W530" s="10" t="s">
        <v>117</v>
      </c>
      <c r="X530" s="9" t="s">
        <v>12</v>
      </c>
    </row>
    <row r="531" spans="1:24" s="4" customFormat="1" ht="80.099999999999994" customHeight="1" x14ac:dyDescent="0.25">
      <c r="A531" s="9">
        <f t="shared" si="47"/>
        <v>514</v>
      </c>
      <c r="B531" s="9">
        <f t="shared" si="46"/>
        <v>93</v>
      </c>
      <c r="C531" s="9" t="s">
        <v>109</v>
      </c>
      <c r="D531" s="10" t="s">
        <v>1915</v>
      </c>
      <c r="E531" s="9" t="s">
        <v>1916</v>
      </c>
      <c r="F531" s="9" t="s">
        <v>3500</v>
      </c>
      <c r="G531" s="9" t="s">
        <v>3500</v>
      </c>
      <c r="H531" s="9" t="s">
        <v>941</v>
      </c>
      <c r="I531" s="9" t="s">
        <v>3501</v>
      </c>
      <c r="J531" s="9" t="s">
        <v>3340</v>
      </c>
      <c r="K531" s="9" t="s">
        <v>3500</v>
      </c>
      <c r="L531" s="9">
        <v>30.654789000000001</v>
      </c>
      <c r="M531" s="9" t="s">
        <v>3502</v>
      </c>
      <c r="N531" s="9" t="s">
        <v>6</v>
      </c>
      <c r="O531" s="9" t="s">
        <v>7</v>
      </c>
      <c r="P531" s="9" t="s">
        <v>8</v>
      </c>
      <c r="Q531" s="9"/>
      <c r="R531" s="9"/>
      <c r="S531" s="9">
        <v>4</v>
      </c>
      <c r="T531" s="35">
        <v>44171</v>
      </c>
      <c r="U531" s="9">
        <v>51000</v>
      </c>
      <c r="V531" s="28" t="s">
        <v>10</v>
      </c>
      <c r="W531" s="10" t="s">
        <v>117</v>
      </c>
      <c r="X531" s="9" t="s">
        <v>12</v>
      </c>
    </row>
    <row r="532" spans="1:24" s="4" customFormat="1" ht="80.099999999999994" customHeight="1" x14ac:dyDescent="0.25">
      <c r="A532" s="9">
        <f t="shared" si="47"/>
        <v>515</v>
      </c>
      <c r="B532" s="9">
        <f t="shared" si="46"/>
        <v>94</v>
      </c>
      <c r="C532" s="9" t="s">
        <v>109</v>
      </c>
      <c r="D532" s="10" t="s">
        <v>1915</v>
      </c>
      <c r="E532" s="9" t="s">
        <v>1916</v>
      </c>
      <c r="F532" s="9" t="s">
        <v>3367</v>
      </c>
      <c r="G532" s="9" t="s">
        <v>3367</v>
      </c>
      <c r="H532" s="9" t="s">
        <v>2490</v>
      </c>
      <c r="I532" s="9" t="s">
        <v>3503</v>
      </c>
      <c r="J532" s="9" t="s">
        <v>3340</v>
      </c>
      <c r="K532" s="9" t="s">
        <v>3367</v>
      </c>
      <c r="L532" s="9">
        <v>30.365469999999998</v>
      </c>
      <c r="M532" s="9">
        <v>68.698570000000004</v>
      </c>
      <c r="N532" s="9" t="s">
        <v>6</v>
      </c>
      <c r="O532" s="9" t="s">
        <v>7</v>
      </c>
      <c r="P532" s="9" t="s">
        <v>8</v>
      </c>
      <c r="Q532" s="9"/>
      <c r="R532" s="9"/>
      <c r="S532" s="9">
        <v>3</v>
      </c>
      <c r="T532" s="35">
        <v>44171</v>
      </c>
      <c r="U532" s="9">
        <v>38250</v>
      </c>
      <c r="V532" s="28" t="s">
        <v>10</v>
      </c>
      <c r="W532" s="10" t="s">
        <v>117</v>
      </c>
      <c r="X532" s="9" t="s">
        <v>12</v>
      </c>
    </row>
    <row r="533" spans="1:24" s="4" customFormat="1" ht="80.099999999999994" customHeight="1" x14ac:dyDescent="0.25">
      <c r="A533" s="9">
        <f t="shared" si="47"/>
        <v>516</v>
      </c>
      <c r="B533" s="9">
        <f t="shared" si="46"/>
        <v>95</v>
      </c>
      <c r="C533" s="9" t="s">
        <v>109</v>
      </c>
      <c r="D533" s="10" t="s">
        <v>1915</v>
      </c>
      <c r="E533" s="9" t="s">
        <v>1916</v>
      </c>
      <c r="F533" s="9" t="s">
        <v>3443</v>
      </c>
      <c r="G533" s="9" t="s">
        <v>3443</v>
      </c>
      <c r="H533" s="9" t="s">
        <v>3504</v>
      </c>
      <c r="I533" s="9" t="s">
        <v>3505</v>
      </c>
      <c r="J533" s="9" t="s">
        <v>3340</v>
      </c>
      <c r="K533" s="9" t="s">
        <v>3443</v>
      </c>
      <c r="L533" s="9">
        <v>30.321449999999999</v>
      </c>
      <c r="M533" s="9">
        <v>68.32987</v>
      </c>
      <c r="N533" s="9" t="s">
        <v>6</v>
      </c>
      <c r="O533" s="9" t="s">
        <v>7</v>
      </c>
      <c r="P533" s="9" t="s">
        <v>8</v>
      </c>
      <c r="Q533" s="9"/>
      <c r="R533" s="9"/>
      <c r="S533" s="9">
        <v>4</v>
      </c>
      <c r="T533" s="35">
        <v>44171</v>
      </c>
      <c r="U533" s="9">
        <v>51000</v>
      </c>
      <c r="V533" s="28" t="s">
        <v>10</v>
      </c>
      <c r="W533" s="10" t="s">
        <v>117</v>
      </c>
      <c r="X533" s="9" t="s">
        <v>12</v>
      </c>
    </row>
    <row r="534" spans="1:24" s="4" customFormat="1" ht="80.099999999999994" customHeight="1" x14ac:dyDescent="0.25">
      <c r="A534" s="9">
        <f t="shared" si="47"/>
        <v>517</v>
      </c>
      <c r="B534" s="9">
        <f t="shared" si="46"/>
        <v>96</v>
      </c>
      <c r="C534" s="9" t="s">
        <v>109</v>
      </c>
      <c r="D534" s="10" t="s">
        <v>1915</v>
      </c>
      <c r="E534" s="9" t="s">
        <v>1916</v>
      </c>
      <c r="F534" s="9" t="s">
        <v>1917</v>
      </c>
      <c r="G534" s="9" t="s">
        <v>1917</v>
      </c>
      <c r="H534" s="9" t="s">
        <v>3506</v>
      </c>
      <c r="I534" s="9" t="s">
        <v>3507</v>
      </c>
      <c r="J534" s="9" t="s">
        <v>3340</v>
      </c>
      <c r="K534" s="9" t="s">
        <v>1917</v>
      </c>
      <c r="L534" s="9">
        <v>30.365469999999998</v>
      </c>
      <c r="M534" s="9">
        <v>68.748589999999993</v>
      </c>
      <c r="N534" s="9" t="s">
        <v>6</v>
      </c>
      <c r="O534" s="9" t="s">
        <v>7</v>
      </c>
      <c r="P534" s="9" t="s">
        <v>8</v>
      </c>
      <c r="Q534" s="9"/>
      <c r="R534" s="9"/>
      <c r="S534" s="9">
        <v>2</v>
      </c>
      <c r="T534" s="35">
        <v>44171</v>
      </c>
      <c r="U534" s="9">
        <v>25500</v>
      </c>
      <c r="V534" s="28" t="s">
        <v>10</v>
      </c>
      <c r="W534" s="10" t="s">
        <v>117</v>
      </c>
      <c r="X534" s="9" t="s">
        <v>12</v>
      </c>
    </row>
    <row r="535" spans="1:24" s="4" customFormat="1" ht="80.099999999999994" customHeight="1" x14ac:dyDescent="0.25">
      <c r="A535" s="9">
        <f t="shared" si="47"/>
        <v>518</v>
      </c>
      <c r="B535" s="9">
        <f t="shared" si="46"/>
        <v>97</v>
      </c>
      <c r="C535" s="9" t="s">
        <v>109</v>
      </c>
      <c r="D535" s="10" t="s">
        <v>1915</v>
      </c>
      <c r="E535" s="9" t="s">
        <v>1916</v>
      </c>
      <c r="F535" s="9" t="s">
        <v>3508</v>
      </c>
      <c r="G535" s="9" t="s">
        <v>3508</v>
      </c>
      <c r="H535" s="9" t="s">
        <v>2857</v>
      </c>
      <c r="I535" s="9" t="s">
        <v>3509</v>
      </c>
      <c r="J535" s="9" t="s">
        <v>3340</v>
      </c>
      <c r="K535" s="9" t="s">
        <v>3508</v>
      </c>
      <c r="L535" s="9">
        <v>30.65231</v>
      </c>
      <c r="M535" s="9">
        <v>68.487589999999997</v>
      </c>
      <c r="N535" s="9" t="s">
        <v>6</v>
      </c>
      <c r="O535" s="9" t="s">
        <v>7</v>
      </c>
      <c r="P535" s="9" t="s">
        <v>8</v>
      </c>
      <c r="Q535" s="9"/>
      <c r="R535" s="9"/>
      <c r="S535" s="9">
        <v>4</v>
      </c>
      <c r="T535" s="35">
        <v>44171</v>
      </c>
      <c r="U535" s="9">
        <v>51000</v>
      </c>
      <c r="V535" s="28" t="s">
        <v>10</v>
      </c>
      <c r="W535" s="10" t="s">
        <v>117</v>
      </c>
      <c r="X535" s="9" t="s">
        <v>12</v>
      </c>
    </row>
    <row r="536" spans="1:24" s="4" customFormat="1" ht="80.099999999999994" customHeight="1" x14ac:dyDescent="0.25">
      <c r="A536" s="9">
        <f t="shared" si="47"/>
        <v>519</v>
      </c>
      <c r="B536" s="9">
        <f t="shared" si="46"/>
        <v>98</v>
      </c>
      <c r="C536" s="9" t="s">
        <v>109</v>
      </c>
      <c r="D536" s="10" t="s">
        <v>1915</v>
      </c>
      <c r="E536" s="9" t="s">
        <v>1916</v>
      </c>
      <c r="F536" s="9" t="s">
        <v>1917</v>
      </c>
      <c r="G536" s="9" t="s">
        <v>1917</v>
      </c>
      <c r="H536" s="9" t="s">
        <v>3510</v>
      </c>
      <c r="I536" s="9" t="s">
        <v>3511</v>
      </c>
      <c r="J536" s="9" t="s">
        <v>3340</v>
      </c>
      <c r="K536" s="9" t="s">
        <v>1917</v>
      </c>
      <c r="L536" s="9">
        <v>30.698740000000001</v>
      </c>
      <c r="M536" s="9">
        <v>68.214579999999998</v>
      </c>
      <c r="N536" s="9" t="s">
        <v>6</v>
      </c>
      <c r="O536" s="9" t="s">
        <v>7</v>
      </c>
      <c r="P536" s="9" t="s">
        <v>8</v>
      </c>
      <c r="Q536" s="9"/>
      <c r="R536" s="9"/>
      <c r="S536" s="9">
        <v>4</v>
      </c>
      <c r="T536" s="35">
        <v>44171</v>
      </c>
      <c r="U536" s="9">
        <v>51000</v>
      </c>
      <c r="V536" s="28" t="s">
        <v>10</v>
      </c>
      <c r="W536" s="10" t="s">
        <v>117</v>
      </c>
      <c r="X536" s="9" t="s">
        <v>12</v>
      </c>
    </row>
    <row r="537" spans="1:24" s="4" customFormat="1" ht="80.099999999999994" customHeight="1" x14ac:dyDescent="0.25">
      <c r="A537" s="9">
        <f t="shared" si="47"/>
        <v>520</v>
      </c>
      <c r="B537" s="9">
        <f t="shared" si="46"/>
        <v>99</v>
      </c>
      <c r="C537" s="9" t="s">
        <v>109</v>
      </c>
      <c r="D537" s="10" t="s">
        <v>1915</v>
      </c>
      <c r="E537" s="9" t="s">
        <v>1916</v>
      </c>
      <c r="F537" s="9" t="s">
        <v>3343</v>
      </c>
      <c r="G537" s="9" t="s">
        <v>3343</v>
      </c>
      <c r="H537" s="9" t="s">
        <v>3512</v>
      </c>
      <c r="I537" s="9" t="s">
        <v>3513</v>
      </c>
      <c r="J537" s="9" t="s">
        <v>3340</v>
      </c>
      <c r="K537" s="9" t="s">
        <v>3343</v>
      </c>
      <c r="L537" s="9">
        <v>30.41536</v>
      </c>
      <c r="M537" s="9">
        <v>68.357939999999999</v>
      </c>
      <c r="N537" s="9" t="s">
        <v>6</v>
      </c>
      <c r="O537" s="9" t="s">
        <v>7</v>
      </c>
      <c r="P537" s="9" t="s">
        <v>8</v>
      </c>
      <c r="Q537" s="9">
        <v>1</v>
      </c>
      <c r="R537" s="9"/>
      <c r="S537" s="9"/>
      <c r="T537" s="35">
        <v>44171</v>
      </c>
      <c r="U537" s="9">
        <v>17625</v>
      </c>
      <c r="V537" s="28" t="s">
        <v>10</v>
      </c>
      <c r="W537" s="10" t="s">
        <v>117</v>
      </c>
      <c r="X537" s="9" t="s">
        <v>12</v>
      </c>
    </row>
    <row r="538" spans="1:24" s="4" customFormat="1" ht="80.099999999999994" customHeight="1" x14ac:dyDescent="0.25">
      <c r="A538" s="9">
        <f t="shared" si="47"/>
        <v>521</v>
      </c>
      <c r="B538" s="9">
        <f t="shared" si="46"/>
        <v>100</v>
      </c>
      <c r="C538" s="9" t="s">
        <v>109</v>
      </c>
      <c r="D538" s="10" t="s">
        <v>1915</v>
      </c>
      <c r="E538" s="9" t="s">
        <v>1916</v>
      </c>
      <c r="F538" s="9" t="s">
        <v>3370</v>
      </c>
      <c r="G538" s="9" t="s">
        <v>3370</v>
      </c>
      <c r="H538" s="9" t="s">
        <v>3514</v>
      </c>
      <c r="I538" s="9" t="s">
        <v>3515</v>
      </c>
      <c r="J538" s="9" t="s">
        <v>3340</v>
      </c>
      <c r="K538" s="9" t="s">
        <v>3370</v>
      </c>
      <c r="L538" s="9">
        <v>30.36985</v>
      </c>
      <c r="M538" s="9">
        <v>6815263</v>
      </c>
      <c r="N538" s="9" t="s">
        <v>6</v>
      </c>
      <c r="O538" s="9" t="s">
        <v>7</v>
      </c>
      <c r="P538" s="9" t="s">
        <v>8</v>
      </c>
      <c r="Q538" s="9">
        <v>2</v>
      </c>
      <c r="R538" s="9"/>
      <c r="S538" s="9"/>
      <c r="T538" s="35">
        <v>44171</v>
      </c>
      <c r="U538" s="9">
        <v>35250</v>
      </c>
      <c r="V538" s="28" t="s">
        <v>10</v>
      </c>
      <c r="W538" s="10" t="s">
        <v>117</v>
      </c>
      <c r="X538" s="9" t="s">
        <v>12</v>
      </c>
    </row>
    <row r="539" spans="1:24" s="4" customFormat="1" ht="80.099999999999994" customHeight="1" x14ac:dyDescent="0.25">
      <c r="A539" s="9">
        <f t="shared" si="47"/>
        <v>522</v>
      </c>
      <c r="B539" s="9">
        <f t="shared" si="46"/>
        <v>101</v>
      </c>
      <c r="C539" s="9" t="s">
        <v>109</v>
      </c>
      <c r="D539" s="10" t="s">
        <v>1915</v>
      </c>
      <c r="E539" s="9" t="s">
        <v>1916</v>
      </c>
      <c r="F539" s="9" t="s">
        <v>1917</v>
      </c>
      <c r="G539" s="9" t="s">
        <v>1917</v>
      </c>
      <c r="H539" s="9" t="s">
        <v>3446</v>
      </c>
      <c r="I539" s="9" t="s">
        <v>3345</v>
      </c>
      <c r="J539" s="9" t="s">
        <v>3340</v>
      </c>
      <c r="K539" s="9" t="s">
        <v>1917</v>
      </c>
      <c r="L539" s="9">
        <v>30.357140000000001</v>
      </c>
      <c r="M539" s="9">
        <v>68.852360000000004</v>
      </c>
      <c r="N539" s="9" t="s">
        <v>6</v>
      </c>
      <c r="O539" s="9" t="s">
        <v>7</v>
      </c>
      <c r="P539" s="9" t="s">
        <v>8</v>
      </c>
      <c r="Q539" s="9">
        <v>1</v>
      </c>
      <c r="R539" s="9"/>
      <c r="S539" s="9"/>
      <c r="T539" s="35">
        <v>44171</v>
      </c>
      <c r="U539" s="9">
        <v>17625</v>
      </c>
      <c r="V539" s="28" t="s">
        <v>10</v>
      </c>
      <c r="W539" s="10" t="s">
        <v>117</v>
      </c>
      <c r="X539" s="9" t="s">
        <v>12</v>
      </c>
    </row>
    <row r="540" spans="1:24" s="4" customFormat="1" ht="80.099999999999994" customHeight="1" x14ac:dyDescent="0.25">
      <c r="A540" s="9">
        <f t="shared" si="47"/>
        <v>523</v>
      </c>
      <c r="B540" s="9">
        <f t="shared" si="46"/>
        <v>102</v>
      </c>
      <c r="C540" s="9" t="s">
        <v>109</v>
      </c>
      <c r="D540" s="10" t="s">
        <v>1915</v>
      </c>
      <c r="E540" s="9" t="s">
        <v>1916</v>
      </c>
      <c r="F540" s="9" t="s">
        <v>3358</v>
      </c>
      <c r="G540" s="9" t="s">
        <v>3358</v>
      </c>
      <c r="H540" s="9" t="s">
        <v>2150</v>
      </c>
      <c r="I540" s="9" t="s">
        <v>3347</v>
      </c>
      <c r="J540" s="9" t="s">
        <v>3340</v>
      </c>
      <c r="K540" s="9" t="s">
        <v>3358</v>
      </c>
      <c r="L540" s="9">
        <v>30.654779999999999</v>
      </c>
      <c r="M540" s="9">
        <v>68.369870000000006</v>
      </c>
      <c r="N540" s="9" t="s">
        <v>6</v>
      </c>
      <c r="O540" s="9" t="s">
        <v>7</v>
      </c>
      <c r="P540" s="9" t="s">
        <v>8</v>
      </c>
      <c r="Q540" s="9">
        <v>2</v>
      </c>
      <c r="R540" s="9"/>
      <c r="S540" s="9"/>
      <c r="T540" s="35">
        <v>44171</v>
      </c>
      <c r="U540" s="9">
        <v>35250</v>
      </c>
      <c r="V540" s="28" t="s">
        <v>10</v>
      </c>
      <c r="W540" s="10" t="s">
        <v>117</v>
      </c>
      <c r="X540" s="9" t="s">
        <v>12</v>
      </c>
    </row>
    <row r="541" spans="1:24" s="4" customFormat="1" ht="80.099999999999994" customHeight="1" x14ac:dyDescent="0.25">
      <c r="A541" s="9">
        <f t="shared" si="47"/>
        <v>524</v>
      </c>
      <c r="B541" s="9">
        <f t="shared" si="46"/>
        <v>103</v>
      </c>
      <c r="C541" s="9" t="s">
        <v>109</v>
      </c>
      <c r="D541" s="10" t="s">
        <v>1915</v>
      </c>
      <c r="E541" s="9" t="s">
        <v>1916</v>
      </c>
      <c r="F541" s="9" t="s">
        <v>3516</v>
      </c>
      <c r="G541" s="9" t="s">
        <v>3516</v>
      </c>
      <c r="H541" s="9" t="s">
        <v>3493</v>
      </c>
      <c r="I541" s="9" t="s">
        <v>3349</v>
      </c>
      <c r="J541" s="9" t="s">
        <v>3340</v>
      </c>
      <c r="K541" s="9" t="s">
        <v>3516</v>
      </c>
      <c r="L541" s="9">
        <v>30.654779999999999</v>
      </c>
      <c r="M541" s="9">
        <v>68.987449999999995</v>
      </c>
      <c r="N541" s="9" t="s">
        <v>6</v>
      </c>
      <c r="O541" s="9" t="s">
        <v>7</v>
      </c>
      <c r="P541" s="9" t="s">
        <v>8</v>
      </c>
      <c r="Q541" s="9">
        <v>1</v>
      </c>
      <c r="R541" s="9"/>
      <c r="S541" s="9"/>
      <c r="T541" s="35">
        <v>44171</v>
      </c>
      <c r="U541" s="9">
        <v>17625</v>
      </c>
      <c r="V541" s="28" t="s">
        <v>10</v>
      </c>
      <c r="W541" s="10" t="s">
        <v>117</v>
      </c>
      <c r="X541" s="9" t="s">
        <v>12</v>
      </c>
    </row>
    <row r="542" spans="1:24" s="4" customFormat="1" ht="80.099999999999994" customHeight="1" x14ac:dyDescent="0.25">
      <c r="A542" s="9">
        <f t="shared" si="47"/>
        <v>525</v>
      </c>
      <c r="B542" s="9">
        <f t="shared" si="46"/>
        <v>104</v>
      </c>
      <c r="C542" s="9" t="s">
        <v>109</v>
      </c>
      <c r="D542" s="10" t="s">
        <v>1915</v>
      </c>
      <c r="E542" s="9" t="s">
        <v>1916</v>
      </c>
      <c r="F542" s="9" t="s">
        <v>3517</v>
      </c>
      <c r="G542" s="9" t="s">
        <v>3517</v>
      </c>
      <c r="H542" s="9" t="s">
        <v>3518</v>
      </c>
      <c r="I542" s="9" t="s">
        <v>3351</v>
      </c>
      <c r="J542" s="9" t="s">
        <v>3340</v>
      </c>
      <c r="K542" s="9" t="s">
        <v>3517</v>
      </c>
      <c r="L542" s="9">
        <v>30.698519999999998</v>
      </c>
      <c r="M542" s="9">
        <v>68.369870000000006</v>
      </c>
      <c r="N542" s="9" t="s">
        <v>6</v>
      </c>
      <c r="O542" s="9" t="s">
        <v>7</v>
      </c>
      <c r="P542" s="9" t="s">
        <v>8</v>
      </c>
      <c r="Q542" s="9">
        <v>2</v>
      </c>
      <c r="R542" s="9"/>
      <c r="S542" s="9"/>
      <c r="T542" s="35">
        <v>44171</v>
      </c>
      <c r="U542" s="9">
        <v>35250</v>
      </c>
      <c r="V542" s="28" t="s">
        <v>10</v>
      </c>
      <c r="W542" s="10" t="s">
        <v>117</v>
      </c>
      <c r="X542" s="9" t="s">
        <v>12</v>
      </c>
    </row>
    <row r="543" spans="1:24" s="4" customFormat="1" ht="80.099999999999994" customHeight="1" x14ac:dyDescent="0.25">
      <c r="A543" s="9">
        <f t="shared" si="47"/>
        <v>526</v>
      </c>
      <c r="B543" s="9">
        <f t="shared" si="46"/>
        <v>105</v>
      </c>
      <c r="C543" s="9" t="s">
        <v>109</v>
      </c>
      <c r="D543" s="10" t="s">
        <v>1915</v>
      </c>
      <c r="E543" s="9" t="s">
        <v>1916</v>
      </c>
      <c r="F543" s="9" t="s">
        <v>3519</v>
      </c>
      <c r="G543" s="9" t="s">
        <v>3519</v>
      </c>
      <c r="H543" s="9" t="s">
        <v>3520</v>
      </c>
      <c r="I543" s="9" t="s">
        <v>3354</v>
      </c>
      <c r="J543" s="9" t="s">
        <v>3340</v>
      </c>
      <c r="K543" s="9" t="s">
        <v>3519</v>
      </c>
      <c r="L543" s="9">
        <v>30.689540000000001</v>
      </c>
      <c r="M543" s="9">
        <v>68.321449999999999</v>
      </c>
      <c r="N543" s="9" t="s">
        <v>6</v>
      </c>
      <c r="O543" s="9" t="s">
        <v>7</v>
      </c>
      <c r="P543" s="9" t="s">
        <v>8</v>
      </c>
      <c r="Q543" s="9">
        <v>2</v>
      </c>
      <c r="R543" s="9"/>
      <c r="S543" s="9"/>
      <c r="T543" s="35">
        <v>44171</v>
      </c>
      <c r="U543" s="9">
        <v>35250</v>
      </c>
      <c r="V543" s="28" t="s">
        <v>10</v>
      </c>
      <c r="W543" s="10" t="s">
        <v>117</v>
      </c>
      <c r="X543" s="9" t="s">
        <v>12</v>
      </c>
    </row>
    <row r="544" spans="1:24" s="4" customFormat="1" ht="80.099999999999994" customHeight="1" x14ac:dyDescent="0.25">
      <c r="A544" s="9">
        <f t="shared" si="47"/>
        <v>527</v>
      </c>
      <c r="B544" s="9">
        <f t="shared" si="46"/>
        <v>106</v>
      </c>
      <c r="C544" s="9" t="s">
        <v>109</v>
      </c>
      <c r="D544" s="10" t="s">
        <v>1915</v>
      </c>
      <c r="E544" s="9" t="s">
        <v>1916</v>
      </c>
      <c r="F544" s="9" t="s">
        <v>3517</v>
      </c>
      <c r="G544" s="9" t="s">
        <v>3517</v>
      </c>
      <c r="H544" s="9" t="s">
        <v>604</v>
      </c>
      <c r="I544" s="9" t="s">
        <v>3356</v>
      </c>
      <c r="J544" s="9" t="s">
        <v>3340</v>
      </c>
      <c r="K544" s="9" t="s">
        <v>3517</v>
      </c>
      <c r="L544" s="9">
        <v>30.789650000000002</v>
      </c>
      <c r="M544" s="9">
        <v>68.789339999999996</v>
      </c>
      <c r="N544" s="9" t="s">
        <v>6</v>
      </c>
      <c r="O544" s="9" t="s">
        <v>7</v>
      </c>
      <c r="P544" s="9" t="s">
        <v>8</v>
      </c>
      <c r="Q544" s="9">
        <v>2</v>
      </c>
      <c r="R544" s="9"/>
      <c r="S544" s="9"/>
      <c r="T544" s="35">
        <v>44171</v>
      </c>
      <c r="U544" s="9">
        <v>35250</v>
      </c>
      <c r="V544" s="28" t="s">
        <v>10</v>
      </c>
      <c r="W544" s="10" t="s">
        <v>117</v>
      </c>
      <c r="X544" s="9" t="s">
        <v>12</v>
      </c>
    </row>
    <row r="545" spans="1:24" s="4" customFormat="1" ht="80.099999999999994" customHeight="1" x14ac:dyDescent="0.25">
      <c r="A545" s="9">
        <f t="shared" si="47"/>
        <v>528</v>
      </c>
      <c r="B545" s="9">
        <f t="shared" si="46"/>
        <v>107</v>
      </c>
      <c r="C545" s="9" t="s">
        <v>109</v>
      </c>
      <c r="D545" s="10" t="s">
        <v>1915</v>
      </c>
      <c r="E545" s="9" t="s">
        <v>1916</v>
      </c>
      <c r="F545" s="9" t="s">
        <v>3521</v>
      </c>
      <c r="G545" s="9" t="s">
        <v>3521</v>
      </c>
      <c r="H545" s="9" t="s">
        <v>1335</v>
      </c>
      <c r="I545" s="9" t="s">
        <v>3357</v>
      </c>
      <c r="J545" s="9" t="s">
        <v>3340</v>
      </c>
      <c r="K545" s="9" t="s">
        <v>3521</v>
      </c>
      <c r="L545" s="9" t="s">
        <v>3522</v>
      </c>
      <c r="M545" s="9">
        <v>68.258960000000002</v>
      </c>
      <c r="N545" s="9" t="s">
        <v>6</v>
      </c>
      <c r="O545" s="9" t="s">
        <v>7</v>
      </c>
      <c r="P545" s="9" t="s">
        <v>8</v>
      </c>
      <c r="Q545" s="9">
        <v>2</v>
      </c>
      <c r="R545" s="9"/>
      <c r="S545" s="9"/>
      <c r="T545" s="35">
        <v>44171</v>
      </c>
      <c r="U545" s="9">
        <v>35250</v>
      </c>
      <c r="V545" s="28" t="s">
        <v>10</v>
      </c>
      <c r="W545" s="10" t="s">
        <v>117</v>
      </c>
      <c r="X545" s="9" t="s">
        <v>12</v>
      </c>
    </row>
    <row r="546" spans="1:24" s="4" customFormat="1" ht="80.099999999999994" customHeight="1" x14ac:dyDescent="0.25">
      <c r="A546" s="9">
        <f t="shared" si="47"/>
        <v>529</v>
      </c>
      <c r="B546" s="9">
        <f t="shared" si="46"/>
        <v>108</v>
      </c>
      <c r="C546" s="9" t="s">
        <v>109</v>
      </c>
      <c r="D546" s="10" t="s">
        <v>1915</v>
      </c>
      <c r="E546" s="9" t="s">
        <v>1916</v>
      </c>
      <c r="F546" s="9" t="s">
        <v>3523</v>
      </c>
      <c r="G546" s="9" t="s">
        <v>3523</v>
      </c>
      <c r="H546" s="9" t="s">
        <v>3524</v>
      </c>
      <c r="I546" s="9" t="s">
        <v>3359</v>
      </c>
      <c r="J546" s="9" t="s">
        <v>3340</v>
      </c>
      <c r="K546" s="9" t="s">
        <v>3523</v>
      </c>
      <c r="L546" s="9">
        <v>30.357240000000001</v>
      </c>
      <c r="M546" s="9">
        <v>68.986750000000001</v>
      </c>
      <c r="N546" s="9" t="s">
        <v>6</v>
      </c>
      <c r="O546" s="9" t="s">
        <v>7</v>
      </c>
      <c r="P546" s="9" t="s">
        <v>8</v>
      </c>
      <c r="Q546" s="9">
        <v>1</v>
      </c>
      <c r="R546" s="9"/>
      <c r="S546" s="9"/>
      <c r="T546" s="35">
        <v>44171</v>
      </c>
      <c r="U546" s="9">
        <v>17625</v>
      </c>
      <c r="V546" s="28" t="s">
        <v>10</v>
      </c>
      <c r="W546" s="10" t="s">
        <v>117</v>
      </c>
      <c r="X546" s="9" t="s">
        <v>12</v>
      </c>
    </row>
    <row r="547" spans="1:24" s="4" customFormat="1" ht="80.099999999999994" customHeight="1" x14ac:dyDescent="0.25">
      <c r="A547" s="9">
        <f t="shared" si="47"/>
        <v>530</v>
      </c>
      <c r="B547" s="9">
        <f t="shared" si="46"/>
        <v>109</v>
      </c>
      <c r="C547" s="9" t="s">
        <v>109</v>
      </c>
      <c r="D547" s="10" t="s">
        <v>1915</v>
      </c>
      <c r="E547" s="9" t="s">
        <v>1916</v>
      </c>
      <c r="F547" s="9" t="s">
        <v>3525</v>
      </c>
      <c r="G547" s="9" t="s">
        <v>3525</v>
      </c>
      <c r="H547" s="9" t="s">
        <v>999</v>
      </c>
      <c r="I547" s="9" t="s">
        <v>3361</v>
      </c>
      <c r="J547" s="9" t="s">
        <v>3340</v>
      </c>
      <c r="K547" s="9" t="s">
        <v>3525</v>
      </c>
      <c r="L547" s="9">
        <v>30.369869999999999</v>
      </c>
      <c r="M547" s="9" t="s">
        <v>3526</v>
      </c>
      <c r="N547" s="9" t="s">
        <v>6</v>
      </c>
      <c r="O547" s="9" t="s">
        <v>7</v>
      </c>
      <c r="P547" s="9" t="s">
        <v>8</v>
      </c>
      <c r="Q547" s="9">
        <v>2</v>
      </c>
      <c r="R547" s="9"/>
      <c r="S547" s="9"/>
      <c r="T547" s="35">
        <v>44171</v>
      </c>
      <c r="U547" s="9">
        <v>35250</v>
      </c>
      <c r="V547" s="28" t="s">
        <v>10</v>
      </c>
      <c r="W547" s="10" t="s">
        <v>117</v>
      </c>
      <c r="X547" s="9" t="s">
        <v>12</v>
      </c>
    </row>
    <row r="548" spans="1:24" s="4" customFormat="1" ht="80.099999999999994" customHeight="1" x14ac:dyDescent="0.25">
      <c r="A548" s="9">
        <f t="shared" si="47"/>
        <v>531</v>
      </c>
      <c r="B548" s="9">
        <f t="shared" si="46"/>
        <v>110</v>
      </c>
      <c r="C548" s="9" t="s">
        <v>109</v>
      </c>
      <c r="D548" s="10" t="s">
        <v>1915</v>
      </c>
      <c r="E548" s="9" t="s">
        <v>1916</v>
      </c>
      <c r="F548" s="9" t="s">
        <v>3517</v>
      </c>
      <c r="G548" s="9" t="s">
        <v>3517</v>
      </c>
      <c r="H548" s="9" t="s">
        <v>3527</v>
      </c>
      <c r="I548" s="9" t="s">
        <v>3363</v>
      </c>
      <c r="J548" s="9" t="s">
        <v>3340</v>
      </c>
      <c r="K548" s="9" t="s">
        <v>3517</v>
      </c>
      <c r="L548" s="9">
        <v>30.987449999999999</v>
      </c>
      <c r="M548" s="9">
        <v>68.748589999999993</v>
      </c>
      <c r="N548" s="9" t="s">
        <v>6</v>
      </c>
      <c r="O548" s="9" t="s">
        <v>7</v>
      </c>
      <c r="P548" s="9" t="s">
        <v>8</v>
      </c>
      <c r="Q548" s="9">
        <v>2</v>
      </c>
      <c r="R548" s="9"/>
      <c r="S548" s="9"/>
      <c r="T548" s="35">
        <v>44171</v>
      </c>
      <c r="U548" s="9">
        <v>35250</v>
      </c>
      <c r="V548" s="28" t="s">
        <v>10</v>
      </c>
      <c r="W548" s="10" t="s">
        <v>117</v>
      </c>
      <c r="X548" s="9" t="s">
        <v>12</v>
      </c>
    </row>
    <row r="549" spans="1:24" s="4" customFormat="1" ht="80.099999999999994" customHeight="1" x14ac:dyDescent="0.25">
      <c r="A549" s="9">
        <f t="shared" si="47"/>
        <v>532</v>
      </c>
      <c r="B549" s="9">
        <f t="shared" si="46"/>
        <v>111</v>
      </c>
      <c r="C549" s="9" t="s">
        <v>109</v>
      </c>
      <c r="D549" s="10" t="s">
        <v>1915</v>
      </c>
      <c r="E549" s="9" t="s">
        <v>1916</v>
      </c>
      <c r="F549" s="9" t="s">
        <v>3358</v>
      </c>
      <c r="G549" s="9" t="s">
        <v>3358</v>
      </c>
      <c r="H549" s="9" t="s">
        <v>3528</v>
      </c>
      <c r="I549" s="9" t="s">
        <v>3364</v>
      </c>
      <c r="J549" s="9" t="s">
        <v>3340</v>
      </c>
      <c r="K549" s="9" t="s">
        <v>3358</v>
      </c>
      <c r="L549" s="9">
        <v>30.654779999999999</v>
      </c>
      <c r="M549" s="9">
        <v>68.654780000000002</v>
      </c>
      <c r="N549" s="9" t="s">
        <v>6</v>
      </c>
      <c r="O549" s="9" t="s">
        <v>7</v>
      </c>
      <c r="P549" s="9" t="s">
        <v>8</v>
      </c>
      <c r="Q549" s="9">
        <v>2</v>
      </c>
      <c r="R549" s="9"/>
      <c r="S549" s="9"/>
      <c r="T549" s="35">
        <v>44171</v>
      </c>
      <c r="U549" s="9">
        <v>35250</v>
      </c>
      <c r="V549" s="28" t="s">
        <v>10</v>
      </c>
      <c r="W549" s="10" t="s">
        <v>117</v>
      </c>
      <c r="X549" s="9" t="s">
        <v>12</v>
      </c>
    </row>
    <row r="550" spans="1:24" s="4" customFormat="1" ht="80.099999999999994" customHeight="1" x14ac:dyDescent="0.25">
      <c r="A550" s="9">
        <f t="shared" si="47"/>
        <v>533</v>
      </c>
      <c r="B550" s="9">
        <f t="shared" si="46"/>
        <v>112</v>
      </c>
      <c r="C550" s="9" t="s">
        <v>109</v>
      </c>
      <c r="D550" s="10" t="s">
        <v>1915</v>
      </c>
      <c r="E550" s="9" t="s">
        <v>1916</v>
      </c>
      <c r="F550" s="9" t="s">
        <v>3394</v>
      </c>
      <c r="G550" s="9" t="s">
        <v>3394</v>
      </c>
      <c r="H550" s="9" t="s">
        <v>3529</v>
      </c>
      <c r="I550" s="9" t="s">
        <v>3530</v>
      </c>
      <c r="J550" s="9" t="s">
        <v>3340</v>
      </c>
      <c r="K550" s="9" t="s">
        <v>3394</v>
      </c>
      <c r="L550" s="9">
        <v>30.35247</v>
      </c>
      <c r="M550" s="9">
        <v>68.427530000000004</v>
      </c>
      <c r="N550" s="9" t="s">
        <v>6</v>
      </c>
      <c r="O550" s="9" t="s">
        <v>7</v>
      </c>
      <c r="P550" s="9" t="s">
        <v>8</v>
      </c>
      <c r="Q550" s="9">
        <v>2</v>
      </c>
      <c r="R550" s="9"/>
      <c r="S550" s="9"/>
      <c r="T550" s="35">
        <v>44171</v>
      </c>
      <c r="U550" s="9">
        <v>35250</v>
      </c>
      <c r="V550" s="28" t="s">
        <v>10</v>
      </c>
      <c r="W550" s="10" t="s">
        <v>117</v>
      </c>
      <c r="X550" s="9" t="s">
        <v>12</v>
      </c>
    </row>
    <row r="551" spans="1:24" s="4" customFormat="1" ht="80.099999999999994" customHeight="1" x14ac:dyDescent="0.25">
      <c r="A551" s="9">
        <f t="shared" si="47"/>
        <v>534</v>
      </c>
      <c r="B551" s="9">
        <f t="shared" si="46"/>
        <v>113</v>
      </c>
      <c r="C551" s="9" t="s">
        <v>109</v>
      </c>
      <c r="D551" s="10" t="s">
        <v>1915</v>
      </c>
      <c r="E551" s="9" t="s">
        <v>1916</v>
      </c>
      <c r="F551" s="9" t="s">
        <v>3523</v>
      </c>
      <c r="G551" s="9" t="s">
        <v>3523</v>
      </c>
      <c r="H551" s="9" t="s">
        <v>3531</v>
      </c>
      <c r="I551" s="9" t="s">
        <v>3532</v>
      </c>
      <c r="J551" s="9" t="s">
        <v>3340</v>
      </c>
      <c r="K551" s="9" t="s">
        <v>3523</v>
      </c>
      <c r="L551" s="9">
        <v>30.98564</v>
      </c>
      <c r="M551" s="9">
        <v>68.415260000000004</v>
      </c>
      <c r="N551" s="9" t="s">
        <v>6</v>
      </c>
      <c r="O551" s="9" t="s">
        <v>7</v>
      </c>
      <c r="P551" s="9" t="s">
        <v>8</v>
      </c>
      <c r="Q551" s="9">
        <v>2</v>
      </c>
      <c r="R551" s="9"/>
      <c r="S551" s="9"/>
      <c r="T551" s="35">
        <v>44171</v>
      </c>
      <c r="U551" s="9">
        <v>35250</v>
      </c>
      <c r="V551" s="28" t="s">
        <v>10</v>
      </c>
      <c r="W551" s="10" t="s">
        <v>117</v>
      </c>
      <c r="X551" s="9" t="s">
        <v>12</v>
      </c>
    </row>
    <row r="552" spans="1:24" s="4" customFormat="1" ht="80.099999999999994" customHeight="1" x14ac:dyDescent="0.25">
      <c r="A552" s="9">
        <f t="shared" si="47"/>
        <v>535</v>
      </c>
      <c r="B552" s="9">
        <f t="shared" si="46"/>
        <v>114</v>
      </c>
      <c r="C552" s="9" t="s">
        <v>109</v>
      </c>
      <c r="D552" s="10" t="s">
        <v>1915</v>
      </c>
      <c r="E552" s="9" t="s">
        <v>1916</v>
      </c>
      <c r="F552" s="9" t="s">
        <v>3358</v>
      </c>
      <c r="G552" s="9" t="s">
        <v>3358</v>
      </c>
      <c r="H552" s="9" t="s">
        <v>3533</v>
      </c>
      <c r="I552" s="9" t="s">
        <v>3534</v>
      </c>
      <c r="J552" s="9" t="s">
        <v>3340</v>
      </c>
      <c r="K552" s="9" t="s">
        <v>3358</v>
      </c>
      <c r="L552" s="9">
        <v>30.3658</v>
      </c>
      <c r="M552" s="9">
        <v>68.698570000000004</v>
      </c>
      <c r="N552" s="9" t="s">
        <v>6</v>
      </c>
      <c r="O552" s="9" t="s">
        <v>7</v>
      </c>
      <c r="P552" s="9" t="s">
        <v>8</v>
      </c>
      <c r="Q552" s="9">
        <v>1</v>
      </c>
      <c r="R552" s="9"/>
      <c r="S552" s="9"/>
      <c r="T552" s="35">
        <v>44171</v>
      </c>
      <c r="U552" s="9">
        <v>17625</v>
      </c>
      <c r="V552" s="28" t="s">
        <v>10</v>
      </c>
      <c r="W552" s="10" t="s">
        <v>117</v>
      </c>
      <c r="X552" s="9" t="s">
        <v>12</v>
      </c>
    </row>
    <row r="553" spans="1:24" s="4" customFormat="1" ht="80.099999999999994" customHeight="1" x14ac:dyDescent="0.25">
      <c r="A553" s="9">
        <f t="shared" si="47"/>
        <v>536</v>
      </c>
      <c r="B553" s="9">
        <f t="shared" si="46"/>
        <v>115</v>
      </c>
      <c r="C553" s="9" t="s">
        <v>109</v>
      </c>
      <c r="D553" s="10" t="s">
        <v>1915</v>
      </c>
      <c r="E553" s="9" t="s">
        <v>1916</v>
      </c>
      <c r="F553" s="9" t="s">
        <v>3500</v>
      </c>
      <c r="G553" s="9" t="s">
        <v>3500</v>
      </c>
      <c r="H553" s="9" t="s">
        <v>1452</v>
      </c>
      <c r="I553" s="9" t="s">
        <v>3373</v>
      </c>
      <c r="J553" s="9" t="s">
        <v>3340</v>
      </c>
      <c r="K553" s="9" t="s">
        <v>3500</v>
      </c>
      <c r="L553" s="9">
        <v>30.369250000000001</v>
      </c>
      <c r="M553" s="9">
        <v>68.478589999999997</v>
      </c>
      <c r="N553" s="9" t="s">
        <v>6</v>
      </c>
      <c r="O553" s="9" t="s">
        <v>7</v>
      </c>
      <c r="P553" s="9" t="s">
        <v>8</v>
      </c>
      <c r="Q553" s="9">
        <v>1</v>
      </c>
      <c r="R553" s="9"/>
      <c r="S553" s="9"/>
      <c r="T553" s="35">
        <v>44171</v>
      </c>
      <c r="U553" s="9">
        <v>17625</v>
      </c>
      <c r="V553" s="28" t="s">
        <v>10</v>
      </c>
      <c r="W553" s="10" t="s">
        <v>117</v>
      </c>
      <c r="X553" s="9" t="s">
        <v>12</v>
      </c>
    </row>
    <row r="554" spans="1:24" s="4" customFormat="1" ht="80.099999999999994" customHeight="1" x14ac:dyDescent="0.25">
      <c r="A554" s="9">
        <f t="shared" si="47"/>
        <v>537</v>
      </c>
      <c r="B554" s="9">
        <f t="shared" si="46"/>
        <v>116</v>
      </c>
      <c r="C554" s="9" t="s">
        <v>109</v>
      </c>
      <c r="D554" s="10" t="s">
        <v>1915</v>
      </c>
      <c r="E554" s="9" t="s">
        <v>1916</v>
      </c>
      <c r="F554" s="9" t="s">
        <v>3535</v>
      </c>
      <c r="G554" s="9" t="s">
        <v>3535</v>
      </c>
      <c r="H554" s="9" t="s">
        <v>3536</v>
      </c>
      <c r="I554" s="9" t="s">
        <v>3375</v>
      </c>
      <c r="J554" s="9" t="s">
        <v>3340</v>
      </c>
      <c r="K554" s="9" t="s">
        <v>3535</v>
      </c>
      <c r="L554" s="9">
        <v>30.658974000000001</v>
      </c>
      <c r="M554" s="9">
        <v>68.215469999999996</v>
      </c>
      <c r="N554" s="9" t="s">
        <v>6</v>
      </c>
      <c r="O554" s="9" t="s">
        <v>7</v>
      </c>
      <c r="P554" s="9" t="s">
        <v>8</v>
      </c>
      <c r="Q554" s="9">
        <v>2</v>
      </c>
      <c r="R554" s="9"/>
      <c r="S554" s="9"/>
      <c r="T554" s="35">
        <v>44171</v>
      </c>
      <c r="U554" s="9">
        <v>35250</v>
      </c>
      <c r="V554" s="28" t="s">
        <v>10</v>
      </c>
      <c r="W554" s="10" t="s">
        <v>117</v>
      </c>
      <c r="X554" s="9" t="s">
        <v>12</v>
      </c>
    </row>
    <row r="555" spans="1:24" s="4" customFormat="1" ht="80.099999999999994" customHeight="1" x14ac:dyDescent="0.25">
      <c r="A555" s="9">
        <f t="shared" si="47"/>
        <v>538</v>
      </c>
      <c r="B555" s="9">
        <f t="shared" si="46"/>
        <v>117</v>
      </c>
      <c r="C555" s="9" t="s">
        <v>109</v>
      </c>
      <c r="D555" s="10" t="s">
        <v>1915</v>
      </c>
      <c r="E555" s="9" t="s">
        <v>1916</v>
      </c>
      <c r="F555" s="9" t="s">
        <v>3394</v>
      </c>
      <c r="G555" s="9" t="s">
        <v>3394</v>
      </c>
      <c r="H555" s="9" t="s">
        <v>222</v>
      </c>
      <c r="I555" s="9" t="s">
        <v>3537</v>
      </c>
      <c r="J555" s="9" t="s">
        <v>3340</v>
      </c>
      <c r="K555" s="9" t="s">
        <v>3394</v>
      </c>
      <c r="L555" s="9">
        <v>30.321449999999999</v>
      </c>
      <c r="M555" s="9">
        <v>68.365870000000001</v>
      </c>
      <c r="N555" s="9" t="s">
        <v>6</v>
      </c>
      <c r="O555" s="9" t="s">
        <v>7</v>
      </c>
      <c r="P555" s="9" t="s">
        <v>8</v>
      </c>
      <c r="Q555" s="9">
        <v>2</v>
      </c>
      <c r="R555" s="9"/>
      <c r="S555" s="9"/>
      <c r="T555" s="35">
        <v>44171</v>
      </c>
      <c r="U555" s="9">
        <v>35250</v>
      </c>
      <c r="V555" s="28" t="s">
        <v>10</v>
      </c>
      <c r="W555" s="10" t="s">
        <v>117</v>
      </c>
      <c r="X555" s="9" t="s">
        <v>12</v>
      </c>
    </row>
    <row r="556" spans="1:24" s="4" customFormat="1" ht="80.099999999999994" customHeight="1" x14ac:dyDescent="0.25">
      <c r="A556" s="9">
        <f t="shared" si="47"/>
        <v>539</v>
      </c>
      <c r="B556" s="9">
        <f t="shared" si="46"/>
        <v>118</v>
      </c>
      <c r="C556" s="9" t="s">
        <v>109</v>
      </c>
      <c r="D556" s="10" t="s">
        <v>1915</v>
      </c>
      <c r="E556" s="9" t="s">
        <v>1916</v>
      </c>
      <c r="F556" s="9" t="s">
        <v>3523</v>
      </c>
      <c r="G556" s="9" t="s">
        <v>3523</v>
      </c>
      <c r="H556" s="9" t="s">
        <v>3531</v>
      </c>
      <c r="I556" s="9" t="s">
        <v>3379</v>
      </c>
      <c r="J556" s="9" t="s">
        <v>3340</v>
      </c>
      <c r="K556" s="9" t="s">
        <v>3523</v>
      </c>
      <c r="L556" s="9">
        <v>30.68459</v>
      </c>
      <c r="M556" s="9">
        <v>68.362539999999996</v>
      </c>
      <c r="N556" s="9" t="s">
        <v>6</v>
      </c>
      <c r="O556" s="9" t="s">
        <v>7</v>
      </c>
      <c r="P556" s="9" t="s">
        <v>8</v>
      </c>
      <c r="Q556" s="9">
        <v>2</v>
      </c>
      <c r="R556" s="9"/>
      <c r="S556" s="9"/>
      <c r="T556" s="35">
        <v>44171</v>
      </c>
      <c r="U556" s="9">
        <v>35250</v>
      </c>
      <c r="V556" s="28" t="s">
        <v>10</v>
      </c>
      <c r="W556" s="10" t="s">
        <v>117</v>
      </c>
      <c r="X556" s="9" t="s">
        <v>12</v>
      </c>
    </row>
    <row r="557" spans="1:24" s="4" customFormat="1" ht="80.099999999999994" customHeight="1" x14ac:dyDescent="0.25">
      <c r="A557" s="9">
        <f t="shared" si="47"/>
        <v>540</v>
      </c>
      <c r="B557" s="9">
        <f t="shared" si="46"/>
        <v>119</v>
      </c>
      <c r="C557" s="9" t="s">
        <v>109</v>
      </c>
      <c r="D557" s="10" t="s">
        <v>1915</v>
      </c>
      <c r="E557" s="9" t="s">
        <v>1916</v>
      </c>
      <c r="F557" s="9" t="s">
        <v>3538</v>
      </c>
      <c r="G557" s="9" t="s">
        <v>3538</v>
      </c>
      <c r="H557" s="9" t="s">
        <v>965</v>
      </c>
      <c r="I557" s="9" t="s">
        <v>3381</v>
      </c>
      <c r="J557" s="9" t="s">
        <v>3340</v>
      </c>
      <c r="K557" s="9" t="s">
        <v>3538</v>
      </c>
      <c r="L557" s="9">
        <v>30.68974</v>
      </c>
      <c r="M557" s="9">
        <v>68.753420000000006</v>
      </c>
      <c r="N557" s="9" t="s">
        <v>6</v>
      </c>
      <c r="O557" s="9" t="s">
        <v>7</v>
      </c>
      <c r="P557" s="9" t="s">
        <v>8</v>
      </c>
      <c r="Q557" s="9">
        <v>2</v>
      </c>
      <c r="R557" s="9"/>
      <c r="S557" s="9"/>
      <c r="T557" s="35">
        <v>44171</v>
      </c>
      <c r="U557" s="9">
        <v>35250</v>
      </c>
      <c r="V557" s="28" t="s">
        <v>10</v>
      </c>
      <c r="W557" s="10" t="s">
        <v>117</v>
      </c>
      <c r="X557" s="9" t="s">
        <v>12</v>
      </c>
    </row>
    <row r="558" spans="1:24" s="4" customFormat="1" ht="80.099999999999994" customHeight="1" x14ac:dyDescent="0.25">
      <c r="A558" s="9">
        <f t="shared" si="47"/>
        <v>541</v>
      </c>
      <c r="B558" s="9">
        <f t="shared" si="46"/>
        <v>120</v>
      </c>
      <c r="C558" s="9" t="s">
        <v>109</v>
      </c>
      <c r="D558" s="10" t="s">
        <v>1915</v>
      </c>
      <c r="E558" s="9" t="s">
        <v>1916</v>
      </c>
      <c r="F558" s="9" t="s">
        <v>3343</v>
      </c>
      <c r="G558" s="9" t="s">
        <v>3343</v>
      </c>
      <c r="H558" s="9" t="s">
        <v>3539</v>
      </c>
      <c r="I558" s="9" t="s">
        <v>3383</v>
      </c>
      <c r="J558" s="9" t="s">
        <v>3340</v>
      </c>
      <c r="K558" s="9" t="s">
        <v>3343</v>
      </c>
      <c r="L558" s="9">
        <v>30.987449999999999</v>
      </c>
      <c r="M558" s="9">
        <v>68.321449999999999</v>
      </c>
      <c r="N558" s="9" t="s">
        <v>6</v>
      </c>
      <c r="O558" s="9" t="s">
        <v>7</v>
      </c>
      <c r="P558" s="9" t="s">
        <v>8</v>
      </c>
      <c r="Q558" s="9">
        <v>2</v>
      </c>
      <c r="R558" s="9"/>
      <c r="S558" s="9"/>
      <c r="T558" s="35">
        <v>44171</v>
      </c>
      <c r="U558" s="9">
        <v>35250</v>
      </c>
      <c r="V558" s="28" t="s">
        <v>10</v>
      </c>
      <c r="W558" s="10" t="s">
        <v>117</v>
      </c>
      <c r="X558" s="9" t="s">
        <v>12</v>
      </c>
    </row>
    <row r="559" spans="1:24" s="4" customFormat="1" ht="80.099999999999994" customHeight="1" x14ac:dyDescent="0.25">
      <c r="A559" s="9">
        <f t="shared" si="47"/>
        <v>542</v>
      </c>
      <c r="B559" s="9">
        <f t="shared" si="46"/>
        <v>121</v>
      </c>
      <c r="C559" s="9" t="s">
        <v>109</v>
      </c>
      <c r="D559" s="10" t="s">
        <v>1915</v>
      </c>
      <c r="E559" s="9" t="s">
        <v>1916</v>
      </c>
      <c r="F559" s="9" t="s">
        <v>3346</v>
      </c>
      <c r="G559" s="9" t="s">
        <v>3346</v>
      </c>
      <c r="H559" s="9" t="s">
        <v>3540</v>
      </c>
      <c r="I559" s="9" t="s">
        <v>3541</v>
      </c>
      <c r="J559" s="9" t="s">
        <v>3340</v>
      </c>
      <c r="K559" s="9" t="s">
        <v>3346</v>
      </c>
      <c r="L559" s="9">
        <v>30.987449999999999</v>
      </c>
      <c r="M559" s="9">
        <v>68.36985</v>
      </c>
      <c r="N559" s="9" t="s">
        <v>6</v>
      </c>
      <c r="O559" s="9" t="s">
        <v>7</v>
      </c>
      <c r="P559" s="9" t="s">
        <v>8</v>
      </c>
      <c r="Q559" s="9">
        <v>2</v>
      </c>
      <c r="R559" s="9"/>
      <c r="S559" s="9"/>
      <c r="T559" s="35">
        <v>44171</v>
      </c>
      <c r="U559" s="9">
        <v>35250</v>
      </c>
      <c r="V559" s="28" t="s">
        <v>10</v>
      </c>
      <c r="W559" s="10" t="s">
        <v>117</v>
      </c>
      <c r="X559" s="9" t="s">
        <v>12</v>
      </c>
    </row>
    <row r="560" spans="1:24" s="4" customFormat="1" ht="80.099999999999994" customHeight="1" x14ac:dyDescent="0.25">
      <c r="A560" s="9">
        <f t="shared" si="47"/>
        <v>543</v>
      </c>
      <c r="B560" s="9">
        <f t="shared" si="46"/>
        <v>122</v>
      </c>
      <c r="C560" s="9" t="s">
        <v>109</v>
      </c>
      <c r="D560" s="10" t="s">
        <v>1915</v>
      </c>
      <c r="E560" s="9" t="s">
        <v>1916</v>
      </c>
      <c r="F560" s="9" t="s">
        <v>3542</v>
      </c>
      <c r="G560" s="9" t="s">
        <v>3542</v>
      </c>
      <c r="H560" s="9" t="s">
        <v>3543</v>
      </c>
      <c r="I560" s="9" t="s">
        <v>3386</v>
      </c>
      <c r="J560" s="9" t="s">
        <v>3340</v>
      </c>
      <c r="K560" s="9" t="s">
        <v>3542</v>
      </c>
      <c r="L560" s="9">
        <v>30.895610000000001</v>
      </c>
      <c r="M560" s="9">
        <v>68.145870000000002</v>
      </c>
      <c r="N560" s="9" t="s">
        <v>6</v>
      </c>
      <c r="O560" s="9" t="s">
        <v>7</v>
      </c>
      <c r="P560" s="9" t="s">
        <v>8</v>
      </c>
      <c r="Q560" s="9">
        <v>1</v>
      </c>
      <c r="R560" s="9"/>
      <c r="S560" s="9"/>
      <c r="T560" s="35">
        <v>44171</v>
      </c>
      <c r="U560" s="9">
        <v>17625</v>
      </c>
      <c r="V560" s="28" t="s">
        <v>10</v>
      </c>
      <c r="W560" s="10" t="s">
        <v>117</v>
      </c>
      <c r="X560" s="9" t="s">
        <v>12</v>
      </c>
    </row>
    <row r="561" spans="1:24" s="4" customFormat="1" ht="80.099999999999994" customHeight="1" x14ac:dyDescent="0.25">
      <c r="A561" s="9">
        <f t="shared" si="47"/>
        <v>544</v>
      </c>
      <c r="B561" s="9">
        <f t="shared" si="46"/>
        <v>123</v>
      </c>
      <c r="C561" s="9" t="s">
        <v>109</v>
      </c>
      <c r="D561" s="10" t="s">
        <v>1915</v>
      </c>
      <c r="E561" s="9" t="s">
        <v>1916</v>
      </c>
      <c r="F561" s="9" t="s">
        <v>3343</v>
      </c>
      <c r="G561" s="9" t="s">
        <v>3343</v>
      </c>
      <c r="H561" s="9" t="s">
        <v>3544</v>
      </c>
      <c r="I561" s="9" t="s">
        <v>3388</v>
      </c>
      <c r="J561" s="9" t="s">
        <v>3340</v>
      </c>
      <c r="K561" s="9" t="s">
        <v>3343</v>
      </c>
      <c r="L561" s="9">
        <v>30.654779999999999</v>
      </c>
      <c r="M561" s="9">
        <v>68.748589999999993</v>
      </c>
      <c r="N561" s="9" t="s">
        <v>6</v>
      </c>
      <c r="O561" s="9" t="s">
        <v>7</v>
      </c>
      <c r="P561" s="9" t="s">
        <v>8</v>
      </c>
      <c r="Q561" s="9">
        <v>2</v>
      </c>
      <c r="R561" s="9"/>
      <c r="S561" s="9"/>
      <c r="T561" s="35">
        <v>44171</v>
      </c>
      <c r="U561" s="9">
        <v>35250</v>
      </c>
      <c r="V561" s="28" t="s">
        <v>10</v>
      </c>
      <c r="W561" s="10" t="s">
        <v>117</v>
      </c>
      <c r="X561" s="9" t="s">
        <v>12</v>
      </c>
    </row>
    <row r="562" spans="1:24" s="4" customFormat="1" ht="80.099999999999994" customHeight="1" x14ac:dyDescent="0.25">
      <c r="A562" s="9">
        <f t="shared" si="47"/>
        <v>545</v>
      </c>
      <c r="B562" s="9">
        <f t="shared" si="46"/>
        <v>124</v>
      </c>
      <c r="C562" s="9" t="s">
        <v>109</v>
      </c>
      <c r="D562" s="10" t="s">
        <v>1915</v>
      </c>
      <c r="E562" s="9" t="s">
        <v>1916</v>
      </c>
      <c r="F562" s="9" t="s">
        <v>3346</v>
      </c>
      <c r="G562" s="9" t="s">
        <v>3346</v>
      </c>
      <c r="H562" s="9" t="s">
        <v>174</v>
      </c>
      <c r="I562" s="9" t="s">
        <v>3389</v>
      </c>
      <c r="J562" s="9" t="s">
        <v>3340</v>
      </c>
      <c r="K562" s="9" t="s">
        <v>3346</v>
      </c>
      <c r="L562" s="9">
        <v>30.654119999999999</v>
      </c>
      <c r="M562" s="9">
        <v>68.478589999999997</v>
      </c>
      <c r="N562" s="9" t="s">
        <v>6</v>
      </c>
      <c r="O562" s="9" t="s">
        <v>7</v>
      </c>
      <c r="P562" s="9" t="s">
        <v>8</v>
      </c>
      <c r="Q562" s="9">
        <v>2</v>
      </c>
      <c r="R562" s="9"/>
      <c r="S562" s="9"/>
      <c r="T562" s="35">
        <v>44171</v>
      </c>
      <c r="U562" s="9">
        <v>35250</v>
      </c>
      <c r="V562" s="28" t="s">
        <v>10</v>
      </c>
      <c r="W562" s="10" t="s">
        <v>117</v>
      </c>
      <c r="X562" s="9" t="s">
        <v>12</v>
      </c>
    </row>
    <row r="563" spans="1:24" s="4" customFormat="1" ht="80.099999999999994" customHeight="1" x14ac:dyDescent="0.25">
      <c r="A563" s="9">
        <f t="shared" si="47"/>
        <v>546</v>
      </c>
      <c r="B563" s="9">
        <f t="shared" si="46"/>
        <v>125</v>
      </c>
      <c r="C563" s="9" t="s">
        <v>109</v>
      </c>
      <c r="D563" s="10" t="s">
        <v>1915</v>
      </c>
      <c r="E563" s="9" t="s">
        <v>1916</v>
      </c>
      <c r="F563" s="9" t="s">
        <v>3542</v>
      </c>
      <c r="G563" s="9" t="s">
        <v>3542</v>
      </c>
      <c r="H563" s="9" t="s">
        <v>222</v>
      </c>
      <c r="I563" s="9" t="s">
        <v>3391</v>
      </c>
      <c r="J563" s="9" t="s">
        <v>3340</v>
      </c>
      <c r="K563" s="9" t="s">
        <v>3542</v>
      </c>
      <c r="L563" s="9">
        <v>30.365739999999999</v>
      </c>
      <c r="M563" s="9">
        <v>68.478589999999997</v>
      </c>
      <c r="N563" s="9" t="s">
        <v>6</v>
      </c>
      <c r="O563" s="9" t="s">
        <v>7</v>
      </c>
      <c r="P563" s="9" t="s">
        <v>8</v>
      </c>
      <c r="Q563" s="9">
        <v>2</v>
      </c>
      <c r="R563" s="9"/>
      <c r="S563" s="9"/>
      <c r="T563" s="35">
        <v>44171</v>
      </c>
      <c r="U563" s="9">
        <v>35250</v>
      </c>
      <c r="V563" s="28" t="s">
        <v>10</v>
      </c>
      <c r="W563" s="10" t="s">
        <v>117</v>
      </c>
      <c r="X563" s="9" t="s">
        <v>12</v>
      </c>
    </row>
    <row r="564" spans="1:24" s="4" customFormat="1" ht="80.099999999999994" customHeight="1" x14ac:dyDescent="0.25">
      <c r="A564" s="9">
        <f t="shared" si="47"/>
        <v>547</v>
      </c>
      <c r="B564" s="9">
        <f t="shared" si="46"/>
        <v>126</v>
      </c>
      <c r="C564" s="9" t="s">
        <v>109</v>
      </c>
      <c r="D564" s="10" t="s">
        <v>1915</v>
      </c>
      <c r="E564" s="9" t="s">
        <v>1916</v>
      </c>
      <c r="F564" s="9" t="s">
        <v>3525</v>
      </c>
      <c r="G564" s="9" t="s">
        <v>3525</v>
      </c>
      <c r="H564" s="9" t="s">
        <v>3545</v>
      </c>
      <c r="I564" s="9" t="s">
        <v>3393</v>
      </c>
      <c r="J564" s="9" t="s">
        <v>3340</v>
      </c>
      <c r="K564" s="9" t="s">
        <v>3525</v>
      </c>
      <c r="L564" s="9">
        <v>30.654779999999999</v>
      </c>
      <c r="M564" s="9">
        <v>68.987449999999995</v>
      </c>
      <c r="N564" s="9" t="s">
        <v>6</v>
      </c>
      <c r="O564" s="9" t="s">
        <v>7</v>
      </c>
      <c r="P564" s="9" t="s">
        <v>8</v>
      </c>
      <c r="Q564" s="9">
        <v>2</v>
      </c>
      <c r="R564" s="9"/>
      <c r="S564" s="9"/>
      <c r="T564" s="35">
        <v>44171</v>
      </c>
      <c r="U564" s="9">
        <v>35250</v>
      </c>
      <c r="V564" s="28" t="s">
        <v>10</v>
      </c>
      <c r="W564" s="10" t="s">
        <v>117</v>
      </c>
      <c r="X564" s="9" t="s">
        <v>12</v>
      </c>
    </row>
    <row r="565" spans="1:24" s="4" customFormat="1" ht="80.099999999999994" customHeight="1" x14ac:dyDescent="0.25">
      <c r="A565" s="9">
        <f t="shared" si="47"/>
        <v>548</v>
      </c>
      <c r="B565" s="9">
        <f t="shared" si="46"/>
        <v>127</v>
      </c>
      <c r="C565" s="9" t="s">
        <v>109</v>
      </c>
      <c r="D565" s="10" t="s">
        <v>1915</v>
      </c>
      <c r="E565" s="9" t="s">
        <v>1916</v>
      </c>
      <c r="F565" s="9" t="s">
        <v>3525</v>
      </c>
      <c r="G565" s="9" t="s">
        <v>3525</v>
      </c>
      <c r="H565" s="9" t="s">
        <v>2818</v>
      </c>
      <c r="I565" s="9" t="s">
        <v>3396</v>
      </c>
      <c r="J565" s="9" t="s">
        <v>3340</v>
      </c>
      <c r="K565" s="9" t="s">
        <v>3525</v>
      </c>
      <c r="L565" s="9">
        <v>30.987449999999999</v>
      </c>
      <c r="M565" s="9">
        <v>68.321449999999999</v>
      </c>
      <c r="N565" s="9" t="s">
        <v>6</v>
      </c>
      <c r="O565" s="9" t="s">
        <v>7</v>
      </c>
      <c r="P565" s="9" t="s">
        <v>8</v>
      </c>
      <c r="Q565" s="9">
        <v>2</v>
      </c>
      <c r="R565" s="9"/>
      <c r="S565" s="9"/>
      <c r="T565" s="35">
        <v>44171</v>
      </c>
      <c r="U565" s="9">
        <v>35250</v>
      </c>
      <c r="V565" s="28" t="s">
        <v>10</v>
      </c>
      <c r="W565" s="10" t="s">
        <v>117</v>
      </c>
      <c r="X565" s="9" t="s">
        <v>12</v>
      </c>
    </row>
    <row r="566" spans="1:24" s="4" customFormat="1" ht="80.099999999999994" customHeight="1" x14ac:dyDescent="0.25">
      <c r="A566" s="9">
        <f t="shared" si="47"/>
        <v>549</v>
      </c>
      <c r="B566" s="9">
        <f t="shared" si="46"/>
        <v>128</v>
      </c>
      <c r="C566" s="9" t="s">
        <v>109</v>
      </c>
      <c r="D566" s="10" t="s">
        <v>1915</v>
      </c>
      <c r="E566" s="9" t="s">
        <v>1916</v>
      </c>
      <c r="F566" s="9" t="s">
        <v>3346</v>
      </c>
      <c r="G566" s="9" t="s">
        <v>3346</v>
      </c>
      <c r="H566" s="9" t="s">
        <v>3546</v>
      </c>
      <c r="I566" s="9" t="s">
        <v>3398</v>
      </c>
      <c r="J566" s="9" t="s">
        <v>3340</v>
      </c>
      <c r="K566" s="9" t="s">
        <v>3346</v>
      </c>
      <c r="L566" s="9">
        <v>30.654779999999999</v>
      </c>
      <c r="M566" s="9">
        <v>68.369870000000006</v>
      </c>
      <c r="N566" s="9" t="s">
        <v>6</v>
      </c>
      <c r="O566" s="9" t="s">
        <v>7</v>
      </c>
      <c r="P566" s="9" t="s">
        <v>8</v>
      </c>
      <c r="Q566" s="9">
        <v>2</v>
      </c>
      <c r="R566" s="9"/>
      <c r="S566" s="9"/>
      <c r="T566" s="35">
        <v>44171</v>
      </c>
      <c r="U566" s="9">
        <v>35250</v>
      </c>
      <c r="V566" s="28" t="s">
        <v>10</v>
      </c>
      <c r="W566" s="10" t="s">
        <v>117</v>
      </c>
      <c r="X566" s="9" t="s">
        <v>12</v>
      </c>
    </row>
    <row r="567" spans="1:24" s="4" customFormat="1" ht="80.099999999999994" customHeight="1" x14ac:dyDescent="0.25">
      <c r="A567" s="9">
        <f t="shared" si="47"/>
        <v>550</v>
      </c>
      <c r="B567" s="9">
        <f t="shared" si="46"/>
        <v>129</v>
      </c>
      <c r="C567" s="9" t="s">
        <v>109</v>
      </c>
      <c r="D567" s="10" t="s">
        <v>1915</v>
      </c>
      <c r="E567" s="9" t="s">
        <v>1916</v>
      </c>
      <c r="F567" s="9" t="s">
        <v>3547</v>
      </c>
      <c r="G567" s="9" t="s">
        <v>3547</v>
      </c>
      <c r="H567" s="9" t="s">
        <v>3548</v>
      </c>
      <c r="I567" s="9" t="s">
        <v>3400</v>
      </c>
      <c r="J567" s="9" t="s">
        <v>3340</v>
      </c>
      <c r="K567" s="9" t="s">
        <v>3547</v>
      </c>
      <c r="L567" s="9">
        <v>30.654779999999999</v>
      </c>
      <c r="M567" s="9">
        <v>68.698570000000004</v>
      </c>
      <c r="N567" s="9" t="s">
        <v>6</v>
      </c>
      <c r="O567" s="9" t="s">
        <v>7</v>
      </c>
      <c r="P567" s="9" t="s">
        <v>8</v>
      </c>
      <c r="Q567" s="9">
        <v>1</v>
      </c>
      <c r="R567" s="9"/>
      <c r="S567" s="9"/>
      <c r="T567" s="35">
        <v>44171</v>
      </c>
      <c r="U567" s="9">
        <v>17625</v>
      </c>
      <c r="V567" s="28" t="s">
        <v>10</v>
      </c>
      <c r="W567" s="10" t="s">
        <v>117</v>
      </c>
      <c r="X567" s="9" t="s">
        <v>12</v>
      </c>
    </row>
    <row r="568" spans="1:24" s="4" customFormat="1" ht="80.099999999999994" customHeight="1" x14ac:dyDescent="0.25">
      <c r="A568" s="9">
        <f t="shared" si="47"/>
        <v>551</v>
      </c>
      <c r="B568" s="9">
        <f t="shared" si="46"/>
        <v>130</v>
      </c>
      <c r="C568" s="9" t="s">
        <v>109</v>
      </c>
      <c r="D568" s="10" t="s">
        <v>1915</v>
      </c>
      <c r="E568" s="9" t="s">
        <v>1916</v>
      </c>
      <c r="F568" s="9" t="s">
        <v>3346</v>
      </c>
      <c r="G568" s="9" t="s">
        <v>3346</v>
      </c>
      <c r="H568" s="9" t="s">
        <v>3549</v>
      </c>
      <c r="I568" s="9" t="s">
        <v>3402</v>
      </c>
      <c r="J568" s="9" t="s">
        <v>3340</v>
      </c>
      <c r="K568" s="9" t="s">
        <v>3346</v>
      </c>
      <c r="L568" s="9">
        <v>30.365410000000001</v>
      </c>
      <c r="M568" s="9">
        <v>68.987449999999995</v>
      </c>
      <c r="N568" s="9" t="s">
        <v>6</v>
      </c>
      <c r="O568" s="9" t="s">
        <v>7</v>
      </c>
      <c r="P568" s="9" t="s">
        <v>8</v>
      </c>
      <c r="Q568" s="9">
        <v>2</v>
      </c>
      <c r="R568" s="9"/>
      <c r="S568" s="9"/>
      <c r="T568" s="35">
        <v>44171</v>
      </c>
      <c r="U568" s="9">
        <v>35250</v>
      </c>
      <c r="V568" s="28" t="s">
        <v>10</v>
      </c>
      <c r="W568" s="10" t="s">
        <v>117</v>
      </c>
      <c r="X568" s="9" t="s">
        <v>12</v>
      </c>
    </row>
    <row r="569" spans="1:24" s="4" customFormat="1" ht="80.099999999999994" customHeight="1" x14ac:dyDescent="0.25">
      <c r="A569" s="9">
        <f t="shared" si="47"/>
        <v>552</v>
      </c>
      <c r="B569" s="9">
        <f t="shared" ref="B569:B632" si="48">B568+1</f>
        <v>131</v>
      </c>
      <c r="C569" s="9" t="s">
        <v>109</v>
      </c>
      <c r="D569" s="10" t="s">
        <v>1915</v>
      </c>
      <c r="E569" s="9" t="s">
        <v>1916</v>
      </c>
      <c r="F569" s="9" t="s">
        <v>3542</v>
      </c>
      <c r="G569" s="9" t="s">
        <v>3542</v>
      </c>
      <c r="H569" s="9" t="s">
        <v>2870</v>
      </c>
      <c r="I569" s="9" t="s">
        <v>3404</v>
      </c>
      <c r="J569" s="9" t="s">
        <v>3340</v>
      </c>
      <c r="K569" s="9" t="s">
        <v>3542</v>
      </c>
      <c r="L569" s="9">
        <v>30.951619999999998</v>
      </c>
      <c r="M569" s="9">
        <v>6875342</v>
      </c>
      <c r="N569" s="9" t="s">
        <v>6</v>
      </c>
      <c r="O569" s="9" t="s">
        <v>7</v>
      </c>
      <c r="P569" s="9" t="s">
        <v>8</v>
      </c>
      <c r="Q569" s="9">
        <v>2</v>
      </c>
      <c r="R569" s="9"/>
      <c r="S569" s="9"/>
      <c r="T569" s="35">
        <v>44171</v>
      </c>
      <c r="U569" s="9">
        <v>35250</v>
      </c>
      <c r="V569" s="28" t="s">
        <v>10</v>
      </c>
      <c r="W569" s="10" t="s">
        <v>117</v>
      </c>
      <c r="X569" s="9" t="s">
        <v>12</v>
      </c>
    </row>
    <row r="570" spans="1:24" s="4" customFormat="1" ht="80.099999999999994" customHeight="1" x14ac:dyDescent="0.25">
      <c r="A570" s="9">
        <f t="shared" ref="A570:A633" si="49">A569+1</f>
        <v>553</v>
      </c>
      <c r="B570" s="9">
        <f t="shared" si="48"/>
        <v>132</v>
      </c>
      <c r="C570" s="9" t="s">
        <v>109</v>
      </c>
      <c r="D570" s="10" t="s">
        <v>1915</v>
      </c>
      <c r="E570" s="9" t="s">
        <v>1916</v>
      </c>
      <c r="F570" s="9" t="s">
        <v>3343</v>
      </c>
      <c r="G570" s="9" t="s">
        <v>3343</v>
      </c>
      <c r="H570" s="9" t="s">
        <v>604</v>
      </c>
      <c r="I570" s="9" t="s">
        <v>3406</v>
      </c>
      <c r="J570" s="9" t="s">
        <v>3340</v>
      </c>
      <c r="K570" s="9" t="s">
        <v>3343</v>
      </c>
      <c r="L570" s="9">
        <v>30.547889999999999</v>
      </c>
      <c r="M570" s="9">
        <v>68.584699999999998</v>
      </c>
      <c r="N570" s="9" t="s">
        <v>6</v>
      </c>
      <c r="O570" s="9" t="s">
        <v>7</v>
      </c>
      <c r="P570" s="9" t="s">
        <v>8</v>
      </c>
      <c r="Q570" s="9">
        <v>2</v>
      </c>
      <c r="R570" s="9"/>
      <c r="S570" s="9"/>
      <c r="T570" s="35">
        <v>44171</v>
      </c>
      <c r="U570" s="9">
        <v>35250</v>
      </c>
      <c r="V570" s="28" t="s">
        <v>10</v>
      </c>
      <c r="W570" s="10" t="s">
        <v>117</v>
      </c>
      <c r="X570" s="9" t="s">
        <v>12</v>
      </c>
    </row>
    <row r="571" spans="1:24" s="4" customFormat="1" ht="80.099999999999994" customHeight="1" x14ac:dyDescent="0.25">
      <c r="A571" s="9">
        <f t="shared" si="49"/>
        <v>554</v>
      </c>
      <c r="B571" s="9">
        <f t="shared" si="48"/>
        <v>133</v>
      </c>
      <c r="C571" s="9" t="s">
        <v>109</v>
      </c>
      <c r="D571" s="10" t="s">
        <v>1915</v>
      </c>
      <c r="E571" s="9" t="s">
        <v>1916</v>
      </c>
      <c r="F571" s="9" t="s">
        <v>3517</v>
      </c>
      <c r="G571" s="9" t="s">
        <v>3517</v>
      </c>
      <c r="H571" s="9" t="s">
        <v>2828</v>
      </c>
      <c r="I571" s="9" t="s">
        <v>3408</v>
      </c>
      <c r="J571" s="9" t="s">
        <v>3340</v>
      </c>
      <c r="K571" s="9" t="s">
        <v>3517</v>
      </c>
      <c r="L571" s="9">
        <v>30.685469999999999</v>
      </c>
      <c r="M571" s="9">
        <v>68.365470000000002</v>
      </c>
      <c r="N571" s="9" t="s">
        <v>6</v>
      </c>
      <c r="O571" s="9" t="s">
        <v>7</v>
      </c>
      <c r="P571" s="9" t="s">
        <v>8</v>
      </c>
      <c r="Q571" s="9">
        <v>2</v>
      </c>
      <c r="R571" s="9"/>
      <c r="S571" s="9"/>
      <c r="T571" s="35">
        <v>44171</v>
      </c>
      <c r="U571" s="9">
        <v>35250</v>
      </c>
      <c r="V571" s="28" t="s">
        <v>10</v>
      </c>
      <c r="W571" s="10" t="s">
        <v>117</v>
      </c>
      <c r="X571" s="9" t="s">
        <v>12</v>
      </c>
    </row>
    <row r="572" spans="1:24" s="4" customFormat="1" ht="80.099999999999994" customHeight="1" x14ac:dyDescent="0.25">
      <c r="A572" s="9">
        <f t="shared" si="49"/>
        <v>555</v>
      </c>
      <c r="B572" s="9">
        <f t="shared" si="48"/>
        <v>134</v>
      </c>
      <c r="C572" s="9" t="s">
        <v>109</v>
      </c>
      <c r="D572" s="10" t="s">
        <v>1915</v>
      </c>
      <c r="E572" s="9" t="s">
        <v>1916</v>
      </c>
      <c r="F572" s="9" t="s">
        <v>3516</v>
      </c>
      <c r="G572" s="9" t="s">
        <v>3516</v>
      </c>
      <c r="H572" s="9" t="s">
        <v>3476</v>
      </c>
      <c r="I572" s="9" t="s">
        <v>3411</v>
      </c>
      <c r="J572" s="9" t="s">
        <v>3340</v>
      </c>
      <c r="K572" s="9" t="s">
        <v>3516</v>
      </c>
      <c r="L572" s="9">
        <v>30.654119999999999</v>
      </c>
      <c r="M572" s="9">
        <v>68.365470000000002</v>
      </c>
      <c r="N572" s="9" t="s">
        <v>6</v>
      </c>
      <c r="O572" s="9" t="s">
        <v>7</v>
      </c>
      <c r="P572" s="9" t="s">
        <v>8</v>
      </c>
      <c r="Q572" s="9">
        <v>2</v>
      </c>
      <c r="R572" s="9"/>
      <c r="S572" s="9"/>
      <c r="T572" s="35">
        <v>44171</v>
      </c>
      <c r="U572" s="9">
        <v>35250</v>
      </c>
      <c r="V572" s="28" t="s">
        <v>10</v>
      </c>
      <c r="W572" s="10" t="s">
        <v>117</v>
      </c>
      <c r="X572" s="9" t="s">
        <v>12</v>
      </c>
    </row>
    <row r="573" spans="1:24" s="4" customFormat="1" ht="80.099999999999994" customHeight="1" x14ac:dyDescent="0.25">
      <c r="A573" s="9">
        <f t="shared" si="49"/>
        <v>556</v>
      </c>
      <c r="B573" s="9">
        <f t="shared" si="48"/>
        <v>135</v>
      </c>
      <c r="C573" s="9" t="s">
        <v>109</v>
      </c>
      <c r="D573" s="10" t="s">
        <v>1915</v>
      </c>
      <c r="E573" s="9" t="s">
        <v>1916</v>
      </c>
      <c r="F573" s="9" t="s">
        <v>3516</v>
      </c>
      <c r="G573" s="9" t="s">
        <v>3516</v>
      </c>
      <c r="H573" s="9" t="s">
        <v>2871</v>
      </c>
      <c r="I573" s="9" t="s">
        <v>3413</v>
      </c>
      <c r="J573" s="9" t="s">
        <v>3340</v>
      </c>
      <c r="K573" s="9" t="s">
        <v>3516</v>
      </c>
      <c r="L573" s="9">
        <v>30.357859999999999</v>
      </c>
      <c r="M573" s="9">
        <v>68.241749999999996</v>
      </c>
      <c r="N573" s="9" t="s">
        <v>6</v>
      </c>
      <c r="O573" s="9" t="s">
        <v>7</v>
      </c>
      <c r="P573" s="9" t="s">
        <v>8</v>
      </c>
      <c r="Q573" s="9">
        <v>1</v>
      </c>
      <c r="R573" s="9"/>
      <c r="S573" s="9"/>
      <c r="T573" s="35">
        <v>44171</v>
      </c>
      <c r="U573" s="9">
        <v>17625</v>
      </c>
      <c r="V573" s="28" t="s">
        <v>10</v>
      </c>
      <c r="W573" s="10" t="s">
        <v>117</v>
      </c>
      <c r="X573" s="9" t="s">
        <v>12</v>
      </c>
    </row>
    <row r="574" spans="1:24" s="4" customFormat="1" ht="80.099999999999994" customHeight="1" x14ac:dyDescent="0.25">
      <c r="A574" s="9">
        <f t="shared" si="49"/>
        <v>557</v>
      </c>
      <c r="B574" s="9">
        <f t="shared" si="48"/>
        <v>136</v>
      </c>
      <c r="C574" s="9" t="s">
        <v>109</v>
      </c>
      <c r="D574" s="10" t="s">
        <v>1915</v>
      </c>
      <c r="E574" s="9" t="s">
        <v>1916</v>
      </c>
      <c r="F574" s="9" t="s">
        <v>3516</v>
      </c>
      <c r="G574" s="9" t="s">
        <v>3516</v>
      </c>
      <c r="H574" s="9" t="s">
        <v>653</v>
      </c>
      <c r="I574" s="9" t="s">
        <v>3414</v>
      </c>
      <c r="J574" s="9" t="s">
        <v>3340</v>
      </c>
      <c r="K574" s="9" t="s">
        <v>3516</v>
      </c>
      <c r="L574" s="9">
        <v>30.69547</v>
      </c>
      <c r="M574" s="9">
        <v>68.412629999999993</v>
      </c>
      <c r="N574" s="9" t="s">
        <v>6</v>
      </c>
      <c r="O574" s="9" t="s">
        <v>7</v>
      </c>
      <c r="P574" s="9" t="s">
        <v>8</v>
      </c>
      <c r="Q574" s="9">
        <v>1</v>
      </c>
      <c r="R574" s="9"/>
      <c r="S574" s="9"/>
      <c r="T574" s="35">
        <v>44171</v>
      </c>
      <c r="U574" s="9">
        <v>17625</v>
      </c>
      <c r="V574" s="28" t="s">
        <v>10</v>
      </c>
      <c r="W574" s="10" t="s">
        <v>117</v>
      </c>
      <c r="X574" s="9" t="s">
        <v>12</v>
      </c>
    </row>
    <row r="575" spans="1:24" s="4" customFormat="1" ht="80.099999999999994" customHeight="1" x14ac:dyDescent="0.25">
      <c r="A575" s="9">
        <f t="shared" si="49"/>
        <v>558</v>
      </c>
      <c r="B575" s="9">
        <f t="shared" si="48"/>
        <v>137</v>
      </c>
      <c r="C575" s="9" t="s">
        <v>109</v>
      </c>
      <c r="D575" s="10" t="s">
        <v>1915</v>
      </c>
      <c r="E575" s="9" t="s">
        <v>1916</v>
      </c>
      <c r="F575" s="9" t="s">
        <v>3517</v>
      </c>
      <c r="G575" s="9" t="s">
        <v>3517</v>
      </c>
      <c r="H575" s="9" t="s">
        <v>3550</v>
      </c>
      <c r="I575" s="9" t="s">
        <v>3417</v>
      </c>
      <c r="J575" s="9" t="s">
        <v>3340</v>
      </c>
      <c r="K575" s="9" t="s">
        <v>3517</v>
      </c>
      <c r="L575" s="9">
        <v>30.362539999999999</v>
      </c>
      <c r="M575" s="9">
        <v>68.365470000000002</v>
      </c>
      <c r="N575" s="9" t="s">
        <v>6</v>
      </c>
      <c r="O575" s="9" t="s">
        <v>7</v>
      </c>
      <c r="P575" s="9" t="s">
        <v>8</v>
      </c>
      <c r="Q575" s="9">
        <v>2</v>
      </c>
      <c r="R575" s="9"/>
      <c r="S575" s="9"/>
      <c r="T575" s="35">
        <v>44171</v>
      </c>
      <c r="U575" s="9">
        <v>35250</v>
      </c>
      <c r="V575" s="28" t="s">
        <v>10</v>
      </c>
      <c r="W575" s="10" t="s">
        <v>117</v>
      </c>
      <c r="X575" s="9" t="s">
        <v>12</v>
      </c>
    </row>
    <row r="576" spans="1:24" s="4" customFormat="1" ht="80.099999999999994" customHeight="1" x14ac:dyDescent="0.25">
      <c r="A576" s="9">
        <f t="shared" si="49"/>
        <v>559</v>
      </c>
      <c r="B576" s="9">
        <f t="shared" si="48"/>
        <v>138</v>
      </c>
      <c r="C576" s="9" t="s">
        <v>109</v>
      </c>
      <c r="D576" s="10" t="s">
        <v>1915</v>
      </c>
      <c r="E576" s="9" t="s">
        <v>1916</v>
      </c>
      <c r="F576" s="9" t="s">
        <v>3517</v>
      </c>
      <c r="G576" s="9" t="s">
        <v>3517</v>
      </c>
      <c r="H576" s="9" t="s">
        <v>3551</v>
      </c>
      <c r="I576" s="9" t="s">
        <v>3419</v>
      </c>
      <c r="J576" s="9" t="s">
        <v>3340</v>
      </c>
      <c r="K576" s="9" t="s">
        <v>3517</v>
      </c>
      <c r="L576" s="9">
        <v>30.654119999999999</v>
      </c>
      <c r="M576" s="9">
        <v>68.698740000000001</v>
      </c>
      <c r="N576" s="9" t="s">
        <v>6</v>
      </c>
      <c r="O576" s="9" t="s">
        <v>7</v>
      </c>
      <c r="P576" s="9" t="s">
        <v>8</v>
      </c>
      <c r="Q576" s="9">
        <v>2</v>
      </c>
      <c r="R576" s="9"/>
      <c r="S576" s="9"/>
      <c r="T576" s="35">
        <v>44171</v>
      </c>
      <c r="U576" s="9">
        <v>35250</v>
      </c>
      <c r="V576" s="28" t="s">
        <v>10</v>
      </c>
      <c r="W576" s="10" t="s">
        <v>117</v>
      </c>
      <c r="X576" s="9" t="s">
        <v>12</v>
      </c>
    </row>
    <row r="577" spans="1:24" s="4" customFormat="1" ht="80.099999999999994" customHeight="1" x14ac:dyDescent="0.25">
      <c r="A577" s="9">
        <f t="shared" si="49"/>
        <v>560</v>
      </c>
      <c r="B577" s="9">
        <f t="shared" si="48"/>
        <v>139</v>
      </c>
      <c r="C577" s="9" t="s">
        <v>109</v>
      </c>
      <c r="D577" s="10" t="s">
        <v>1915</v>
      </c>
      <c r="E577" s="9" t="s">
        <v>1916</v>
      </c>
      <c r="F577" s="9" t="s">
        <v>3300</v>
      </c>
      <c r="G577" s="9" t="s">
        <v>3300</v>
      </c>
      <c r="H577" s="9" t="s">
        <v>3552</v>
      </c>
      <c r="I577" s="9" t="s">
        <v>3421</v>
      </c>
      <c r="J577" s="9" t="s">
        <v>3340</v>
      </c>
      <c r="K577" s="9" t="s">
        <v>3300</v>
      </c>
      <c r="L577" s="9">
        <v>30.14526</v>
      </c>
      <c r="M577" s="9">
        <v>68.365470000000002</v>
      </c>
      <c r="N577" s="9" t="s">
        <v>6</v>
      </c>
      <c r="O577" s="9" t="s">
        <v>7</v>
      </c>
      <c r="P577" s="9" t="s">
        <v>8</v>
      </c>
      <c r="Q577" s="9">
        <v>2</v>
      </c>
      <c r="R577" s="9"/>
      <c r="S577" s="9"/>
      <c r="T577" s="35">
        <v>44171</v>
      </c>
      <c r="U577" s="9">
        <v>35250</v>
      </c>
      <c r="V577" s="28" t="s">
        <v>10</v>
      </c>
      <c r="W577" s="10" t="s">
        <v>117</v>
      </c>
      <c r="X577" s="9" t="s">
        <v>12</v>
      </c>
    </row>
    <row r="578" spans="1:24" s="4" customFormat="1" ht="80.099999999999994" customHeight="1" x14ac:dyDescent="0.25">
      <c r="A578" s="9">
        <f t="shared" si="49"/>
        <v>561</v>
      </c>
      <c r="B578" s="9">
        <f t="shared" si="48"/>
        <v>140</v>
      </c>
      <c r="C578" s="9" t="s">
        <v>109</v>
      </c>
      <c r="D578" s="10" t="s">
        <v>1915</v>
      </c>
      <c r="E578" s="9" t="s">
        <v>1916</v>
      </c>
      <c r="F578" s="9" t="s">
        <v>3415</v>
      </c>
      <c r="G578" s="9" t="s">
        <v>3415</v>
      </c>
      <c r="H578" s="9" t="s">
        <v>3553</v>
      </c>
      <c r="I578" s="9" t="s">
        <v>3422</v>
      </c>
      <c r="J578" s="9" t="s">
        <v>3340</v>
      </c>
      <c r="K578" s="9" t="s">
        <v>3415</v>
      </c>
      <c r="L578" s="9">
        <v>30.654779999999999</v>
      </c>
      <c r="M578" s="9">
        <v>68.365470000000002</v>
      </c>
      <c r="N578" s="9" t="s">
        <v>6</v>
      </c>
      <c r="O578" s="9" t="s">
        <v>7</v>
      </c>
      <c r="P578" s="9" t="s">
        <v>8</v>
      </c>
      <c r="Q578" s="9">
        <v>1</v>
      </c>
      <c r="R578" s="9"/>
      <c r="S578" s="9"/>
      <c r="T578" s="35">
        <v>44171</v>
      </c>
      <c r="U578" s="9">
        <v>17625</v>
      </c>
      <c r="V578" s="28" t="s">
        <v>10</v>
      </c>
      <c r="W578" s="10" t="s">
        <v>117</v>
      </c>
      <c r="X578" s="9" t="s">
        <v>12</v>
      </c>
    </row>
    <row r="579" spans="1:24" s="4" customFormat="1" ht="80.099999999999994" customHeight="1" x14ac:dyDescent="0.25">
      <c r="A579" s="9">
        <f t="shared" si="49"/>
        <v>562</v>
      </c>
      <c r="B579" s="9">
        <f t="shared" si="48"/>
        <v>141</v>
      </c>
      <c r="C579" s="9" t="s">
        <v>109</v>
      </c>
      <c r="D579" s="10" t="s">
        <v>1915</v>
      </c>
      <c r="E579" s="9" t="s">
        <v>1916</v>
      </c>
      <c r="F579" s="9" t="s">
        <v>3554</v>
      </c>
      <c r="G579" s="9" t="s">
        <v>3554</v>
      </c>
      <c r="H579" s="9" t="s">
        <v>787</v>
      </c>
      <c r="I579" s="9" t="s">
        <v>3423</v>
      </c>
      <c r="J579" s="9" t="s">
        <v>3340</v>
      </c>
      <c r="K579" s="9" t="s">
        <v>3554</v>
      </c>
      <c r="L579" s="9">
        <v>30.654779999999999</v>
      </c>
      <c r="M579" s="9">
        <v>68.321449999999999</v>
      </c>
      <c r="N579" s="9" t="s">
        <v>6</v>
      </c>
      <c r="O579" s="9" t="s">
        <v>7</v>
      </c>
      <c r="P579" s="9" t="s">
        <v>8</v>
      </c>
      <c r="Q579" s="9">
        <v>2</v>
      </c>
      <c r="R579" s="9"/>
      <c r="S579" s="9"/>
      <c r="T579" s="35">
        <v>44171</v>
      </c>
      <c r="U579" s="9">
        <v>35250</v>
      </c>
      <c r="V579" s="28" t="s">
        <v>10</v>
      </c>
      <c r="W579" s="10" t="s">
        <v>117</v>
      </c>
      <c r="X579" s="9" t="s">
        <v>12</v>
      </c>
    </row>
    <row r="580" spans="1:24" s="4" customFormat="1" ht="80.099999999999994" customHeight="1" x14ac:dyDescent="0.25">
      <c r="A580" s="9">
        <f t="shared" si="49"/>
        <v>563</v>
      </c>
      <c r="B580" s="9">
        <f t="shared" si="48"/>
        <v>142</v>
      </c>
      <c r="C580" s="9" t="s">
        <v>109</v>
      </c>
      <c r="D580" s="10" t="s">
        <v>1915</v>
      </c>
      <c r="E580" s="9" t="s">
        <v>1916</v>
      </c>
      <c r="F580" s="9" t="s">
        <v>3554</v>
      </c>
      <c r="G580" s="9" t="s">
        <v>3554</v>
      </c>
      <c r="H580" s="9" t="s">
        <v>2098</v>
      </c>
      <c r="I580" s="9" t="s">
        <v>3425</v>
      </c>
      <c r="J580" s="9" t="s">
        <v>3340</v>
      </c>
      <c r="K580" s="9" t="s">
        <v>3554</v>
      </c>
      <c r="L580" s="9">
        <v>30.686540000000001</v>
      </c>
      <c r="M580" s="9">
        <v>68.321449999999999</v>
      </c>
      <c r="N580" s="9" t="s">
        <v>6</v>
      </c>
      <c r="O580" s="9" t="s">
        <v>7</v>
      </c>
      <c r="P580" s="9" t="s">
        <v>8</v>
      </c>
      <c r="Q580" s="9">
        <v>1</v>
      </c>
      <c r="R580" s="9"/>
      <c r="S580" s="9"/>
      <c r="T580" s="35">
        <v>44171</v>
      </c>
      <c r="U580" s="9">
        <v>17625</v>
      </c>
      <c r="V580" s="28" t="s">
        <v>10</v>
      </c>
      <c r="W580" s="10" t="s">
        <v>117</v>
      </c>
      <c r="X580" s="9" t="s">
        <v>12</v>
      </c>
    </row>
    <row r="581" spans="1:24" s="4" customFormat="1" ht="80.099999999999994" customHeight="1" x14ac:dyDescent="0.25">
      <c r="A581" s="9">
        <f t="shared" si="49"/>
        <v>564</v>
      </c>
      <c r="B581" s="9">
        <f t="shared" si="48"/>
        <v>143</v>
      </c>
      <c r="C581" s="9" t="s">
        <v>109</v>
      </c>
      <c r="D581" s="10" t="s">
        <v>1915</v>
      </c>
      <c r="E581" s="9" t="s">
        <v>1916</v>
      </c>
      <c r="F581" s="9" t="s">
        <v>3554</v>
      </c>
      <c r="G581" s="9" t="s">
        <v>3554</v>
      </c>
      <c r="H581" s="9" t="s">
        <v>2783</v>
      </c>
      <c r="I581" s="9" t="s">
        <v>3426</v>
      </c>
      <c r="J581" s="9" t="s">
        <v>3340</v>
      </c>
      <c r="K581" s="9" t="s">
        <v>3554</v>
      </c>
      <c r="L581" s="9">
        <v>30.69857</v>
      </c>
      <c r="M581" s="9">
        <v>68.125470000000007</v>
      </c>
      <c r="N581" s="9" t="s">
        <v>6</v>
      </c>
      <c r="O581" s="9" t="s">
        <v>7</v>
      </c>
      <c r="P581" s="9" t="s">
        <v>8</v>
      </c>
      <c r="Q581" s="9">
        <v>2</v>
      </c>
      <c r="R581" s="9"/>
      <c r="S581" s="9"/>
      <c r="T581" s="35">
        <v>44171</v>
      </c>
      <c r="U581" s="9">
        <v>35250</v>
      </c>
      <c r="V581" s="28" t="s">
        <v>10</v>
      </c>
      <c r="W581" s="10" t="s">
        <v>117</v>
      </c>
      <c r="X581" s="9" t="s">
        <v>12</v>
      </c>
    </row>
    <row r="582" spans="1:24" s="4" customFormat="1" ht="80.099999999999994" customHeight="1" x14ac:dyDescent="0.25">
      <c r="A582" s="9">
        <f t="shared" si="49"/>
        <v>565</v>
      </c>
      <c r="B582" s="9">
        <f t="shared" si="48"/>
        <v>144</v>
      </c>
      <c r="C582" s="9" t="s">
        <v>109</v>
      </c>
      <c r="D582" s="10" t="s">
        <v>1915</v>
      </c>
      <c r="E582" s="9" t="s">
        <v>1916</v>
      </c>
      <c r="F582" s="9" t="s">
        <v>3554</v>
      </c>
      <c r="G582" s="9" t="s">
        <v>3554</v>
      </c>
      <c r="H582" s="9" t="s">
        <v>3555</v>
      </c>
      <c r="I582" s="9" t="s">
        <v>3427</v>
      </c>
      <c r="J582" s="9" t="s">
        <v>3340</v>
      </c>
      <c r="K582" s="9" t="s">
        <v>3554</v>
      </c>
      <c r="L582" s="9">
        <v>30.362539999999999</v>
      </c>
      <c r="M582" s="9">
        <v>68.251469999999998</v>
      </c>
      <c r="N582" s="9" t="s">
        <v>6</v>
      </c>
      <c r="O582" s="9" t="s">
        <v>7</v>
      </c>
      <c r="P582" s="9" t="s">
        <v>8</v>
      </c>
      <c r="Q582" s="9">
        <v>2</v>
      </c>
      <c r="R582" s="9"/>
      <c r="S582" s="9"/>
      <c r="T582" s="35">
        <v>44171</v>
      </c>
      <c r="U582" s="9">
        <v>35250</v>
      </c>
      <c r="V582" s="28" t="s">
        <v>10</v>
      </c>
      <c r="W582" s="10" t="s">
        <v>117</v>
      </c>
      <c r="X582" s="9" t="s">
        <v>12</v>
      </c>
    </row>
    <row r="583" spans="1:24" s="4" customFormat="1" ht="80.099999999999994" customHeight="1" x14ac:dyDescent="0.25">
      <c r="A583" s="9">
        <f t="shared" si="49"/>
        <v>566</v>
      </c>
      <c r="B583" s="9">
        <f t="shared" si="48"/>
        <v>145</v>
      </c>
      <c r="C583" s="9" t="s">
        <v>109</v>
      </c>
      <c r="D583" s="10" t="s">
        <v>1915</v>
      </c>
      <c r="E583" s="9" t="s">
        <v>1916</v>
      </c>
      <c r="F583" s="9" t="s">
        <v>3554</v>
      </c>
      <c r="G583" s="9" t="s">
        <v>3554</v>
      </c>
      <c r="H583" s="9" t="s">
        <v>1033</v>
      </c>
      <c r="I583" s="9" t="s">
        <v>3429</v>
      </c>
      <c r="J583" s="9" t="s">
        <v>3340</v>
      </c>
      <c r="K583" s="9" t="s">
        <v>3554</v>
      </c>
      <c r="L583" s="9">
        <v>30.362539999999999</v>
      </c>
      <c r="M583" s="9">
        <v>68.362539999999996</v>
      </c>
      <c r="N583" s="9" t="s">
        <v>6</v>
      </c>
      <c r="O583" s="9" t="s">
        <v>7</v>
      </c>
      <c r="P583" s="9" t="s">
        <v>8</v>
      </c>
      <c r="Q583" s="9">
        <v>2</v>
      </c>
      <c r="R583" s="9"/>
      <c r="S583" s="9"/>
      <c r="T583" s="35">
        <v>44171</v>
      </c>
      <c r="U583" s="9">
        <v>35250</v>
      </c>
      <c r="V583" s="28" t="s">
        <v>10</v>
      </c>
      <c r="W583" s="10" t="s">
        <v>117</v>
      </c>
      <c r="X583" s="9" t="s">
        <v>12</v>
      </c>
    </row>
    <row r="584" spans="1:24" s="4" customFormat="1" ht="80.099999999999994" customHeight="1" x14ac:dyDescent="0.25">
      <c r="A584" s="9">
        <f t="shared" si="49"/>
        <v>567</v>
      </c>
      <c r="B584" s="9">
        <f t="shared" si="48"/>
        <v>146</v>
      </c>
      <c r="C584" s="9" t="s">
        <v>109</v>
      </c>
      <c r="D584" s="10" t="s">
        <v>1915</v>
      </c>
      <c r="E584" s="9" t="s">
        <v>1916</v>
      </c>
      <c r="F584" s="9" t="s">
        <v>3554</v>
      </c>
      <c r="G584" s="9" t="s">
        <v>3554</v>
      </c>
      <c r="H584" s="9" t="s">
        <v>3556</v>
      </c>
      <c r="I584" s="9" t="s">
        <v>3430</v>
      </c>
      <c r="J584" s="9" t="s">
        <v>3340</v>
      </c>
      <c r="K584" s="9" t="s">
        <v>3554</v>
      </c>
      <c r="L584" s="9">
        <v>30.251470000000001</v>
      </c>
      <c r="M584" s="9">
        <v>68.36251</v>
      </c>
      <c r="N584" s="9" t="s">
        <v>6</v>
      </c>
      <c r="O584" s="9" t="s">
        <v>7</v>
      </c>
      <c r="P584" s="9" t="s">
        <v>8</v>
      </c>
      <c r="Q584" s="9">
        <v>2</v>
      </c>
      <c r="R584" s="9"/>
      <c r="S584" s="9"/>
      <c r="T584" s="35">
        <v>44171</v>
      </c>
      <c r="U584" s="9">
        <v>35250</v>
      </c>
      <c r="V584" s="28" t="s">
        <v>10</v>
      </c>
      <c r="W584" s="10" t="s">
        <v>117</v>
      </c>
      <c r="X584" s="9" t="s">
        <v>12</v>
      </c>
    </row>
    <row r="585" spans="1:24" s="4" customFormat="1" ht="80.099999999999994" customHeight="1" x14ac:dyDescent="0.25">
      <c r="A585" s="9">
        <f t="shared" si="49"/>
        <v>568</v>
      </c>
      <c r="B585" s="9">
        <f t="shared" si="48"/>
        <v>147</v>
      </c>
      <c r="C585" s="9" t="s">
        <v>109</v>
      </c>
      <c r="D585" s="10" t="s">
        <v>1915</v>
      </c>
      <c r="E585" s="9" t="s">
        <v>1916</v>
      </c>
      <c r="F585" s="9" t="s">
        <v>3554</v>
      </c>
      <c r="G585" s="9" t="s">
        <v>3554</v>
      </c>
      <c r="H585" s="9" t="s">
        <v>3557</v>
      </c>
      <c r="I585" s="9" t="s">
        <v>3431</v>
      </c>
      <c r="J585" s="9" t="s">
        <v>3340</v>
      </c>
      <c r="K585" s="9" t="s">
        <v>3554</v>
      </c>
      <c r="L585" s="9">
        <v>30.69547</v>
      </c>
      <c r="M585" s="9" t="s">
        <v>7994</v>
      </c>
      <c r="N585" s="9" t="s">
        <v>6</v>
      </c>
      <c r="O585" s="9" t="s">
        <v>7</v>
      </c>
      <c r="P585" s="9" t="s">
        <v>8</v>
      </c>
      <c r="Q585" s="9">
        <v>2</v>
      </c>
      <c r="R585" s="9"/>
      <c r="S585" s="9"/>
      <c r="T585" s="35">
        <v>44171</v>
      </c>
      <c r="U585" s="9">
        <v>35250</v>
      </c>
      <c r="V585" s="28" t="s">
        <v>10</v>
      </c>
      <c r="W585" s="10" t="s">
        <v>117</v>
      </c>
      <c r="X585" s="9" t="s">
        <v>12</v>
      </c>
    </row>
    <row r="586" spans="1:24" s="4" customFormat="1" ht="80.099999999999994" customHeight="1" x14ac:dyDescent="0.25">
      <c r="A586" s="9">
        <f t="shared" si="49"/>
        <v>569</v>
      </c>
      <c r="B586" s="9">
        <f t="shared" si="48"/>
        <v>148</v>
      </c>
      <c r="C586" s="9" t="s">
        <v>109</v>
      </c>
      <c r="D586" s="10" t="s">
        <v>1915</v>
      </c>
      <c r="E586" s="9" t="s">
        <v>1916</v>
      </c>
      <c r="F586" s="9" t="s">
        <v>3394</v>
      </c>
      <c r="G586" s="9" t="s">
        <v>3394</v>
      </c>
      <c r="H586" s="9" t="s">
        <v>3556</v>
      </c>
      <c r="I586" s="9" t="s">
        <v>3433</v>
      </c>
      <c r="J586" s="9" t="s">
        <v>3340</v>
      </c>
      <c r="K586" s="9" t="s">
        <v>3394</v>
      </c>
      <c r="L586" s="9">
        <v>30.654779999999999</v>
      </c>
      <c r="M586" s="9">
        <v>68.625100000000003</v>
      </c>
      <c r="N586" s="9" t="s">
        <v>6</v>
      </c>
      <c r="O586" s="9" t="s">
        <v>7</v>
      </c>
      <c r="P586" s="9" t="s">
        <v>8</v>
      </c>
      <c r="Q586" s="9">
        <v>1</v>
      </c>
      <c r="R586" s="9"/>
      <c r="S586" s="9"/>
      <c r="T586" s="35">
        <v>44171</v>
      </c>
      <c r="U586" s="9">
        <v>17650</v>
      </c>
      <c r="V586" s="28" t="s">
        <v>10</v>
      </c>
      <c r="W586" s="10" t="s">
        <v>117</v>
      </c>
      <c r="X586" s="9" t="s">
        <v>12</v>
      </c>
    </row>
    <row r="587" spans="1:24" s="4" customFormat="1" ht="80.099999999999994" customHeight="1" x14ac:dyDescent="0.25">
      <c r="A587" s="9">
        <f t="shared" si="49"/>
        <v>570</v>
      </c>
      <c r="B587" s="9">
        <f t="shared" si="48"/>
        <v>149</v>
      </c>
      <c r="C587" s="9" t="s">
        <v>109</v>
      </c>
      <c r="D587" s="10" t="s">
        <v>1915</v>
      </c>
      <c r="E587" s="9" t="s">
        <v>1916</v>
      </c>
      <c r="F587" s="9" t="s">
        <v>3558</v>
      </c>
      <c r="G587" s="9" t="s">
        <v>3558</v>
      </c>
      <c r="H587" s="9" t="s">
        <v>3559</v>
      </c>
      <c r="I587" s="9" t="s">
        <v>3434</v>
      </c>
      <c r="J587" s="9" t="s">
        <v>3340</v>
      </c>
      <c r="K587" s="9" t="s">
        <v>3558</v>
      </c>
      <c r="L587" s="9">
        <v>30.65147</v>
      </c>
      <c r="M587" s="9">
        <v>68.36251</v>
      </c>
      <c r="N587" s="9" t="s">
        <v>6</v>
      </c>
      <c r="O587" s="9" t="s">
        <v>7</v>
      </c>
      <c r="P587" s="9" t="s">
        <v>8</v>
      </c>
      <c r="Q587" s="9">
        <v>2</v>
      </c>
      <c r="R587" s="9"/>
      <c r="S587" s="9"/>
      <c r="T587" s="35">
        <v>44171</v>
      </c>
      <c r="U587" s="9">
        <v>35250</v>
      </c>
      <c r="V587" s="28" t="s">
        <v>10</v>
      </c>
      <c r="W587" s="10" t="s">
        <v>117</v>
      </c>
      <c r="X587" s="9" t="s">
        <v>12</v>
      </c>
    </row>
    <row r="588" spans="1:24" s="4" customFormat="1" ht="80.099999999999994" customHeight="1" x14ac:dyDescent="0.25">
      <c r="A588" s="9">
        <f t="shared" si="49"/>
        <v>571</v>
      </c>
      <c r="B588" s="9">
        <f t="shared" si="48"/>
        <v>150</v>
      </c>
      <c r="C588" s="9" t="s">
        <v>109</v>
      </c>
      <c r="D588" s="10" t="s">
        <v>1915</v>
      </c>
      <c r="E588" s="9" t="s">
        <v>1916</v>
      </c>
      <c r="F588" s="9" t="s">
        <v>3560</v>
      </c>
      <c r="G588" s="9" t="s">
        <v>3560</v>
      </c>
      <c r="H588" s="9" t="s">
        <v>3561</v>
      </c>
      <c r="I588" s="9" t="s">
        <v>3435</v>
      </c>
      <c r="J588" s="9" t="s">
        <v>3340</v>
      </c>
      <c r="K588" s="9" t="s">
        <v>3560</v>
      </c>
      <c r="L588" s="9">
        <v>30.478560000000002</v>
      </c>
      <c r="M588" s="9">
        <v>68.251469999999998</v>
      </c>
      <c r="N588" s="9" t="s">
        <v>6</v>
      </c>
      <c r="O588" s="9" t="s">
        <v>7</v>
      </c>
      <c r="P588" s="9" t="s">
        <v>8</v>
      </c>
      <c r="Q588" s="9">
        <v>2</v>
      </c>
      <c r="R588" s="9"/>
      <c r="S588" s="9"/>
      <c r="T588" s="35">
        <v>44171</v>
      </c>
      <c r="U588" s="9">
        <v>17650</v>
      </c>
      <c r="V588" s="28" t="s">
        <v>10</v>
      </c>
      <c r="W588" s="10" t="s">
        <v>117</v>
      </c>
      <c r="X588" s="9" t="s">
        <v>12</v>
      </c>
    </row>
    <row r="589" spans="1:24" s="4" customFormat="1" ht="80.099999999999994" customHeight="1" x14ac:dyDescent="0.25">
      <c r="A589" s="9">
        <f t="shared" si="49"/>
        <v>572</v>
      </c>
      <c r="B589" s="9">
        <f t="shared" si="48"/>
        <v>151</v>
      </c>
      <c r="C589" s="9" t="s">
        <v>109</v>
      </c>
      <c r="D589" s="10" t="s">
        <v>1915</v>
      </c>
      <c r="E589" s="9" t="s">
        <v>1916</v>
      </c>
      <c r="F589" s="9" t="s">
        <v>3523</v>
      </c>
      <c r="G589" s="9" t="s">
        <v>3523</v>
      </c>
      <c r="H589" s="9" t="s">
        <v>3562</v>
      </c>
      <c r="I589" s="9" t="s">
        <v>3437</v>
      </c>
      <c r="J589" s="9" t="s">
        <v>3340</v>
      </c>
      <c r="K589" s="9" t="s">
        <v>3523</v>
      </c>
      <c r="L589" s="9">
        <v>30.214580000000002</v>
      </c>
      <c r="M589" s="9">
        <v>68.326539999999994</v>
      </c>
      <c r="N589" s="9" t="s">
        <v>6</v>
      </c>
      <c r="O589" s="9" t="s">
        <v>7</v>
      </c>
      <c r="P589" s="9" t="s">
        <v>8</v>
      </c>
      <c r="Q589" s="9">
        <v>1</v>
      </c>
      <c r="R589" s="9"/>
      <c r="S589" s="9"/>
      <c r="T589" s="35">
        <v>44171</v>
      </c>
      <c r="U589" s="9">
        <v>17650</v>
      </c>
      <c r="V589" s="28" t="s">
        <v>10</v>
      </c>
      <c r="W589" s="10" t="s">
        <v>117</v>
      </c>
      <c r="X589" s="9" t="s">
        <v>12</v>
      </c>
    </row>
    <row r="590" spans="1:24" s="4" customFormat="1" ht="80.099999999999994" customHeight="1" x14ac:dyDescent="0.25">
      <c r="A590" s="9">
        <f t="shared" si="49"/>
        <v>573</v>
      </c>
      <c r="B590" s="9">
        <f t="shared" si="48"/>
        <v>152</v>
      </c>
      <c r="C590" s="9" t="s">
        <v>109</v>
      </c>
      <c r="D590" s="10" t="s">
        <v>1915</v>
      </c>
      <c r="E590" s="9" t="s">
        <v>1916</v>
      </c>
      <c r="F590" s="9" t="s">
        <v>3563</v>
      </c>
      <c r="G590" s="9" t="s">
        <v>3563</v>
      </c>
      <c r="H590" s="9" t="s">
        <v>3564</v>
      </c>
      <c r="I590" s="9" t="s">
        <v>3439</v>
      </c>
      <c r="J590" s="9" t="s">
        <v>3340</v>
      </c>
      <c r="K590" s="9" t="s">
        <v>3563</v>
      </c>
      <c r="L590" s="9">
        <v>30.547889999999999</v>
      </c>
      <c r="M590" s="9">
        <v>68.147850000000005</v>
      </c>
      <c r="N590" s="9" t="s">
        <v>6</v>
      </c>
      <c r="O590" s="9" t="s">
        <v>7</v>
      </c>
      <c r="P590" s="9" t="s">
        <v>8</v>
      </c>
      <c r="Q590" s="9">
        <v>1</v>
      </c>
      <c r="R590" s="9"/>
      <c r="S590" s="9"/>
      <c r="T590" s="35">
        <v>44171</v>
      </c>
      <c r="U590" s="9">
        <v>17650</v>
      </c>
      <c r="V590" s="28" t="s">
        <v>10</v>
      </c>
      <c r="W590" s="10" t="s">
        <v>117</v>
      </c>
      <c r="X590" s="9" t="s">
        <v>12</v>
      </c>
    </row>
    <row r="591" spans="1:24" s="4" customFormat="1" ht="80.099999999999994" customHeight="1" x14ac:dyDescent="0.25">
      <c r="A591" s="9">
        <f t="shared" si="49"/>
        <v>574</v>
      </c>
      <c r="B591" s="9">
        <f t="shared" si="48"/>
        <v>153</v>
      </c>
      <c r="C591" s="9" t="s">
        <v>109</v>
      </c>
      <c r="D591" s="10" t="s">
        <v>1915</v>
      </c>
      <c r="E591" s="9" t="s">
        <v>1916</v>
      </c>
      <c r="F591" s="9" t="s">
        <v>3542</v>
      </c>
      <c r="G591" s="9" t="s">
        <v>3542</v>
      </c>
      <c r="H591" s="9" t="s">
        <v>3565</v>
      </c>
      <c r="I591" s="9" t="s">
        <v>3440</v>
      </c>
      <c r="J591" s="9" t="s">
        <v>3340</v>
      </c>
      <c r="K591" s="9" t="s">
        <v>3542</v>
      </c>
      <c r="L591" s="9" t="s">
        <v>3566</v>
      </c>
      <c r="M591" s="9">
        <v>68.485960000000006</v>
      </c>
      <c r="N591" s="9" t="s">
        <v>6</v>
      </c>
      <c r="O591" s="9" t="s">
        <v>7</v>
      </c>
      <c r="P591" s="9" t="s">
        <v>8</v>
      </c>
      <c r="Q591" s="9">
        <v>1</v>
      </c>
      <c r="R591" s="9"/>
      <c r="S591" s="9"/>
      <c r="T591" s="35">
        <v>44171</v>
      </c>
      <c r="U591" s="9">
        <v>17650</v>
      </c>
      <c r="V591" s="28" t="s">
        <v>10</v>
      </c>
      <c r="W591" s="10" t="s">
        <v>117</v>
      </c>
      <c r="X591" s="9" t="s">
        <v>12</v>
      </c>
    </row>
    <row r="592" spans="1:24" s="4" customFormat="1" ht="80.099999999999994" customHeight="1" x14ac:dyDescent="0.25">
      <c r="A592" s="9">
        <f t="shared" si="49"/>
        <v>575</v>
      </c>
      <c r="B592" s="9">
        <f t="shared" si="48"/>
        <v>154</v>
      </c>
      <c r="C592" s="9" t="s">
        <v>109</v>
      </c>
      <c r="D592" s="10" t="s">
        <v>1915</v>
      </c>
      <c r="E592" s="9" t="s">
        <v>1916</v>
      </c>
      <c r="F592" s="9" t="s">
        <v>3567</v>
      </c>
      <c r="G592" s="9" t="s">
        <v>3567</v>
      </c>
      <c r="H592" s="9" t="s">
        <v>3568</v>
      </c>
      <c r="I592" s="9" t="s">
        <v>3569</v>
      </c>
      <c r="J592" s="9" t="s">
        <v>3340</v>
      </c>
      <c r="K592" s="9" t="s">
        <v>3567</v>
      </c>
      <c r="L592" s="9">
        <v>30.36251</v>
      </c>
      <c r="M592" s="9">
        <v>68.251469999999998</v>
      </c>
      <c r="N592" s="9" t="s">
        <v>6</v>
      </c>
      <c r="O592" s="9" t="s">
        <v>7</v>
      </c>
      <c r="P592" s="9" t="s">
        <v>8</v>
      </c>
      <c r="Q592" s="9">
        <v>2</v>
      </c>
      <c r="R592" s="9"/>
      <c r="S592" s="9"/>
      <c r="T592" s="35">
        <v>44171</v>
      </c>
      <c r="U592" s="9">
        <v>35250</v>
      </c>
      <c r="V592" s="28" t="s">
        <v>10</v>
      </c>
      <c r="W592" s="10" t="s">
        <v>117</v>
      </c>
      <c r="X592" s="9" t="s">
        <v>12</v>
      </c>
    </row>
    <row r="593" spans="1:24" s="4" customFormat="1" ht="80.099999999999994" customHeight="1" x14ac:dyDescent="0.25">
      <c r="A593" s="9">
        <f t="shared" si="49"/>
        <v>576</v>
      </c>
      <c r="B593" s="9">
        <f t="shared" si="48"/>
        <v>155</v>
      </c>
      <c r="C593" s="9" t="s">
        <v>109</v>
      </c>
      <c r="D593" s="10" t="s">
        <v>1915</v>
      </c>
      <c r="E593" s="9" t="s">
        <v>1916</v>
      </c>
      <c r="F593" s="9" t="s">
        <v>3343</v>
      </c>
      <c r="G593" s="9" t="s">
        <v>3343</v>
      </c>
      <c r="H593" s="9" t="s">
        <v>3372</v>
      </c>
      <c r="I593" s="9" t="s">
        <v>3442</v>
      </c>
      <c r="J593" s="9" t="s">
        <v>3340</v>
      </c>
      <c r="K593" s="9" t="s">
        <v>3343</v>
      </c>
      <c r="L593" s="9">
        <v>30.654779999999999</v>
      </c>
      <c r="M593" s="9">
        <v>68.547889999999995</v>
      </c>
      <c r="N593" s="9" t="s">
        <v>6</v>
      </c>
      <c r="O593" s="9" t="s">
        <v>7</v>
      </c>
      <c r="P593" s="9" t="s">
        <v>8</v>
      </c>
      <c r="Q593" s="9">
        <v>1</v>
      </c>
      <c r="R593" s="9"/>
      <c r="S593" s="9"/>
      <c r="T593" s="35">
        <v>44171</v>
      </c>
      <c r="U593" s="9">
        <v>17650</v>
      </c>
      <c r="V593" s="28" t="s">
        <v>10</v>
      </c>
      <c r="W593" s="10" t="s">
        <v>117</v>
      </c>
      <c r="X593" s="9" t="s">
        <v>12</v>
      </c>
    </row>
    <row r="594" spans="1:24" s="4" customFormat="1" ht="80.099999999999994" customHeight="1" x14ac:dyDescent="0.25">
      <c r="A594" s="9">
        <f t="shared" si="49"/>
        <v>577</v>
      </c>
      <c r="B594" s="9">
        <f t="shared" si="48"/>
        <v>156</v>
      </c>
      <c r="C594" s="9" t="s">
        <v>109</v>
      </c>
      <c r="D594" s="10" t="s">
        <v>1915</v>
      </c>
      <c r="E594" s="9" t="s">
        <v>1916</v>
      </c>
      <c r="F594" s="9" t="s">
        <v>3517</v>
      </c>
      <c r="G594" s="9" t="s">
        <v>3517</v>
      </c>
      <c r="H594" s="9" t="s">
        <v>3527</v>
      </c>
      <c r="I594" s="9" t="s">
        <v>3445</v>
      </c>
      <c r="J594" s="9" t="s">
        <v>3340</v>
      </c>
      <c r="K594" s="9" t="s">
        <v>3517</v>
      </c>
      <c r="L594" s="9">
        <v>30.635211000000002</v>
      </c>
      <c r="M594" s="9">
        <v>68.362539999999996</v>
      </c>
      <c r="N594" s="9" t="s">
        <v>6</v>
      </c>
      <c r="O594" s="9" t="s">
        <v>7</v>
      </c>
      <c r="P594" s="9" t="s">
        <v>8</v>
      </c>
      <c r="Q594" s="9">
        <v>1</v>
      </c>
      <c r="R594" s="9"/>
      <c r="S594" s="9"/>
      <c r="T594" s="35">
        <v>44171</v>
      </c>
      <c r="U594" s="9">
        <v>17650</v>
      </c>
      <c r="V594" s="28" t="s">
        <v>10</v>
      </c>
      <c r="W594" s="10" t="s">
        <v>117</v>
      </c>
      <c r="X594" s="9" t="s">
        <v>12</v>
      </c>
    </row>
    <row r="595" spans="1:24" s="4" customFormat="1" ht="80.099999999999994" customHeight="1" x14ac:dyDescent="0.25">
      <c r="A595" s="9">
        <f t="shared" si="49"/>
        <v>578</v>
      </c>
      <c r="B595" s="9">
        <f t="shared" si="48"/>
        <v>157</v>
      </c>
      <c r="C595" s="9" t="s">
        <v>109</v>
      </c>
      <c r="D595" s="10" t="s">
        <v>1915</v>
      </c>
      <c r="E595" s="9" t="s">
        <v>1916</v>
      </c>
      <c r="F595" s="9" t="s">
        <v>3343</v>
      </c>
      <c r="G595" s="9" t="s">
        <v>3343</v>
      </c>
      <c r="H595" s="9" t="s">
        <v>3570</v>
      </c>
      <c r="I595" s="9" t="s">
        <v>1918</v>
      </c>
      <c r="J595" s="9" t="s">
        <v>3340</v>
      </c>
      <c r="K595" s="9" t="s">
        <v>3343</v>
      </c>
      <c r="L595" s="9">
        <v>30.357240000000001</v>
      </c>
      <c r="M595" s="9">
        <v>68.425359999999998</v>
      </c>
      <c r="N595" s="9" t="s">
        <v>6</v>
      </c>
      <c r="O595" s="9" t="s">
        <v>7</v>
      </c>
      <c r="P595" s="9" t="s">
        <v>8</v>
      </c>
      <c r="Q595" s="9">
        <v>2</v>
      </c>
      <c r="R595" s="9"/>
      <c r="S595" s="9"/>
      <c r="T595" s="35">
        <v>44171</v>
      </c>
      <c r="U595" s="9">
        <v>35250</v>
      </c>
      <c r="V595" s="28" t="s">
        <v>10</v>
      </c>
      <c r="W595" s="10" t="s">
        <v>117</v>
      </c>
      <c r="X595" s="9" t="s">
        <v>12</v>
      </c>
    </row>
    <row r="596" spans="1:24" s="4" customFormat="1" ht="80.099999999999994" customHeight="1" x14ac:dyDescent="0.25">
      <c r="A596" s="9">
        <f t="shared" si="49"/>
        <v>579</v>
      </c>
      <c r="B596" s="9">
        <f t="shared" si="48"/>
        <v>158</v>
      </c>
      <c r="C596" s="9" t="s">
        <v>109</v>
      </c>
      <c r="D596" s="10" t="s">
        <v>1915</v>
      </c>
      <c r="E596" s="9" t="s">
        <v>1916</v>
      </c>
      <c r="F596" s="9" t="s">
        <v>3517</v>
      </c>
      <c r="G596" s="9" t="s">
        <v>3517</v>
      </c>
      <c r="H596" s="9" t="s">
        <v>3571</v>
      </c>
      <c r="I596" s="9" t="s">
        <v>3448</v>
      </c>
      <c r="J596" s="9" t="s">
        <v>3340</v>
      </c>
      <c r="K596" s="9" t="s">
        <v>3517</v>
      </c>
      <c r="L596" s="9">
        <v>30.96857</v>
      </c>
      <c r="M596" s="9">
        <v>68.421530000000004</v>
      </c>
      <c r="N596" s="9" t="s">
        <v>6</v>
      </c>
      <c r="O596" s="9" t="s">
        <v>7</v>
      </c>
      <c r="P596" s="9" t="s">
        <v>8</v>
      </c>
      <c r="Q596" s="9">
        <v>1</v>
      </c>
      <c r="R596" s="9"/>
      <c r="S596" s="9"/>
      <c r="T596" s="35">
        <v>44171</v>
      </c>
      <c r="U596" s="9">
        <v>17625</v>
      </c>
      <c r="V596" s="28" t="s">
        <v>10</v>
      </c>
      <c r="W596" s="10" t="s">
        <v>117</v>
      </c>
      <c r="X596" s="9" t="s">
        <v>12</v>
      </c>
    </row>
    <row r="597" spans="1:24" s="4" customFormat="1" ht="80.099999999999994" customHeight="1" x14ac:dyDescent="0.25">
      <c r="A597" s="9">
        <f t="shared" si="49"/>
        <v>580</v>
      </c>
      <c r="B597" s="9">
        <f t="shared" si="48"/>
        <v>159</v>
      </c>
      <c r="C597" s="9" t="s">
        <v>109</v>
      </c>
      <c r="D597" s="10" t="s">
        <v>1915</v>
      </c>
      <c r="E597" s="9" t="s">
        <v>1916</v>
      </c>
      <c r="F597" s="9" t="s">
        <v>3572</v>
      </c>
      <c r="G597" s="9" t="s">
        <v>3572</v>
      </c>
      <c r="H597" s="9" t="s">
        <v>796</v>
      </c>
      <c r="I597" s="9" t="s">
        <v>3450</v>
      </c>
      <c r="J597" s="9" t="s">
        <v>3340</v>
      </c>
      <c r="K597" s="9" t="s">
        <v>3572</v>
      </c>
      <c r="L597" s="9">
        <v>30.654119999999999</v>
      </c>
      <c r="M597" s="9">
        <v>68.325140000000005</v>
      </c>
      <c r="N597" s="9" t="s">
        <v>6</v>
      </c>
      <c r="O597" s="9" t="s">
        <v>7</v>
      </c>
      <c r="P597" s="9" t="s">
        <v>8</v>
      </c>
      <c r="Q597" s="9">
        <v>1</v>
      </c>
      <c r="R597" s="9"/>
      <c r="S597" s="9"/>
      <c r="T597" s="35">
        <v>44171</v>
      </c>
      <c r="U597" s="9">
        <v>17625</v>
      </c>
      <c r="V597" s="28" t="s">
        <v>10</v>
      </c>
      <c r="W597" s="10" t="s">
        <v>117</v>
      </c>
      <c r="X597" s="9" t="s">
        <v>12</v>
      </c>
    </row>
    <row r="598" spans="1:24" s="4" customFormat="1" ht="80.099999999999994" customHeight="1" x14ac:dyDescent="0.25">
      <c r="A598" s="9">
        <f t="shared" si="49"/>
        <v>581</v>
      </c>
      <c r="B598" s="9">
        <f t="shared" si="48"/>
        <v>160</v>
      </c>
      <c r="C598" s="9" t="s">
        <v>109</v>
      </c>
      <c r="D598" s="10" t="s">
        <v>1915</v>
      </c>
      <c r="E598" s="9" t="s">
        <v>1916</v>
      </c>
      <c r="F598" s="9" t="s">
        <v>3517</v>
      </c>
      <c r="G598" s="9" t="s">
        <v>3517</v>
      </c>
      <c r="H598" s="9" t="s">
        <v>965</v>
      </c>
      <c r="I598" s="9" t="s">
        <v>3452</v>
      </c>
      <c r="J598" s="9" t="s">
        <v>3340</v>
      </c>
      <c r="K598" s="9" t="s">
        <v>3517</v>
      </c>
      <c r="L598" s="9">
        <v>30.654779999999999</v>
      </c>
      <c r="M598" s="9">
        <v>68.425359999999998</v>
      </c>
      <c r="N598" s="9" t="s">
        <v>6</v>
      </c>
      <c r="O598" s="9" t="s">
        <v>7</v>
      </c>
      <c r="P598" s="9" t="s">
        <v>8</v>
      </c>
      <c r="Q598" s="9">
        <v>1</v>
      </c>
      <c r="R598" s="9"/>
      <c r="S598" s="9"/>
      <c r="T598" s="35">
        <v>44171</v>
      </c>
      <c r="U598" s="9">
        <v>17625</v>
      </c>
      <c r="V598" s="28" t="s">
        <v>10</v>
      </c>
      <c r="W598" s="10" t="s">
        <v>117</v>
      </c>
      <c r="X598" s="9" t="s">
        <v>12</v>
      </c>
    </row>
    <row r="599" spans="1:24" s="4" customFormat="1" ht="80.099999999999994" customHeight="1" x14ac:dyDescent="0.25">
      <c r="A599" s="9">
        <f t="shared" si="49"/>
        <v>582</v>
      </c>
      <c r="B599" s="9">
        <f t="shared" si="48"/>
        <v>161</v>
      </c>
      <c r="C599" s="9" t="s">
        <v>109</v>
      </c>
      <c r="D599" s="10" t="s">
        <v>1915</v>
      </c>
      <c r="E599" s="9" t="s">
        <v>1916</v>
      </c>
      <c r="F599" s="9" t="s">
        <v>3517</v>
      </c>
      <c r="G599" s="9" t="s">
        <v>3517</v>
      </c>
      <c r="H599" s="9" t="s">
        <v>302</v>
      </c>
      <c r="I599" s="9" t="s">
        <v>3454</v>
      </c>
      <c r="J599" s="9" t="s">
        <v>3340</v>
      </c>
      <c r="K599" s="9" t="s">
        <v>3517</v>
      </c>
      <c r="L599" s="9">
        <v>30.41526</v>
      </c>
      <c r="M599" s="9">
        <v>68.362539999999996</v>
      </c>
      <c r="N599" s="9" t="s">
        <v>6</v>
      </c>
      <c r="O599" s="9" t="s">
        <v>7</v>
      </c>
      <c r="P599" s="9" t="s">
        <v>8</v>
      </c>
      <c r="Q599" s="9">
        <v>2</v>
      </c>
      <c r="R599" s="9"/>
      <c r="S599" s="9"/>
      <c r="T599" s="35">
        <v>44171</v>
      </c>
      <c r="U599" s="9">
        <v>35250</v>
      </c>
      <c r="V599" s="28" t="s">
        <v>10</v>
      </c>
      <c r="W599" s="10" t="s">
        <v>117</v>
      </c>
      <c r="X599" s="9" t="s">
        <v>12</v>
      </c>
    </row>
    <row r="600" spans="1:24" s="4" customFormat="1" ht="80.099999999999994" customHeight="1" x14ac:dyDescent="0.25">
      <c r="A600" s="9">
        <f t="shared" si="49"/>
        <v>583</v>
      </c>
      <c r="B600" s="9">
        <f t="shared" si="48"/>
        <v>162</v>
      </c>
      <c r="C600" s="9" t="s">
        <v>109</v>
      </c>
      <c r="D600" s="10" t="s">
        <v>1915</v>
      </c>
      <c r="E600" s="9" t="s">
        <v>1916</v>
      </c>
      <c r="F600" s="9" t="s">
        <v>3516</v>
      </c>
      <c r="G600" s="9" t="s">
        <v>3516</v>
      </c>
      <c r="H600" s="9" t="s">
        <v>3573</v>
      </c>
      <c r="I600" s="9" t="s">
        <v>3455</v>
      </c>
      <c r="J600" s="9" t="s">
        <v>3340</v>
      </c>
      <c r="K600" s="9" t="s">
        <v>3516</v>
      </c>
      <c r="L600" s="9">
        <v>30.654779999999999</v>
      </c>
      <c r="M600" s="9">
        <v>68.365210000000005</v>
      </c>
      <c r="N600" s="9" t="s">
        <v>6</v>
      </c>
      <c r="O600" s="9" t="s">
        <v>7</v>
      </c>
      <c r="P600" s="9" t="s">
        <v>8</v>
      </c>
      <c r="Q600" s="9">
        <v>2</v>
      </c>
      <c r="R600" s="9"/>
      <c r="S600" s="9"/>
      <c r="T600" s="35">
        <v>44171</v>
      </c>
      <c r="U600" s="9">
        <v>35250</v>
      </c>
      <c r="V600" s="28" t="s">
        <v>10</v>
      </c>
      <c r="W600" s="10" t="s">
        <v>117</v>
      </c>
      <c r="X600" s="9" t="s">
        <v>12</v>
      </c>
    </row>
    <row r="601" spans="1:24" s="4" customFormat="1" ht="80.099999999999994" customHeight="1" x14ac:dyDescent="0.25">
      <c r="A601" s="9">
        <f t="shared" si="49"/>
        <v>584</v>
      </c>
      <c r="B601" s="9">
        <f t="shared" si="48"/>
        <v>163</v>
      </c>
      <c r="C601" s="9" t="s">
        <v>109</v>
      </c>
      <c r="D601" s="10" t="s">
        <v>1915</v>
      </c>
      <c r="E601" s="9" t="s">
        <v>1916</v>
      </c>
      <c r="F601" s="9" t="s">
        <v>3523</v>
      </c>
      <c r="G601" s="9" t="s">
        <v>3523</v>
      </c>
      <c r="H601" s="9" t="s">
        <v>3574</v>
      </c>
      <c r="I601" s="9" t="s">
        <v>3456</v>
      </c>
      <c r="J601" s="9" t="s">
        <v>3340</v>
      </c>
      <c r="K601" s="9" t="s">
        <v>3523</v>
      </c>
      <c r="L601" s="9">
        <v>30.354780000000002</v>
      </c>
      <c r="M601" s="9">
        <v>68.214560000000006</v>
      </c>
      <c r="N601" s="9" t="s">
        <v>6</v>
      </c>
      <c r="O601" s="9" t="s">
        <v>7</v>
      </c>
      <c r="P601" s="9" t="s">
        <v>8</v>
      </c>
      <c r="Q601" s="9">
        <v>1</v>
      </c>
      <c r="R601" s="9"/>
      <c r="S601" s="9"/>
      <c r="T601" s="35">
        <v>44171</v>
      </c>
      <c r="U601" s="9">
        <v>17625</v>
      </c>
      <c r="V601" s="28" t="s">
        <v>10</v>
      </c>
      <c r="W601" s="10" t="s">
        <v>117</v>
      </c>
      <c r="X601" s="9" t="s">
        <v>12</v>
      </c>
    </row>
    <row r="602" spans="1:24" s="4" customFormat="1" ht="80.099999999999994" customHeight="1" x14ac:dyDescent="0.25">
      <c r="A602" s="9">
        <f t="shared" si="49"/>
        <v>585</v>
      </c>
      <c r="B602" s="9">
        <f t="shared" si="48"/>
        <v>164</v>
      </c>
      <c r="C602" s="9" t="s">
        <v>109</v>
      </c>
      <c r="D602" s="10" t="s">
        <v>1915</v>
      </c>
      <c r="E602" s="9" t="s">
        <v>1916</v>
      </c>
      <c r="F602" s="9" t="s">
        <v>3394</v>
      </c>
      <c r="G602" s="9" t="s">
        <v>3394</v>
      </c>
      <c r="H602" s="9" t="s">
        <v>3575</v>
      </c>
      <c r="I602" s="9" t="s">
        <v>3458</v>
      </c>
      <c r="J602" s="9" t="s">
        <v>3340</v>
      </c>
      <c r="K602" s="9" t="s">
        <v>3394</v>
      </c>
      <c r="L602" s="9" t="s">
        <v>3576</v>
      </c>
      <c r="M602" s="9">
        <v>68.214529999999996</v>
      </c>
      <c r="N602" s="9" t="s">
        <v>6</v>
      </c>
      <c r="O602" s="9" t="s">
        <v>7</v>
      </c>
      <c r="P602" s="9" t="s">
        <v>8</v>
      </c>
      <c r="Q602" s="9">
        <v>1</v>
      </c>
      <c r="R602" s="9"/>
      <c r="S602" s="9"/>
      <c r="T602" s="35">
        <v>44171</v>
      </c>
      <c r="U602" s="9">
        <v>17625</v>
      </c>
      <c r="V602" s="28" t="s">
        <v>10</v>
      </c>
      <c r="W602" s="10" t="s">
        <v>117</v>
      </c>
      <c r="X602" s="9" t="s">
        <v>12</v>
      </c>
    </row>
    <row r="603" spans="1:24" s="4" customFormat="1" ht="80.099999999999994" customHeight="1" x14ac:dyDescent="0.25">
      <c r="A603" s="9">
        <f t="shared" si="49"/>
        <v>586</v>
      </c>
      <c r="B603" s="9">
        <f t="shared" si="48"/>
        <v>165</v>
      </c>
      <c r="C603" s="9" t="s">
        <v>109</v>
      </c>
      <c r="D603" s="10" t="s">
        <v>1915</v>
      </c>
      <c r="E603" s="9" t="s">
        <v>1916</v>
      </c>
      <c r="F603" s="9" t="s">
        <v>3517</v>
      </c>
      <c r="G603" s="9" t="s">
        <v>3517</v>
      </c>
      <c r="H603" s="9" t="s">
        <v>3577</v>
      </c>
      <c r="I603" s="9" t="s">
        <v>3459</v>
      </c>
      <c r="J603" s="9" t="s">
        <v>3340</v>
      </c>
      <c r="K603" s="9" t="s">
        <v>3517</v>
      </c>
      <c r="L603" s="9">
        <v>30.654869999999999</v>
      </c>
      <c r="M603" s="9">
        <v>68.265486999999993</v>
      </c>
      <c r="N603" s="9" t="s">
        <v>6</v>
      </c>
      <c r="O603" s="9" t="s">
        <v>7</v>
      </c>
      <c r="P603" s="9" t="s">
        <v>8</v>
      </c>
      <c r="Q603" s="9">
        <v>1</v>
      </c>
      <c r="R603" s="9"/>
      <c r="S603" s="9"/>
      <c r="T603" s="35">
        <v>44171</v>
      </c>
      <c r="U603" s="9">
        <v>17625</v>
      </c>
      <c r="V603" s="28" t="s">
        <v>10</v>
      </c>
      <c r="W603" s="10" t="s">
        <v>117</v>
      </c>
      <c r="X603" s="9" t="s">
        <v>12</v>
      </c>
    </row>
    <row r="604" spans="1:24" s="4" customFormat="1" ht="80.099999999999994" customHeight="1" x14ac:dyDescent="0.25">
      <c r="A604" s="9">
        <f t="shared" si="49"/>
        <v>587</v>
      </c>
      <c r="B604" s="9">
        <f t="shared" si="48"/>
        <v>166</v>
      </c>
      <c r="C604" s="9" t="s">
        <v>109</v>
      </c>
      <c r="D604" s="10" t="s">
        <v>1915</v>
      </c>
      <c r="E604" s="9" t="s">
        <v>1916</v>
      </c>
      <c r="F604" s="9" t="s">
        <v>3563</v>
      </c>
      <c r="G604" s="9" t="s">
        <v>3563</v>
      </c>
      <c r="H604" s="9" t="s">
        <v>3578</v>
      </c>
      <c r="I604" s="9" t="s">
        <v>3461</v>
      </c>
      <c r="J604" s="9" t="s">
        <v>3340</v>
      </c>
      <c r="K604" s="9" t="s">
        <v>3563</v>
      </c>
      <c r="L604" s="9" t="s">
        <v>3579</v>
      </c>
      <c r="M604" s="9">
        <v>68.986400000000003</v>
      </c>
      <c r="N604" s="9" t="s">
        <v>6</v>
      </c>
      <c r="O604" s="9" t="s">
        <v>7</v>
      </c>
      <c r="P604" s="9" t="s">
        <v>8</v>
      </c>
      <c r="Q604" s="9">
        <v>2</v>
      </c>
      <c r="R604" s="9"/>
      <c r="S604" s="9"/>
      <c r="T604" s="35">
        <v>44171</v>
      </c>
      <c r="U604" s="9">
        <v>35250</v>
      </c>
      <c r="V604" s="28" t="s">
        <v>10</v>
      </c>
      <c r="W604" s="10" t="s">
        <v>117</v>
      </c>
      <c r="X604" s="9" t="s">
        <v>12</v>
      </c>
    </row>
    <row r="605" spans="1:24" s="4" customFormat="1" ht="80.099999999999994" customHeight="1" x14ac:dyDescent="0.25">
      <c r="A605" s="9">
        <f t="shared" si="49"/>
        <v>588</v>
      </c>
      <c r="B605" s="9">
        <f t="shared" si="48"/>
        <v>167</v>
      </c>
      <c r="C605" s="9" t="s">
        <v>109</v>
      </c>
      <c r="D605" s="10" t="s">
        <v>1915</v>
      </c>
      <c r="E605" s="9" t="s">
        <v>1916</v>
      </c>
      <c r="F605" s="9" t="s">
        <v>3343</v>
      </c>
      <c r="G605" s="9" t="s">
        <v>3343</v>
      </c>
      <c r="H605" s="9" t="s">
        <v>2853</v>
      </c>
      <c r="I605" s="9" t="s">
        <v>3463</v>
      </c>
      <c r="J605" s="9" t="s">
        <v>3340</v>
      </c>
      <c r="K605" s="9" t="s">
        <v>3343</v>
      </c>
      <c r="L605" s="9">
        <v>30.4879</v>
      </c>
      <c r="M605" s="9">
        <v>68.944800000000001</v>
      </c>
      <c r="N605" s="9" t="s">
        <v>6</v>
      </c>
      <c r="O605" s="9" t="s">
        <v>7</v>
      </c>
      <c r="P605" s="9" t="s">
        <v>8</v>
      </c>
      <c r="Q605" s="9">
        <v>2</v>
      </c>
      <c r="R605" s="9"/>
      <c r="S605" s="9"/>
      <c r="T605" s="35">
        <v>44171</v>
      </c>
      <c r="U605" s="9">
        <v>35250</v>
      </c>
      <c r="V605" s="28" t="s">
        <v>10</v>
      </c>
      <c r="W605" s="10" t="s">
        <v>117</v>
      </c>
      <c r="X605" s="9" t="s">
        <v>12</v>
      </c>
    </row>
    <row r="606" spans="1:24" s="4" customFormat="1" ht="80.099999999999994" customHeight="1" x14ac:dyDescent="0.25">
      <c r="A606" s="9">
        <f t="shared" si="49"/>
        <v>589</v>
      </c>
      <c r="B606" s="9">
        <f t="shared" si="48"/>
        <v>168</v>
      </c>
      <c r="C606" s="9" t="s">
        <v>109</v>
      </c>
      <c r="D606" s="10" t="s">
        <v>1915</v>
      </c>
      <c r="E606" s="9" t="s">
        <v>1916</v>
      </c>
      <c r="F606" s="9" t="s">
        <v>3343</v>
      </c>
      <c r="G606" s="9" t="s">
        <v>3343</v>
      </c>
      <c r="H606" s="9" t="s">
        <v>3580</v>
      </c>
      <c r="I606" s="9" t="s">
        <v>3581</v>
      </c>
      <c r="J606" s="9" t="s">
        <v>3340</v>
      </c>
      <c r="K606" s="9" t="s">
        <v>3343</v>
      </c>
      <c r="L606" s="9">
        <v>30.547779999999999</v>
      </c>
      <c r="M606" s="9">
        <v>68.644099999999995</v>
      </c>
      <c r="N606" s="9" t="s">
        <v>6</v>
      </c>
      <c r="O606" s="9" t="s">
        <v>7</v>
      </c>
      <c r="P606" s="9" t="s">
        <v>8</v>
      </c>
      <c r="Q606" s="9">
        <v>2</v>
      </c>
      <c r="R606" s="9"/>
      <c r="S606" s="9"/>
      <c r="T606" s="35">
        <v>44171</v>
      </c>
      <c r="U606" s="9">
        <v>35250</v>
      </c>
      <c r="V606" s="28" t="s">
        <v>10</v>
      </c>
      <c r="W606" s="10" t="s">
        <v>117</v>
      </c>
      <c r="X606" s="9" t="s">
        <v>12</v>
      </c>
    </row>
    <row r="607" spans="1:24" s="4" customFormat="1" ht="80.099999999999994" customHeight="1" x14ac:dyDescent="0.25">
      <c r="A607" s="9">
        <f t="shared" si="49"/>
        <v>590</v>
      </c>
      <c r="B607" s="9">
        <f t="shared" si="48"/>
        <v>169</v>
      </c>
      <c r="C607" s="9" t="s">
        <v>109</v>
      </c>
      <c r="D607" s="10" t="s">
        <v>1915</v>
      </c>
      <c r="E607" s="9" t="s">
        <v>1916</v>
      </c>
      <c r="F607" s="9" t="s">
        <v>3521</v>
      </c>
      <c r="G607" s="9" t="s">
        <v>3521</v>
      </c>
      <c r="H607" s="9" t="s">
        <v>190</v>
      </c>
      <c r="I607" s="9" t="s">
        <v>3582</v>
      </c>
      <c r="J607" s="9" t="s">
        <v>3340</v>
      </c>
      <c r="K607" s="9" t="s">
        <v>3521</v>
      </c>
      <c r="L607" s="9">
        <v>30.699470000000002</v>
      </c>
      <c r="M607" s="9">
        <v>68.445869999999999</v>
      </c>
      <c r="N607" s="9" t="s">
        <v>6</v>
      </c>
      <c r="O607" s="9" t="s">
        <v>7</v>
      </c>
      <c r="P607" s="9" t="s">
        <v>8</v>
      </c>
      <c r="Q607" s="9">
        <v>1</v>
      </c>
      <c r="R607" s="9"/>
      <c r="S607" s="9"/>
      <c r="T607" s="35">
        <v>44171</v>
      </c>
      <c r="U607" s="9">
        <v>17625</v>
      </c>
      <c r="V607" s="28" t="s">
        <v>10</v>
      </c>
      <c r="W607" s="10" t="s">
        <v>117</v>
      </c>
      <c r="X607" s="9" t="s">
        <v>12</v>
      </c>
    </row>
    <row r="608" spans="1:24" s="4" customFormat="1" ht="80.099999999999994" customHeight="1" x14ac:dyDescent="0.25">
      <c r="A608" s="9">
        <f t="shared" si="49"/>
        <v>591</v>
      </c>
      <c r="B608" s="9">
        <f t="shared" si="48"/>
        <v>170</v>
      </c>
      <c r="C608" s="9" t="s">
        <v>109</v>
      </c>
      <c r="D608" s="10" t="s">
        <v>1915</v>
      </c>
      <c r="E608" s="9" t="s">
        <v>1916</v>
      </c>
      <c r="F608" s="9" t="s">
        <v>3367</v>
      </c>
      <c r="G608" s="9" t="s">
        <v>3367</v>
      </c>
      <c r="H608" s="9" t="s">
        <v>2455</v>
      </c>
      <c r="I608" s="9" t="s">
        <v>3583</v>
      </c>
      <c r="J608" s="9" t="s">
        <v>3340</v>
      </c>
      <c r="K608" s="9" t="s">
        <v>3367</v>
      </c>
      <c r="L608" s="9">
        <v>30.322150000000001</v>
      </c>
      <c r="M608" s="9">
        <v>68.665480000000002</v>
      </c>
      <c r="N608" s="9" t="s">
        <v>6</v>
      </c>
      <c r="O608" s="9" t="s">
        <v>7</v>
      </c>
      <c r="P608" s="9" t="s">
        <v>8</v>
      </c>
      <c r="Q608" s="9">
        <v>1</v>
      </c>
      <c r="R608" s="9"/>
      <c r="S608" s="9"/>
      <c r="T608" s="35">
        <v>44171</v>
      </c>
      <c r="U608" s="9">
        <v>17625</v>
      </c>
      <c r="V608" s="28" t="s">
        <v>10</v>
      </c>
      <c r="W608" s="10" t="s">
        <v>117</v>
      </c>
      <c r="X608" s="9" t="s">
        <v>12</v>
      </c>
    </row>
    <row r="609" spans="1:24" s="4" customFormat="1" ht="80.099999999999994" customHeight="1" x14ac:dyDescent="0.25">
      <c r="A609" s="9">
        <f t="shared" si="49"/>
        <v>592</v>
      </c>
      <c r="B609" s="9">
        <f t="shared" si="48"/>
        <v>171</v>
      </c>
      <c r="C609" s="9" t="s">
        <v>109</v>
      </c>
      <c r="D609" s="10" t="s">
        <v>1915</v>
      </c>
      <c r="E609" s="9" t="s">
        <v>1916</v>
      </c>
      <c r="F609" s="9" t="s">
        <v>3584</v>
      </c>
      <c r="G609" s="9" t="s">
        <v>3584</v>
      </c>
      <c r="H609" s="9" t="s">
        <v>3585</v>
      </c>
      <c r="I609" s="9" t="s">
        <v>3586</v>
      </c>
      <c r="J609" s="9" t="s">
        <v>3340</v>
      </c>
      <c r="K609" s="9" t="s">
        <v>3584</v>
      </c>
      <c r="L609" s="9">
        <v>30.664449999999999</v>
      </c>
      <c r="M609" s="9">
        <v>68.665480000000002</v>
      </c>
      <c r="N609" s="9" t="s">
        <v>6</v>
      </c>
      <c r="O609" s="9" t="s">
        <v>7</v>
      </c>
      <c r="P609" s="9" t="s">
        <v>8</v>
      </c>
      <c r="Q609" s="9">
        <v>1</v>
      </c>
      <c r="R609" s="9"/>
      <c r="S609" s="9"/>
      <c r="T609" s="35">
        <v>44171</v>
      </c>
      <c r="U609" s="9">
        <v>17625</v>
      </c>
      <c r="V609" s="28" t="s">
        <v>10</v>
      </c>
      <c r="W609" s="10" t="s">
        <v>117</v>
      </c>
      <c r="X609" s="9" t="s">
        <v>12</v>
      </c>
    </row>
    <row r="610" spans="1:24" s="4" customFormat="1" ht="80.099999999999994" customHeight="1" x14ac:dyDescent="0.25">
      <c r="A610" s="9">
        <f t="shared" si="49"/>
        <v>593</v>
      </c>
      <c r="B610" s="9">
        <f t="shared" si="48"/>
        <v>172</v>
      </c>
      <c r="C610" s="9" t="s">
        <v>109</v>
      </c>
      <c r="D610" s="10" t="s">
        <v>1915</v>
      </c>
      <c r="E610" s="9" t="s">
        <v>1916</v>
      </c>
      <c r="F610" s="9" t="s">
        <v>3587</v>
      </c>
      <c r="G610" s="9" t="s">
        <v>3587</v>
      </c>
      <c r="H610" s="9" t="s">
        <v>3588</v>
      </c>
      <c r="I610" s="9" t="s">
        <v>3589</v>
      </c>
      <c r="J610" s="9" t="s">
        <v>3340</v>
      </c>
      <c r="K610" s="9" t="s">
        <v>3587</v>
      </c>
      <c r="L610" s="9">
        <v>30.221547999999999</v>
      </c>
      <c r="M610" s="9">
        <v>68.512219999999999</v>
      </c>
      <c r="N610" s="9" t="s">
        <v>6</v>
      </c>
      <c r="O610" s="9" t="s">
        <v>7</v>
      </c>
      <c r="P610" s="9" t="s">
        <v>8</v>
      </c>
      <c r="Q610" s="9">
        <v>1</v>
      </c>
      <c r="R610" s="9"/>
      <c r="S610" s="9"/>
      <c r="T610" s="35">
        <v>44171</v>
      </c>
      <c r="U610" s="9">
        <v>17625</v>
      </c>
      <c r="V610" s="28" t="s">
        <v>10</v>
      </c>
      <c r="W610" s="10" t="s">
        <v>117</v>
      </c>
      <c r="X610" s="9" t="s">
        <v>12</v>
      </c>
    </row>
    <row r="611" spans="1:24" s="4" customFormat="1" ht="80.099999999999994" customHeight="1" x14ac:dyDescent="0.25">
      <c r="A611" s="9">
        <f t="shared" si="49"/>
        <v>594</v>
      </c>
      <c r="B611" s="9">
        <f t="shared" si="48"/>
        <v>173</v>
      </c>
      <c r="C611" s="9" t="s">
        <v>109</v>
      </c>
      <c r="D611" s="10" t="s">
        <v>1915</v>
      </c>
      <c r="E611" s="9" t="s">
        <v>1916</v>
      </c>
      <c r="F611" s="9" t="s">
        <v>3587</v>
      </c>
      <c r="G611" s="9" t="s">
        <v>3587</v>
      </c>
      <c r="H611" s="9" t="s">
        <v>3590</v>
      </c>
      <c r="I611" s="9" t="s">
        <v>3591</v>
      </c>
      <c r="J611" s="9" t="s">
        <v>3340</v>
      </c>
      <c r="K611" s="9" t="s">
        <v>3587</v>
      </c>
      <c r="L611" s="9">
        <v>30.645869999999999</v>
      </c>
      <c r="M611" s="9">
        <v>68.112244000000004</v>
      </c>
      <c r="N611" s="9" t="s">
        <v>6</v>
      </c>
      <c r="O611" s="9" t="s">
        <v>7</v>
      </c>
      <c r="P611" s="9" t="s">
        <v>8</v>
      </c>
      <c r="Q611" s="9">
        <v>1</v>
      </c>
      <c r="R611" s="9"/>
      <c r="S611" s="9"/>
      <c r="T611" s="35">
        <v>44171</v>
      </c>
      <c r="U611" s="9">
        <v>17625</v>
      </c>
      <c r="V611" s="28" t="s">
        <v>10</v>
      </c>
      <c r="W611" s="10" t="s">
        <v>117</v>
      </c>
      <c r="X611" s="9" t="s">
        <v>12</v>
      </c>
    </row>
    <row r="612" spans="1:24" s="4" customFormat="1" ht="80.099999999999994" customHeight="1" x14ac:dyDescent="0.25">
      <c r="A612" s="9">
        <f t="shared" si="49"/>
        <v>595</v>
      </c>
      <c r="B612" s="9">
        <f t="shared" si="48"/>
        <v>174</v>
      </c>
      <c r="C612" s="9" t="s">
        <v>109</v>
      </c>
      <c r="D612" s="10" t="s">
        <v>1915</v>
      </c>
      <c r="E612" s="9" t="s">
        <v>1916</v>
      </c>
      <c r="F612" s="9" t="s">
        <v>3592</v>
      </c>
      <c r="G612" s="9" t="s">
        <v>3592</v>
      </c>
      <c r="H612" s="9" t="s">
        <v>3593</v>
      </c>
      <c r="I612" s="9" t="s">
        <v>3594</v>
      </c>
      <c r="J612" s="9" t="s">
        <v>3340</v>
      </c>
      <c r="K612" s="9" t="s">
        <v>3592</v>
      </c>
      <c r="L612" s="9">
        <v>30.332139999999999</v>
      </c>
      <c r="M612" s="9">
        <v>68.654470000000003</v>
      </c>
      <c r="N612" s="9" t="s">
        <v>6</v>
      </c>
      <c r="O612" s="9" t="s">
        <v>7</v>
      </c>
      <c r="P612" s="9" t="s">
        <v>8</v>
      </c>
      <c r="Q612" s="9">
        <v>1</v>
      </c>
      <c r="R612" s="9"/>
      <c r="S612" s="9"/>
      <c r="T612" s="35">
        <v>44171</v>
      </c>
      <c r="U612" s="9">
        <v>17625</v>
      </c>
      <c r="V612" s="28" t="s">
        <v>10</v>
      </c>
      <c r="W612" s="10" t="s">
        <v>117</v>
      </c>
      <c r="X612" s="9" t="s">
        <v>12</v>
      </c>
    </row>
    <row r="613" spans="1:24" s="4" customFormat="1" ht="80.099999999999994" customHeight="1" x14ac:dyDescent="0.25">
      <c r="A613" s="9">
        <f t="shared" si="49"/>
        <v>596</v>
      </c>
      <c r="B613" s="9">
        <f t="shared" si="48"/>
        <v>175</v>
      </c>
      <c r="C613" s="9" t="s">
        <v>109</v>
      </c>
      <c r="D613" s="10" t="s">
        <v>1915</v>
      </c>
      <c r="E613" s="9" t="s">
        <v>1916</v>
      </c>
      <c r="F613" s="9" t="s">
        <v>3358</v>
      </c>
      <c r="G613" s="9" t="s">
        <v>3358</v>
      </c>
      <c r="H613" s="9" t="s">
        <v>2393</v>
      </c>
      <c r="I613" s="9" t="s">
        <v>3595</v>
      </c>
      <c r="J613" s="9" t="s">
        <v>3340</v>
      </c>
      <c r="K613" s="9" t="s">
        <v>3358</v>
      </c>
      <c r="L613" s="9" t="s">
        <v>3596</v>
      </c>
      <c r="M613" s="9">
        <v>68.669449999999998</v>
      </c>
      <c r="N613" s="9" t="s">
        <v>6</v>
      </c>
      <c r="O613" s="9" t="s">
        <v>7</v>
      </c>
      <c r="P613" s="9" t="s">
        <v>8</v>
      </c>
      <c r="Q613" s="9">
        <v>1</v>
      </c>
      <c r="R613" s="9"/>
      <c r="S613" s="9"/>
      <c r="T613" s="35">
        <v>44171</v>
      </c>
      <c r="U613" s="9">
        <v>17625</v>
      </c>
      <c r="V613" s="28" t="s">
        <v>10</v>
      </c>
      <c r="W613" s="10" t="s">
        <v>117</v>
      </c>
      <c r="X613" s="9" t="s">
        <v>12</v>
      </c>
    </row>
    <row r="614" spans="1:24" s="4" customFormat="1" ht="80.099999999999994" customHeight="1" x14ac:dyDescent="0.25">
      <c r="A614" s="9">
        <f t="shared" si="49"/>
        <v>597</v>
      </c>
      <c r="B614" s="9">
        <f t="shared" si="48"/>
        <v>176</v>
      </c>
      <c r="C614" s="9" t="s">
        <v>109</v>
      </c>
      <c r="D614" s="10" t="s">
        <v>1915</v>
      </c>
      <c r="E614" s="9" t="s">
        <v>1916</v>
      </c>
      <c r="F614" s="9" t="s">
        <v>3358</v>
      </c>
      <c r="G614" s="9" t="s">
        <v>3358</v>
      </c>
      <c r="H614" s="9" t="s">
        <v>3597</v>
      </c>
      <c r="I614" s="9" t="s">
        <v>3598</v>
      </c>
      <c r="J614" s="9" t="s">
        <v>3340</v>
      </c>
      <c r="K614" s="9" t="s">
        <v>3358</v>
      </c>
      <c r="L614" s="9">
        <v>30.664549999999998</v>
      </c>
      <c r="M614" s="9">
        <v>68.665409999999994</v>
      </c>
      <c r="N614" s="9" t="s">
        <v>6</v>
      </c>
      <c r="O614" s="9" t="s">
        <v>7</v>
      </c>
      <c r="P614" s="9" t="s">
        <v>8</v>
      </c>
      <c r="Q614" s="9">
        <v>2</v>
      </c>
      <c r="R614" s="9"/>
      <c r="S614" s="9"/>
      <c r="T614" s="35">
        <v>44171</v>
      </c>
      <c r="U614" s="9">
        <v>17625</v>
      </c>
      <c r="V614" s="28" t="s">
        <v>10</v>
      </c>
      <c r="W614" s="10" t="s">
        <v>117</v>
      </c>
      <c r="X614" s="9" t="s">
        <v>12</v>
      </c>
    </row>
    <row r="615" spans="1:24" s="4" customFormat="1" ht="80.099999999999994" customHeight="1" x14ac:dyDescent="0.25">
      <c r="A615" s="9">
        <f t="shared" si="49"/>
        <v>598</v>
      </c>
      <c r="B615" s="9">
        <f t="shared" si="48"/>
        <v>177</v>
      </c>
      <c r="C615" s="9" t="s">
        <v>109</v>
      </c>
      <c r="D615" s="10" t="s">
        <v>1915</v>
      </c>
      <c r="E615" s="9" t="s">
        <v>1916</v>
      </c>
      <c r="F615" s="9" t="s">
        <v>3358</v>
      </c>
      <c r="G615" s="9" t="s">
        <v>3358</v>
      </c>
      <c r="H615" s="9" t="s">
        <v>3599</v>
      </c>
      <c r="I615" s="9" t="s">
        <v>3600</v>
      </c>
      <c r="J615" s="9" t="s">
        <v>3340</v>
      </c>
      <c r="K615" s="9" t="s">
        <v>3358</v>
      </c>
      <c r="L615" s="9">
        <v>30.314450000000001</v>
      </c>
      <c r="M615" s="9">
        <v>68.447879999999998</v>
      </c>
      <c r="N615" s="9" t="s">
        <v>6</v>
      </c>
      <c r="O615" s="9" t="s">
        <v>7</v>
      </c>
      <c r="P615" s="9" t="s">
        <v>8</v>
      </c>
      <c r="Q615" s="9">
        <v>2</v>
      </c>
      <c r="R615" s="9"/>
      <c r="S615" s="9"/>
      <c r="T615" s="35">
        <v>44171</v>
      </c>
      <c r="U615" s="9">
        <v>35250</v>
      </c>
      <c r="V615" s="28" t="s">
        <v>10</v>
      </c>
      <c r="W615" s="10" t="s">
        <v>117</v>
      </c>
      <c r="X615" s="9" t="s">
        <v>12</v>
      </c>
    </row>
    <row r="616" spans="1:24" s="4" customFormat="1" ht="80.099999999999994" customHeight="1" x14ac:dyDescent="0.25">
      <c r="A616" s="9">
        <f t="shared" si="49"/>
        <v>599</v>
      </c>
      <c r="B616" s="9">
        <f t="shared" si="48"/>
        <v>178</v>
      </c>
      <c r="C616" s="9" t="s">
        <v>109</v>
      </c>
      <c r="D616" s="10" t="s">
        <v>1915</v>
      </c>
      <c r="E616" s="9" t="s">
        <v>1916</v>
      </c>
      <c r="F616" s="9" t="s">
        <v>3358</v>
      </c>
      <c r="G616" s="9" t="s">
        <v>3358</v>
      </c>
      <c r="H616" s="9" t="s">
        <v>3601</v>
      </c>
      <c r="I616" s="9" t="s">
        <v>3602</v>
      </c>
      <c r="J616" s="9" t="s">
        <v>3340</v>
      </c>
      <c r="K616" s="9" t="s">
        <v>3358</v>
      </c>
      <c r="L616" s="9">
        <v>30.84478</v>
      </c>
      <c r="M616" s="9">
        <v>68.665139999999994</v>
      </c>
      <c r="N616" s="9" t="s">
        <v>6</v>
      </c>
      <c r="O616" s="9" t="s">
        <v>7</v>
      </c>
      <c r="P616" s="9" t="s">
        <v>8</v>
      </c>
      <c r="Q616" s="9">
        <v>2</v>
      </c>
      <c r="R616" s="9"/>
      <c r="S616" s="9"/>
      <c r="T616" s="35">
        <v>44171</v>
      </c>
      <c r="U616" s="9">
        <v>35250</v>
      </c>
      <c r="V616" s="28" t="s">
        <v>10</v>
      </c>
      <c r="W616" s="10" t="s">
        <v>117</v>
      </c>
      <c r="X616" s="9" t="s">
        <v>12</v>
      </c>
    </row>
    <row r="617" spans="1:24" s="4" customFormat="1" ht="80.099999999999994" customHeight="1" x14ac:dyDescent="0.25">
      <c r="A617" s="9">
        <f t="shared" si="49"/>
        <v>600</v>
      </c>
      <c r="B617" s="9">
        <f t="shared" si="48"/>
        <v>179</v>
      </c>
      <c r="C617" s="9" t="s">
        <v>109</v>
      </c>
      <c r="D617" s="10" t="s">
        <v>1915</v>
      </c>
      <c r="E617" s="9" t="s">
        <v>1916</v>
      </c>
      <c r="F617" s="9" t="s">
        <v>3358</v>
      </c>
      <c r="G617" s="9" t="s">
        <v>3358</v>
      </c>
      <c r="H617" s="9" t="s">
        <v>1121</v>
      </c>
      <c r="I617" s="9" t="s">
        <v>3603</v>
      </c>
      <c r="J617" s="9" t="s">
        <v>3340</v>
      </c>
      <c r="K617" s="9" t="s">
        <v>3358</v>
      </c>
      <c r="L617" s="9">
        <v>30.211449999999999</v>
      </c>
      <c r="M617" s="9">
        <v>68.788550000000001</v>
      </c>
      <c r="N617" s="9" t="s">
        <v>6</v>
      </c>
      <c r="O617" s="9" t="s">
        <v>7</v>
      </c>
      <c r="P617" s="9" t="s">
        <v>8</v>
      </c>
      <c r="Q617" s="9">
        <v>2</v>
      </c>
      <c r="R617" s="9"/>
      <c r="S617" s="9"/>
      <c r="T617" s="35">
        <v>44171</v>
      </c>
      <c r="U617" s="9">
        <v>35250</v>
      </c>
      <c r="V617" s="28" t="s">
        <v>10</v>
      </c>
      <c r="W617" s="10" t="s">
        <v>117</v>
      </c>
      <c r="X617" s="9" t="s">
        <v>12</v>
      </c>
    </row>
    <row r="618" spans="1:24" s="4" customFormat="1" ht="80.099999999999994" customHeight="1" x14ac:dyDescent="0.25">
      <c r="A618" s="9">
        <f t="shared" si="49"/>
        <v>601</v>
      </c>
      <c r="B618" s="9">
        <f t="shared" si="48"/>
        <v>180</v>
      </c>
      <c r="C618" s="9" t="s">
        <v>109</v>
      </c>
      <c r="D618" s="10" t="s">
        <v>1915</v>
      </c>
      <c r="E618" s="9" t="s">
        <v>1916</v>
      </c>
      <c r="F618" s="9" t="s">
        <v>3516</v>
      </c>
      <c r="G618" s="9" t="s">
        <v>3516</v>
      </c>
      <c r="H618" s="9" t="s">
        <v>1304</v>
      </c>
      <c r="I618" s="9" t="s">
        <v>3604</v>
      </c>
      <c r="J618" s="9" t="s">
        <v>3340</v>
      </c>
      <c r="K618" s="9" t="s">
        <v>3516</v>
      </c>
      <c r="L618" s="9">
        <v>30.311447000000001</v>
      </c>
      <c r="M618" s="9">
        <v>68.995440000000002</v>
      </c>
      <c r="N618" s="9" t="s">
        <v>6</v>
      </c>
      <c r="O618" s="9" t="s">
        <v>7</v>
      </c>
      <c r="P618" s="9" t="s">
        <v>8</v>
      </c>
      <c r="Q618" s="9">
        <v>2</v>
      </c>
      <c r="R618" s="9"/>
      <c r="S618" s="9"/>
      <c r="T618" s="35">
        <v>44171</v>
      </c>
      <c r="U618" s="9">
        <v>35250</v>
      </c>
      <c r="V618" s="28" t="s">
        <v>10</v>
      </c>
      <c r="W618" s="10" t="s">
        <v>117</v>
      </c>
      <c r="X618" s="9" t="s">
        <v>12</v>
      </c>
    </row>
    <row r="619" spans="1:24" s="4" customFormat="1" ht="80.099999999999994" customHeight="1" x14ac:dyDescent="0.25">
      <c r="A619" s="9">
        <f t="shared" si="49"/>
        <v>602</v>
      </c>
      <c r="B619" s="9">
        <f t="shared" si="48"/>
        <v>181</v>
      </c>
      <c r="C619" s="9" t="s">
        <v>109</v>
      </c>
      <c r="D619" s="10" t="s">
        <v>1915</v>
      </c>
      <c r="E619" s="9" t="s">
        <v>1916</v>
      </c>
      <c r="F619" s="9" t="s">
        <v>3516</v>
      </c>
      <c r="G619" s="9" t="s">
        <v>3516</v>
      </c>
      <c r="H619" s="9" t="s">
        <v>3546</v>
      </c>
      <c r="I619" s="9" t="s">
        <v>3605</v>
      </c>
      <c r="J619" s="9" t="s">
        <v>3340</v>
      </c>
      <c r="K619" s="9" t="s">
        <v>3516</v>
      </c>
      <c r="L619" s="9">
        <v>30.223549999999999</v>
      </c>
      <c r="M619" s="9">
        <v>68.448869999999999</v>
      </c>
      <c r="N619" s="9" t="s">
        <v>6</v>
      </c>
      <c r="O619" s="9" t="s">
        <v>7</v>
      </c>
      <c r="P619" s="9" t="s">
        <v>8</v>
      </c>
      <c r="Q619" s="9">
        <v>2</v>
      </c>
      <c r="R619" s="9"/>
      <c r="S619" s="9"/>
      <c r="T619" s="35">
        <v>44171</v>
      </c>
      <c r="U619" s="9">
        <v>35250</v>
      </c>
      <c r="V619" s="28" t="s">
        <v>10</v>
      </c>
      <c r="W619" s="10" t="s">
        <v>117</v>
      </c>
      <c r="X619" s="9" t="s">
        <v>12</v>
      </c>
    </row>
    <row r="620" spans="1:24" s="4" customFormat="1" ht="80.099999999999994" customHeight="1" x14ac:dyDescent="0.25">
      <c r="A620" s="9">
        <f t="shared" si="49"/>
        <v>603</v>
      </c>
      <c r="B620" s="9">
        <f t="shared" si="48"/>
        <v>182</v>
      </c>
      <c r="C620" s="9" t="s">
        <v>109</v>
      </c>
      <c r="D620" s="10" t="s">
        <v>1915</v>
      </c>
      <c r="E620" s="9" t="s">
        <v>1916</v>
      </c>
      <c r="F620" s="9" t="s">
        <v>3606</v>
      </c>
      <c r="G620" s="9" t="s">
        <v>3606</v>
      </c>
      <c r="H620" s="9" t="s">
        <v>3607</v>
      </c>
      <c r="I620" s="9" t="s">
        <v>3608</v>
      </c>
      <c r="J620" s="9" t="s">
        <v>3340</v>
      </c>
      <c r="K620" s="9" t="s">
        <v>3606</v>
      </c>
      <c r="L620" s="9" t="s">
        <v>3609</v>
      </c>
      <c r="M620" s="9">
        <v>68.994550000000004</v>
      </c>
      <c r="N620" s="9" t="s">
        <v>6</v>
      </c>
      <c r="O620" s="9" t="s">
        <v>7</v>
      </c>
      <c r="P620" s="9" t="s">
        <v>8</v>
      </c>
      <c r="Q620" s="9">
        <v>2</v>
      </c>
      <c r="R620" s="9"/>
      <c r="S620" s="9"/>
      <c r="T620" s="35">
        <v>44171</v>
      </c>
      <c r="U620" s="9">
        <v>35250</v>
      </c>
      <c r="V620" s="28" t="s">
        <v>10</v>
      </c>
      <c r="W620" s="10" t="s">
        <v>117</v>
      </c>
      <c r="X620" s="9" t="s">
        <v>12</v>
      </c>
    </row>
    <row r="621" spans="1:24" s="4" customFormat="1" ht="80.099999999999994" customHeight="1" x14ac:dyDescent="0.25">
      <c r="A621" s="9">
        <f t="shared" si="49"/>
        <v>604</v>
      </c>
      <c r="B621" s="9">
        <f t="shared" si="48"/>
        <v>183</v>
      </c>
      <c r="C621" s="9" t="s">
        <v>109</v>
      </c>
      <c r="D621" s="10" t="s">
        <v>1915</v>
      </c>
      <c r="E621" s="9" t="s">
        <v>1916</v>
      </c>
      <c r="F621" s="9" t="s">
        <v>1917</v>
      </c>
      <c r="G621" s="9" t="s">
        <v>1917</v>
      </c>
      <c r="H621" s="9" t="s">
        <v>236</v>
      </c>
      <c r="I621" s="9" t="s">
        <v>3610</v>
      </c>
      <c r="J621" s="9" t="s">
        <v>3340</v>
      </c>
      <c r="K621" s="9" t="s">
        <v>1917</v>
      </c>
      <c r="L621" s="9">
        <v>30.311254699999999</v>
      </c>
      <c r="M621" s="9">
        <v>68.221553999999998</v>
      </c>
      <c r="N621" s="9" t="s">
        <v>6</v>
      </c>
      <c r="O621" s="9" t="s">
        <v>7</v>
      </c>
      <c r="P621" s="9" t="s">
        <v>8</v>
      </c>
      <c r="Q621" s="9">
        <v>2</v>
      </c>
      <c r="R621" s="9"/>
      <c r="S621" s="9"/>
      <c r="T621" s="35">
        <v>44171</v>
      </c>
      <c r="U621" s="9">
        <v>35250</v>
      </c>
      <c r="V621" s="28" t="s">
        <v>10</v>
      </c>
      <c r="W621" s="10" t="s">
        <v>117</v>
      </c>
      <c r="X621" s="9" t="s">
        <v>12</v>
      </c>
    </row>
    <row r="622" spans="1:24" s="4" customFormat="1" ht="80.099999999999994" customHeight="1" x14ac:dyDescent="0.25">
      <c r="A622" s="9">
        <f t="shared" si="49"/>
        <v>605</v>
      </c>
      <c r="B622" s="9">
        <f t="shared" si="48"/>
        <v>184</v>
      </c>
      <c r="C622" s="9" t="s">
        <v>109</v>
      </c>
      <c r="D622" s="10" t="s">
        <v>1915</v>
      </c>
      <c r="E622" s="9" t="s">
        <v>1916</v>
      </c>
      <c r="F622" s="9" t="s">
        <v>3517</v>
      </c>
      <c r="G622" s="9" t="s">
        <v>3517</v>
      </c>
      <c r="H622" s="9" t="s">
        <v>3611</v>
      </c>
      <c r="I622" s="9" t="s">
        <v>3612</v>
      </c>
      <c r="J622" s="9" t="s">
        <v>3340</v>
      </c>
      <c r="K622" s="9" t="s">
        <v>3517</v>
      </c>
      <c r="L622" s="9">
        <v>30.221448500000001</v>
      </c>
      <c r="M622" s="9">
        <v>68.332155400000005</v>
      </c>
      <c r="N622" s="9" t="s">
        <v>6</v>
      </c>
      <c r="O622" s="9" t="s">
        <v>7</v>
      </c>
      <c r="P622" s="9" t="s">
        <v>8</v>
      </c>
      <c r="Q622" s="9">
        <v>2</v>
      </c>
      <c r="R622" s="9"/>
      <c r="S622" s="9"/>
      <c r="T622" s="35">
        <v>44171</v>
      </c>
      <c r="U622" s="9">
        <v>35250</v>
      </c>
      <c r="V622" s="28" t="s">
        <v>10</v>
      </c>
      <c r="W622" s="10" t="s">
        <v>117</v>
      </c>
      <c r="X622" s="9" t="s">
        <v>12</v>
      </c>
    </row>
    <row r="623" spans="1:24" s="4" customFormat="1" ht="80.099999999999994" customHeight="1" x14ac:dyDescent="0.25">
      <c r="A623" s="9">
        <f t="shared" si="49"/>
        <v>606</v>
      </c>
      <c r="B623" s="9">
        <f t="shared" si="48"/>
        <v>185</v>
      </c>
      <c r="C623" s="9" t="s">
        <v>109</v>
      </c>
      <c r="D623" s="10" t="s">
        <v>1915</v>
      </c>
      <c r="E623" s="9" t="s">
        <v>1916</v>
      </c>
      <c r="F623" s="9" t="s">
        <v>3535</v>
      </c>
      <c r="G623" s="9" t="s">
        <v>3535</v>
      </c>
      <c r="H623" s="9" t="s">
        <v>3613</v>
      </c>
      <c r="I623" s="9" t="s">
        <v>3614</v>
      </c>
      <c r="J623" s="9" t="s">
        <v>3340</v>
      </c>
      <c r="K623" s="9" t="s">
        <v>3535</v>
      </c>
      <c r="L623" s="9">
        <v>30.215450000000001</v>
      </c>
      <c r="M623" s="9">
        <v>68.665469999999999</v>
      </c>
      <c r="N623" s="9" t="s">
        <v>6</v>
      </c>
      <c r="O623" s="9" t="s">
        <v>7</v>
      </c>
      <c r="P623" s="9" t="s">
        <v>8</v>
      </c>
      <c r="Q623" s="9">
        <v>2</v>
      </c>
      <c r="R623" s="9"/>
      <c r="S623" s="9"/>
      <c r="T623" s="35">
        <v>44171</v>
      </c>
      <c r="U623" s="9">
        <v>35250</v>
      </c>
      <c r="V623" s="28" t="s">
        <v>10</v>
      </c>
      <c r="W623" s="10" t="s">
        <v>117</v>
      </c>
      <c r="X623" s="9" t="s">
        <v>12</v>
      </c>
    </row>
    <row r="624" spans="1:24" s="4" customFormat="1" ht="80.099999999999994" customHeight="1" x14ac:dyDescent="0.25">
      <c r="A624" s="9">
        <f t="shared" si="49"/>
        <v>607</v>
      </c>
      <c r="B624" s="9">
        <f t="shared" si="48"/>
        <v>186</v>
      </c>
      <c r="C624" s="9" t="s">
        <v>109</v>
      </c>
      <c r="D624" s="10" t="s">
        <v>1915</v>
      </c>
      <c r="E624" s="9" t="s">
        <v>1916</v>
      </c>
      <c r="F624" s="9" t="s">
        <v>3394</v>
      </c>
      <c r="G624" s="9" t="s">
        <v>3394</v>
      </c>
      <c r="H624" s="9" t="s">
        <v>3573</v>
      </c>
      <c r="I624" s="9" t="s">
        <v>3615</v>
      </c>
      <c r="J624" s="9" t="s">
        <v>3340</v>
      </c>
      <c r="K624" s="9" t="s">
        <v>3394</v>
      </c>
      <c r="L624" s="9">
        <v>30.216778000000001</v>
      </c>
      <c r="M624" s="9">
        <v>68.996539999999996</v>
      </c>
      <c r="N624" s="9" t="s">
        <v>6</v>
      </c>
      <c r="O624" s="9" t="s">
        <v>7</v>
      </c>
      <c r="P624" s="9" t="s">
        <v>8</v>
      </c>
      <c r="Q624" s="9">
        <v>2</v>
      </c>
      <c r="R624" s="9"/>
      <c r="S624" s="9"/>
      <c r="T624" s="35">
        <v>44171</v>
      </c>
      <c r="U624" s="9">
        <v>35250</v>
      </c>
      <c r="V624" s="28" t="s">
        <v>10</v>
      </c>
      <c r="W624" s="10" t="s">
        <v>117</v>
      </c>
      <c r="X624" s="9" t="s">
        <v>12</v>
      </c>
    </row>
    <row r="625" spans="1:24" s="4" customFormat="1" ht="80.099999999999994" customHeight="1" x14ac:dyDescent="0.25">
      <c r="A625" s="9">
        <f t="shared" si="49"/>
        <v>608</v>
      </c>
      <c r="B625" s="9">
        <f t="shared" si="48"/>
        <v>187</v>
      </c>
      <c r="C625" s="9" t="s">
        <v>109</v>
      </c>
      <c r="D625" s="10" t="s">
        <v>1915</v>
      </c>
      <c r="E625" s="9" t="s">
        <v>1916</v>
      </c>
      <c r="F625" s="9" t="s">
        <v>3535</v>
      </c>
      <c r="G625" s="9" t="s">
        <v>3535</v>
      </c>
      <c r="H625" s="9" t="s">
        <v>3616</v>
      </c>
      <c r="I625" s="9" t="s">
        <v>3617</v>
      </c>
      <c r="J625" s="9" t="s">
        <v>3340</v>
      </c>
      <c r="K625" s="9" t="s">
        <v>3535</v>
      </c>
      <c r="L625" s="9">
        <v>30.321145000000001</v>
      </c>
      <c r="M625" s="9">
        <v>68.665409999999994</v>
      </c>
      <c r="N625" s="9" t="s">
        <v>6</v>
      </c>
      <c r="O625" s="9" t="s">
        <v>7</v>
      </c>
      <c r="P625" s="9" t="s">
        <v>8</v>
      </c>
      <c r="Q625" s="9">
        <v>2</v>
      </c>
      <c r="R625" s="9"/>
      <c r="S625" s="9"/>
      <c r="T625" s="35">
        <v>44171</v>
      </c>
      <c r="U625" s="9">
        <v>35250</v>
      </c>
      <c r="V625" s="28" t="s">
        <v>10</v>
      </c>
      <c r="W625" s="10" t="s">
        <v>117</v>
      </c>
      <c r="X625" s="9" t="s">
        <v>12</v>
      </c>
    </row>
    <row r="626" spans="1:24" s="4" customFormat="1" ht="80.099999999999994" customHeight="1" x14ac:dyDescent="0.25">
      <c r="A626" s="9">
        <f t="shared" si="49"/>
        <v>609</v>
      </c>
      <c r="B626" s="9">
        <f t="shared" si="48"/>
        <v>188</v>
      </c>
      <c r="C626" s="9" t="s">
        <v>109</v>
      </c>
      <c r="D626" s="10" t="s">
        <v>1915</v>
      </c>
      <c r="E626" s="9" t="s">
        <v>1916</v>
      </c>
      <c r="F626" s="9" t="s">
        <v>3535</v>
      </c>
      <c r="G626" s="9" t="s">
        <v>3535</v>
      </c>
      <c r="H626" s="9" t="s">
        <v>3613</v>
      </c>
      <c r="I626" s="9" t="s">
        <v>3618</v>
      </c>
      <c r="J626" s="9" t="s">
        <v>3340</v>
      </c>
      <c r="K626" s="9" t="s">
        <v>3535</v>
      </c>
      <c r="L626" s="9">
        <v>30.655449999999998</v>
      </c>
      <c r="M626" s="9">
        <v>68.214457999999993</v>
      </c>
      <c r="N626" s="9" t="s">
        <v>6</v>
      </c>
      <c r="O626" s="9" t="s">
        <v>7</v>
      </c>
      <c r="P626" s="9" t="s">
        <v>8</v>
      </c>
      <c r="Q626" s="9">
        <v>2</v>
      </c>
      <c r="R626" s="9"/>
      <c r="S626" s="9"/>
      <c r="T626" s="35">
        <v>44171</v>
      </c>
      <c r="U626" s="9">
        <v>35250</v>
      </c>
      <c r="V626" s="28" t="s">
        <v>10</v>
      </c>
      <c r="W626" s="10" t="s">
        <v>117</v>
      </c>
      <c r="X626" s="9" t="s">
        <v>12</v>
      </c>
    </row>
    <row r="627" spans="1:24" s="4" customFormat="1" ht="80.099999999999994" customHeight="1" x14ac:dyDescent="0.25">
      <c r="A627" s="9">
        <f t="shared" si="49"/>
        <v>610</v>
      </c>
      <c r="B627" s="9">
        <f t="shared" si="48"/>
        <v>189</v>
      </c>
      <c r="C627" s="9" t="s">
        <v>109</v>
      </c>
      <c r="D627" s="10" t="s">
        <v>1915</v>
      </c>
      <c r="E627" s="9" t="s">
        <v>1916</v>
      </c>
      <c r="F627" s="9" t="s">
        <v>3535</v>
      </c>
      <c r="G627" s="9" t="s">
        <v>3535</v>
      </c>
      <c r="H627" s="9" t="s">
        <v>3619</v>
      </c>
      <c r="I627" s="9" t="s">
        <v>3620</v>
      </c>
      <c r="J627" s="9" t="s">
        <v>3340</v>
      </c>
      <c r="K627" s="9" t="s">
        <v>3535</v>
      </c>
      <c r="L627" s="9">
        <v>30.944569999999999</v>
      </c>
      <c r="M627" s="9">
        <v>68.488500000000002</v>
      </c>
      <c r="N627" s="9" t="s">
        <v>6</v>
      </c>
      <c r="O627" s="9" t="s">
        <v>7</v>
      </c>
      <c r="P627" s="9" t="s">
        <v>8</v>
      </c>
      <c r="Q627" s="9">
        <v>2</v>
      </c>
      <c r="R627" s="9"/>
      <c r="S627" s="9"/>
      <c r="T627" s="35">
        <v>44171</v>
      </c>
      <c r="U627" s="9">
        <v>35250</v>
      </c>
      <c r="V627" s="28" t="s">
        <v>10</v>
      </c>
      <c r="W627" s="10" t="s">
        <v>117</v>
      </c>
      <c r="X627" s="9" t="s">
        <v>12</v>
      </c>
    </row>
    <row r="628" spans="1:24" s="4" customFormat="1" ht="80.099999999999994" customHeight="1" x14ac:dyDescent="0.25">
      <c r="A628" s="9">
        <f t="shared" si="49"/>
        <v>611</v>
      </c>
      <c r="B628" s="9">
        <f t="shared" si="48"/>
        <v>190</v>
      </c>
      <c r="C628" s="9" t="s">
        <v>109</v>
      </c>
      <c r="D628" s="10" t="s">
        <v>1915</v>
      </c>
      <c r="E628" s="9" t="s">
        <v>1916</v>
      </c>
      <c r="F628" s="9" t="s">
        <v>3621</v>
      </c>
      <c r="G628" s="9" t="s">
        <v>3621</v>
      </c>
      <c r="H628" s="9" t="s">
        <v>1452</v>
      </c>
      <c r="I628" s="9" t="s">
        <v>3622</v>
      </c>
      <c r="J628" s="9" t="s">
        <v>3340</v>
      </c>
      <c r="K628" s="9" t="s">
        <v>3621</v>
      </c>
      <c r="L628" s="9">
        <v>30.48875</v>
      </c>
      <c r="M628" s="9">
        <v>68.996539999999996</v>
      </c>
      <c r="N628" s="9" t="s">
        <v>6</v>
      </c>
      <c r="O628" s="9" t="s">
        <v>7</v>
      </c>
      <c r="P628" s="9" t="s">
        <v>8</v>
      </c>
      <c r="Q628" s="9">
        <v>2</v>
      </c>
      <c r="R628" s="9"/>
      <c r="S628" s="9"/>
      <c r="T628" s="35">
        <v>44171</v>
      </c>
      <c r="U628" s="9">
        <v>35250</v>
      </c>
      <c r="V628" s="28" t="s">
        <v>10</v>
      </c>
      <c r="W628" s="10" t="s">
        <v>117</v>
      </c>
      <c r="X628" s="9" t="s">
        <v>12</v>
      </c>
    </row>
    <row r="629" spans="1:24" s="4" customFormat="1" ht="80.099999999999994" customHeight="1" x14ac:dyDescent="0.25">
      <c r="A629" s="9">
        <f t="shared" si="49"/>
        <v>612</v>
      </c>
      <c r="B629" s="9">
        <f t="shared" si="48"/>
        <v>191</v>
      </c>
      <c r="C629" s="9" t="s">
        <v>109</v>
      </c>
      <c r="D629" s="10" t="s">
        <v>1915</v>
      </c>
      <c r="E629" s="9" t="s">
        <v>1916</v>
      </c>
      <c r="F629" s="9" t="s">
        <v>3516</v>
      </c>
      <c r="G629" s="9" t="s">
        <v>3516</v>
      </c>
      <c r="H629" s="9" t="s">
        <v>1811</v>
      </c>
      <c r="I629" s="9" t="s">
        <v>3623</v>
      </c>
      <c r="J629" s="9" t="s">
        <v>3340</v>
      </c>
      <c r="K629" s="9" t="s">
        <v>3516</v>
      </c>
      <c r="L629" s="9">
        <v>30.544779999999999</v>
      </c>
      <c r="M629" s="9">
        <v>68.665409999999994</v>
      </c>
      <c r="N629" s="9" t="s">
        <v>6</v>
      </c>
      <c r="O629" s="9" t="s">
        <v>7</v>
      </c>
      <c r="P629" s="9" t="s">
        <v>8</v>
      </c>
      <c r="Q629" s="9">
        <v>2</v>
      </c>
      <c r="R629" s="9"/>
      <c r="S629" s="9"/>
      <c r="T629" s="35">
        <v>44171</v>
      </c>
      <c r="U629" s="9">
        <v>35250</v>
      </c>
      <c r="V629" s="28" t="s">
        <v>10</v>
      </c>
      <c r="W629" s="10" t="s">
        <v>117</v>
      </c>
      <c r="X629" s="9" t="s">
        <v>12</v>
      </c>
    </row>
    <row r="630" spans="1:24" s="4" customFormat="1" ht="80.099999999999994" customHeight="1" x14ac:dyDescent="0.25">
      <c r="A630" s="9">
        <f t="shared" si="49"/>
        <v>613</v>
      </c>
      <c r="B630" s="9">
        <f t="shared" si="48"/>
        <v>192</v>
      </c>
      <c r="C630" s="9" t="s">
        <v>109</v>
      </c>
      <c r="D630" s="10" t="s">
        <v>1915</v>
      </c>
      <c r="E630" s="9" t="s">
        <v>1916</v>
      </c>
      <c r="F630" s="9" t="s">
        <v>3535</v>
      </c>
      <c r="G630" s="9" t="s">
        <v>3535</v>
      </c>
      <c r="H630" s="9" t="s">
        <v>3624</v>
      </c>
      <c r="I630" s="9" t="s">
        <v>3625</v>
      </c>
      <c r="J630" s="9" t="s">
        <v>3340</v>
      </c>
      <c r="K630" s="9" t="s">
        <v>3535</v>
      </c>
      <c r="L630" s="9">
        <v>30.996449999999999</v>
      </c>
      <c r="M630" s="9">
        <v>68.551419999999993</v>
      </c>
      <c r="N630" s="9" t="s">
        <v>6</v>
      </c>
      <c r="O630" s="9" t="s">
        <v>7</v>
      </c>
      <c r="P630" s="9" t="s">
        <v>8</v>
      </c>
      <c r="Q630" s="9">
        <v>1</v>
      </c>
      <c r="R630" s="9"/>
      <c r="S630" s="9"/>
      <c r="T630" s="35">
        <v>44171</v>
      </c>
      <c r="U630" s="9">
        <v>17625</v>
      </c>
      <c r="V630" s="28" t="s">
        <v>10</v>
      </c>
      <c r="W630" s="10" t="s">
        <v>117</v>
      </c>
      <c r="X630" s="9" t="s">
        <v>12</v>
      </c>
    </row>
    <row r="631" spans="1:24" s="4" customFormat="1" ht="80.099999999999994" customHeight="1" x14ac:dyDescent="0.25">
      <c r="A631" s="9">
        <f t="shared" si="49"/>
        <v>614</v>
      </c>
      <c r="B631" s="9">
        <f t="shared" si="48"/>
        <v>193</v>
      </c>
      <c r="C631" s="9" t="s">
        <v>109</v>
      </c>
      <c r="D631" s="10" t="s">
        <v>1915</v>
      </c>
      <c r="E631" s="9" t="s">
        <v>1916</v>
      </c>
      <c r="F631" s="9" t="s">
        <v>3517</v>
      </c>
      <c r="G631" s="9" t="s">
        <v>3517</v>
      </c>
      <c r="H631" s="9" t="s">
        <v>3195</v>
      </c>
      <c r="I631" s="9" t="s">
        <v>3626</v>
      </c>
      <c r="J631" s="9" t="s">
        <v>3340</v>
      </c>
      <c r="K631" s="9" t="s">
        <v>3517</v>
      </c>
      <c r="L631" s="9">
        <v>30.221540000000001</v>
      </c>
      <c r="M631" s="9">
        <v>68.665469999999999</v>
      </c>
      <c r="N631" s="9" t="s">
        <v>6</v>
      </c>
      <c r="O631" s="9" t="s">
        <v>7</v>
      </c>
      <c r="P631" s="9" t="s">
        <v>8</v>
      </c>
      <c r="Q631" s="9">
        <v>1</v>
      </c>
      <c r="R631" s="9"/>
      <c r="S631" s="9"/>
      <c r="T631" s="35">
        <v>44171</v>
      </c>
      <c r="U631" s="9">
        <v>17625</v>
      </c>
      <c r="V631" s="28" t="s">
        <v>10</v>
      </c>
      <c r="W631" s="10" t="s">
        <v>117</v>
      </c>
      <c r="X631" s="9" t="s">
        <v>12</v>
      </c>
    </row>
    <row r="632" spans="1:24" s="4" customFormat="1" ht="80.099999999999994" customHeight="1" x14ac:dyDescent="0.25">
      <c r="A632" s="9">
        <f t="shared" si="49"/>
        <v>615</v>
      </c>
      <c r="B632" s="9">
        <f t="shared" si="48"/>
        <v>194</v>
      </c>
      <c r="C632" s="9" t="s">
        <v>109</v>
      </c>
      <c r="D632" s="10" t="s">
        <v>1915</v>
      </c>
      <c r="E632" s="9" t="s">
        <v>1916</v>
      </c>
      <c r="F632" s="9" t="s">
        <v>3415</v>
      </c>
      <c r="G632" s="9" t="s">
        <v>3415</v>
      </c>
      <c r="H632" s="9" t="s">
        <v>714</v>
      </c>
      <c r="I632" s="9" t="s">
        <v>3627</v>
      </c>
      <c r="J632" s="9" t="s">
        <v>3340</v>
      </c>
      <c r="K632" s="9" t="s">
        <v>3415</v>
      </c>
      <c r="L632" s="9">
        <v>30.778890000000001</v>
      </c>
      <c r="M632" s="9">
        <v>68.114500000000007</v>
      </c>
      <c r="N632" s="9" t="s">
        <v>6</v>
      </c>
      <c r="O632" s="9" t="s">
        <v>7</v>
      </c>
      <c r="P632" s="9" t="s">
        <v>8</v>
      </c>
      <c r="Q632" s="9">
        <v>1</v>
      </c>
      <c r="R632" s="9"/>
      <c r="S632" s="9"/>
      <c r="T632" s="35">
        <v>44171</v>
      </c>
      <c r="U632" s="9">
        <v>17625</v>
      </c>
      <c r="V632" s="28" t="s">
        <v>10</v>
      </c>
      <c r="W632" s="10" t="s">
        <v>117</v>
      </c>
      <c r="X632" s="9" t="s">
        <v>12</v>
      </c>
    </row>
    <row r="633" spans="1:24" s="4" customFormat="1" ht="80.099999999999994" customHeight="1" x14ac:dyDescent="0.25">
      <c r="A633" s="9">
        <f t="shared" si="49"/>
        <v>616</v>
      </c>
      <c r="B633" s="9">
        <f t="shared" ref="B633:B646" si="50">B632+1</f>
        <v>195</v>
      </c>
      <c r="C633" s="9" t="s">
        <v>109</v>
      </c>
      <c r="D633" s="10" t="s">
        <v>1915</v>
      </c>
      <c r="E633" s="9" t="s">
        <v>1916</v>
      </c>
      <c r="F633" s="9" t="s">
        <v>3346</v>
      </c>
      <c r="G633" s="9" t="s">
        <v>3346</v>
      </c>
      <c r="H633" s="9" t="s">
        <v>3473</v>
      </c>
      <c r="I633" s="9" t="s">
        <v>3628</v>
      </c>
      <c r="J633" s="9" t="s">
        <v>3340</v>
      </c>
      <c r="K633" s="9" t="s">
        <v>3346</v>
      </c>
      <c r="L633" s="9">
        <v>30.998745</v>
      </c>
      <c r="M633" s="9">
        <v>68.221540000000005</v>
      </c>
      <c r="N633" s="9" t="s">
        <v>6</v>
      </c>
      <c r="O633" s="9" t="s">
        <v>7</v>
      </c>
      <c r="P633" s="9" t="s">
        <v>8</v>
      </c>
      <c r="Q633" s="9">
        <v>1</v>
      </c>
      <c r="R633" s="9"/>
      <c r="S633" s="9"/>
      <c r="T633" s="35">
        <v>44171</v>
      </c>
      <c r="U633" s="9">
        <v>17625</v>
      </c>
      <c r="V633" s="28" t="s">
        <v>10</v>
      </c>
      <c r="W633" s="10" t="s">
        <v>117</v>
      </c>
      <c r="X633" s="9" t="s">
        <v>12</v>
      </c>
    </row>
    <row r="634" spans="1:24" s="4" customFormat="1" ht="80.099999999999994" customHeight="1" x14ac:dyDescent="0.25">
      <c r="A634" s="9">
        <f t="shared" ref="A634:A646" si="51">A633+1</f>
        <v>617</v>
      </c>
      <c r="B634" s="9">
        <f t="shared" si="50"/>
        <v>196</v>
      </c>
      <c r="C634" s="9" t="s">
        <v>109</v>
      </c>
      <c r="D634" s="10" t="s">
        <v>1915</v>
      </c>
      <c r="E634" s="9" t="s">
        <v>1916</v>
      </c>
      <c r="F634" s="9" t="s">
        <v>3358</v>
      </c>
      <c r="G634" s="9" t="s">
        <v>3358</v>
      </c>
      <c r="H634" s="9" t="s">
        <v>3105</v>
      </c>
      <c r="I634" s="9" t="s">
        <v>3629</v>
      </c>
      <c r="J634" s="9" t="s">
        <v>3340</v>
      </c>
      <c r="K634" s="9" t="s">
        <v>3358</v>
      </c>
      <c r="L634" s="9">
        <v>30.665478</v>
      </c>
      <c r="M634" s="9">
        <v>68.996539999999996</v>
      </c>
      <c r="N634" s="9" t="s">
        <v>6</v>
      </c>
      <c r="O634" s="9" t="s">
        <v>7</v>
      </c>
      <c r="P634" s="9" t="s">
        <v>8</v>
      </c>
      <c r="Q634" s="9">
        <v>1</v>
      </c>
      <c r="R634" s="9"/>
      <c r="S634" s="9"/>
      <c r="T634" s="35">
        <v>44171</v>
      </c>
      <c r="U634" s="9">
        <v>17625</v>
      </c>
      <c r="V634" s="28" t="s">
        <v>10</v>
      </c>
      <c r="W634" s="10" t="s">
        <v>117</v>
      </c>
      <c r="X634" s="9" t="s">
        <v>12</v>
      </c>
    </row>
    <row r="635" spans="1:24" s="4" customFormat="1" ht="80.099999999999994" customHeight="1" x14ac:dyDescent="0.25">
      <c r="A635" s="9">
        <f t="shared" si="51"/>
        <v>618</v>
      </c>
      <c r="B635" s="9">
        <f t="shared" si="50"/>
        <v>197</v>
      </c>
      <c r="C635" s="9" t="s">
        <v>109</v>
      </c>
      <c r="D635" s="10" t="s">
        <v>1915</v>
      </c>
      <c r="E635" s="9" t="s">
        <v>1916</v>
      </c>
      <c r="F635" s="9" t="s">
        <v>3358</v>
      </c>
      <c r="G635" s="9" t="s">
        <v>3358</v>
      </c>
      <c r="H635" s="9" t="s">
        <v>3630</v>
      </c>
      <c r="I635" s="9" t="s">
        <v>3631</v>
      </c>
      <c r="J635" s="9" t="s">
        <v>3340</v>
      </c>
      <c r="K635" s="9" t="s">
        <v>3358</v>
      </c>
      <c r="L635" s="9">
        <v>30.11458</v>
      </c>
      <c r="M635" s="9">
        <v>68.996554000000003</v>
      </c>
      <c r="N635" s="9" t="s">
        <v>6</v>
      </c>
      <c r="O635" s="9" t="s">
        <v>7</v>
      </c>
      <c r="P635" s="9" t="s">
        <v>8</v>
      </c>
      <c r="Q635" s="9">
        <v>1</v>
      </c>
      <c r="R635" s="9"/>
      <c r="S635" s="9"/>
      <c r="T635" s="35">
        <v>44171</v>
      </c>
      <c r="U635" s="9">
        <v>17625</v>
      </c>
      <c r="V635" s="28" t="s">
        <v>10</v>
      </c>
      <c r="W635" s="10" t="s">
        <v>117</v>
      </c>
      <c r="X635" s="9" t="s">
        <v>12</v>
      </c>
    </row>
    <row r="636" spans="1:24" s="4" customFormat="1" ht="80.099999999999994" customHeight="1" x14ac:dyDescent="0.25">
      <c r="A636" s="9">
        <f t="shared" si="51"/>
        <v>619</v>
      </c>
      <c r="B636" s="9">
        <f t="shared" si="50"/>
        <v>198</v>
      </c>
      <c r="C636" s="9" t="s">
        <v>109</v>
      </c>
      <c r="D636" s="10" t="s">
        <v>1915</v>
      </c>
      <c r="E636" s="9" t="s">
        <v>1916</v>
      </c>
      <c r="F636" s="9" t="s">
        <v>3358</v>
      </c>
      <c r="G636" s="9" t="s">
        <v>3358</v>
      </c>
      <c r="H636" s="9" t="s">
        <v>1189</v>
      </c>
      <c r="I636" s="9" t="s">
        <v>3632</v>
      </c>
      <c r="J636" s="9" t="s">
        <v>3340</v>
      </c>
      <c r="K636" s="9" t="s">
        <v>3358</v>
      </c>
      <c r="L636" s="9">
        <v>30.55874</v>
      </c>
      <c r="M636" s="9">
        <v>68.331554999999994</v>
      </c>
      <c r="N636" s="9" t="s">
        <v>6</v>
      </c>
      <c r="O636" s="9" t="s">
        <v>7</v>
      </c>
      <c r="P636" s="9" t="s">
        <v>8</v>
      </c>
      <c r="Q636" s="9">
        <v>1</v>
      </c>
      <c r="R636" s="9"/>
      <c r="S636" s="9"/>
      <c r="T636" s="35">
        <v>44171</v>
      </c>
      <c r="U636" s="9">
        <v>17625</v>
      </c>
      <c r="V636" s="28" t="s">
        <v>10</v>
      </c>
      <c r="W636" s="10" t="s">
        <v>117</v>
      </c>
      <c r="X636" s="9" t="s">
        <v>12</v>
      </c>
    </row>
    <row r="637" spans="1:24" s="4" customFormat="1" ht="80.099999999999994" customHeight="1" x14ac:dyDescent="0.25">
      <c r="A637" s="9">
        <f t="shared" si="51"/>
        <v>620</v>
      </c>
      <c r="B637" s="9">
        <f t="shared" si="50"/>
        <v>199</v>
      </c>
      <c r="C637" s="9" t="s">
        <v>109</v>
      </c>
      <c r="D637" s="10" t="s">
        <v>1915</v>
      </c>
      <c r="E637" s="9" t="s">
        <v>1916</v>
      </c>
      <c r="F637" s="9" t="s">
        <v>3633</v>
      </c>
      <c r="G637" s="9" t="s">
        <v>3633</v>
      </c>
      <c r="H637" s="9" t="s">
        <v>3473</v>
      </c>
      <c r="I637" s="9" t="s">
        <v>3634</v>
      </c>
      <c r="J637" s="9" t="s">
        <v>3340</v>
      </c>
      <c r="K637" s="9" t="s">
        <v>3633</v>
      </c>
      <c r="L637" s="9">
        <v>30.221547999999999</v>
      </c>
      <c r="M637" s="9">
        <v>68.966548000000003</v>
      </c>
      <c r="N637" s="9" t="s">
        <v>6</v>
      </c>
      <c r="O637" s="9" t="s">
        <v>7</v>
      </c>
      <c r="P637" s="9" t="s">
        <v>8</v>
      </c>
      <c r="Q637" s="9">
        <v>2</v>
      </c>
      <c r="R637" s="9"/>
      <c r="S637" s="9"/>
      <c r="T637" s="35">
        <v>44171</v>
      </c>
      <c r="U637" s="9">
        <v>35250</v>
      </c>
      <c r="V637" s="28" t="s">
        <v>10</v>
      </c>
      <c r="W637" s="10" t="s">
        <v>117</v>
      </c>
      <c r="X637" s="9" t="s">
        <v>12</v>
      </c>
    </row>
    <row r="638" spans="1:24" s="4" customFormat="1" ht="80.099999999999994" customHeight="1" x14ac:dyDescent="0.25">
      <c r="A638" s="9">
        <f t="shared" si="51"/>
        <v>621</v>
      </c>
      <c r="B638" s="9">
        <f t="shared" si="50"/>
        <v>200</v>
      </c>
      <c r="C638" s="9" t="s">
        <v>109</v>
      </c>
      <c r="D638" s="10" t="s">
        <v>1915</v>
      </c>
      <c r="E638" s="9" t="s">
        <v>1916</v>
      </c>
      <c r="F638" s="9" t="s">
        <v>3633</v>
      </c>
      <c r="G638" s="9" t="s">
        <v>3633</v>
      </c>
      <c r="H638" s="9" t="s">
        <v>3635</v>
      </c>
      <c r="I638" s="9" t="s">
        <v>3636</v>
      </c>
      <c r="J638" s="9" t="s">
        <v>3340</v>
      </c>
      <c r="K638" s="9" t="s">
        <v>3633</v>
      </c>
      <c r="L638" s="9">
        <v>30.221547999999999</v>
      </c>
      <c r="M638" s="9">
        <v>68.554874999999996</v>
      </c>
      <c r="N638" s="9" t="s">
        <v>6</v>
      </c>
      <c r="O638" s="9" t="s">
        <v>7</v>
      </c>
      <c r="P638" s="9" t="s">
        <v>8</v>
      </c>
      <c r="Q638" s="9">
        <v>2</v>
      </c>
      <c r="R638" s="9"/>
      <c r="S638" s="9"/>
      <c r="T638" s="35">
        <v>44171</v>
      </c>
      <c r="U638" s="9">
        <v>35250</v>
      </c>
      <c r="V638" s="28" t="s">
        <v>10</v>
      </c>
      <c r="W638" s="10" t="s">
        <v>117</v>
      </c>
      <c r="X638" s="9" t="s">
        <v>12</v>
      </c>
    </row>
    <row r="639" spans="1:24" s="4" customFormat="1" ht="80.099999999999994" customHeight="1" x14ac:dyDescent="0.25">
      <c r="A639" s="9">
        <f t="shared" si="51"/>
        <v>622</v>
      </c>
      <c r="B639" s="9">
        <f t="shared" si="50"/>
        <v>201</v>
      </c>
      <c r="C639" s="9" t="s">
        <v>109</v>
      </c>
      <c r="D639" s="10" t="s">
        <v>1915</v>
      </c>
      <c r="E639" s="9" t="s">
        <v>1916</v>
      </c>
      <c r="F639" s="9" t="s">
        <v>3633</v>
      </c>
      <c r="G639" s="9" t="s">
        <v>3633</v>
      </c>
      <c r="H639" s="9" t="s">
        <v>3637</v>
      </c>
      <c r="I639" s="9" t="s">
        <v>1918</v>
      </c>
      <c r="J639" s="9" t="s">
        <v>3340</v>
      </c>
      <c r="K639" s="9" t="s">
        <v>3633</v>
      </c>
      <c r="L639" s="9">
        <v>30.225484999999999</v>
      </c>
      <c r="M639" s="9">
        <v>68.556539999999998</v>
      </c>
      <c r="N639" s="9" t="s">
        <v>6</v>
      </c>
      <c r="O639" s="9" t="s">
        <v>7</v>
      </c>
      <c r="P639" s="9" t="s">
        <v>8</v>
      </c>
      <c r="Q639" s="9">
        <v>2</v>
      </c>
      <c r="R639" s="9"/>
      <c r="S639" s="9"/>
      <c r="T639" s="35">
        <v>44171</v>
      </c>
      <c r="U639" s="9">
        <v>35250</v>
      </c>
      <c r="V639" s="28" t="s">
        <v>10</v>
      </c>
      <c r="W639" s="10" t="s">
        <v>117</v>
      </c>
      <c r="X639" s="9" t="s">
        <v>12</v>
      </c>
    </row>
    <row r="640" spans="1:24" s="4" customFormat="1" ht="80.099999999999994" customHeight="1" x14ac:dyDescent="0.25">
      <c r="A640" s="9">
        <f t="shared" si="51"/>
        <v>623</v>
      </c>
      <c r="B640" s="9">
        <f t="shared" si="50"/>
        <v>202</v>
      </c>
      <c r="C640" s="9" t="s">
        <v>109</v>
      </c>
      <c r="D640" s="10" t="s">
        <v>1915</v>
      </c>
      <c r="E640" s="9" t="s">
        <v>1916</v>
      </c>
      <c r="F640" s="9" t="s">
        <v>3633</v>
      </c>
      <c r="G640" s="9" t="s">
        <v>3633</v>
      </c>
      <c r="H640" s="9" t="s">
        <v>3638</v>
      </c>
      <c r="I640" s="9" t="s">
        <v>3639</v>
      </c>
      <c r="J640" s="9" t="s">
        <v>3340</v>
      </c>
      <c r="K640" s="9" t="s">
        <v>3633</v>
      </c>
      <c r="L640" s="9">
        <v>30.221547999999999</v>
      </c>
      <c r="M640" s="9">
        <v>68.332154000000003</v>
      </c>
      <c r="N640" s="9" t="s">
        <v>6</v>
      </c>
      <c r="O640" s="9" t="s">
        <v>7</v>
      </c>
      <c r="P640" s="9" t="s">
        <v>8</v>
      </c>
      <c r="Q640" s="9">
        <v>2</v>
      </c>
      <c r="R640" s="9"/>
      <c r="S640" s="9"/>
      <c r="T640" s="35">
        <v>44171</v>
      </c>
      <c r="U640" s="9">
        <v>35250</v>
      </c>
      <c r="V640" s="28" t="s">
        <v>10</v>
      </c>
      <c r="W640" s="10" t="s">
        <v>117</v>
      </c>
      <c r="X640" s="9" t="s">
        <v>12</v>
      </c>
    </row>
    <row r="641" spans="1:25" s="4" customFormat="1" ht="80.099999999999994" customHeight="1" x14ac:dyDescent="0.25">
      <c r="A641" s="9">
        <f t="shared" si="51"/>
        <v>624</v>
      </c>
      <c r="B641" s="9">
        <f t="shared" si="50"/>
        <v>203</v>
      </c>
      <c r="C641" s="9" t="s">
        <v>109</v>
      </c>
      <c r="D641" s="10" t="s">
        <v>1915</v>
      </c>
      <c r="E641" s="9" t="s">
        <v>1916</v>
      </c>
      <c r="F641" s="9" t="s">
        <v>3633</v>
      </c>
      <c r="G641" s="9" t="s">
        <v>3633</v>
      </c>
      <c r="H641" s="9" t="s">
        <v>3640</v>
      </c>
      <c r="I641" s="9" t="s">
        <v>3641</v>
      </c>
      <c r="J641" s="9" t="s">
        <v>3340</v>
      </c>
      <c r="K641" s="9" t="s">
        <v>3633</v>
      </c>
      <c r="L641" s="9">
        <v>30.332153999999999</v>
      </c>
      <c r="M641" s="9">
        <v>68.554869999999994</v>
      </c>
      <c r="N641" s="9" t="s">
        <v>6</v>
      </c>
      <c r="O641" s="9" t="s">
        <v>7</v>
      </c>
      <c r="P641" s="9" t="s">
        <v>8</v>
      </c>
      <c r="Q641" s="9">
        <v>2</v>
      </c>
      <c r="R641" s="9"/>
      <c r="S641" s="9"/>
      <c r="T641" s="35">
        <v>44171</v>
      </c>
      <c r="U641" s="9">
        <v>35250</v>
      </c>
      <c r="V641" s="28" t="s">
        <v>10</v>
      </c>
      <c r="W641" s="10" t="s">
        <v>117</v>
      </c>
      <c r="X641" s="9" t="s">
        <v>12</v>
      </c>
    </row>
    <row r="642" spans="1:25" s="4" customFormat="1" ht="80.099999999999994" customHeight="1" x14ac:dyDescent="0.25">
      <c r="A642" s="9">
        <f t="shared" si="51"/>
        <v>625</v>
      </c>
      <c r="B642" s="9">
        <f t="shared" si="50"/>
        <v>204</v>
      </c>
      <c r="C642" s="9" t="s">
        <v>109</v>
      </c>
      <c r="D642" s="10" t="s">
        <v>1915</v>
      </c>
      <c r="E642" s="9" t="s">
        <v>1916</v>
      </c>
      <c r="F642" s="9" t="s">
        <v>3633</v>
      </c>
      <c r="G642" s="9" t="s">
        <v>3633</v>
      </c>
      <c r="H642" s="9" t="s">
        <v>3642</v>
      </c>
      <c r="I642" s="9" t="s">
        <v>3467</v>
      </c>
      <c r="J642" s="9" t="s">
        <v>3340</v>
      </c>
      <c r="K642" s="9" t="s">
        <v>3633</v>
      </c>
      <c r="L642" s="9">
        <v>30.221544999999999</v>
      </c>
      <c r="M642" s="9">
        <v>68.665412000000003</v>
      </c>
      <c r="N642" s="9" t="s">
        <v>6</v>
      </c>
      <c r="O642" s="9" t="s">
        <v>7</v>
      </c>
      <c r="P642" s="9" t="s">
        <v>8</v>
      </c>
      <c r="Q642" s="9">
        <v>1</v>
      </c>
      <c r="R642" s="9"/>
      <c r="S642" s="9"/>
      <c r="T642" s="35">
        <v>44171</v>
      </c>
      <c r="U642" s="9">
        <v>17625</v>
      </c>
      <c r="V642" s="28" t="s">
        <v>10</v>
      </c>
      <c r="W642" s="10" t="s">
        <v>117</v>
      </c>
      <c r="X642" s="9" t="s">
        <v>12</v>
      </c>
    </row>
    <row r="643" spans="1:25" s="4" customFormat="1" ht="80.099999999999994" customHeight="1" x14ac:dyDescent="0.25">
      <c r="A643" s="9">
        <f t="shared" si="51"/>
        <v>626</v>
      </c>
      <c r="B643" s="9">
        <f t="shared" si="50"/>
        <v>205</v>
      </c>
      <c r="C643" s="9" t="s">
        <v>109</v>
      </c>
      <c r="D643" s="10" t="s">
        <v>1915</v>
      </c>
      <c r="E643" s="9" t="s">
        <v>1916</v>
      </c>
      <c r="F643" s="9" t="s">
        <v>3633</v>
      </c>
      <c r="G643" s="9" t="s">
        <v>3633</v>
      </c>
      <c r="H643" s="9" t="s">
        <v>3643</v>
      </c>
      <c r="I643" s="9" t="s">
        <v>3644</v>
      </c>
      <c r="J643" s="9" t="s">
        <v>3340</v>
      </c>
      <c r="K643" s="9" t="s">
        <v>3633</v>
      </c>
      <c r="L643" s="9">
        <v>30.332154800000001</v>
      </c>
      <c r="M643" s="9">
        <v>68.998543999999995</v>
      </c>
      <c r="N643" s="9" t="s">
        <v>6</v>
      </c>
      <c r="O643" s="9" t="s">
        <v>7</v>
      </c>
      <c r="P643" s="9" t="s">
        <v>8</v>
      </c>
      <c r="Q643" s="9">
        <v>1</v>
      </c>
      <c r="R643" s="9"/>
      <c r="S643" s="9"/>
      <c r="T643" s="35">
        <v>44171</v>
      </c>
      <c r="U643" s="9">
        <v>17625</v>
      </c>
      <c r="V643" s="28" t="s">
        <v>10</v>
      </c>
      <c r="W643" s="10" t="s">
        <v>117</v>
      </c>
      <c r="X643" s="9" t="s">
        <v>12</v>
      </c>
    </row>
    <row r="644" spans="1:25" s="4" customFormat="1" ht="80.099999999999994" customHeight="1" x14ac:dyDescent="0.25">
      <c r="A644" s="9">
        <f t="shared" si="51"/>
        <v>627</v>
      </c>
      <c r="B644" s="9">
        <f t="shared" si="50"/>
        <v>206</v>
      </c>
      <c r="C644" s="9" t="s">
        <v>109</v>
      </c>
      <c r="D644" s="10" t="s">
        <v>1915</v>
      </c>
      <c r="E644" s="9" t="s">
        <v>1916</v>
      </c>
      <c r="F644" s="9" t="s">
        <v>3517</v>
      </c>
      <c r="G644" s="9" t="s">
        <v>3517</v>
      </c>
      <c r="H644" s="9" t="s">
        <v>3645</v>
      </c>
      <c r="I644" s="9" t="s">
        <v>3646</v>
      </c>
      <c r="J644" s="9" t="s">
        <v>3340</v>
      </c>
      <c r="K644" s="9" t="s">
        <v>3517</v>
      </c>
      <c r="L644" s="9">
        <v>30.321225399999999</v>
      </c>
      <c r="M644" s="9">
        <v>68.65455</v>
      </c>
      <c r="N644" s="9" t="s">
        <v>6</v>
      </c>
      <c r="O644" s="9" t="s">
        <v>7</v>
      </c>
      <c r="P644" s="9" t="s">
        <v>8</v>
      </c>
      <c r="Q644" s="9">
        <v>1</v>
      </c>
      <c r="R644" s="9"/>
      <c r="S644" s="9"/>
      <c r="T644" s="35">
        <v>44171</v>
      </c>
      <c r="U644" s="9">
        <v>17625</v>
      </c>
      <c r="V644" s="28" t="s">
        <v>10</v>
      </c>
      <c r="W644" s="10" t="s">
        <v>117</v>
      </c>
      <c r="X644" s="9" t="s">
        <v>12</v>
      </c>
    </row>
    <row r="645" spans="1:25" s="4" customFormat="1" ht="80.099999999999994" customHeight="1" x14ac:dyDescent="0.25">
      <c r="A645" s="9">
        <f t="shared" si="51"/>
        <v>628</v>
      </c>
      <c r="B645" s="9">
        <f t="shared" si="50"/>
        <v>207</v>
      </c>
      <c r="C645" s="9" t="s">
        <v>109</v>
      </c>
      <c r="D645" s="10" t="s">
        <v>1915</v>
      </c>
      <c r="E645" s="9" t="s">
        <v>1916</v>
      </c>
      <c r="F645" s="9" t="s">
        <v>3367</v>
      </c>
      <c r="G645" s="9" t="s">
        <v>3367</v>
      </c>
      <c r="H645" s="9" t="s">
        <v>2883</v>
      </c>
      <c r="I645" s="9" t="s">
        <v>3647</v>
      </c>
      <c r="J645" s="9" t="s">
        <v>3340</v>
      </c>
      <c r="K645" s="9" t="s">
        <v>3367</v>
      </c>
      <c r="L645" s="9">
        <v>30.221257999999999</v>
      </c>
      <c r="M645" s="9">
        <v>68.996540999999993</v>
      </c>
      <c r="N645" s="9" t="s">
        <v>6</v>
      </c>
      <c r="O645" s="9" t="s">
        <v>7</v>
      </c>
      <c r="P645" s="9" t="s">
        <v>8</v>
      </c>
      <c r="Q645" s="9">
        <v>2</v>
      </c>
      <c r="R645" s="9"/>
      <c r="S645" s="9"/>
      <c r="T645" s="35">
        <v>44171</v>
      </c>
      <c r="U645" s="9">
        <v>35250</v>
      </c>
      <c r="V645" s="28" t="s">
        <v>10</v>
      </c>
      <c r="W645" s="10" t="s">
        <v>117</v>
      </c>
      <c r="X645" s="9" t="s">
        <v>12</v>
      </c>
    </row>
    <row r="646" spans="1:25" s="4" customFormat="1" ht="80.099999999999994" customHeight="1" x14ac:dyDescent="0.25">
      <c r="A646" s="9">
        <f t="shared" si="51"/>
        <v>629</v>
      </c>
      <c r="B646" s="9">
        <f t="shared" si="50"/>
        <v>208</v>
      </c>
      <c r="C646" s="9" t="s">
        <v>109</v>
      </c>
      <c r="D646" s="10" t="s">
        <v>1915</v>
      </c>
      <c r="E646" s="9" t="s">
        <v>1916</v>
      </c>
      <c r="F646" s="9" t="s">
        <v>3516</v>
      </c>
      <c r="G646" s="9" t="s">
        <v>3516</v>
      </c>
      <c r="H646" s="9" t="s">
        <v>3360</v>
      </c>
      <c r="I646" s="9" t="s">
        <v>3641</v>
      </c>
      <c r="J646" s="9" t="s">
        <v>3340</v>
      </c>
      <c r="K646" s="9" t="s">
        <v>3516</v>
      </c>
      <c r="L646" s="9">
        <v>30.663214</v>
      </c>
      <c r="M646" s="9">
        <v>68.565545</v>
      </c>
      <c r="N646" s="9" t="s">
        <v>6</v>
      </c>
      <c r="O646" s="9" t="s">
        <v>7</v>
      </c>
      <c r="P646" s="9" t="s">
        <v>8</v>
      </c>
      <c r="Q646" s="9">
        <v>1</v>
      </c>
      <c r="R646" s="9"/>
      <c r="S646" s="9"/>
      <c r="T646" s="35">
        <v>44171</v>
      </c>
      <c r="U646" s="9">
        <v>17625</v>
      </c>
      <c r="V646" s="28" t="s">
        <v>10</v>
      </c>
      <c r="W646" s="10" t="s">
        <v>117</v>
      </c>
      <c r="X646" s="9" t="s">
        <v>12</v>
      </c>
    </row>
    <row r="647" spans="1:25" s="4" customFormat="1" ht="80.099999999999994" customHeight="1" x14ac:dyDescent="0.25">
      <c r="C647" s="179"/>
      <c r="D647" s="179"/>
      <c r="E647" s="179"/>
      <c r="F647" s="179"/>
      <c r="G647" s="179"/>
      <c r="H647" s="179"/>
      <c r="I647" s="179"/>
      <c r="J647" s="179"/>
      <c r="K647" s="179"/>
      <c r="L647" s="179"/>
      <c r="M647" s="179"/>
      <c r="N647" s="179"/>
      <c r="O647" s="179"/>
      <c r="P647" s="179"/>
      <c r="Q647" s="199">
        <f>SUM(Q439:Q646)</f>
        <v>178</v>
      </c>
      <c r="R647" s="199">
        <f t="shared" ref="R647:S647" si="52">SUM(R439:R646)</f>
        <v>0</v>
      </c>
      <c r="S647" s="199">
        <f t="shared" si="52"/>
        <v>369</v>
      </c>
      <c r="T647" s="179"/>
      <c r="U647" s="179"/>
      <c r="V647" s="179"/>
      <c r="W647" s="179"/>
    </row>
    <row r="648" spans="1:25" s="4" customFormat="1" ht="80.099999999999994" customHeight="1" x14ac:dyDescent="0.25">
      <c r="A648" s="9">
        <f>A646+1</f>
        <v>630</v>
      </c>
      <c r="B648" s="9">
        <v>1</v>
      </c>
      <c r="C648" s="9" t="s">
        <v>103</v>
      </c>
      <c r="D648" s="10" t="s">
        <v>1915</v>
      </c>
      <c r="E648" s="9" t="s">
        <v>1916</v>
      </c>
      <c r="F648" s="9" t="s">
        <v>3343</v>
      </c>
      <c r="G648" s="9" t="s">
        <v>3343</v>
      </c>
      <c r="H648" s="9" t="s">
        <v>3648</v>
      </c>
      <c r="I648" s="9" t="s">
        <v>3649</v>
      </c>
      <c r="J648" s="9" t="s">
        <v>3340</v>
      </c>
      <c r="K648" s="9" t="s">
        <v>3343</v>
      </c>
      <c r="L648" s="9">
        <v>30.56737</v>
      </c>
      <c r="M648" s="9">
        <v>68.657539999999997</v>
      </c>
      <c r="N648" s="28" t="s">
        <v>6</v>
      </c>
      <c r="O648" s="9" t="s">
        <v>7</v>
      </c>
      <c r="P648" s="9" t="s">
        <v>8</v>
      </c>
      <c r="Q648" s="9">
        <v>1</v>
      </c>
      <c r="R648" s="9"/>
      <c r="S648" s="9"/>
      <c r="T648" s="35">
        <v>44258</v>
      </c>
      <c r="U648" s="9">
        <v>17625</v>
      </c>
      <c r="V648" s="28" t="s">
        <v>10</v>
      </c>
      <c r="W648" s="10" t="s">
        <v>117</v>
      </c>
      <c r="X648" s="9" t="s">
        <v>3341</v>
      </c>
    </row>
    <row r="649" spans="1:25" s="4" customFormat="1" ht="80.099999999999994" customHeight="1" x14ac:dyDescent="0.25">
      <c r="A649" s="9">
        <f>A648+1</f>
        <v>631</v>
      </c>
      <c r="B649" s="9">
        <f>B648+1</f>
        <v>2</v>
      </c>
      <c r="C649" s="9" t="s">
        <v>103</v>
      </c>
      <c r="D649" s="10" t="s">
        <v>1915</v>
      </c>
      <c r="E649" s="9" t="s">
        <v>1916</v>
      </c>
      <c r="F649" s="9" t="s">
        <v>1917</v>
      </c>
      <c r="G649" s="9" t="s">
        <v>1917</v>
      </c>
      <c r="H649" s="9" t="s">
        <v>3650</v>
      </c>
      <c r="I649" s="9" t="s">
        <v>3651</v>
      </c>
      <c r="J649" s="9" t="s">
        <v>3340</v>
      </c>
      <c r="K649" s="9" t="s">
        <v>1917</v>
      </c>
      <c r="L649" s="9">
        <v>30.65756</v>
      </c>
      <c r="M649" s="9">
        <v>68.967799999999997</v>
      </c>
      <c r="N649" s="28" t="s">
        <v>6</v>
      </c>
      <c r="O649" s="9" t="s">
        <v>7</v>
      </c>
      <c r="P649" s="9" t="s">
        <v>8</v>
      </c>
      <c r="Q649" s="9">
        <v>3</v>
      </c>
      <c r="R649" s="9"/>
      <c r="S649" s="9"/>
      <c r="T649" s="35">
        <v>44258</v>
      </c>
      <c r="U649" s="9">
        <v>52875</v>
      </c>
      <c r="V649" s="28" t="s">
        <v>10</v>
      </c>
      <c r="W649" s="10" t="s">
        <v>117</v>
      </c>
      <c r="X649" s="9" t="s">
        <v>3341</v>
      </c>
    </row>
    <row r="650" spans="1:25" s="4" customFormat="1" ht="80.099999999999994" customHeight="1" x14ac:dyDescent="0.25">
      <c r="A650" s="9">
        <f>A649+1</f>
        <v>632</v>
      </c>
      <c r="B650" s="9">
        <f t="shared" ref="B650:B652" si="53">B649+1</f>
        <v>3</v>
      </c>
      <c r="C650" s="9" t="s">
        <v>103</v>
      </c>
      <c r="D650" s="10" t="s">
        <v>1915</v>
      </c>
      <c r="E650" s="9" t="s">
        <v>1916</v>
      </c>
      <c r="F650" s="9" t="s">
        <v>3652</v>
      </c>
      <c r="G650" s="9" t="s">
        <v>3652</v>
      </c>
      <c r="H650" s="9" t="s">
        <v>253</v>
      </c>
      <c r="I650" s="9" t="s">
        <v>3653</v>
      </c>
      <c r="J650" s="9" t="s">
        <v>3340</v>
      </c>
      <c r="K650" s="9" t="s">
        <v>3652</v>
      </c>
      <c r="L650" s="9">
        <v>30.546365000000002</v>
      </c>
      <c r="M650" s="9">
        <v>68.856767000000005</v>
      </c>
      <c r="N650" s="28" t="s">
        <v>6</v>
      </c>
      <c r="O650" s="9" t="s">
        <v>7</v>
      </c>
      <c r="P650" s="9" t="s">
        <v>8</v>
      </c>
      <c r="Q650" s="9">
        <v>2</v>
      </c>
      <c r="R650" s="9"/>
      <c r="S650" s="9"/>
      <c r="T650" s="35">
        <v>44258</v>
      </c>
      <c r="U650" s="9">
        <v>35250</v>
      </c>
      <c r="V650" s="28" t="s">
        <v>10</v>
      </c>
      <c r="W650" s="10" t="s">
        <v>117</v>
      </c>
      <c r="X650" s="9" t="s">
        <v>3341</v>
      </c>
    </row>
    <row r="651" spans="1:25" s="4" customFormat="1" ht="80.099999999999994" customHeight="1" x14ac:dyDescent="0.25">
      <c r="A651" s="9">
        <f>A650+1</f>
        <v>633</v>
      </c>
      <c r="B651" s="9">
        <f t="shared" si="53"/>
        <v>4</v>
      </c>
      <c r="C651" s="9" t="s">
        <v>103</v>
      </c>
      <c r="D651" s="10" t="s">
        <v>1915</v>
      </c>
      <c r="E651" s="9" t="s">
        <v>1916</v>
      </c>
      <c r="F651" s="9" t="s">
        <v>3654</v>
      </c>
      <c r="G651" s="9" t="s">
        <v>3654</v>
      </c>
      <c r="H651" s="9" t="s">
        <v>3405</v>
      </c>
      <c r="I651" s="9" t="s">
        <v>3655</v>
      </c>
      <c r="J651" s="9" t="s">
        <v>3340</v>
      </c>
      <c r="K651" s="9" t="s">
        <v>3654</v>
      </c>
      <c r="L651" s="9">
        <v>30.865760000000002</v>
      </c>
      <c r="M651" s="9">
        <v>68.76867</v>
      </c>
      <c r="N651" s="28" t="s">
        <v>6</v>
      </c>
      <c r="O651" s="9" t="s">
        <v>7</v>
      </c>
      <c r="P651" s="9" t="s">
        <v>8</v>
      </c>
      <c r="Q651" s="9">
        <v>2</v>
      </c>
      <c r="R651" s="9"/>
      <c r="S651" s="9"/>
      <c r="T651" s="35">
        <v>44258</v>
      </c>
      <c r="U651" s="9">
        <v>35250</v>
      </c>
      <c r="V651" s="28" t="s">
        <v>10</v>
      </c>
      <c r="W651" s="10" t="s">
        <v>117</v>
      </c>
      <c r="X651" s="9" t="s">
        <v>3341</v>
      </c>
    </row>
    <row r="652" spans="1:25" s="4" customFormat="1" ht="80.099999999999994" customHeight="1" x14ac:dyDescent="0.25">
      <c r="A652" s="9">
        <f>A651+1</f>
        <v>634</v>
      </c>
      <c r="B652" s="9">
        <f t="shared" si="53"/>
        <v>5</v>
      </c>
      <c r="C652" s="9" t="s">
        <v>103</v>
      </c>
      <c r="D652" s="10" t="s">
        <v>1915</v>
      </c>
      <c r="E652" s="9" t="s">
        <v>1916</v>
      </c>
      <c r="F652" s="9" t="s">
        <v>3343</v>
      </c>
      <c r="G652" s="9" t="s">
        <v>3343</v>
      </c>
      <c r="H652" s="9" t="s">
        <v>3656</v>
      </c>
      <c r="I652" s="9" t="s">
        <v>3657</v>
      </c>
      <c r="J652" s="9" t="s">
        <v>3340</v>
      </c>
      <c r="K652" s="9" t="s">
        <v>3343</v>
      </c>
      <c r="L652" s="9">
        <v>30.7968765</v>
      </c>
      <c r="M652" s="9">
        <v>68.767475500000003</v>
      </c>
      <c r="N652" s="28" t="s">
        <v>6</v>
      </c>
      <c r="O652" s="9" t="s">
        <v>7</v>
      </c>
      <c r="P652" s="9" t="s">
        <v>8</v>
      </c>
      <c r="Q652" s="9">
        <v>2</v>
      </c>
      <c r="R652" s="9"/>
      <c r="S652" s="9"/>
      <c r="T652" s="35">
        <v>44258</v>
      </c>
      <c r="U652" s="9">
        <v>35250</v>
      </c>
      <c r="V652" s="28" t="s">
        <v>10</v>
      </c>
      <c r="W652" s="10" t="s">
        <v>117</v>
      </c>
      <c r="X652" s="9" t="s">
        <v>3341</v>
      </c>
    </row>
    <row r="653" spans="1:25" s="4" customFormat="1" ht="80.099999999999994" customHeight="1" x14ac:dyDescent="0.25">
      <c r="C653" s="179"/>
      <c r="D653" s="179"/>
      <c r="E653" s="179"/>
      <c r="F653" s="179"/>
      <c r="G653" s="179"/>
      <c r="H653" s="179"/>
      <c r="I653" s="179"/>
      <c r="J653" s="179"/>
      <c r="K653" s="179"/>
      <c r="L653" s="179"/>
      <c r="M653" s="179"/>
      <c r="N653" s="179"/>
      <c r="O653" s="179"/>
      <c r="P653" s="179"/>
      <c r="Q653" s="200">
        <f>SUM(Q648:Q652)</f>
        <v>10</v>
      </c>
      <c r="R653" s="200">
        <f t="shared" ref="R653:S653" si="54">SUM(R648:R652)</f>
        <v>0</v>
      </c>
      <c r="S653" s="200">
        <f t="shared" si="54"/>
        <v>0</v>
      </c>
      <c r="T653" s="179"/>
      <c r="U653" s="179"/>
      <c r="V653" s="179"/>
      <c r="W653" s="179"/>
    </row>
    <row r="654" spans="1:25" s="4" customFormat="1" ht="80.099999999999994" customHeight="1" x14ac:dyDescent="0.25">
      <c r="A654" s="9">
        <f>A652+1</f>
        <v>635</v>
      </c>
      <c r="B654" s="9">
        <v>1</v>
      </c>
      <c r="C654" s="9" t="s">
        <v>7698</v>
      </c>
      <c r="D654" s="10" t="s">
        <v>1915</v>
      </c>
      <c r="E654" s="9" t="s">
        <v>1916</v>
      </c>
      <c r="F654" s="9" t="s">
        <v>7699</v>
      </c>
      <c r="G654" s="9" t="s">
        <v>7700</v>
      </c>
      <c r="H654" s="9" t="s">
        <v>7701</v>
      </c>
      <c r="I654" s="9" t="s">
        <v>7702</v>
      </c>
      <c r="J654" s="28">
        <v>3337898467</v>
      </c>
      <c r="K654" s="9" t="s">
        <v>7699</v>
      </c>
      <c r="L654" s="9">
        <v>30.441865</v>
      </c>
      <c r="M654" s="9">
        <v>68.318126000000007</v>
      </c>
      <c r="N654" s="9">
        <v>15</v>
      </c>
      <c r="O654" s="9" t="s">
        <v>106</v>
      </c>
      <c r="P654" s="9" t="s">
        <v>8</v>
      </c>
      <c r="Q654" s="9">
        <v>2</v>
      </c>
      <c r="R654" s="9"/>
      <c r="S654" s="9"/>
      <c r="T654" s="9" t="s">
        <v>7032</v>
      </c>
      <c r="U654" s="9">
        <v>35250</v>
      </c>
      <c r="V654" s="9" t="s">
        <v>258</v>
      </c>
      <c r="W654" s="141" t="s">
        <v>117</v>
      </c>
      <c r="X654" s="9"/>
      <c r="Y654" s="179"/>
    </row>
    <row r="655" spans="1:25" s="4" customFormat="1" ht="80.099999999999994" customHeight="1" x14ac:dyDescent="0.25">
      <c r="A655" s="9">
        <f>A654+1</f>
        <v>636</v>
      </c>
      <c r="B655" s="9">
        <v>2</v>
      </c>
      <c r="C655" s="9" t="s">
        <v>7698</v>
      </c>
      <c r="D655" s="10" t="s">
        <v>1915</v>
      </c>
      <c r="E655" s="9" t="s">
        <v>1916</v>
      </c>
      <c r="F655" s="9" t="s">
        <v>3352</v>
      </c>
      <c r="G655" s="9" t="s">
        <v>7703</v>
      </c>
      <c r="H655" s="9" t="s">
        <v>2783</v>
      </c>
      <c r="I655" s="9" t="s">
        <v>7704</v>
      </c>
      <c r="J655" s="28">
        <v>3317259732</v>
      </c>
      <c r="K655" s="9" t="s">
        <v>3352</v>
      </c>
      <c r="L655" s="9">
        <v>30.414441</v>
      </c>
      <c r="M655" s="9">
        <v>68.837463999999997</v>
      </c>
      <c r="N655" s="9">
        <v>18</v>
      </c>
      <c r="O655" s="9" t="s">
        <v>106</v>
      </c>
      <c r="P655" s="9" t="s">
        <v>8</v>
      </c>
      <c r="Q655" s="9">
        <v>2</v>
      </c>
      <c r="R655" s="9"/>
      <c r="S655" s="9"/>
      <c r="T655" s="9" t="s">
        <v>7032</v>
      </c>
      <c r="U655" s="9">
        <v>35250</v>
      </c>
      <c r="V655" s="9" t="s">
        <v>258</v>
      </c>
      <c r="W655" s="141" t="s">
        <v>117</v>
      </c>
      <c r="X655" s="9"/>
      <c r="Y655" s="179"/>
    </row>
    <row r="656" spans="1:25" s="4" customFormat="1" ht="80.099999999999994" customHeight="1" x14ac:dyDescent="0.25">
      <c r="A656" s="9">
        <f>A655+1</f>
        <v>637</v>
      </c>
      <c r="B656" s="9">
        <v>3</v>
      </c>
      <c r="C656" s="9" t="s">
        <v>7698</v>
      </c>
      <c r="D656" s="10" t="s">
        <v>1915</v>
      </c>
      <c r="E656" s="9" t="s">
        <v>1916</v>
      </c>
      <c r="F656" s="9" t="s">
        <v>3352</v>
      </c>
      <c r="G656" s="9" t="s">
        <v>7703</v>
      </c>
      <c r="H656" s="9" t="s">
        <v>3518</v>
      </c>
      <c r="I656" s="9" t="s">
        <v>7705</v>
      </c>
      <c r="J656" s="28">
        <v>3446172545</v>
      </c>
      <c r="K656" s="9" t="s">
        <v>3352</v>
      </c>
      <c r="L656" s="9">
        <v>30.559200000000001</v>
      </c>
      <c r="M656" s="9">
        <v>68.293350000000004</v>
      </c>
      <c r="N656" s="9">
        <v>21</v>
      </c>
      <c r="O656" s="9" t="s">
        <v>106</v>
      </c>
      <c r="P656" s="9" t="s">
        <v>8</v>
      </c>
      <c r="Q656" s="9">
        <v>2</v>
      </c>
      <c r="R656" s="9"/>
      <c r="S656" s="9"/>
      <c r="T656" s="9" t="s">
        <v>7032</v>
      </c>
      <c r="U656" s="9">
        <v>35250</v>
      </c>
      <c r="V656" s="9" t="s">
        <v>258</v>
      </c>
      <c r="W656" s="141" t="s">
        <v>117</v>
      </c>
      <c r="X656" s="9"/>
      <c r="Y656" s="179"/>
    </row>
    <row r="657" spans="1:25" s="4" customFormat="1" ht="80.099999999999994" customHeight="1" x14ac:dyDescent="0.25">
      <c r="A657" s="9">
        <f t="shared" ref="A657:A663" si="55">A656+1</f>
        <v>638</v>
      </c>
      <c r="B657" s="9">
        <v>4</v>
      </c>
      <c r="C657" s="9" t="s">
        <v>7698</v>
      </c>
      <c r="D657" s="10" t="s">
        <v>1915</v>
      </c>
      <c r="E657" s="9" t="s">
        <v>1916</v>
      </c>
      <c r="F657" s="9" t="s">
        <v>3352</v>
      </c>
      <c r="G657" s="9" t="s">
        <v>7703</v>
      </c>
      <c r="H657" s="9" t="s">
        <v>7706</v>
      </c>
      <c r="I657" s="9" t="s">
        <v>7707</v>
      </c>
      <c r="J657" s="43">
        <v>3422228090</v>
      </c>
      <c r="K657" s="9" t="s">
        <v>3352</v>
      </c>
      <c r="L657" s="9">
        <v>30.549189999999999</v>
      </c>
      <c r="M657" s="9">
        <v>68.162148999999999</v>
      </c>
      <c r="N657" s="9">
        <v>14</v>
      </c>
      <c r="O657" s="9" t="s">
        <v>106</v>
      </c>
      <c r="P657" s="9" t="s">
        <v>8</v>
      </c>
      <c r="Q657" s="9">
        <v>2</v>
      </c>
      <c r="R657" s="9"/>
      <c r="S657" s="9"/>
      <c r="T657" s="9" t="s">
        <v>7032</v>
      </c>
      <c r="U657" s="9">
        <v>35250</v>
      </c>
      <c r="V657" s="9" t="s">
        <v>258</v>
      </c>
      <c r="W657" s="141" t="s">
        <v>117</v>
      </c>
      <c r="X657" s="9"/>
      <c r="Y657" s="179"/>
    </row>
    <row r="658" spans="1:25" s="4" customFormat="1" ht="80.099999999999994" customHeight="1" x14ac:dyDescent="0.25">
      <c r="A658" s="9">
        <f t="shared" si="55"/>
        <v>639</v>
      </c>
      <c r="B658" s="9">
        <v>5</v>
      </c>
      <c r="C658" s="9" t="s">
        <v>7698</v>
      </c>
      <c r="D658" s="10" t="s">
        <v>1915</v>
      </c>
      <c r="E658" s="9" t="s">
        <v>1916</v>
      </c>
      <c r="F658" s="9" t="s">
        <v>3352</v>
      </c>
      <c r="G658" s="9" t="s">
        <v>7703</v>
      </c>
      <c r="H658" s="9" t="s">
        <v>2248</v>
      </c>
      <c r="I658" s="9" t="s">
        <v>7708</v>
      </c>
      <c r="J658" s="28">
        <v>3313400404</v>
      </c>
      <c r="K658" s="9" t="s">
        <v>3352</v>
      </c>
      <c r="L658" s="9" t="s">
        <v>7709</v>
      </c>
      <c r="M658" s="9">
        <v>68.748332000000005</v>
      </c>
      <c r="N658" s="9">
        <v>19</v>
      </c>
      <c r="O658" s="9" t="s">
        <v>106</v>
      </c>
      <c r="P658" s="9" t="s">
        <v>8</v>
      </c>
      <c r="Q658" s="9">
        <v>2</v>
      </c>
      <c r="R658" s="9"/>
      <c r="S658" s="9"/>
      <c r="T658" s="9" t="s">
        <v>7032</v>
      </c>
      <c r="U658" s="9">
        <v>35250</v>
      </c>
      <c r="V658" s="9" t="s">
        <v>258</v>
      </c>
      <c r="W658" s="141" t="s">
        <v>117</v>
      </c>
      <c r="X658" s="9"/>
      <c r="Y658" s="179"/>
    </row>
    <row r="659" spans="1:25" s="4" customFormat="1" ht="80.099999999999994" customHeight="1" x14ac:dyDescent="0.25">
      <c r="A659" s="9">
        <f t="shared" si="55"/>
        <v>640</v>
      </c>
      <c r="B659" s="9">
        <v>6</v>
      </c>
      <c r="C659" s="9" t="s">
        <v>7698</v>
      </c>
      <c r="D659" s="10" t="s">
        <v>1915</v>
      </c>
      <c r="E659" s="9" t="s">
        <v>1916</v>
      </c>
      <c r="F659" s="9" t="s">
        <v>3415</v>
      </c>
      <c r="G659" s="9" t="s">
        <v>7710</v>
      </c>
      <c r="H659" s="9" t="s">
        <v>7711</v>
      </c>
      <c r="I659" s="9" t="s">
        <v>3627</v>
      </c>
      <c r="J659" s="28">
        <v>3356623221</v>
      </c>
      <c r="K659" s="9" t="s">
        <v>3415</v>
      </c>
      <c r="L659" s="9" t="s">
        <v>7712</v>
      </c>
      <c r="M659" s="9" t="s">
        <v>7713</v>
      </c>
      <c r="N659" s="9">
        <v>20</v>
      </c>
      <c r="O659" s="9" t="s">
        <v>106</v>
      </c>
      <c r="P659" s="9" t="s">
        <v>8</v>
      </c>
      <c r="Q659" s="9">
        <v>2</v>
      </c>
      <c r="R659" s="9"/>
      <c r="S659" s="9"/>
      <c r="T659" s="9" t="s">
        <v>7032</v>
      </c>
      <c r="U659" s="9">
        <v>35250</v>
      </c>
      <c r="V659" s="9" t="s">
        <v>258</v>
      </c>
      <c r="W659" s="141" t="s">
        <v>117</v>
      </c>
      <c r="X659" s="9"/>
      <c r="Y659" s="179"/>
    </row>
    <row r="660" spans="1:25" s="4" customFormat="1" ht="80.099999999999994" customHeight="1" x14ac:dyDescent="0.25">
      <c r="A660" s="9">
        <f t="shared" si="55"/>
        <v>641</v>
      </c>
      <c r="B660" s="9">
        <v>7</v>
      </c>
      <c r="C660" s="9" t="s">
        <v>7698</v>
      </c>
      <c r="D660" s="10" t="s">
        <v>1915</v>
      </c>
      <c r="E660" s="9" t="s">
        <v>1916</v>
      </c>
      <c r="F660" s="9" t="s">
        <v>3358</v>
      </c>
      <c r="G660" s="9" t="s">
        <v>7714</v>
      </c>
      <c r="H660" s="9" t="s">
        <v>7715</v>
      </c>
      <c r="I660" s="9" t="s">
        <v>7716</v>
      </c>
      <c r="J660" s="28">
        <v>3317836834</v>
      </c>
      <c r="K660" s="9" t="s">
        <v>3358</v>
      </c>
      <c r="L660" s="9">
        <v>30.202390000000001</v>
      </c>
      <c r="M660" s="9">
        <v>68.466909999999999</v>
      </c>
      <c r="N660" s="9">
        <v>25</v>
      </c>
      <c r="O660" s="9" t="s">
        <v>106</v>
      </c>
      <c r="P660" s="9" t="s">
        <v>8</v>
      </c>
      <c r="Q660" s="9">
        <v>2</v>
      </c>
      <c r="R660" s="9"/>
      <c r="S660" s="9"/>
      <c r="T660" s="9" t="s">
        <v>7032</v>
      </c>
      <c r="U660" s="9">
        <v>35250</v>
      </c>
      <c r="V660" s="9" t="s">
        <v>258</v>
      </c>
      <c r="W660" s="141" t="s">
        <v>117</v>
      </c>
      <c r="X660" s="9"/>
      <c r="Y660" s="179"/>
    </row>
    <row r="661" spans="1:25" s="4" customFormat="1" ht="80.099999999999994" customHeight="1" x14ac:dyDescent="0.25">
      <c r="A661" s="9">
        <f t="shared" si="55"/>
        <v>642</v>
      </c>
      <c r="B661" s="9">
        <v>8</v>
      </c>
      <c r="C661" s="9" t="s">
        <v>7698</v>
      </c>
      <c r="D661" s="10" t="s">
        <v>1915</v>
      </c>
      <c r="E661" s="9" t="s">
        <v>1916</v>
      </c>
      <c r="F661" s="9" t="s">
        <v>3358</v>
      </c>
      <c r="G661" s="9" t="s">
        <v>7714</v>
      </c>
      <c r="H661" s="28" t="s">
        <v>7717</v>
      </c>
      <c r="I661" s="9" t="s">
        <v>7718</v>
      </c>
      <c r="J661" s="28">
        <v>3128053509</v>
      </c>
      <c r="K661" s="9" t="s">
        <v>3358</v>
      </c>
      <c r="L661" s="9">
        <v>30.210380000000001</v>
      </c>
      <c r="M661" s="9">
        <v>68.44408</v>
      </c>
      <c r="N661" s="9">
        <v>22</v>
      </c>
      <c r="O661" s="9" t="s">
        <v>106</v>
      </c>
      <c r="P661" s="9" t="s">
        <v>8</v>
      </c>
      <c r="Q661" s="9">
        <v>2</v>
      </c>
      <c r="R661" s="9"/>
      <c r="S661" s="9"/>
      <c r="T661" s="9" t="s">
        <v>7032</v>
      </c>
      <c r="U661" s="9">
        <v>35250</v>
      </c>
      <c r="V661" s="9" t="s">
        <v>258</v>
      </c>
      <c r="W661" s="141" t="s">
        <v>117</v>
      </c>
      <c r="X661" s="9"/>
      <c r="Y661" s="179"/>
    </row>
    <row r="662" spans="1:25" s="4" customFormat="1" ht="80.099999999999994" customHeight="1" x14ac:dyDescent="0.25">
      <c r="A662" s="9">
        <f t="shared" si="55"/>
        <v>643</v>
      </c>
      <c r="B662" s="9">
        <v>9</v>
      </c>
      <c r="C662" s="9" t="s">
        <v>7698</v>
      </c>
      <c r="D662" s="10" t="s">
        <v>1915</v>
      </c>
      <c r="E662" s="9" t="s">
        <v>1916</v>
      </c>
      <c r="F662" s="9" t="s">
        <v>3358</v>
      </c>
      <c r="G662" s="9" t="s">
        <v>7714</v>
      </c>
      <c r="H662" s="9" t="s">
        <v>7719</v>
      </c>
      <c r="I662" s="9" t="s">
        <v>7720</v>
      </c>
      <c r="J662" s="28">
        <v>3338699320</v>
      </c>
      <c r="K662" s="9" t="s">
        <v>3358</v>
      </c>
      <c r="L662" s="9">
        <v>30.396435</v>
      </c>
      <c r="M662" s="9">
        <v>68.853810999999993</v>
      </c>
      <c r="N662" s="9">
        <v>18</v>
      </c>
      <c r="O662" s="9" t="s">
        <v>106</v>
      </c>
      <c r="P662" s="9" t="s">
        <v>8</v>
      </c>
      <c r="Q662" s="9">
        <v>2</v>
      </c>
      <c r="R662" s="9"/>
      <c r="S662" s="9"/>
      <c r="T662" s="9" t="s">
        <v>7032</v>
      </c>
      <c r="U662" s="9">
        <v>35250</v>
      </c>
      <c r="V662" s="9" t="s">
        <v>258</v>
      </c>
      <c r="W662" s="141" t="s">
        <v>117</v>
      </c>
      <c r="X662" s="9"/>
      <c r="Y662" s="179"/>
    </row>
    <row r="663" spans="1:25" s="4" customFormat="1" ht="80.099999999999994" customHeight="1" x14ac:dyDescent="0.25">
      <c r="A663" s="9">
        <f t="shared" si="55"/>
        <v>644</v>
      </c>
      <c r="B663" s="9">
        <v>10</v>
      </c>
      <c r="C663" s="9" t="s">
        <v>7698</v>
      </c>
      <c r="D663" s="10" t="s">
        <v>1915</v>
      </c>
      <c r="E663" s="9" t="s">
        <v>1916</v>
      </c>
      <c r="F663" s="9" t="s">
        <v>3352</v>
      </c>
      <c r="G663" s="9" t="s">
        <v>7703</v>
      </c>
      <c r="H663" s="9" t="s">
        <v>7721</v>
      </c>
      <c r="I663" s="9" t="s">
        <v>7722</v>
      </c>
      <c r="J663" s="28">
        <v>3312427076</v>
      </c>
      <c r="K663" s="9" t="s">
        <v>3352</v>
      </c>
      <c r="L663" s="9">
        <v>30.389882</v>
      </c>
      <c r="M663" s="9">
        <v>68.808329000000001</v>
      </c>
      <c r="N663" s="9">
        <v>25</v>
      </c>
      <c r="O663" s="9" t="s">
        <v>106</v>
      </c>
      <c r="P663" s="9" t="s">
        <v>8</v>
      </c>
      <c r="Q663" s="9">
        <v>2</v>
      </c>
      <c r="R663" s="9"/>
      <c r="S663" s="9"/>
      <c r="T663" s="9" t="s">
        <v>7032</v>
      </c>
      <c r="U663" s="9">
        <v>35250</v>
      </c>
      <c r="V663" s="9" t="s">
        <v>258</v>
      </c>
      <c r="W663" s="141" t="s">
        <v>117</v>
      </c>
      <c r="X663" s="9"/>
      <c r="Y663" s="179"/>
    </row>
    <row r="664" spans="1:25" s="4" customFormat="1" ht="80.099999999999994" customHeight="1" x14ac:dyDescent="0.25">
      <c r="D664" s="201"/>
      <c r="E664" s="179"/>
      <c r="F664" s="179"/>
      <c r="K664" s="179"/>
      <c r="Q664" s="56">
        <f>SUM(Q654:Q663)</f>
        <v>20</v>
      </c>
      <c r="R664" s="10">
        <f t="shared" ref="R664:S664" si="56">SUM(R654:R663)</f>
        <v>0</v>
      </c>
      <c r="S664" s="10">
        <f t="shared" si="56"/>
        <v>0</v>
      </c>
    </row>
    <row r="665" spans="1:25" s="4" customFormat="1" ht="80.099999999999994" customHeight="1" x14ac:dyDescent="0.25">
      <c r="A665" s="9">
        <f>A663+1</f>
        <v>645</v>
      </c>
      <c r="B665" s="9">
        <v>1</v>
      </c>
      <c r="C665" s="9" t="s">
        <v>109</v>
      </c>
      <c r="D665" s="10" t="s">
        <v>276</v>
      </c>
      <c r="E665" s="9" t="s">
        <v>276</v>
      </c>
      <c r="F665" s="9" t="s">
        <v>277</v>
      </c>
      <c r="G665" s="9" t="s">
        <v>277</v>
      </c>
      <c r="H665" s="9" t="s">
        <v>3658</v>
      </c>
      <c r="I665" s="9" t="s">
        <v>3659</v>
      </c>
      <c r="J665" s="9" t="s">
        <v>3340</v>
      </c>
      <c r="K665" s="9" t="s">
        <v>277</v>
      </c>
      <c r="L665" s="54">
        <v>31.056950000000001</v>
      </c>
      <c r="M665" s="54">
        <v>69.877520000000004</v>
      </c>
      <c r="N665" s="28" t="s">
        <v>6</v>
      </c>
      <c r="O665" s="28" t="s">
        <v>7</v>
      </c>
      <c r="P665" s="28" t="s">
        <v>8</v>
      </c>
      <c r="Q665" s="28">
        <v>4</v>
      </c>
      <c r="R665" s="28"/>
      <c r="S665" s="28"/>
      <c r="T665" s="28" t="s">
        <v>3660</v>
      </c>
      <c r="U665" s="202">
        <v>70500</v>
      </c>
      <c r="V665" s="28" t="s">
        <v>10</v>
      </c>
      <c r="W665" s="10" t="s">
        <v>117</v>
      </c>
      <c r="X665" s="9" t="s">
        <v>3661</v>
      </c>
    </row>
    <row r="666" spans="1:25" s="4" customFormat="1" ht="80.099999999999994" customHeight="1" x14ac:dyDescent="0.25">
      <c r="A666" s="9">
        <f>A665+1</f>
        <v>646</v>
      </c>
      <c r="B666" s="9">
        <f>B665+1</f>
        <v>2</v>
      </c>
      <c r="C666" s="9" t="s">
        <v>109</v>
      </c>
      <c r="D666" s="10" t="s">
        <v>276</v>
      </c>
      <c r="E666" s="9" t="s">
        <v>276</v>
      </c>
      <c r="F666" s="9" t="s">
        <v>3662</v>
      </c>
      <c r="G666" s="9" t="s">
        <v>3662</v>
      </c>
      <c r="H666" s="9" t="s">
        <v>302</v>
      </c>
      <c r="I666" s="9" t="s">
        <v>303</v>
      </c>
      <c r="J666" s="9" t="s">
        <v>3340</v>
      </c>
      <c r="K666" s="9" t="s">
        <v>3662</v>
      </c>
      <c r="L666" s="54">
        <v>31.009879999999999</v>
      </c>
      <c r="M666" s="54">
        <v>69.87191</v>
      </c>
      <c r="N666" s="28" t="s">
        <v>6</v>
      </c>
      <c r="O666" s="28" t="s">
        <v>7</v>
      </c>
      <c r="P666" s="28" t="s">
        <v>8</v>
      </c>
      <c r="Q666" s="28">
        <v>4</v>
      </c>
      <c r="R666" s="28"/>
      <c r="S666" s="28"/>
      <c r="T666" s="28" t="s">
        <v>3660</v>
      </c>
      <c r="U666" s="202">
        <v>70500</v>
      </c>
      <c r="V666" s="28" t="s">
        <v>10</v>
      </c>
      <c r="W666" s="10" t="s">
        <v>117</v>
      </c>
      <c r="X666" s="9" t="s">
        <v>3661</v>
      </c>
    </row>
    <row r="667" spans="1:25" s="4" customFormat="1" ht="80.099999999999994" customHeight="1" x14ac:dyDescent="0.25">
      <c r="A667" s="9">
        <f>A666+1</f>
        <v>647</v>
      </c>
      <c r="B667" s="9">
        <f t="shared" ref="B667:B684" si="57">B666+1</f>
        <v>3</v>
      </c>
      <c r="C667" s="9" t="s">
        <v>109</v>
      </c>
      <c r="D667" s="10" t="s">
        <v>276</v>
      </c>
      <c r="E667" s="9" t="s">
        <v>276</v>
      </c>
      <c r="F667" s="9" t="s">
        <v>3663</v>
      </c>
      <c r="G667" s="9" t="s">
        <v>3663</v>
      </c>
      <c r="H667" s="9" t="s">
        <v>3664</v>
      </c>
      <c r="I667" s="9" t="s">
        <v>3665</v>
      </c>
      <c r="J667" s="9" t="s">
        <v>3340</v>
      </c>
      <c r="K667" s="9" t="s">
        <v>3663</v>
      </c>
      <c r="L667" s="54">
        <v>30.84872</v>
      </c>
      <c r="M667" s="54">
        <v>69.839299999999994</v>
      </c>
      <c r="N667" s="28" t="s">
        <v>6</v>
      </c>
      <c r="O667" s="28" t="s">
        <v>7</v>
      </c>
      <c r="P667" s="28" t="s">
        <v>8</v>
      </c>
      <c r="Q667" s="28">
        <v>4</v>
      </c>
      <c r="R667" s="28"/>
      <c r="S667" s="28"/>
      <c r="T667" s="28" t="s">
        <v>3660</v>
      </c>
      <c r="U667" s="202">
        <v>70500</v>
      </c>
      <c r="V667" s="28" t="s">
        <v>10</v>
      </c>
      <c r="W667" s="10" t="s">
        <v>117</v>
      </c>
      <c r="X667" s="9" t="s">
        <v>3661</v>
      </c>
    </row>
    <row r="668" spans="1:25" s="4" customFormat="1" ht="80.099999999999994" customHeight="1" x14ac:dyDescent="0.25">
      <c r="A668" s="9">
        <f t="shared" ref="A668:A691" si="58">A667+1</f>
        <v>648</v>
      </c>
      <c r="B668" s="9">
        <f t="shared" si="57"/>
        <v>4</v>
      </c>
      <c r="C668" s="9" t="s">
        <v>109</v>
      </c>
      <c r="D668" s="10" t="s">
        <v>276</v>
      </c>
      <c r="E668" s="9" t="s">
        <v>276</v>
      </c>
      <c r="F668" s="9" t="s">
        <v>3666</v>
      </c>
      <c r="G668" s="9" t="s">
        <v>3666</v>
      </c>
      <c r="H668" s="9" t="s">
        <v>3667</v>
      </c>
      <c r="I668" s="9" t="s">
        <v>307</v>
      </c>
      <c r="J668" s="9" t="s">
        <v>3340</v>
      </c>
      <c r="K668" s="9" t="s">
        <v>3666</v>
      </c>
      <c r="L668" s="54">
        <v>30.855409999999999</v>
      </c>
      <c r="M668" s="54">
        <v>69.818820000000002</v>
      </c>
      <c r="N668" s="28" t="s">
        <v>6</v>
      </c>
      <c r="O668" s="28" t="s">
        <v>7</v>
      </c>
      <c r="P668" s="28" t="s">
        <v>8</v>
      </c>
      <c r="Q668" s="28">
        <v>3</v>
      </c>
      <c r="R668" s="28"/>
      <c r="S668" s="28"/>
      <c r="T668" s="28" t="s">
        <v>3660</v>
      </c>
      <c r="U668" s="202">
        <v>52875</v>
      </c>
      <c r="V668" s="28" t="s">
        <v>10</v>
      </c>
      <c r="W668" s="10" t="s">
        <v>117</v>
      </c>
      <c r="X668" s="9" t="s">
        <v>3661</v>
      </c>
    </row>
    <row r="669" spans="1:25" s="4" customFormat="1" ht="80.099999999999994" customHeight="1" x14ac:dyDescent="0.25">
      <c r="A669" s="9">
        <f t="shared" si="58"/>
        <v>649</v>
      </c>
      <c r="B669" s="9">
        <f t="shared" si="57"/>
        <v>5</v>
      </c>
      <c r="C669" s="9" t="s">
        <v>109</v>
      </c>
      <c r="D669" s="10" t="s">
        <v>276</v>
      </c>
      <c r="E669" s="9" t="s">
        <v>276</v>
      </c>
      <c r="F669" s="9" t="s">
        <v>3796</v>
      </c>
      <c r="G669" s="9" t="s">
        <v>3796</v>
      </c>
      <c r="H669" s="9" t="s">
        <v>3668</v>
      </c>
      <c r="I669" s="9" t="s">
        <v>3669</v>
      </c>
      <c r="J669" s="9" t="s">
        <v>3340</v>
      </c>
      <c r="K669" s="9" t="s">
        <v>3796</v>
      </c>
      <c r="L669" s="54">
        <v>30.863959999999999</v>
      </c>
      <c r="M669" s="54">
        <v>69.859809999999996</v>
      </c>
      <c r="N669" s="28" t="s">
        <v>6</v>
      </c>
      <c r="O669" s="28" t="s">
        <v>7</v>
      </c>
      <c r="P669" s="28" t="s">
        <v>8</v>
      </c>
      <c r="Q669" s="28">
        <v>3</v>
      </c>
      <c r="R669" s="28"/>
      <c r="S669" s="28"/>
      <c r="T669" s="28" t="s">
        <v>3660</v>
      </c>
      <c r="U669" s="202">
        <v>52875</v>
      </c>
      <c r="V669" s="28" t="s">
        <v>10</v>
      </c>
      <c r="W669" s="10" t="s">
        <v>117</v>
      </c>
      <c r="X669" s="9" t="s">
        <v>3661</v>
      </c>
    </row>
    <row r="670" spans="1:25" s="4" customFormat="1" ht="80.099999999999994" customHeight="1" x14ac:dyDescent="0.25">
      <c r="A670" s="9">
        <f t="shared" si="58"/>
        <v>650</v>
      </c>
      <c r="B670" s="9">
        <f t="shared" si="57"/>
        <v>6</v>
      </c>
      <c r="C670" s="9" t="s">
        <v>109</v>
      </c>
      <c r="D670" s="10" t="s">
        <v>276</v>
      </c>
      <c r="E670" s="9" t="s">
        <v>276</v>
      </c>
      <c r="F670" s="9" t="s">
        <v>281</v>
      </c>
      <c r="G670" s="9" t="s">
        <v>281</v>
      </c>
      <c r="H670" s="9" t="s">
        <v>282</v>
      </c>
      <c r="I670" s="9" t="s">
        <v>283</v>
      </c>
      <c r="J670" s="9" t="s">
        <v>3340</v>
      </c>
      <c r="K670" s="9" t="s">
        <v>281</v>
      </c>
      <c r="L670" s="54">
        <v>30.834499999999998</v>
      </c>
      <c r="M670" s="54">
        <v>69.825900000000004</v>
      </c>
      <c r="N670" s="28" t="s">
        <v>6</v>
      </c>
      <c r="O670" s="28" t="s">
        <v>7</v>
      </c>
      <c r="P670" s="28" t="s">
        <v>8</v>
      </c>
      <c r="Q670" s="28">
        <v>3</v>
      </c>
      <c r="R670" s="28"/>
      <c r="S670" s="28"/>
      <c r="T670" s="28" t="s">
        <v>3660</v>
      </c>
      <c r="U670" s="202">
        <v>52875</v>
      </c>
      <c r="V670" s="28" t="s">
        <v>10</v>
      </c>
      <c r="W670" s="10" t="s">
        <v>117</v>
      </c>
      <c r="X670" s="9" t="s">
        <v>3661</v>
      </c>
    </row>
    <row r="671" spans="1:25" s="4" customFormat="1" ht="80.099999999999994" customHeight="1" x14ac:dyDescent="0.25">
      <c r="A671" s="9">
        <f t="shared" si="58"/>
        <v>651</v>
      </c>
      <c r="B671" s="9">
        <f t="shared" si="57"/>
        <v>7</v>
      </c>
      <c r="C671" s="9" t="s">
        <v>109</v>
      </c>
      <c r="D671" s="10" t="s">
        <v>276</v>
      </c>
      <c r="E671" s="9" t="s">
        <v>276</v>
      </c>
      <c r="F671" s="9" t="s">
        <v>3663</v>
      </c>
      <c r="G671" s="9" t="s">
        <v>3663</v>
      </c>
      <c r="H671" s="9" t="s">
        <v>3670</v>
      </c>
      <c r="I671" s="9" t="s">
        <v>3671</v>
      </c>
      <c r="J671" s="9" t="s">
        <v>3340</v>
      </c>
      <c r="K671" s="9" t="s">
        <v>3663</v>
      </c>
      <c r="L671" s="54">
        <v>30.83512</v>
      </c>
      <c r="M671" s="54">
        <v>69.828419999999994</v>
      </c>
      <c r="N671" s="28" t="s">
        <v>6</v>
      </c>
      <c r="O671" s="28" t="s">
        <v>7</v>
      </c>
      <c r="P671" s="28" t="s">
        <v>8</v>
      </c>
      <c r="Q671" s="28">
        <v>3</v>
      </c>
      <c r="R671" s="28"/>
      <c r="S671" s="28"/>
      <c r="T671" s="28" t="s">
        <v>3660</v>
      </c>
      <c r="U671" s="202">
        <v>52875</v>
      </c>
      <c r="V671" s="28" t="s">
        <v>10</v>
      </c>
      <c r="W671" s="10" t="s">
        <v>117</v>
      </c>
      <c r="X671" s="9" t="s">
        <v>3661</v>
      </c>
    </row>
    <row r="672" spans="1:25" s="4" customFormat="1" ht="80.099999999999994" customHeight="1" x14ac:dyDescent="0.25">
      <c r="A672" s="9">
        <f t="shared" si="58"/>
        <v>652</v>
      </c>
      <c r="B672" s="9">
        <f t="shared" si="57"/>
        <v>8</v>
      </c>
      <c r="C672" s="9" t="s">
        <v>109</v>
      </c>
      <c r="D672" s="10" t="s">
        <v>276</v>
      </c>
      <c r="E672" s="9" t="s">
        <v>276</v>
      </c>
      <c r="F672" s="9" t="s">
        <v>3672</v>
      </c>
      <c r="G672" s="9" t="s">
        <v>3672</v>
      </c>
      <c r="H672" s="9" t="s">
        <v>3673</v>
      </c>
      <c r="I672" s="9" t="s">
        <v>3674</v>
      </c>
      <c r="J672" s="9" t="s">
        <v>3340</v>
      </c>
      <c r="K672" s="9" t="s">
        <v>3672</v>
      </c>
      <c r="L672" s="54">
        <v>30.876090000000001</v>
      </c>
      <c r="M672" s="54">
        <v>69.919250000000005</v>
      </c>
      <c r="N672" s="28" t="s">
        <v>6</v>
      </c>
      <c r="O672" s="9" t="s">
        <v>7</v>
      </c>
      <c r="P672" s="9" t="s">
        <v>8</v>
      </c>
      <c r="Q672" s="9"/>
      <c r="R672" s="9"/>
      <c r="S672" s="9">
        <v>4</v>
      </c>
      <c r="T672" s="28" t="s">
        <v>3660</v>
      </c>
      <c r="U672" s="89">
        <v>51000</v>
      </c>
      <c r="V672" s="28" t="s">
        <v>10</v>
      </c>
      <c r="W672" s="10" t="s">
        <v>117</v>
      </c>
      <c r="X672" s="9" t="s">
        <v>3661</v>
      </c>
    </row>
    <row r="673" spans="1:103" s="4" customFormat="1" ht="80.099999999999994" customHeight="1" x14ac:dyDescent="0.25">
      <c r="A673" s="9">
        <f t="shared" si="58"/>
        <v>653</v>
      </c>
      <c r="B673" s="9">
        <f t="shared" si="57"/>
        <v>9</v>
      </c>
      <c r="C673" s="9" t="s">
        <v>109</v>
      </c>
      <c r="D673" s="10" t="s">
        <v>276</v>
      </c>
      <c r="E673" s="9" t="s">
        <v>276</v>
      </c>
      <c r="F673" s="9" t="s">
        <v>3675</v>
      </c>
      <c r="G673" s="9" t="s">
        <v>3675</v>
      </c>
      <c r="H673" s="9" t="s">
        <v>3676</v>
      </c>
      <c r="I673" s="9" t="s">
        <v>3677</v>
      </c>
      <c r="J673" s="9" t="s">
        <v>3340</v>
      </c>
      <c r="K673" s="9" t="s">
        <v>3675</v>
      </c>
      <c r="L673" s="54">
        <v>31.30151</v>
      </c>
      <c r="M673" s="54">
        <v>69.884190000000004</v>
      </c>
      <c r="N673" s="28" t="s">
        <v>6</v>
      </c>
      <c r="O673" s="9" t="s">
        <v>7</v>
      </c>
      <c r="P673" s="9" t="s">
        <v>8</v>
      </c>
      <c r="Q673" s="9"/>
      <c r="R673" s="9"/>
      <c r="S673" s="9">
        <v>4</v>
      </c>
      <c r="T673" s="28" t="s">
        <v>3660</v>
      </c>
      <c r="U673" s="89">
        <v>51000</v>
      </c>
      <c r="V673" s="28" t="s">
        <v>10</v>
      </c>
      <c r="W673" s="10" t="s">
        <v>117</v>
      </c>
      <c r="X673" s="9" t="s">
        <v>3661</v>
      </c>
    </row>
    <row r="674" spans="1:103" s="4" customFormat="1" ht="80.099999999999994" customHeight="1" x14ac:dyDescent="0.25">
      <c r="A674" s="9">
        <f t="shared" si="58"/>
        <v>654</v>
      </c>
      <c r="B674" s="9">
        <f t="shared" si="57"/>
        <v>10</v>
      </c>
      <c r="C674" s="9" t="s">
        <v>109</v>
      </c>
      <c r="D674" s="10" t="s">
        <v>276</v>
      </c>
      <c r="E674" s="9" t="s">
        <v>276</v>
      </c>
      <c r="F674" s="9" t="s">
        <v>3678</v>
      </c>
      <c r="G674" s="9" t="s">
        <v>3678</v>
      </c>
      <c r="H674" s="9" t="s">
        <v>3679</v>
      </c>
      <c r="I674" s="9" t="s">
        <v>3680</v>
      </c>
      <c r="J674" s="9" t="s">
        <v>3340</v>
      </c>
      <c r="K674" s="9" t="s">
        <v>3678</v>
      </c>
      <c r="L674" s="54">
        <v>30.874860000000002</v>
      </c>
      <c r="M674" s="54">
        <v>69.912719999999993</v>
      </c>
      <c r="N674" s="28" t="s">
        <v>6</v>
      </c>
      <c r="O674" s="9" t="s">
        <v>7</v>
      </c>
      <c r="P674" s="9" t="s">
        <v>8</v>
      </c>
      <c r="Q674" s="9"/>
      <c r="R674" s="9"/>
      <c r="S674" s="9">
        <v>4</v>
      </c>
      <c r="T674" s="28" t="s">
        <v>3660</v>
      </c>
      <c r="U674" s="89">
        <v>51000</v>
      </c>
      <c r="V674" s="28" t="s">
        <v>10</v>
      </c>
      <c r="W674" s="10" t="s">
        <v>117</v>
      </c>
      <c r="X674" s="9" t="s">
        <v>3661</v>
      </c>
    </row>
    <row r="675" spans="1:103" s="4" customFormat="1" ht="80.099999999999994" customHeight="1" x14ac:dyDescent="0.25">
      <c r="A675" s="9">
        <f t="shared" si="58"/>
        <v>655</v>
      </c>
      <c r="B675" s="9">
        <f t="shared" si="57"/>
        <v>11</v>
      </c>
      <c r="C675" s="9" t="s">
        <v>109</v>
      </c>
      <c r="D675" s="10" t="s">
        <v>276</v>
      </c>
      <c r="E675" s="9" t="s">
        <v>276</v>
      </c>
      <c r="F675" s="9" t="s">
        <v>3681</v>
      </c>
      <c r="G675" s="9" t="s">
        <v>3681</v>
      </c>
      <c r="H675" s="9" t="s">
        <v>3682</v>
      </c>
      <c r="I675" s="9" t="s">
        <v>3683</v>
      </c>
      <c r="J675" s="9" t="s">
        <v>3340</v>
      </c>
      <c r="K675" s="9" t="s">
        <v>3681</v>
      </c>
      <c r="L675" s="54">
        <v>31.303820000000002</v>
      </c>
      <c r="M675" s="54">
        <v>69.744010000000003</v>
      </c>
      <c r="N675" s="28" t="s">
        <v>6</v>
      </c>
      <c r="O675" s="9" t="s">
        <v>7</v>
      </c>
      <c r="P675" s="9" t="s">
        <v>8</v>
      </c>
      <c r="Q675" s="9"/>
      <c r="R675" s="9"/>
      <c r="S675" s="9">
        <v>4</v>
      </c>
      <c r="T675" s="28" t="s">
        <v>3660</v>
      </c>
      <c r="U675" s="89">
        <v>51000</v>
      </c>
      <c r="V675" s="28" t="s">
        <v>10</v>
      </c>
      <c r="W675" s="10" t="s">
        <v>117</v>
      </c>
      <c r="X675" s="9" t="s">
        <v>3661</v>
      </c>
    </row>
    <row r="676" spans="1:103" s="4" customFormat="1" ht="80.099999999999994" customHeight="1" x14ac:dyDescent="0.25">
      <c r="A676" s="9">
        <f t="shared" si="58"/>
        <v>656</v>
      </c>
      <c r="B676" s="9">
        <f t="shared" si="57"/>
        <v>12</v>
      </c>
      <c r="C676" s="9" t="s">
        <v>109</v>
      </c>
      <c r="D676" s="10" t="s">
        <v>276</v>
      </c>
      <c r="E676" s="9" t="s">
        <v>276</v>
      </c>
      <c r="F676" s="9" t="s">
        <v>3678</v>
      </c>
      <c r="G676" s="9" t="s">
        <v>3678</v>
      </c>
      <c r="H676" s="9" t="s">
        <v>3684</v>
      </c>
      <c r="I676" s="9" t="s">
        <v>3685</v>
      </c>
      <c r="J676" s="9" t="s">
        <v>3340</v>
      </c>
      <c r="K676" s="9" t="s">
        <v>3678</v>
      </c>
      <c r="L676" s="54">
        <v>31.009920000000001</v>
      </c>
      <c r="M676" s="54">
        <v>69.744020000000006</v>
      </c>
      <c r="N676" s="28" t="s">
        <v>6</v>
      </c>
      <c r="O676" s="9" t="s">
        <v>7</v>
      </c>
      <c r="P676" s="9" t="s">
        <v>8</v>
      </c>
      <c r="Q676" s="9"/>
      <c r="R676" s="9"/>
      <c r="S676" s="9">
        <v>4</v>
      </c>
      <c r="T676" s="28" t="s">
        <v>3660</v>
      </c>
      <c r="U676" s="89">
        <v>51000</v>
      </c>
      <c r="V676" s="28" t="s">
        <v>10</v>
      </c>
      <c r="W676" s="10" t="s">
        <v>117</v>
      </c>
      <c r="X676" s="9" t="s">
        <v>3661</v>
      </c>
    </row>
    <row r="677" spans="1:103" s="4" customFormat="1" ht="80.099999999999994" customHeight="1" x14ac:dyDescent="0.25">
      <c r="A677" s="9">
        <f t="shared" si="58"/>
        <v>657</v>
      </c>
      <c r="B677" s="9">
        <f t="shared" si="57"/>
        <v>13</v>
      </c>
      <c r="C677" s="9" t="s">
        <v>109</v>
      </c>
      <c r="D677" s="10" t="s">
        <v>276</v>
      </c>
      <c r="E677" s="9" t="s">
        <v>276</v>
      </c>
      <c r="F677" s="9" t="s">
        <v>280</v>
      </c>
      <c r="G677" s="9" t="s">
        <v>280</v>
      </c>
      <c r="H677" s="9" t="s">
        <v>3686</v>
      </c>
      <c r="I677" s="9" t="s">
        <v>3687</v>
      </c>
      <c r="J677" s="9" t="s">
        <v>3340</v>
      </c>
      <c r="K677" s="9" t="s">
        <v>280</v>
      </c>
      <c r="L677" s="54">
        <v>31.72232</v>
      </c>
      <c r="M677" s="54">
        <v>69.675210000000007</v>
      </c>
      <c r="N677" s="28" t="s">
        <v>6</v>
      </c>
      <c r="O677" s="9" t="s">
        <v>7</v>
      </c>
      <c r="P677" s="9" t="s">
        <v>8</v>
      </c>
      <c r="Q677" s="9"/>
      <c r="R677" s="9"/>
      <c r="S677" s="9">
        <v>4</v>
      </c>
      <c r="T677" s="28" t="s">
        <v>3660</v>
      </c>
      <c r="U677" s="89">
        <v>51000</v>
      </c>
      <c r="V677" s="28" t="s">
        <v>10</v>
      </c>
      <c r="W677" s="10" t="s">
        <v>117</v>
      </c>
      <c r="X677" s="9" t="s">
        <v>3661</v>
      </c>
    </row>
    <row r="678" spans="1:103" s="4" customFormat="1" ht="80.099999999999994" customHeight="1" x14ac:dyDescent="0.25">
      <c r="A678" s="9">
        <f t="shared" si="58"/>
        <v>658</v>
      </c>
      <c r="B678" s="9">
        <f t="shared" si="57"/>
        <v>14</v>
      </c>
      <c r="C678" s="9" t="s">
        <v>109</v>
      </c>
      <c r="D678" s="10" t="s">
        <v>276</v>
      </c>
      <c r="E678" s="9" t="s">
        <v>276</v>
      </c>
      <c r="F678" s="9" t="s">
        <v>292</v>
      </c>
      <c r="G678" s="9" t="s">
        <v>292</v>
      </c>
      <c r="H678" s="9" t="s">
        <v>3688</v>
      </c>
      <c r="I678" s="9" t="s">
        <v>3689</v>
      </c>
      <c r="J678" s="9" t="s">
        <v>3340</v>
      </c>
      <c r="K678" s="9" t="s">
        <v>292</v>
      </c>
      <c r="L678" s="54">
        <v>30.837730000000001</v>
      </c>
      <c r="M678" s="54">
        <v>69.81644</v>
      </c>
      <c r="N678" s="28" t="s">
        <v>6</v>
      </c>
      <c r="O678" s="9" t="s">
        <v>7</v>
      </c>
      <c r="P678" s="9" t="s">
        <v>8</v>
      </c>
      <c r="Q678" s="9"/>
      <c r="R678" s="9"/>
      <c r="S678" s="9">
        <v>4</v>
      </c>
      <c r="T678" s="28" t="s">
        <v>3660</v>
      </c>
      <c r="U678" s="89">
        <v>51000</v>
      </c>
      <c r="V678" s="28" t="s">
        <v>10</v>
      </c>
      <c r="W678" s="10" t="s">
        <v>117</v>
      </c>
      <c r="X678" s="9" t="s">
        <v>3661</v>
      </c>
    </row>
    <row r="679" spans="1:103" s="4" customFormat="1" ht="80.099999999999994" customHeight="1" x14ac:dyDescent="0.25">
      <c r="A679" s="9">
        <f t="shared" si="58"/>
        <v>659</v>
      </c>
      <c r="B679" s="9">
        <f t="shared" si="57"/>
        <v>15</v>
      </c>
      <c r="C679" s="9" t="s">
        <v>109</v>
      </c>
      <c r="D679" s="10" t="s">
        <v>276</v>
      </c>
      <c r="E679" s="9" t="s">
        <v>276</v>
      </c>
      <c r="F679" s="9" t="s">
        <v>3690</v>
      </c>
      <c r="G679" s="9" t="s">
        <v>3690</v>
      </c>
      <c r="H679" s="9" t="s">
        <v>3691</v>
      </c>
      <c r="I679" s="9" t="s">
        <v>3692</v>
      </c>
      <c r="J679" s="9" t="s">
        <v>3340</v>
      </c>
      <c r="K679" s="9" t="s">
        <v>3690</v>
      </c>
      <c r="L679" s="54">
        <v>30.91244</v>
      </c>
      <c r="M679" s="54">
        <v>69.893119999999996</v>
      </c>
      <c r="N679" s="28" t="s">
        <v>6</v>
      </c>
      <c r="O679" s="9" t="s">
        <v>7</v>
      </c>
      <c r="P679" s="9" t="s">
        <v>8</v>
      </c>
      <c r="Q679" s="9"/>
      <c r="R679" s="9"/>
      <c r="S679" s="9">
        <v>4</v>
      </c>
      <c r="T679" s="28" t="s">
        <v>3660</v>
      </c>
      <c r="U679" s="89">
        <v>51000</v>
      </c>
      <c r="V679" s="28" t="s">
        <v>10</v>
      </c>
      <c r="W679" s="10" t="s">
        <v>117</v>
      </c>
      <c r="X679" s="9" t="s">
        <v>3661</v>
      </c>
    </row>
    <row r="680" spans="1:103" s="4" customFormat="1" ht="80.099999999999994" customHeight="1" x14ac:dyDescent="0.25">
      <c r="A680" s="9">
        <f t="shared" si="58"/>
        <v>660</v>
      </c>
      <c r="B680" s="9">
        <f t="shared" si="57"/>
        <v>16</v>
      </c>
      <c r="C680" s="9" t="s">
        <v>109</v>
      </c>
      <c r="D680" s="10" t="s">
        <v>276</v>
      </c>
      <c r="E680" s="9" t="s">
        <v>276</v>
      </c>
      <c r="F680" s="9" t="s">
        <v>284</v>
      </c>
      <c r="G680" s="9" t="s">
        <v>284</v>
      </c>
      <c r="H680" s="9" t="s">
        <v>3693</v>
      </c>
      <c r="I680" s="9" t="s">
        <v>3694</v>
      </c>
      <c r="J680" s="9" t="s">
        <v>3340</v>
      </c>
      <c r="K680" s="9" t="s">
        <v>284</v>
      </c>
      <c r="L680" s="54">
        <v>30.842469999999999</v>
      </c>
      <c r="M680" s="54">
        <v>69.819209999999998</v>
      </c>
      <c r="N680" s="28" t="s">
        <v>6</v>
      </c>
      <c r="O680" s="9" t="s">
        <v>7</v>
      </c>
      <c r="P680" s="9" t="s">
        <v>8</v>
      </c>
      <c r="Q680" s="9"/>
      <c r="R680" s="9"/>
      <c r="S680" s="9">
        <v>4</v>
      </c>
      <c r="T680" s="28" t="s">
        <v>3660</v>
      </c>
      <c r="U680" s="89">
        <v>51000</v>
      </c>
      <c r="V680" s="28" t="s">
        <v>10</v>
      </c>
      <c r="W680" s="10" t="s">
        <v>117</v>
      </c>
      <c r="X680" s="9" t="s">
        <v>3661</v>
      </c>
    </row>
    <row r="681" spans="1:103" s="42" customFormat="1" ht="80.099999999999994" customHeight="1" x14ac:dyDescent="0.25">
      <c r="A681" s="9">
        <f t="shared" si="58"/>
        <v>661</v>
      </c>
      <c r="B681" s="9">
        <f t="shared" si="57"/>
        <v>17</v>
      </c>
      <c r="C681" s="9" t="s">
        <v>109</v>
      </c>
      <c r="D681" s="10" t="s">
        <v>276</v>
      </c>
      <c r="E681" s="9" t="s">
        <v>276</v>
      </c>
      <c r="F681" s="9" t="s">
        <v>280</v>
      </c>
      <c r="G681" s="9" t="s">
        <v>280</v>
      </c>
      <c r="H681" s="9" t="s">
        <v>3695</v>
      </c>
      <c r="I681" s="9" t="s">
        <v>3696</v>
      </c>
      <c r="J681" s="9" t="s">
        <v>3340</v>
      </c>
      <c r="K681" s="9" t="s">
        <v>280</v>
      </c>
      <c r="L681" s="54">
        <v>30.969799999999999</v>
      </c>
      <c r="M681" s="54">
        <v>69.892679999999999</v>
      </c>
      <c r="N681" s="28" t="s">
        <v>6</v>
      </c>
      <c r="O681" s="9" t="s">
        <v>7</v>
      </c>
      <c r="P681" s="9" t="s">
        <v>8</v>
      </c>
      <c r="Q681" s="9"/>
      <c r="R681" s="9"/>
      <c r="S681" s="9">
        <v>4</v>
      </c>
      <c r="T681" s="28" t="s">
        <v>3660</v>
      </c>
      <c r="U681" s="89">
        <v>51000</v>
      </c>
      <c r="V681" s="28" t="s">
        <v>10</v>
      </c>
      <c r="W681" s="10" t="s">
        <v>117</v>
      </c>
      <c r="X681" s="9" t="s">
        <v>3661</v>
      </c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72"/>
    </row>
    <row r="682" spans="1:103" s="9" customFormat="1" ht="80.099999999999994" customHeight="1" x14ac:dyDescent="0.25">
      <c r="A682" s="9">
        <f t="shared" si="58"/>
        <v>662</v>
      </c>
      <c r="B682" s="9">
        <f t="shared" si="57"/>
        <v>18</v>
      </c>
      <c r="C682" s="9" t="s">
        <v>109</v>
      </c>
      <c r="D682" s="10" t="s">
        <v>276</v>
      </c>
      <c r="E682" s="9" t="s">
        <v>276</v>
      </c>
      <c r="F682" s="9" t="s">
        <v>284</v>
      </c>
      <c r="G682" s="9" t="s">
        <v>284</v>
      </c>
      <c r="H682" s="9" t="s">
        <v>3697</v>
      </c>
      <c r="I682" s="9" t="s">
        <v>3698</v>
      </c>
      <c r="J682" s="9" t="s">
        <v>3340</v>
      </c>
      <c r="K682" s="9" t="s">
        <v>284</v>
      </c>
      <c r="L682" s="54">
        <v>30.88</v>
      </c>
      <c r="M682" s="54">
        <v>69.921379999999999</v>
      </c>
      <c r="N682" s="28" t="s">
        <v>6</v>
      </c>
      <c r="O682" s="9" t="s">
        <v>7</v>
      </c>
      <c r="P682" s="9" t="s">
        <v>8</v>
      </c>
      <c r="S682" s="9">
        <v>4</v>
      </c>
      <c r="T682" s="28" t="s">
        <v>3660</v>
      </c>
      <c r="U682" s="89">
        <v>51000</v>
      </c>
      <c r="V682" s="28" t="s">
        <v>10</v>
      </c>
      <c r="W682" s="10" t="s">
        <v>117</v>
      </c>
      <c r="X682" s="9" t="s">
        <v>3661</v>
      </c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61"/>
    </row>
    <row r="683" spans="1:103" s="9" customFormat="1" ht="80.099999999999994" customHeight="1" x14ac:dyDescent="0.25">
      <c r="A683" s="9">
        <f t="shared" si="58"/>
        <v>663</v>
      </c>
      <c r="B683" s="9">
        <f t="shared" si="57"/>
        <v>19</v>
      </c>
      <c r="C683" s="9" t="s">
        <v>109</v>
      </c>
      <c r="D683" s="10" t="s">
        <v>276</v>
      </c>
      <c r="E683" s="9" t="s">
        <v>276</v>
      </c>
      <c r="F683" s="9" t="s">
        <v>289</v>
      </c>
      <c r="G683" s="9" t="s">
        <v>289</v>
      </c>
      <c r="H683" s="9" t="s">
        <v>3699</v>
      </c>
      <c r="I683" s="9" t="s">
        <v>3700</v>
      </c>
      <c r="J683" s="9" t="s">
        <v>3340</v>
      </c>
      <c r="K683" s="9" t="s">
        <v>289</v>
      </c>
      <c r="L683" s="54">
        <v>30.846589999999999</v>
      </c>
      <c r="M683" s="54">
        <v>69.819569999999999</v>
      </c>
      <c r="N683" s="28" t="s">
        <v>6</v>
      </c>
      <c r="O683" s="9" t="s">
        <v>7</v>
      </c>
      <c r="P683" s="9" t="s">
        <v>8</v>
      </c>
      <c r="S683" s="9">
        <v>4</v>
      </c>
      <c r="T683" s="28" t="s">
        <v>3660</v>
      </c>
      <c r="U683" s="89">
        <v>51000</v>
      </c>
      <c r="V683" s="28" t="s">
        <v>10</v>
      </c>
      <c r="W683" s="10" t="s">
        <v>117</v>
      </c>
      <c r="X683" s="9" t="s">
        <v>3661</v>
      </c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61"/>
    </row>
    <row r="684" spans="1:103" s="9" customFormat="1" ht="80.099999999999994" customHeight="1" x14ac:dyDescent="0.25">
      <c r="A684" s="9">
        <f t="shared" si="58"/>
        <v>664</v>
      </c>
      <c r="B684" s="9">
        <f t="shared" si="57"/>
        <v>20</v>
      </c>
      <c r="C684" s="9" t="s">
        <v>109</v>
      </c>
      <c r="D684" s="10" t="s">
        <v>276</v>
      </c>
      <c r="E684" s="9" t="s">
        <v>276</v>
      </c>
      <c r="F684" s="9" t="s">
        <v>3678</v>
      </c>
      <c r="G684" s="9" t="s">
        <v>3678</v>
      </c>
      <c r="H684" s="9" t="s">
        <v>3701</v>
      </c>
      <c r="I684" s="9" t="s">
        <v>3702</v>
      </c>
      <c r="J684" s="9" t="s">
        <v>3340</v>
      </c>
      <c r="K684" s="9" t="s">
        <v>3678</v>
      </c>
      <c r="L684" s="54">
        <v>30.849689999999999</v>
      </c>
      <c r="M684" s="54">
        <v>69.818510000000003</v>
      </c>
      <c r="N684" s="28" t="s">
        <v>6</v>
      </c>
      <c r="O684" s="9" t="s">
        <v>7</v>
      </c>
      <c r="P684" s="9" t="s">
        <v>8</v>
      </c>
      <c r="S684" s="9">
        <v>4</v>
      </c>
      <c r="T684" s="28" t="s">
        <v>3660</v>
      </c>
      <c r="U684" s="89">
        <v>51000</v>
      </c>
      <c r="V684" s="28" t="s">
        <v>10</v>
      </c>
      <c r="W684" s="10" t="s">
        <v>117</v>
      </c>
      <c r="X684" s="9" t="s">
        <v>3661</v>
      </c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61"/>
    </row>
    <row r="685" spans="1:103" s="9" customFormat="1" ht="80.099999999999994" customHeight="1" x14ac:dyDescent="0.25">
      <c r="A685" s="9">
        <f t="shared" si="58"/>
        <v>665</v>
      </c>
      <c r="B685" s="9">
        <f t="shared" ref="B685:B691" si="59">B684+1</f>
        <v>21</v>
      </c>
      <c r="C685" s="11" t="s">
        <v>109</v>
      </c>
      <c r="D685" s="10" t="s">
        <v>276</v>
      </c>
      <c r="E685" s="9" t="s">
        <v>277</v>
      </c>
      <c r="F685" s="9" t="s">
        <v>277</v>
      </c>
      <c r="G685" s="9" t="s">
        <v>277</v>
      </c>
      <c r="H685" s="9" t="s">
        <v>278</v>
      </c>
      <c r="I685" s="9" t="s">
        <v>279</v>
      </c>
      <c r="J685" s="9" t="s">
        <v>3340</v>
      </c>
      <c r="K685" s="9" t="str">
        <f t="shared" ref="K685:K691" si="60">F685</f>
        <v>Toyi Sar</v>
      </c>
      <c r="L685" s="9">
        <v>30.834669999999999</v>
      </c>
      <c r="M685" s="9">
        <v>69.812236999999996</v>
      </c>
      <c r="N685" s="28" t="s">
        <v>6</v>
      </c>
      <c r="O685" s="9" t="s">
        <v>7</v>
      </c>
      <c r="P685" s="9" t="s">
        <v>8</v>
      </c>
      <c r="S685" s="9">
        <v>4</v>
      </c>
      <c r="T685" s="28" t="s">
        <v>3660</v>
      </c>
      <c r="U685" s="89">
        <v>51000</v>
      </c>
      <c r="V685" s="28" t="s">
        <v>10</v>
      </c>
      <c r="W685" s="10" t="s">
        <v>117</v>
      </c>
      <c r="X685" s="9" t="s">
        <v>3703</v>
      </c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61"/>
    </row>
    <row r="686" spans="1:103" s="9" customFormat="1" ht="80.099999999999994" customHeight="1" x14ac:dyDescent="0.25">
      <c r="A686" s="9">
        <f t="shared" si="58"/>
        <v>666</v>
      </c>
      <c r="B686" s="9">
        <f t="shared" si="59"/>
        <v>22</v>
      </c>
      <c r="C686" s="11" t="s">
        <v>109</v>
      </c>
      <c r="D686" s="10" t="s">
        <v>276</v>
      </c>
      <c r="E686" s="9" t="s">
        <v>280</v>
      </c>
      <c r="F686" s="9" t="s">
        <v>281</v>
      </c>
      <c r="G686" s="9" t="s">
        <v>281</v>
      </c>
      <c r="H686" s="9" t="s">
        <v>282</v>
      </c>
      <c r="I686" s="9" t="s">
        <v>283</v>
      </c>
      <c r="J686" s="9" t="s">
        <v>3340</v>
      </c>
      <c r="K686" s="9" t="str">
        <f>F686</f>
        <v>Ghuryasa</v>
      </c>
      <c r="L686" s="9">
        <v>30.834499999999998</v>
      </c>
      <c r="M686" s="9">
        <v>69.825900000000004</v>
      </c>
      <c r="N686" s="28" t="s">
        <v>6</v>
      </c>
      <c r="O686" s="9" t="s">
        <v>7</v>
      </c>
      <c r="P686" s="9" t="s">
        <v>8</v>
      </c>
      <c r="S686" s="9">
        <v>4</v>
      </c>
      <c r="T686" s="28" t="s">
        <v>3660</v>
      </c>
      <c r="U686" s="89">
        <v>51000</v>
      </c>
      <c r="V686" s="28" t="s">
        <v>10</v>
      </c>
      <c r="W686" s="10" t="s">
        <v>117</v>
      </c>
      <c r="X686" s="9" t="s">
        <v>3703</v>
      </c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61"/>
    </row>
    <row r="687" spans="1:103" s="9" customFormat="1" ht="80.099999999999994" customHeight="1" x14ac:dyDescent="0.25">
      <c r="A687" s="9">
        <f t="shared" si="58"/>
        <v>667</v>
      </c>
      <c r="B687" s="9">
        <f t="shared" si="59"/>
        <v>23</v>
      </c>
      <c r="C687" s="11" t="s">
        <v>109</v>
      </c>
      <c r="D687" s="10" t="s">
        <v>276</v>
      </c>
      <c r="E687" s="9" t="s">
        <v>280</v>
      </c>
      <c r="F687" s="9" t="s">
        <v>284</v>
      </c>
      <c r="G687" s="9" t="s">
        <v>284</v>
      </c>
      <c r="H687" s="9" t="s">
        <v>285</v>
      </c>
      <c r="I687" s="9" t="s">
        <v>286</v>
      </c>
      <c r="J687" s="9" t="s">
        <v>3340</v>
      </c>
      <c r="K687" s="9" t="str">
        <f t="shared" si="60"/>
        <v>Dargaie</v>
      </c>
      <c r="L687" s="9">
        <v>30.84731</v>
      </c>
      <c r="M687" s="9">
        <v>69.819040000000001</v>
      </c>
      <c r="N687" s="28" t="s">
        <v>6</v>
      </c>
      <c r="O687" s="9" t="s">
        <v>7</v>
      </c>
      <c r="P687" s="9" t="s">
        <v>8</v>
      </c>
      <c r="S687" s="9">
        <v>4</v>
      </c>
      <c r="T687" s="28" t="s">
        <v>3660</v>
      </c>
      <c r="U687" s="89">
        <v>51000</v>
      </c>
      <c r="V687" s="28" t="s">
        <v>10</v>
      </c>
      <c r="W687" s="10" t="s">
        <v>117</v>
      </c>
      <c r="X687" s="9" t="s">
        <v>3703</v>
      </c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61"/>
    </row>
    <row r="688" spans="1:103" s="9" customFormat="1" ht="80.099999999999994" customHeight="1" x14ac:dyDescent="0.25">
      <c r="A688" s="9">
        <f t="shared" si="58"/>
        <v>668</v>
      </c>
      <c r="B688" s="9">
        <f t="shared" si="59"/>
        <v>24</v>
      </c>
      <c r="C688" s="11" t="s">
        <v>109</v>
      </c>
      <c r="D688" s="10" t="s">
        <v>276</v>
      </c>
      <c r="E688" s="9" t="s">
        <v>280</v>
      </c>
      <c r="F688" s="9" t="s">
        <v>281</v>
      </c>
      <c r="G688" s="9" t="s">
        <v>281</v>
      </c>
      <c r="H688" s="9" t="s">
        <v>287</v>
      </c>
      <c r="I688" s="9" t="s">
        <v>288</v>
      </c>
      <c r="J688" s="9" t="s">
        <v>3340</v>
      </c>
      <c r="K688" s="9" t="str">
        <f t="shared" si="60"/>
        <v>Ghuryasa</v>
      </c>
      <c r="L688" s="9">
        <v>30.837720000000001</v>
      </c>
      <c r="M688" s="9">
        <v>69.819059999999993</v>
      </c>
      <c r="N688" s="28" t="s">
        <v>6</v>
      </c>
      <c r="O688" s="9" t="s">
        <v>7</v>
      </c>
      <c r="P688" s="9" t="s">
        <v>8</v>
      </c>
      <c r="S688" s="9">
        <v>4</v>
      </c>
      <c r="T688" s="28" t="s">
        <v>3660</v>
      </c>
      <c r="U688" s="89">
        <v>51000</v>
      </c>
      <c r="V688" s="28" t="s">
        <v>10</v>
      </c>
      <c r="W688" s="10" t="s">
        <v>117</v>
      </c>
      <c r="X688" s="9" t="s">
        <v>3703</v>
      </c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61"/>
    </row>
    <row r="689" spans="1:270" s="9" customFormat="1" ht="80.099999999999994" customHeight="1" x14ac:dyDescent="0.25">
      <c r="A689" s="9">
        <f t="shared" si="58"/>
        <v>669</v>
      </c>
      <c r="B689" s="9">
        <f t="shared" si="59"/>
        <v>25</v>
      </c>
      <c r="C689" s="11" t="s">
        <v>109</v>
      </c>
      <c r="D689" s="10" t="s">
        <v>276</v>
      </c>
      <c r="E689" s="9" t="s">
        <v>280</v>
      </c>
      <c r="F689" s="9" t="s">
        <v>289</v>
      </c>
      <c r="G689" s="9" t="s">
        <v>289</v>
      </c>
      <c r="H689" s="9" t="s">
        <v>290</v>
      </c>
      <c r="I689" s="9" t="s">
        <v>291</v>
      </c>
      <c r="J689" s="9" t="s">
        <v>3340</v>
      </c>
      <c r="K689" s="9" t="str">
        <f t="shared" si="60"/>
        <v>Zawar Khuramzai</v>
      </c>
      <c r="L689" s="9">
        <v>30.833629999999999</v>
      </c>
      <c r="M689" s="9">
        <v>69.813209999999998</v>
      </c>
      <c r="N689" s="28" t="s">
        <v>6</v>
      </c>
      <c r="O689" s="9" t="s">
        <v>7</v>
      </c>
      <c r="P689" s="9" t="s">
        <v>8</v>
      </c>
      <c r="S689" s="9">
        <v>4</v>
      </c>
      <c r="T689" s="28" t="s">
        <v>3660</v>
      </c>
      <c r="U689" s="89">
        <v>51000</v>
      </c>
      <c r="V689" s="28" t="s">
        <v>10</v>
      </c>
      <c r="W689" s="10" t="s">
        <v>117</v>
      </c>
      <c r="X689" s="9" t="s">
        <v>3703</v>
      </c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61"/>
    </row>
    <row r="690" spans="1:270" s="9" customFormat="1" ht="80.099999999999994" customHeight="1" x14ac:dyDescent="0.25">
      <c r="A690" s="9">
        <f t="shared" si="58"/>
        <v>670</v>
      </c>
      <c r="B690" s="9">
        <f t="shared" si="59"/>
        <v>26</v>
      </c>
      <c r="C690" s="11" t="s">
        <v>109</v>
      </c>
      <c r="D690" s="10" t="s">
        <v>276</v>
      </c>
      <c r="E690" s="9" t="s">
        <v>280</v>
      </c>
      <c r="F690" s="9" t="s">
        <v>292</v>
      </c>
      <c r="G690" s="9" t="s">
        <v>292</v>
      </c>
      <c r="H690" s="9" t="s">
        <v>293</v>
      </c>
      <c r="I690" s="9" t="s">
        <v>294</v>
      </c>
      <c r="J690" s="9" t="s">
        <v>3340</v>
      </c>
      <c r="K690" s="9" t="str">
        <f t="shared" si="60"/>
        <v xml:space="preserve">Chassan </v>
      </c>
      <c r="L690" s="9">
        <v>31.849689999999999</v>
      </c>
      <c r="M690" s="9">
        <v>69.818510000000003</v>
      </c>
      <c r="N690" s="28" t="s">
        <v>6</v>
      </c>
      <c r="O690" s="9" t="s">
        <v>7</v>
      </c>
      <c r="P690" s="9" t="s">
        <v>8</v>
      </c>
      <c r="S690" s="9">
        <v>4</v>
      </c>
      <c r="T690" s="28" t="s">
        <v>3660</v>
      </c>
      <c r="U690" s="89">
        <v>51000</v>
      </c>
      <c r="V690" s="28" t="s">
        <v>10</v>
      </c>
      <c r="W690" s="10" t="s">
        <v>117</v>
      </c>
      <c r="X690" s="9" t="s">
        <v>3703</v>
      </c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61"/>
    </row>
    <row r="691" spans="1:270" s="9" customFormat="1" ht="80.099999999999994" customHeight="1" x14ac:dyDescent="0.25">
      <c r="A691" s="9">
        <f t="shared" si="58"/>
        <v>671</v>
      </c>
      <c r="B691" s="9">
        <f t="shared" si="59"/>
        <v>27</v>
      </c>
      <c r="C691" s="11" t="s">
        <v>109</v>
      </c>
      <c r="D691" s="10" t="s">
        <v>276</v>
      </c>
      <c r="E691" s="9" t="s">
        <v>280</v>
      </c>
      <c r="F691" s="9" t="s">
        <v>277</v>
      </c>
      <c r="G691" s="9" t="s">
        <v>277</v>
      </c>
      <c r="H691" s="9" t="s">
        <v>295</v>
      </c>
      <c r="I691" s="9" t="s">
        <v>296</v>
      </c>
      <c r="J691" s="9" t="s">
        <v>3340</v>
      </c>
      <c r="K691" s="9" t="str">
        <f t="shared" si="60"/>
        <v>Toyi Sar</v>
      </c>
      <c r="L691" s="9">
        <v>31.156510000000001</v>
      </c>
      <c r="M691" s="9">
        <v>69.588920000000002</v>
      </c>
      <c r="N691" s="28" t="s">
        <v>6</v>
      </c>
      <c r="O691" s="9" t="s">
        <v>7</v>
      </c>
      <c r="P691" s="9" t="s">
        <v>8</v>
      </c>
      <c r="S691" s="9">
        <v>4</v>
      </c>
      <c r="T691" s="28" t="s">
        <v>3660</v>
      </c>
      <c r="U691" s="89">
        <v>51000</v>
      </c>
      <c r="V691" s="28" t="s">
        <v>10</v>
      </c>
      <c r="W691" s="10" t="s">
        <v>117</v>
      </c>
      <c r="X691" s="9" t="s">
        <v>3703</v>
      </c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61"/>
    </row>
    <row r="692" spans="1:270" s="4" customFormat="1" ht="80.099999999999994" customHeight="1" x14ac:dyDescent="0.25">
      <c r="C692" s="179"/>
      <c r="D692" s="179"/>
      <c r="E692" s="179"/>
      <c r="F692" s="179"/>
      <c r="G692" s="179"/>
      <c r="H692" s="179"/>
      <c r="I692" s="179"/>
      <c r="J692" s="179"/>
      <c r="K692" s="179"/>
      <c r="L692" s="179"/>
      <c r="M692" s="179"/>
      <c r="N692" s="179"/>
      <c r="O692" s="179"/>
      <c r="P692" s="179"/>
      <c r="Q692" s="199">
        <f>SUM(Q665:Q691)</f>
        <v>24</v>
      </c>
      <c r="R692" s="199">
        <f t="shared" ref="R692:S692" si="61">SUM(R665:R691)</f>
        <v>0</v>
      </c>
      <c r="S692" s="199">
        <f t="shared" si="61"/>
        <v>80</v>
      </c>
      <c r="T692" s="179"/>
      <c r="U692" s="179"/>
      <c r="V692" s="179"/>
      <c r="W692" s="179"/>
    </row>
    <row r="693" spans="1:270" s="9" customFormat="1" ht="80.099999999999994" customHeight="1" x14ac:dyDescent="0.25">
      <c r="A693" s="9">
        <f>A691+1</f>
        <v>672</v>
      </c>
      <c r="B693" s="9">
        <v>1</v>
      </c>
      <c r="C693" s="11" t="s">
        <v>103</v>
      </c>
      <c r="D693" s="10" t="s">
        <v>276</v>
      </c>
      <c r="E693" s="9" t="s">
        <v>280</v>
      </c>
      <c r="F693" s="9" t="s">
        <v>297</v>
      </c>
      <c r="G693" s="9" t="s">
        <v>297</v>
      </c>
      <c r="H693" s="9" t="s">
        <v>298</v>
      </c>
      <c r="I693" s="9" t="s">
        <v>299</v>
      </c>
      <c r="J693" s="9" t="s">
        <v>3340</v>
      </c>
      <c r="K693" s="9" t="s">
        <v>297</v>
      </c>
      <c r="L693" s="9">
        <v>30.927409999999998</v>
      </c>
      <c r="M693" s="9">
        <v>69.897090000000006</v>
      </c>
      <c r="N693" s="28" t="s">
        <v>6</v>
      </c>
      <c r="O693" s="9" t="s">
        <v>7</v>
      </c>
      <c r="P693" s="9" t="s">
        <v>8</v>
      </c>
      <c r="Q693" s="9">
        <v>2</v>
      </c>
      <c r="T693" s="35" t="s">
        <v>300</v>
      </c>
      <c r="U693" s="89">
        <v>35250</v>
      </c>
      <c r="V693" s="28" t="s">
        <v>10</v>
      </c>
      <c r="W693" s="10" t="s">
        <v>117</v>
      </c>
      <c r="X693" s="9" t="s">
        <v>3703</v>
      </c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61"/>
    </row>
    <row r="694" spans="1:270" s="9" customFormat="1" ht="80.099999999999994" customHeight="1" x14ac:dyDescent="0.25">
      <c r="A694" s="9">
        <f>A693+1</f>
        <v>673</v>
      </c>
      <c r="B694" s="9">
        <f>B693+1</f>
        <v>2</v>
      </c>
      <c r="C694" s="11" t="s">
        <v>103</v>
      </c>
      <c r="D694" s="10" t="s">
        <v>276</v>
      </c>
      <c r="E694" s="9" t="s">
        <v>280</v>
      </c>
      <c r="F694" s="9" t="s">
        <v>301</v>
      </c>
      <c r="G694" s="9" t="s">
        <v>301</v>
      </c>
      <c r="H694" s="9" t="s">
        <v>302</v>
      </c>
      <c r="I694" s="9" t="s">
        <v>303</v>
      </c>
      <c r="J694" s="9" t="s">
        <v>3340</v>
      </c>
      <c r="K694" s="9" t="s">
        <v>301</v>
      </c>
      <c r="L694" s="9">
        <v>31.009720000000002</v>
      </c>
      <c r="M694" s="9">
        <v>69.871380000000002</v>
      </c>
      <c r="N694" s="28" t="s">
        <v>6</v>
      </c>
      <c r="O694" s="9" t="s">
        <v>7</v>
      </c>
      <c r="P694" s="9" t="s">
        <v>8</v>
      </c>
      <c r="Q694" s="9">
        <v>2</v>
      </c>
      <c r="T694" s="35" t="s">
        <v>300</v>
      </c>
      <c r="U694" s="89">
        <v>35250</v>
      </c>
      <c r="V694" s="28" t="s">
        <v>10</v>
      </c>
      <c r="W694" s="10" t="s">
        <v>117</v>
      </c>
      <c r="X694" s="9" t="s">
        <v>3703</v>
      </c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61"/>
    </row>
    <row r="695" spans="1:270" s="9" customFormat="1" ht="80.099999999999994" customHeight="1" x14ac:dyDescent="0.25">
      <c r="A695" s="9">
        <f t="shared" ref="A695" si="62">A694+1</f>
        <v>674</v>
      </c>
      <c r="B695" s="9">
        <f>B694+1</f>
        <v>3</v>
      </c>
      <c r="C695" s="11" t="s">
        <v>103</v>
      </c>
      <c r="D695" s="10" t="s">
        <v>276</v>
      </c>
      <c r="E695" s="9" t="s">
        <v>280</v>
      </c>
      <c r="F695" s="9" t="s">
        <v>304</v>
      </c>
      <c r="G695" s="9" t="s">
        <v>304</v>
      </c>
      <c r="H695" s="9" t="s">
        <v>305</v>
      </c>
      <c r="I695" s="9" t="s">
        <v>306</v>
      </c>
      <c r="J695" s="9" t="s">
        <v>3340</v>
      </c>
      <c r="K695" s="9" t="s">
        <v>304</v>
      </c>
      <c r="L695" s="9">
        <v>30.88353</v>
      </c>
      <c r="M695" s="9">
        <v>69.883049999999997</v>
      </c>
      <c r="N695" s="28" t="s">
        <v>6</v>
      </c>
      <c r="O695" s="9" t="s">
        <v>7</v>
      </c>
      <c r="P695" s="9" t="s">
        <v>8</v>
      </c>
      <c r="Q695" s="9">
        <v>2</v>
      </c>
      <c r="T695" s="35" t="s">
        <v>300</v>
      </c>
      <c r="U695" s="89">
        <v>35250</v>
      </c>
      <c r="V695" s="28" t="s">
        <v>10</v>
      </c>
      <c r="W695" s="10" t="s">
        <v>117</v>
      </c>
      <c r="X695" s="9" t="s">
        <v>3703</v>
      </c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61"/>
    </row>
    <row r="696" spans="1:270" s="4" customFormat="1" ht="80.099999999999994" customHeight="1" x14ac:dyDescent="0.25">
      <c r="C696" s="179"/>
      <c r="D696" s="179"/>
      <c r="E696" s="179"/>
      <c r="F696" s="179"/>
      <c r="G696" s="179"/>
      <c r="H696" s="179"/>
      <c r="I696" s="179"/>
      <c r="J696" s="179"/>
      <c r="K696" s="179"/>
      <c r="L696" s="179"/>
      <c r="M696" s="179"/>
      <c r="N696" s="179"/>
      <c r="O696" s="179"/>
      <c r="P696" s="179"/>
      <c r="Q696" s="199">
        <f>SUM(Q693:Q695)</f>
        <v>6</v>
      </c>
      <c r="R696" s="199">
        <f t="shared" ref="R696:S696" si="63">SUM(R693:R695)</f>
        <v>0</v>
      </c>
      <c r="S696" s="199">
        <f t="shared" si="63"/>
        <v>0</v>
      </c>
      <c r="T696" s="179"/>
      <c r="U696" s="179"/>
      <c r="V696" s="179"/>
      <c r="W696" s="179"/>
    </row>
    <row r="697" spans="1:270" s="9" customFormat="1" ht="80.099999999999994" customHeight="1" x14ac:dyDescent="0.25">
      <c r="A697" s="9">
        <f>A695+1</f>
        <v>675</v>
      </c>
      <c r="B697" s="9">
        <v>1</v>
      </c>
      <c r="C697" s="11" t="s">
        <v>1518</v>
      </c>
      <c r="D697" s="10" t="s">
        <v>276</v>
      </c>
      <c r="E697" s="9" t="s">
        <v>4017</v>
      </c>
      <c r="F697" s="9" t="s">
        <v>4017</v>
      </c>
      <c r="G697" s="9" t="s">
        <v>4018</v>
      </c>
      <c r="H697" s="9" t="s">
        <v>302</v>
      </c>
      <c r="I697" s="64" t="s">
        <v>303</v>
      </c>
      <c r="J697" s="9">
        <v>3451728732</v>
      </c>
      <c r="K697" s="9" t="s">
        <v>4017</v>
      </c>
      <c r="L697" s="9">
        <v>31.006602999999998</v>
      </c>
      <c r="M697" s="9">
        <v>69.867900000000006</v>
      </c>
      <c r="N697" s="9" t="s">
        <v>8</v>
      </c>
      <c r="O697" s="9" t="s">
        <v>7</v>
      </c>
      <c r="P697" s="9" t="s">
        <v>8</v>
      </c>
      <c r="S697" s="9">
        <v>2</v>
      </c>
      <c r="T697" s="9" t="s">
        <v>3978</v>
      </c>
      <c r="U697" s="9">
        <v>25500</v>
      </c>
      <c r="V697" s="9" t="s">
        <v>258</v>
      </c>
      <c r="W697" s="10" t="s">
        <v>11</v>
      </c>
      <c r="X697" s="10" t="s">
        <v>1471</v>
      </c>
      <c r="Y697" s="4"/>
      <c r="Z697" s="179"/>
      <c r="AA697" s="179"/>
      <c r="AB697" s="179"/>
      <c r="AC697" s="179"/>
      <c r="AD697" s="179"/>
      <c r="AE697" s="179"/>
      <c r="AF697" s="179"/>
      <c r="AG697" s="179"/>
      <c r="AH697" s="179"/>
      <c r="AI697" s="179"/>
      <c r="AJ697" s="179"/>
      <c r="AK697" s="179"/>
      <c r="AL697" s="179"/>
      <c r="AM697" s="179"/>
      <c r="AN697" s="179"/>
      <c r="AO697" s="179"/>
      <c r="AP697" s="179"/>
      <c r="AQ697" s="179"/>
      <c r="AR697" s="179"/>
      <c r="AS697" s="179"/>
      <c r="AT697" s="179"/>
      <c r="AU697" s="179"/>
      <c r="AV697" s="179"/>
      <c r="AW697" s="179"/>
      <c r="AX697" s="179"/>
      <c r="AY697" s="179"/>
      <c r="AZ697" s="179"/>
      <c r="BA697" s="179"/>
      <c r="BB697" s="179"/>
      <c r="BC697" s="179"/>
      <c r="BD697" s="179"/>
      <c r="BE697" s="179"/>
      <c r="BF697" s="179"/>
      <c r="BG697" s="179"/>
      <c r="BH697" s="179"/>
      <c r="BI697" s="179"/>
      <c r="BJ697" s="179"/>
      <c r="BK697" s="179"/>
      <c r="BL697" s="179"/>
      <c r="BM697" s="179"/>
      <c r="BN697" s="179"/>
      <c r="BO697" s="179"/>
      <c r="BP697" s="179"/>
      <c r="BQ697" s="179"/>
      <c r="BR697" s="179"/>
      <c r="BS697" s="179"/>
      <c r="BT697" s="179"/>
      <c r="BU697" s="179"/>
      <c r="BV697" s="179"/>
      <c r="BW697" s="179"/>
      <c r="BX697" s="179"/>
      <c r="BY697" s="179"/>
      <c r="BZ697" s="179"/>
      <c r="CA697" s="179"/>
      <c r="CB697" s="179"/>
      <c r="CC697" s="179"/>
      <c r="CD697" s="179"/>
      <c r="CE697" s="179"/>
      <c r="CF697" s="179"/>
      <c r="CG697" s="179"/>
      <c r="CH697" s="179"/>
      <c r="CI697" s="179"/>
      <c r="CJ697" s="179"/>
      <c r="CK697" s="179"/>
      <c r="CL697" s="179"/>
      <c r="CM697" s="179"/>
      <c r="CN697" s="179"/>
      <c r="CO697" s="179"/>
      <c r="CP697" s="179"/>
      <c r="CQ697" s="179"/>
      <c r="CR697" s="179"/>
      <c r="CS697" s="179"/>
      <c r="CT697" s="179"/>
      <c r="CU697" s="179"/>
      <c r="CV697" s="179"/>
      <c r="CW697" s="179"/>
      <c r="CX697" s="179"/>
      <c r="CY697" s="179"/>
      <c r="CZ697" s="179"/>
      <c r="DA697" s="179"/>
      <c r="DB697" s="179"/>
      <c r="DC697" s="179"/>
      <c r="DD697" s="179"/>
      <c r="DE697" s="179"/>
      <c r="DF697" s="179"/>
      <c r="DG697" s="179"/>
      <c r="DH697" s="179"/>
      <c r="DI697" s="179"/>
      <c r="DJ697" s="179"/>
      <c r="DK697" s="179"/>
      <c r="DL697" s="179"/>
      <c r="DM697" s="179"/>
      <c r="DN697" s="179"/>
      <c r="DO697" s="179"/>
      <c r="DP697" s="179"/>
      <c r="DQ697" s="179"/>
      <c r="DR697" s="179"/>
      <c r="DS697" s="179"/>
      <c r="DT697" s="179"/>
      <c r="DU697" s="179"/>
      <c r="DV697" s="179"/>
      <c r="DW697" s="179"/>
      <c r="DX697" s="179"/>
      <c r="DY697" s="179"/>
      <c r="DZ697" s="179"/>
      <c r="EA697" s="179"/>
      <c r="EB697" s="179"/>
      <c r="EC697" s="179"/>
      <c r="ED697" s="179"/>
      <c r="EE697" s="179"/>
      <c r="EF697" s="179"/>
      <c r="EG697" s="179"/>
      <c r="EH697" s="179"/>
      <c r="EI697" s="179"/>
      <c r="EJ697" s="179"/>
      <c r="EK697" s="179"/>
      <c r="EL697" s="179"/>
      <c r="EM697" s="179"/>
      <c r="EN697" s="179"/>
      <c r="EO697" s="179"/>
      <c r="EP697" s="179"/>
      <c r="EQ697" s="179"/>
      <c r="ER697" s="179"/>
      <c r="ES697" s="179"/>
      <c r="ET697" s="179"/>
      <c r="EU697" s="179"/>
      <c r="EV697" s="179"/>
      <c r="EW697" s="179"/>
      <c r="EX697" s="179"/>
      <c r="EY697" s="179"/>
      <c r="EZ697" s="179"/>
      <c r="FA697" s="179"/>
      <c r="FB697" s="179"/>
      <c r="FC697" s="179"/>
      <c r="FD697" s="179"/>
      <c r="FE697" s="179"/>
      <c r="FF697" s="179"/>
      <c r="FG697" s="179"/>
      <c r="FH697" s="179"/>
      <c r="FI697" s="179"/>
      <c r="FJ697" s="179"/>
      <c r="FK697" s="179"/>
      <c r="FL697" s="179"/>
      <c r="FM697" s="179"/>
      <c r="FN697" s="179"/>
      <c r="FO697" s="179"/>
      <c r="FP697" s="179"/>
      <c r="FQ697" s="179"/>
      <c r="FR697" s="179"/>
      <c r="FS697" s="179"/>
      <c r="FT697" s="179"/>
      <c r="FU697" s="179"/>
      <c r="FV697" s="179"/>
      <c r="FW697" s="179"/>
      <c r="FX697" s="179"/>
      <c r="FY697" s="179"/>
      <c r="FZ697" s="179"/>
      <c r="GA697" s="179"/>
      <c r="GB697" s="179"/>
      <c r="GC697" s="179"/>
      <c r="GD697" s="179"/>
      <c r="GE697" s="179"/>
      <c r="GF697" s="179"/>
      <c r="GG697" s="179"/>
      <c r="GH697" s="179"/>
      <c r="GI697" s="179"/>
      <c r="GJ697" s="179"/>
      <c r="GK697" s="179"/>
      <c r="GL697" s="179"/>
      <c r="GM697" s="179"/>
      <c r="GN697" s="179"/>
      <c r="GO697" s="179"/>
      <c r="GP697" s="179"/>
      <c r="GQ697" s="179"/>
      <c r="GR697" s="179"/>
      <c r="GS697" s="179"/>
      <c r="GT697" s="179"/>
      <c r="GU697" s="179"/>
      <c r="GV697" s="179"/>
      <c r="GW697" s="179"/>
      <c r="GX697" s="179"/>
      <c r="GY697" s="179"/>
      <c r="GZ697" s="179"/>
      <c r="HA697" s="179"/>
      <c r="HB697" s="179"/>
      <c r="HC697" s="179"/>
      <c r="HD697" s="179"/>
      <c r="HE697" s="179"/>
      <c r="HF697" s="179"/>
      <c r="HG697" s="179"/>
      <c r="HH697" s="179"/>
      <c r="HI697" s="179"/>
      <c r="HJ697" s="179"/>
      <c r="HK697" s="179"/>
      <c r="HL697" s="179"/>
      <c r="HM697" s="179"/>
      <c r="HN697" s="179"/>
      <c r="HO697" s="179"/>
      <c r="HP697" s="179"/>
      <c r="HQ697" s="179"/>
      <c r="HR697" s="179"/>
      <c r="HS697" s="179"/>
      <c r="HT697" s="179"/>
      <c r="HU697" s="179"/>
      <c r="HV697" s="179"/>
      <c r="HW697" s="179"/>
      <c r="HX697" s="179"/>
      <c r="HY697" s="179"/>
      <c r="HZ697" s="179"/>
      <c r="IA697" s="179"/>
      <c r="IB697" s="179"/>
      <c r="IC697" s="179"/>
      <c r="ID697" s="179"/>
      <c r="IE697" s="179"/>
      <c r="IF697" s="179"/>
      <c r="IG697" s="179"/>
      <c r="IH697" s="179"/>
      <c r="II697" s="179"/>
      <c r="IJ697" s="179"/>
      <c r="IK697" s="179"/>
      <c r="IL697" s="179"/>
      <c r="IM697" s="179"/>
      <c r="IN697" s="179"/>
      <c r="IO697" s="179"/>
      <c r="IP697" s="179"/>
      <c r="IQ697" s="179"/>
      <c r="IR697" s="179"/>
      <c r="IS697" s="179"/>
      <c r="IT697" s="179"/>
      <c r="IU697" s="179"/>
      <c r="IV697" s="179"/>
      <c r="IW697" s="179"/>
      <c r="IX697" s="179"/>
      <c r="IY697" s="179"/>
      <c r="IZ697" s="179"/>
      <c r="JA697" s="179"/>
      <c r="JB697" s="179"/>
      <c r="JC697" s="179"/>
      <c r="JD697" s="179"/>
      <c r="JE697" s="179"/>
      <c r="JF697" s="179"/>
      <c r="JG697" s="179"/>
      <c r="JH697" s="179"/>
      <c r="JI697" s="179"/>
      <c r="JJ697" s="61"/>
    </row>
    <row r="698" spans="1:270" s="9" customFormat="1" ht="80.099999999999994" customHeight="1" x14ac:dyDescent="0.25">
      <c r="A698" s="9">
        <f>A697+1</f>
        <v>676</v>
      </c>
      <c r="B698" s="9">
        <f t="shared" ref="B698:B761" si="64">B697+1</f>
        <v>2</v>
      </c>
      <c r="C698" s="11" t="s">
        <v>1518</v>
      </c>
      <c r="D698" s="10" t="s">
        <v>276</v>
      </c>
      <c r="E698" s="9" t="s">
        <v>280</v>
      </c>
      <c r="F698" s="9" t="s">
        <v>280</v>
      </c>
      <c r="G698" s="9" t="s">
        <v>281</v>
      </c>
      <c r="H698" s="9" t="s">
        <v>4019</v>
      </c>
      <c r="I698" s="64" t="s">
        <v>4020</v>
      </c>
      <c r="J698" s="9">
        <v>3423969201</v>
      </c>
      <c r="K698" s="9" t="s">
        <v>280</v>
      </c>
      <c r="L698" s="9">
        <v>30.896578000000002</v>
      </c>
      <c r="M698" s="55">
        <v>69.852035999999998</v>
      </c>
      <c r="N698" s="9" t="s">
        <v>8</v>
      </c>
      <c r="O698" s="9" t="s">
        <v>7</v>
      </c>
      <c r="P698" s="9" t="s">
        <v>8</v>
      </c>
      <c r="S698" s="9">
        <v>2</v>
      </c>
      <c r="T698" s="9" t="s">
        <v>3978</v>
      </c>
      <c r="U698" s="9">
        <v>25500</v>
      </c>
      <c r="V698" s="9" t="s">
        <v>258</v>
      </c>
      <c r="W698" s="10" t="s">
        <v>11</v>
      </c>
      <c r="X698" s="10" t="s">
        <v>1471</v>
      </c>
      <c r="Y698" s="4"/>
      <c r="Z698" s="179"/>
      <c r="AA698" s="179"/>
      <c r="AB698" s="179"/>
      <c r="AC698" s="179"/>
      <c r="AD698" s="179"/>
      <c r="AE698" s="179"/>
      <c r="AF698" s="179"/>
      <c r="AG698" s="179"/>
      <c r="AH698" s="179"/>
      <c r="AI698" s="179"/>
      <c r="AJ698" s="179"/>
      <c r="AK698" s="179"/>
      <c r="AL698" s="179"/>
      <c r="AM698" s="179"/>
      <c r="AN698" s="179"/>
      <c r="AO698" s="179"/>
      <c r="AP698" s="179"/>
      <c r="AQ698" s="179"/>
      <c r="AR698" s="179"/>
      <c r="AS698" s="179"/>
      <c r="AT698" s="179"/>
      <c r="AU698" s="179"/>
      <c r="AV698" s="179"/>
      <c r="AW698" s="179"/>
      <c r="AX698" s="179"/>
      <c r="AY698" s="179"/>
      <c r="AZ698" s="179"/>
      <c r="BA698" s="179"/>
      <c r="BB698" s="179"/>
      <c r="BC698" s="179"/>
      <c r="BD698" s="179"/>
      <c r="BE698" s="179"/>
      <c r="BF698" s="179"/>
      <c r="BG698" s="179"/>
      <c r="BH698" s="179"/>
      <c r="BI698" s="179"/>
      <c r="BJ698" s="179"/>
      <c r="BK698" s="179"/>
      <c r="BL698" s="179"/>
      <c r="BM698" s="179"/>
      <c r="BN698" s="179"/>
      <c r="BO698" s="179"/>
      <c r="BP698" s="179"/>
      <c r="BQ698" s="179"/>
      <c r="BR698" s="179"/>
      <c r="BS698" s="179"/>
      <c r="BT698" s="179"/>
      <c r="BU698" s="179"/>
      <c r="BV698" s="179"/>
      <c r="BW698" s="179"/>
      <c r="BX698" s="179"/>
      <c r="BY698" s="179"/>
      <c r="BZ698" s="179"/>
      <c r="CA698" s="179"/>
      <c r="CB698" s="179"/>
      <c r="CC698" s="179"/>
      <c r="CD698" s="179"/>
      <c r="CE698" s="179"/>
      <c r="CF698" s="179"/>
      <c r="CG698" s="179"/>
      <c r="CH698" s="179"/>
      <c r="CI698" s="179"/>
      <c r="CJ698" s="179"/>
      <c r="CK698" s="179"/>
      <c r="CL698" s="179"/>
      <c r="CM698" s="179"/>
      <c r="CN698" s="179"/>
      <c r="CO698" s="179"/>
      <c r="CP698" s="179"/>
      <c r="CQ698" s="179"/>
      <c r="CR698" s="179"/>
      <c r="CS698" s="179"/>
      <c r="CT698" s="179"/>
      <c r="CU698" s="179"/>
      <c r="CV698" s="179"/>
      <c r="CW698" s="179"/>
      <c r="CX698" s="179"/>
      <c r="CY698" s="179"/>
      <c r="CZ698" s="179"/>
      <c r="DA698" s="179"/>
      <c r="DB698" s="179"/>
      <c r="DC698" s="179"/>
      <c r="DD698" s="179"/>
      <c r="DE698" s="179"/>
      <c r="DF698" s="179"/>
      <c r="DG698" s="179"/>
      <c r="DH698" s="179"/>
      <c r="DI698" s="179"/>
      <c r="DJ698" s="179"/>
      <c r="DK698" s="179"/>
      <c r="DL698" s="179"/>
      <c r="DM698" s="179"/>
      <c r="DN698" s="179"/>
      <c r="DO698" s="179"/>
      <c r="DP698" s="179"/>
      <c r="DQ698" s="179"/>
      <c r="DR698" s="179"/>
      <c r="DS698" s="179"/>
      <c r="DT698" s="179"/>
      <c r="DU698" s="179"/>
      <c r="DV698" s="179"/>
      <c r="DW698" s="179"/>
      <c r="DX698" s="179"/>
      <c r="DY698" s="179"/>
      <c r="DZ698" s="179"/>
      <c r="EA698" s="179"/>
      <c r="EB698" s="179"/>
      <c r="EC698" s="179"/>
      <c r="ED698" s="179"/>
      <c r="EE698" s="179"/>
      <c r="EF698" s="179"/>
      <c r="EG698" s="179"/>
      <c r="EH698" s="179"/>
      <c r="EI698" s="179"/>
      <c r="EJ698" s="179"/>
      <c r="EK698" s="179"/>
      <c r="EL698" s="179"/>
      <c r="EM698" s="179"/>
      <c r="EN698" s="179"/>
      <c r="EO698" s="179"/>
      <c r="EP698" s="179"/>
      <c r="EQ698" s="179"/>
      <c r="ER698" s="179"/>
      <c r="ES698" s="179"/>
      <c r="ET698" s="179"/>
      <c r="EU698" s="179"/>
      <c r="EV698" s="179"/>
      <c r="EW698" s="179"/>
      <c r="EX698" s="179"/>
      <c r="EY698" s="179"/>
      <c r="EZ698" s="179"/>
      <c r="FA698" s="179"/>
      <c r="FB698" s="179"/>
      <c r="FC698" s="179"/>
      <c r="FD698" s="179"/>
      <c r="FE698" s="179"/>
      <c r="FF698" s="179"/>
      <c r="FG698" s="179"/>
      <c r="FH698" s="179"/>
      <c r="FI698" s="179"/>
      <c r="FJ698" s="179"/>
      <c r="FK698" s="179"/>
      <c r="FL698" s="179"/>
      <c r="FM698" s="179"/>
      <c r="FN698" s="179"/>
      <c r="FO698" s="179"/>
      <c r="FP698" s="179"/>
      <c r="FQ698" s="179"/>
      <c r="FR698" s="179"/>
      <c r="FS698" s="179"/>
      <c r="FT698" s="179"/>
      <c r="FU698" s="179"/>
      <c r="FV698" s="179"/>
      <c r="FW698" s="179"/>
      <c r="FX698" s="179"/>
      <c r="FY698" s="179"/>
      <c r="FZ698" s="179"/>
      <c r="GA698" s="179"/>
      <c r="GB698" s="179"/>
      <c r="GC698" s="179"/>
      <c r="GD698" s="179"/>
      <c r="GE698" s="179"/>
      <c r="GF698" s="179"/>
      <c r="GG698" s="179"/>
      <c r="GH698" s="179"/>
      <c r="GI698" s="179"/>
      <c r="GJ698" s="179"/>
      <c r="GK698" s="179"/>
      <c r="GL698" s="179"/>
      <c r="GM698" s="179"/>
      <c r="GN698" s="179"/>
      <c r="GO698" s="179"/>
      <c r="GP698" s="179"/>
      <c r="GQ698" s="179"/>
      <c r="GR698" s="179"/>
      <c r="GS698" s="179"/>
      <c r="GT698" s="179"/>
      <c r="GU698" s="179"/>
      <c r="GV698" s="179"/>
      <c r="GW698" s="179"/>
      <c r="GX698" s="179"/>
      <c r="GY698" s="179"/>
      <c r="GZ698" s="179"/>
      <c r="HA698" s="179"/>
      <c r="HB698" s="179"/>
      <c r="HC698" s="179"/>
      <c r="HD698" s="179"/>
      <c r="HE698" s="179"/>
      <c r="HF698" s="179"/>
      <c r="HG698" s="179"/>
      <c r="HH698" s="179"/>
      <c r="HI698" s="179"/>
      <c r="HJ698" s="179"/>
      <c r="HK698" s="179"/>
      <c r="HL698" s="179"/>
      <c r="HM698" s="179"/>
      <c r="HN698" s="179"/>
      <c r="HO698" s="179"/>
      <c r="HP698" s="179"/>
      <c r="HQ698" s="179"/>
      <c r="HR698" s="179"/>
      <c r="HS698" s="179"/>
      <c r="HT698" s="179"/>
      <c r="HU698" s="179"/>
      <c r="HV698" s="179"/>
      <c r="HW698" s="179"/>
      <c r="HX698" s="179"/>
      <c r="HY698" s="179"/>
      <c r="HZ698" s="179"/>
      <c r="IA698" s="179"/>
      <c r="IB698" s="179"/>
      <c r="IC698" s="179"/>
      <c r="ID698" s="179"/>
      <c r="IE698" s="179"/>
      <c r="IF698" s="179"/>
      <c r="IG698" s="179"/>
      <c r="IH698" s="179"/>
      <c r="II698" s="179"/>
      <c r="IJ698" s="179"/>
      <c r="IK698" s="179"/>
      <c r="IL698" s="179"/>
      <c r="IM698" s="179"/>
      <c r="IN698" s="179"/>
      <c r="IO698" s="179"/>
      <c r="IP698" s="179"/>
      <c r="IQ698" s="179"/>
      <c r="IR698" s="179"/>
      <c r="IS698" s="179"/>
      <c r="IT698" s="179"/>
      <c r="IU698" s="179"/>
      <c r="IV698" s="179"/>
      <c r="IW698" s="179"/>
      <c r="IX698" s="179"/>
      <c r="IY698" s="179"/>
      <c r="IZ698" s="179"/>
      <c r="JA698" s="179"/>
      <c r="JB698" s="179"/>
      <c r="JC698" s="179"/>
      <c r="JD698" s="179"/>
      <c r="JE698" s="179"/>
      <c r="JF698" s="179"/>
      <c r="JG698" s="179"/>
      <c r="JH698" s="179"/>
      <c r="JI698" s="179"/>
      <c r="JJ698" s="61"/>
    </row>
    <row r="699" spans="1:270" s="9" customFormat="1" ht="80.099999999999994" customHeight="1" x14ac:dyDescent="0.25">
      <c r="A699" s="9">
        <f>A698+1</f>
        <v>677</v>
      </c>
      <c r="B699" s="9">
        <f t="shared" si="64"/>
        <v>3</v>
      </c>
      <c r="C699" s="11" t="s">
        <v>1518</v>
      </c>
      <c r="D699" s="10" t="s">
        <v>276</v>
      </c>
      <c r="E699" s="9" t="s">
        <v>280</v>
      </c>
      <c r="F699" s="9" t="s">
        <v>280</v>
      </c>
      <c r="G699" s="9" t="s">
        <v>1243</v>
      </c>
      <c r="H699" s="9" t="s">
        <v>4021</v>
      </c>
      <c r="I699" s="64" t="s">
        <v>4022</v>
      </c>
      <c r="J699" s="9">
        <v>3412379456</v>
      </c>
      <c r="K699" s="9" t="s">
        <v>280</v>
      </c>
      <c r="L699" s="9">
        <v>30.851068000000001</v>
      </c>
      <c r="M699" s="55">
        <v>69.869715999999997</v>
      </c>
      <c r="N699" s="9" t="s">
        <v>8</v>
      </c>
      <c r="O699" s="9" t="s">
        <v>7</v>
      </c>
      <c r="P699" s="9" t="s">
        <v>8</v>
      </c>
      <c r="S699" s="9">
        <v>2</v>
      </c>
      <c r="T699" s="9" t="s">
        <v>3978</v>
      </c>
      <c r="U699" s="9">
        <v>25500</v>
      </c>
      <c r="V699" s="9" t="s">
        <v>258</v>
      </c>
      <c r="W699" s="10" t="s">
        <v>11</v>
      </c>
      <c r="X699" s="10" t="s">
        <v>1471</v>
      </c>
      <c r="Y699" s="4"/>
      <c r="Z699" s="179"/>
      <c r="AA699" s="179"/>
      <c r="AB699" s="179"/>
      <c r="AC699" s="179"/>
      <c r="AD699" s="179"/>
      <c r="AE699" s="179"/>
      <c r="AF699" s="179"/>
      <c r="AG699" s="179"/>
      <c r="AH699" s="179"/>
      <c r="AI699" s="179"/>
      <c r="AJ699" s="179"/>
      <c r="AK699" s="179"/>
      <c r="AL699" s="179"/>
      <c r="AM699" s="179"/>
      <c r="AN699" s="179"/>
      <c r="AO699" s="179"/>
      <c r="AP699" s="179"/>
      <c r="AQ699" s="179"/>
      <c r="AR699" s="179"/>
      <c r="AS699" s="179"/>
      <c r="AT699" s="179"/>
      <c r="AU699" s="179"/>
      <c r="AV699" s="179"/>
      <c r="AW699" s="179"/>
      <c r="AX699" s="179"/>
      <c r="AY699" s="179"/>
      <c r="AZ699" s="179"/>
      <c r="BA699" s="179"/>
      <c r="BB699" s="179"/>
      <c r="BC699" s="179"/>
      <c r="BD699" s="179"/>
      <c r="BE699" s="179"/>
      <c r="BF699" s="179"/>
      <c r="BG699" s="179"/>
      <c r="BH699" s="179"/>
      <c r="BI699" s="179"/>
      <c r="BJ699" s="179"/>
      <c r="BK699" s="179"/>
      <c r="BL699" s="179"/>
      <c r="BM699" s="179"/>
      <c r="BN699" s="179"/>
      <c r="BO699" s="179"/>
      <c r="BP699" s="179"/>
      <c r="BQ699" s="179"/>
      <c r="BR699" s="179"/>
      <c r="BS699" s="179"/>
      <c r="BT699" s="179"/>
      <c r="BU699" s="179"/>
      <c r="BV699" s="179"/>
      <c r="BW699" s="179"/>
      <c r="BX699" s="179"/>
      <c r="BY699" s="179"/>
      <c r="BZ699" s="179"/>
      <c r="CA699" s="179"/>
      <c r="CB699" s="179"/>
      <c r="CC699" s="179"/>
      <c r="CD699" s="179"/>
      <c r="CE699" s="179"/>
      <c r="CF699" s="179"/>
      <c r="CG699" s="179"/>
      <c r="CH699" s="179"/>
      <c r="CI699" s="179"/>
      <c r="CJ699" s="179"/>
      <c r="CK699" s="179"/>
      <c r="CL699" s="179"/>
      <c r="CM699" s="179"/>
      <c r="CN699" s="179"/>
      <c r="CO699" s="179"/>
      <c r="CP699" s="179"/>
      <c r="CQ699" s="179"/>
      <c r="CR699" s="179"/>
      <c r="CS699" s="179"/>
      <c r="CT699" s="179"/>
      <c r="CU699" s="179"/>
      <c r="CV699" s="179"/>
      <c r="CW699" s="179"/>
      <c r="CX699" s="179"/>
      <c r="CY699" s="179"/>
      <c r="CZ699" s="179"/>
      <c r="DA699" s="179"/>
      <c r="DB699" s="179"/>
      <c r="DC699" s="179"/>
      <c r="DD699" s="179"/>
      <c r="DE699" s="179"/>
      <c r="DF699" s="179"/>
      <c r="DG699" s="179"/>
      <c r="DH699" s="179"/>
      <c r="DI699" s="179"/>
      <c r="DJ699" s="179"/>
      <c r="DK699" s="179"/>
      <c r="DL699" s="179"/>
      <c r="DM699" s="179"/>
      <c r="DN699" s="179"/>
      <c r="DO699" s="179"/>
      <c r="DP699" s="179"/>
      <c r="DQ699" s="179"/>
      <c r="DR699" s="179"/>
      <c r="DS699" s="179"/>
      <c r="DT699" s="179"/>
      <c r="DU699" s="179"/>
      <c r="DV699" s="179"/>
      <c r="DW699" s="179"/>
      <c r="DX699" s="179"/>
      <c r="DY699" s="179"/>
      <c r="DZ699" s="179"/>
      <c r="EA699" s="179"/>
      <c r="EB699" s="179"/>
      <c r="EC699" s="179"/>
      <c r="ED699" s="179"/>
      <c r="EE699" s="179"/>
      <c r="EF699" s="179"/>
      <c r="EG699" s="179"/>
      <c r="EH699" s="179"/>
      <c r="EI699" s="179"/>
      <c r="EJ699" s="179"/>
      <c r="EK699" s="179"/>
      <c r="EL699" s="179"/>
      <c r="EM699" s="179"/>
      <c r="EN699" s="179"/>
      <c r="EO699" s="179"/>
      <c r="EP699" s="179"/>
      <c r="EQ699" s="179"/>
      <c r="ER699" s="179"/>
      <c r="ES699" s="179"/>
      <c r="ET699" s="179"/>
      <c r="EU699" s="179"/>
      <c r="EV699" s="179"/>
      <c r="EW699" s="179"/>
      <c r="EX699" s="179"/>
      <c r="EY699" s="179"/>
      <c r="EZ699" s="179"/>
      <c r="FA699" s="179"/>
      <c r="FB699" s="179"/>
      <c r="FC699" s="179"/>
      <c r="FD699" s="179"/>
      <c r="FE699" s="179"/>
      <c r="FF699" s="179"/>
      <c r="FG699" s="179"/>
      <c r="FH699" s="179"/>
      <c r="FI699" s="179"/>
      <c r="FJ699" s="179"/>
      <c r="FK699" s="179"/>
      <c r="FL699" s="179"/>
      <c r="FM699" s="179"/>
      <c r="FN699" s="179"/>
      <c r="FO699" s="179"/>
      <c r="FP699" s="179"/>
      <c r="FQ699" s="179"/>
      <c r="FR699" s="179"/>
      <c r="FS699" s="179"/>
      <c r="FT699" s="179"/>
      <c r="FU699" s="179"/>
      <c r="FV699" s="179"/>
      <c r="FW699" s="179"/>
      <c r="FX699" s="179"/>
      <c r="FY699" s="179"/>
      <c r="FZ699" s="179"/>
      <c r="GA699" s="179"/>
      <c r="GB699" s="179"/>
      <c r="GC699" s="179"/>
      <c r="GD699" s="179"/>
      <c r="GE699" s="179"/>
      <c r="GF699" s="179"/>
      <c r="GG699" s="179"/>
      <c r="GH699" s="179"/>
      <c r="GI699" s="179"/>
      <c r="GJ699" s="179"/>
      <c r="GK699" s="179"/>
      <c r="GL699" s="179"/>
      <c r="GM699" s="179"/>
      <c r="GN699" s="179"/>
      <c r="GO699" s="179"/>
      <c r="GP699" s="179"/>
      <c r="GQ699" s="179"/>
      <c r="GR699" s="179"/>
      <c r="GS699" s="179"/>
      <c r="GT699" s="179"/>
      <c r="GU699" s="179"/>
      <c r="GV699" s="179"/>
      <c r="GW699" s="179"/>
      <c r="GX699" s="179"/>
      <c r="GY699" s="179"/>
      <c r="GZ699" s="179"/>
      <c r="HA699" s="179"/>
      <c r="HB699" s="179"/>
      <c r="HC699" s="179"/>
      <c r="HD699" s="179"/>
      <c r="HE699" s="179"/>
      <c r="HF699" s="179"/>
      <c r="HG699" s="179"/>
      <c r="HH699" s="179"/>
      <c r="HI699" s="179"/>
      <c r="HJ699" s="179"/>
      <c r="HK699" s="179"/>
      <c r="HL699" s="179"/>
      <c r="HM699" s="179"/>
      <c r="HN699" s="179"/>
      <c r="HO699" s="179"/>
      <c r="HP699" s="179"/>
      <c r="HQ699" s="179"/>
      <c r="HR699" s="179"/>
      <c r="HS699" s="179"/>
      <c r="HT699" s="179"/>
      <c r="HU699" s="179"/>
      <c r="HV699" s="179"/>
      <c r="HW699" s="179"/>
      <c r="HX699" s="179"/>
      <c r="HY699" s="179"/>
      <c r="HZ699" s="179"/>
      <c r="IA699" s="179"/>
      <c r="IB699" s="179"/>
      <c r="IC699" s="179"/>
      <c r="ID699" s="179"/>
      <c r="IE699" s="179"/>
      <c r="IF699" s="179"/>
      <c r="IG699" s="179"/>
      <c r="IH699" s="179"/>
      <c r="II699" s="179"/>
      <c r="IJ699" s="179"/>
      <c r="IK699" s="179"/>
      <c r="IL699" s="179"/>
      <c r="IM699" s="179"/>
      <c r="IN699" s="179"/>
      <c r="IO699" s="179"/>
      <c r="IP699" s="179"/>
      <c r="IQ699" s="179"/>
      <c r="IR699" s="179"/>
      <c r="IS699" s="179"/>
      <c r="IT699" s="179"/>
      <c r="IU699" s="179"/>
      <c r="IV699" s="179"/>
      <c r="IW699" s="179"/>
      <c r="IX699" s="179"/>
      <c r="IY699" s="179"/>
      <c r="IZ699" s="179"/>
      <c r="JA699" s="179"/>
      <c r="JB699" s="179"/>
      <c r="JC699" s="179"/>
      <c r="JD699" s="179"/>
      <c r="JE699" s="179"/>
      <c r="JF699" s="179"/>
      <c r="JG699" s="179"/>
      <c r="JH699" s="179"/>
      <c r="JI699" s="179"/>
      <c r="JJ699" s="61"/>
    </row>
    <row r="700" spans="1:270" s="9" customFormat="1" ht="80.099999999999994" customHeight="1" x14ac:dyDescent="0.25">
      <c r="A700" s="9">
        <f t="shared" ref="A700:A763" si="65">A699+1</f>
        <v>678</v>
      </c>
      <c r="B700" s="9">
        <f t="shared" si="64"/>
        <v>4</v>
      </c>
      <c r="C700" s="11" t="s">
        <v>1518</v>
      </c>
      <c r="D700" s="10" t="s">
        <v>276</v>
      </c>
      <c r="E700" s="9" t="s">
        <v>280</v>
      </c>
      <c r="F700" s="9" t="s">
        <v>280</v>
      </c>
      <c r="G700" s="9" t="s">
        <v>281</v>
      </c>
      <c r="H700" s="9" t="s">
        <v>4023</v>
      </c>
      <c r="I700" s="64" t="s">
        <v>4024</v>
      </c>
      <c r="J700" s="9">
        <v>3483199815</v>
      </c>
      <c r="K700" s="9" t="s">
        <v>280</v>
      </c>
      <c r="L700" s="9">
        <v>30.901978</v>
      </c>
      <c r="M700" s="180">
        <v>69.909508000000002</v>
      </c>
      <c r="N700" s="9" t="s">
        <v>8</v>
      </c>
      <c r="O700" s="9" t="s">
        <v>7</v>
      </c>
      <c r="P700" s="9" t="s">
        <v>8</v>
      </c>
      <c r="S700" s="9">
        <v>2</v>
      </c>
      <c r="T700" s="9" t="s">
        <v>3978</v>
      </c>
      <c r="U700" s="9">
        <v>25500</v>
      </c>
      <c r="V700" s="9" t="s">
        <v>258</v>
      </c>
      <c r="W700" s="10" t="s">
        <v>11</v>
      </c>
      <c r="X700" s="10" t="s">
        <v>1471</v>
      </c>
      <c r="Y700" s="4"/>
      <c r="Z700" s="179"/>
      <c r="AA700" s="179"/>
      <c r="AB700" s="179"/>
      <c r="AC700" s="179"/>
      <c r="AD700" s="179"/>
      <c r="AE700" s="179"/>
      <c r="AF700" s="179"/>
      <c r="AG700" s="179"/>
      <c r="AH700" s="179"/>
      <c r="AI700" s="179"/>
      <c r="AJ700" s="179"/>
      <c r="AK700" s="179"/>
      <c r="AL700" s="179"/>
      <c r="AM700" s="179"/>
      <c r="AN700" s="179"/>
      <c r="AO700" s="179"/>
      <c r="AP700" s="179"/>
      <c r="AQ700" s="179"/>
      <c r="AR700" s="179"/>
      <c r="AS700" s="179"/>
      <c r="AT700" s="179"/>
      <c r="AU700" s="179"/>
      <c r="AV700" s="179"/>
      <c r="AW700" s="179"/>
      <c r="AX700" s="179"/>
      <c r="AY700" s="179"/>
      <c r="AZ700" s="179"/>
      <c r="BA700" s="179"/>
      <c r="BB700" s="179"/>
      <c r="BC700" s="179"/>
      <c r="BD700" s="179"/>
      <c r="BE700" s="179"/>
      <c r="BF700" s="179"/>
      <c r="BG700" s="179"/>
      <c r="BH700" s="179"/>
      <c r="BI700" s="179"/>
      <c r="BJ700" s="179"/>
      <c r="BK700" s="179"/>
      <c r="BL700" s="179"/>
      <c r="BM700" s="179"/>
      <c r="BN700" s="179"/>
      <c r="BO700" s="179"/>
      <c r="BP700" s="179"/>
      <c r="BQ700" s="179"/>
      <c r="BR700" s="179"/>
      <c r="BS700" s="179"/>
      <c r="BT700" s="179"/>
      <c r="BU700" s="179"/>
      <c r="BV700" s="179"/>
      <c r="BW700" s="179"/>
      <c r="BX700" s="179"/>
      <c r="BY700" s="179"/>
      <c r="BZ700" s="179"/>
      <c r="CA700" s="179"/>
      <c r="CB700" s="179"/>
      <c r="CC700" s="179"/>
      <c r="CD700" s="179"/>
      <c r="CE700" s="179"/>
      <c r="CF700" s="179"/>
      <c r="CG700" s="179"/>
      <c r="CH700" s="179"/>
      <c r="CI700" s="179"/>
      <c r="CJ700" s="179"/>
      <c r="CK700" s="179"/>
      <c r="CL700" s="179"/>
      <c r="CM700" s="179"/>
      <c r="CN700" s="179"/>
      <c r="CO700" s="179"/>
      <c r="CP700" s="179"/>
      <c r="CQ700" s="179"/>
      <c r="CR700" s="179"/>
      <c r="CS700" s="179"/>
      <c r="CT700" s="179"/>
      <c r="CU700" s="179"/>
      <c r="CV700" s="179"/>
      <c r="CW700" s="179"/>
      <c r="CX700" s="179"/>
      <c r="CY700" s="179"/>
      <c r="CZ700" s="179"/>
      <c r="DA700" s="179"/>
      <c r="DB700" s="179"/>
      <c r="DC700" s="179"/>
      <c r="DD700" s="179"/>
      <c r="DE700" s="179"/>
      <c r="DF700" s="179"/>
      <c r="DG700" s="179"/>
      <c r="DH700" s="179"/>
      <c r="DI700" s="179"/>
      <c r="DJ700" s="179"/>
      <c r="DK700" s="179"/>
      <c r="DL700" s="179"/>
      <c r="DM700" s="179"/>
      <c r="DN700" s="179"/>
      <c r="DO700" s="179"/>
      <c r="DP700" s="179"/>
      <c r="DQ700" s="179"/>
      <c r="DR700" s="179"/>
      <c r="DS700" s="179"/>
      <c r="DT700" s="179"/>
      <c r="DU700" s="179"/>
      <c r="DV700" s="179"/>
      <c r="DW700" s="179"/>
      <c r="DX700" s="179"/>
      <c r="DY700" s="179"/>
      <c r="DZ700" s="179"/>
      <c r="EA700" s="179"/>
      <c r="EB700" s="179"/>
      <c r="EC700" s="179"/>
      <c r="ED700" s="179"/>
      <c r="EE700" s="179"/>
      <c r="EF700" s="179"/>
      <c r="EG700" s="179"/>
      <c r="EH700" s="179"/>
      <c r="EI700" s="179"/>
      <c r="EJ700" s="179"/>
      <c r="EK700" s="179"/>
      <c r="EL700" s="179"/>
      <c r="EM700" s="179"/>
      <c r="EN700" s="179"/>
      <c r="EO700" s="179"/>
      <c r="EP700" s="179"/>
      <c r="EQ700" s="179"/>
      <c r="ER700" s="179"/>
      <c r="ES700" s="179"/>
      <c r="ET700" s="179"/>
      <c r="EU700" s="179"/>
      <c r="EV700" s="179"/>
      <c r="EW700" s="179"/>
      <c r="EX700" s="179"/>
      <c r="EY700" s="179"/>
      <c r="EZ700" s="179"/>
      <c r="FA700" s="179"/>
      <c r="FB700" s="179"/>
      <c r="FC700" s="179"/>
      <c r="FD700" s="179"/>
      <c r="FE700" s="179"/>
      <c r="FF700" s="179"/>
      <c r="FG700" s="179"/>
      <c r="FH700" s="179"/>
      <c r="FI700" s="179"/>
      <c r="FJ700" s="179"/>
      <c r="FK700" s="179"/>
      <c r="FL700" s="179"/>
      <c r="FM700" s="179"/>
      <c r="FN700" s="179"/>
      <c r="FO700" s="179"/>
      <c r="FP700" s="179"/>
      <c r="FQ700" s="179"/>
      <c r="FR700" s="179"/>
      <c r="FS700" s="179"/>
      <c r="FT700" s="179"/>
      <c r="FU700" s="179"/>
      <c r="FV700" s="179"/>
      <c r="FW700" s="179"/>
      <c r="FX700" s="179"/>
      <c r="FY700" s="179"/>
      <c r="FZ700" s="179"/>
      <c r="GA700" s="179"/>
      <c r="GB700" s="179"/>
      <c r="GC700" s="179"/>
      <c r="GD700" s="179"/>
      <c r="GE700" s="179"/>
      <c r="GF700" s="179"/>
      <c r="GG700" s="179"/>
      <c r="GH700" s="179"/>
      <c r="GI700" s="179"/>
      <c r="GJ700" s="179"/>
      <c r="GK700" s="179"/>
      <c r="GL700" s="179"/>
      <c r="GM700" s="179"/>
      <c r="GN700" s="179"/>
      <c r="GO700" s="179"/>
      <c r="GP700" s="179"/>
      <c r="GQ700" s="179"/>
      <c r="GR700" s="179"/>
      <c r="GS700" s="179"/>
      <c r="GT700" s="179"/>
      <c r="GU700" s="179"/>
      <c r="GV700" s="179"/>
      <c r="GW700" s="179"/>
      <c r="GX700" s="179"/>
      <c r="GY700" s="179"/>
      <c r="GZ700" s="179"/>
      <c r="HA700" s="179"/>
      <c r="HB700" s="179"/>
      <c r="HC700" s="179"/>
      <c r="HD700" s="179"/>
      <c r="HE700" s="179"/>
      <c r="HF700" s="179"/>
      <c r="HG700" s="179"/>
      <c r="HH700" s="179"/>
      <c r="HI700" s="179"/>
      <c r="HJ700" s="179"/>
      <c r="HK700" s="179"/>
      <c r="HL700" s="179"/>
      <c r="HM700" s="179"/>
      <c r="HN700" s="179"/>
      <c r="HO700" s="179"/>
      <c r="HP700" s="179"/>
      <c r="HQ700" s="179"/>
      <c r="HR700" s="179"/>
      <c r="HS700" s="179"/>
      <c r="HT700" s="179"/>
      <c r="HU700" s="179"/>
      <c r="HV700" s="179"/>
      <c r="HW700" s="179"/>
      <c r="HX700" s="179"/>
      <c r="HY700" s="179"/>
      <c r="HZ700" s="179"/>
      <c r="IA700" s="179"/>
      <c r="IB700" s="179"/>
      <c r="IC700" s="179"/>
      <c r="ID700" s="179"/>
      <c r="IE700" s="179"/>
      <c r="IF700" s="179"/>
      <c r="IG700" s="179"/>
      <c r="IH700" s="179"/>
      <c r="II700" s="179"/>
      <c r="IJ700" s="179"/>
      <c r="IK700" s="179"/>
      <c r="IL700" s="179"/>
      <c r="IM700" s="179"/>
      <c r="IN700" s="179"/>
      <c r="IO700" s="179"/>
      <c r="IP700" s="179"/>
      <c r="IQ700" s="179"/>
      <c r="IR700" s="179"/>
      <c r="IS700" s="179"/>
      <c r="IT700" s="179"/>
      <c r="IU700" s="179"/>
      <c r="IV700" s="179"/>
      <c r="IW700" s="179"/>
      <c r="IX700" s="179"/>
      <c r="IY700" s="179"/>
      <c r="IZ700" s="179"/>
      <c r="JA700" s="179"/>
      <c r="JB700" s="179"/>
      <c r="JC700" s="179"/>
      <c r="JD700" s="179"/>
      <c r="JE700" s="179"/>
      <c r="JF700" s="179"/>
      <c r="JG700" s="179"/>
      <c r="JH700" s="179"/>
      <c r="JI700" s="179"/>
      <c r="JJ700" s="61"/>
    </row>
    <row r="701" spans="1:270" s="9" customFormat="1" ht="80.099999999999994" customHeight="1" x14ac:dyDescent="0.25">
      <c r="A701" s="9">
        <f t="shared" si="65"/>
        <v>679</v>
      </c>
      <c r="B701" s="9">
        <f t="shared" si="64"/>
        <v>5</v>
      </c>
      <c r="C701" s="11" t="s">
        <v>1518</v>
      </c>
      <c r="D701" s="10" t="s">
        <v>276</v>
      </c>
      <c r="E701" s="9" t="s">
        <v>4017</v>
      </c>
      <c r="F701" s="9" t="s">
        <v>4017</v>
      </c>
      <c r="G701" s="9" t="s">
        <v>4025</v>
      </c>
      <c r="H701" s="9" t="s">
        <v>796</v>
      </c>
      <c r="I701" s="64" t="s">
        <v>4026</v>
      </c>
      <c r="J701" s="9">
        <v>3356876214</v>
      </c>
      <c r="K701" s="9" t="s">
        <v>4017</v>
      </c>
      <c r="L701" s="9">
        <v>31.034587999999999</v>
      </c>
      <c r="M701" s="180">
        <v>69.900631000000004</v>
      </c>
      <c r="N701" s="9" t="s">
        <v>8</v>
      </c>
      <c r="O701" s="9" t="s">
        <v>7</v>
      </c>
      <c r="P701" s="9" t="s">
        <v>8</v>
      </c>
      <c r="S701" s="9">
        <v>2</v>
      </c>
      <c r="T701" s="9" t="s">
        <v>3978</v>
      </c>
      <c r="U701" s="9">
        <v>25500</v>
      </c>
      <c r="V701" s="9" t="s">
        <v>258</v>
      </c>
      <c r="W701" s="10" t="s">
        <v>11</v>
      </c>
      <c r="X701" s="10" t="s">
        <v>1471</v>
      </c>
      <c r="Y701" s="4"/>
      <c r="Z701" s="179"/>
      <c r="AA701" s="179"/>
      <c r="AB701" s="179"/>
      <c r="AC701" s="179"/>
      <c r="AD701" s="179"/>
      <c r="AE701" s="179"/>
      <c r="AF701" s="179"/>
      <c r="AG701" s="179"/>
      <c r="AH701" s="179"/>
      <c r="AI701" s="179"/>
      <c r="AJ701" s="179"/>
      <c r="AK701" s="179"/>
      <c r="AL701" s="179"/>
      <c r="AM701" s="179"/>
      <c r="AN701" s="179"/>
      <c r="AO701" s="179"/>
      <c r="AP701" s="179"/>
      <c r="AQ701" s="179"/>
      <c r="AR701" s="179"/>
      <c r="AS701" s="179"/>
      <c r="AT701" s="179"/>
      <c r="AU701" s="179"/>
      <c r="AV701" s="179"/>
      <c r="AW701" s="179"/>
      <c r="AX701" s="179"/>
      <c r="AY701" s="179"/>
      <c r="AZ701" s="179"/>
      <c r="BA701" s="179"/>
      <c r="BB701" s="179"/>
      <c r="BC701" s="179"/>
      <c r="BD701" s="179"/>
      <c r="BE701" s="179"/>
      <c r="BF701" s="179"/>
      <c r="BG701" s="179"/>
      <c r="BH701" s="179"/>
      <c r="BI701" s="179"/>
      <c r="BJ701" s="179"/>
      <c r="BK701" s="179"/>
      <c r="BL701" s="179"/>
      <c r="BM701" s="179"/>
      <c r="BN701" s="179"/>
      <c r="BO701" s="179"/>
      <c r="BP701" s="179"/>
      <c r="BQ701" s="179"/>
      <c r="BR701" s="179"/>
      <c r="BS701" s="179"/>
      <c r="BT701" s="179"/>
      <c r="BU701" s="179"/>
      <c r="BV701" s="179"/>
      <c r="BW701" s="179"/>
      <c r="BX701" s="179"/>
      <c r="BY701" s="179"/>
      <c r="BZ701" s="179"/>
      <c r="CA701" s="179"/>
      <c r="CB701" s="179"/>
      <c r="CC701" s="179"/>
      <c r="CD701" s="179"/>
      <c r="CE701" s="179"/>
      <c r="CF701" s="179"/>
      <c r="CG701" s="179"/>
      <c r="CH701" s="179"/>
      <c r="CI701" s="179"/>
      <c r="CJ701" s="179"/>
      <c r="CK701" s="179"/>
      <c r="CL701" s="179"/>
      <c r="CM701" s="179"/>
      <c r="CN701" s="179"/>
      <c r="CO701" s="179"/>
      <c r="CP701" s="179"/>
      <c r="CQ701" s="179"/>
      <c r="CR701" s="179"/>
      <c r="CS701" s="179"/>
      <c r="CT701" s="179"/>
      <c r="CU701" s="179"/>
      <c r="CV701" s="179"/>
      <c r="CW701" s="179"/>
      <c r="CX701" s="179"/>
      <c r="CY701" s="179"/>
      <c r="CZ701" s="179"/>
      <c r="DA701" s="179"/>
      <c r="DB701" s="179"/>
      <c r="DC701" s="179"/>
      <c r="DD701" s="179"/>
      <c r="DE701" s="179"/>
      <c r="DF701" s="179"/>
      <c r="DG701" s="179"/>
      <c r="DH701" s="179"/>
      <c r="DI701" s="179"/>
      <c r="DJ701" s="179"/>
      <c r="DK701" s="179"/>
      <c r="DL701" s="179"/>
      <c r="DM701" s="179"/>
      <c r="DN701" s="179"/>
      <c r="DO701" s="179"/>
      <c r="DP701" s="179"/>
      <c r="DQ701" s="179"/>
      <c r="DR701" s="179"/>
      <c r="DS701" s="179"/>
      <c r="DT701" s="179"/>
      <c r="DU701" s="179"/>
      <c r="DV701" s="179"/>
      <c r="DW701" s="179"/>
      <c r="DX701" s="179"/>
      <c r="DY701" s="179"/>
      <c r="DZ701" s="179"/>
      <c r="EA701" s="179"/>
      <c r="EB701" s="179"/>
      <c r="EC701" s="179"/>
      <c r="ED701" s="179"/>
      <c r="EE701" s="179"/>
      <c r="EF701" s="179"/>
      <c r="EG701" s="179"/>
      <c r="EH701" s="179"/>
      <c r="EI701" s="179"/>
      <c r="EJ701" s="179"/>
      <c r="EK701" s="179"/>
      <c r="EL701" s="179"/>
      <c r="EM701" s="179"/>
      <c r="EN701" s="179"/>
      <c r="EO701" s="179"/>
      <c r="EP701" s="179"/>
      <c r="EQ701" s="179"/>
      <c r="ER701" s="179"/>
      <c r="ES701" s="179"/>
      <c r="ET701" s="179"/>
      <c r="EU701" s="179"/>
      <c r="EV701" s="179"/>
      <c r="EW701" s="179"/>
      <c r="EX701" s="179"/>
      <c r="EY701" s="179"/>
      <c r="EZ701" s="179"/>
      <c r="FA701" s="179"/>
      <c r="FB701" s="179"/>
      <c r="FC701" s="179"/>
      <c r="FD701" s="179"/>
      <c r="FE701" s="179"/>
      <c r="FF701" s="179"/>
      <c r="FG701" s="179"/>
      <c r="FH701" s="179"/>
      <c r="FI701" s="179"/>
      <c r="FJ701" s="179"/>
      <c r="FK701" s="179"/>
      <c r="FL701" s="179"/>
      <c r="FM701" s="179"/>
      <c r="FN701" s="179"/>
      <c r="FO701" s="179"/>
      <c r="FP701" s="179"/>
      <c r="FQ701" s="179"/>
      <c r="FR701" s="179"/>
      <c r="FS701" s="179"/>
      <c r="FT701" s="179"/>
      <c r="FU701" s="179"/>
      <c r="FV701" s="179"/>
      <c r="FW701" s="179"/>
      <c r="FX701" s="179"/>
      <c r="FY701" s="179"/>
      <c r="FZ701" s="179"/>
      <c r="GA701" s="179"/>
      <c r="GB701" s="179"/>
      <c r="GC701" s="179"/>
      <c r="GD701" s="179"/>
      <c r="GE701" s="179"/>
      <c r="GF701" s="179"/>
      <c r="GG701" s="179"/>
      <c r="GH701" s="179"/>
      <c r="GI701" s="179"/>
      <c r="GJ701" s="179"/>
      <c r="GK701" s="179"/>
      <c r="GL701" s="179"/>
      <c r="GM701" s="179"/>
      <c r="GN701" s="179"/>
      <c r="GO701" s="179"/>
      <c r="GP701" s="179"/>
      <c r="GQ701" s="179"/>
      <c r="GR701" s="179"/>
      <c r="GS701" s="179"/>
      <c r="GT701" s="179"/>
      <c r="GU701" s="179"/>
      <c r="GV701" s="179"/>
      <c r="GW701" s="179"/>
      <c r="GX701" s="179"/>
      <c r="GY701" s="179"/>
      <c r="GZ701" s="179"/>
      <c r="HA701" s="179"/>
      <c r="HB701" s="179"/>
      <c r="HC701" s="179"/>
      <c r="HD701" s="179"/>
      <c r="HE701" s="179"/>
      <c r="HF701" s="179"/>
      <c r="HG701" s="179"/>
      <c r="HH701" s="179"/>
      <c r="HI701" s="179"/>
      <c r="HJ701" s="179"/>
      <c r="HK701" s="179"/>
      <c r="HL701" s="179"/>
      <c r="HM701" s="179"/>
      <c r="HN701" s="179"/>
      <c r="HO701" s="179"/>
      <c r="HP701" s="179"/>
      <c r="HQ701" s="179"/>
      <c r="HR701" s="179"/>
      <c r="HS701" s="179"/>
      <c r="HT701" s="179"/>
      <c r="HU701" s="179"/>
      <c r="HV701" s="179"/>
      <c r="HW701" s="179"/>
      <c r="HX701" s="179"/>
      <c r="HY701" s="179"/>
      <c r="HZ701" s="179"/>
      <c r="IA701" s="179"/>
      <c r="IB701" s="179"/>
      <c r="IC701" s="179"/>
      <c r="ID701" s="179"/>
      <c r="IE701" s="179"/>
      <c r="IF701" s="179"/>
      <c r="IG701" s="179"/>
      <c r="IH701" s="179"/>
      <c r="II701" s="179"/>
      <c r="IJ701" s="179"/>
      <c r="IK701" s="179"/>
      <c r="IL701" s="179"/>
      <c r="IM701" s="179"/>
      <c r="IN701" s="179"/>
      <c r="IO701" s="179"/>
      <c r="IP701" s="179"/>
      <c r="IQ701" s="179"/>
      <c r="IR701" s="179"/>
      <c r="IS701" s="179"/>
      <c r="IT701" s="179"/>
      <c r="IU701" s="179"/>
      <c r="IV701" s="179"/>
      <c r="IW701" s="179"/>
      <c r="IX701" s="179"/>
      <c r="IY701" s="179"/>
      <c r="IZ701" s="179"/>
      <c r="JA701" s="179"/>
      <c r="JB701" s="179"/>
      <c r="JC701" s="179"/>
      <c r="JD701" s="179"/>
      <c r="JE701" s="179"/>
      <c r="JF701" s="179"/>
      <c r="JG701" s="179"/>
      <c r="JH701" s="179"/>
      <c r="JI701" s="179"/>
      <c r="JJ701" s="61"/>
    </row>
    <row r="702" spans="1:270" s="9" customFormat="1" ht="80.099999999999994" customHeight="1" x14ac:dyDescent="0.25">
      <c r="A702" s="9">
        <f t="shared" si="65"/>
        <v>680</v>
      </c>
      <c r="B702" s="9">
        <f t="shared" si="64"/>
        <v>6</v>
      </c>
      <c r="C702" s="11" t="s">
        <v>1518</v>
      </c>
      <c r="D702" s="10" t="s">
        <v>276</v>
      </c>
      <c r="E702" s="9" t="s">
        <v>280</v>
      </c>
      <c r="F702" s="9" t="s">
        <v>280</v>
      </c>
      <c r="G702" s="9" t="s">
        <v>1243</v>
      </c>
      <c r="H702" s="9" t="s">
        <v>4027</v>
      </c>
      <c r="I702" s="64" t="s">
        <v>4028</v>
      </c>
      <c r="J702" s="9">
        <v>3246948421</v>
      </c>
      <c r="K702" s="9" t="s">
        <v>280</v>
      </c>
      <c r="L702" s="9">
        <v>30.848552000000002</v>
      </c>
      <c r="M702" s="180">
        <v>69.880938</v>
      </c>
      <c r="N702" s="9" t="s">
        <v>8</v>
      </c>
      <c r="O702" s="9" t="s">
        <v>7</v>
      </c>
      <c r="P702" s="9" t="s">
        <v>8</v>
      </c>
      <c r="S702" s="9">
        <v>2</v>
      </c>
      <c r="T702" s="9" t="s">
        <v>3978</v>
      </c>
      <c r="U702" s="9">
        <v>25500</v>
      </c>
      <c r="V702" s="9" t="s">
        <v>258</v>
      </c>
      <c r="W702" s="10" t="s">
        <v>11</v>
      </c>
      <c r="X702" s="10" t="s">
        <v>1471</v>
      </c>
      <c r="Y702" s="4"/>
      <c r="Z702" s="179"/>
      <c r="AA702" s="179"/>
      <c r="AB702" s="179"/>
      <c r="AC702" s="179"/>
      <c r="AD702" s="179"/>
      <c r="AE702" s="179"/>
      <c r="AF702" s="179"/>
      <c r="AG702" s="179"/>
      <c r="AH702" s="179"/>
      <c r="AI702" s="179"/>
      <c r="AJ702" s="179"/>
      <c r="AK702" s="179"/>
      <c r="AL702" s="179"/>
      <c r="AM702" s="179"/>
      <c r="AN702" s="179"/>
      <c r="AO702" s="179"/>
      <c r="AP702" s="179"/>
      <c r="AQ702" s="179"/>
      <c r="AR702" s="179"/>
      <c r="AS702" s="179"/>
      <c r="AT702" s="179"/>
      <c r="AU702" s="179"/>
      <c r="AV702" s="179"/>
      <c r="AW702" s="179"/>
      <c r="AX702" s="179"/>
      <c r="AY702" s="179"/>
      <c r="AZ702" s="179"/>
      <c r="BA702" s="179"/>
      <c r="BB702" s="179"/>
      <c r="BC702" s="179"/>
      <c r="BD702" s="179"/>
      <c r="BE702" s="179"/>
      <c r="BF702" s="179"/>
      <c r="BG702" s="179"/>
      <c r="BH702" s="179"/>
      <c r="BI702" s="179"/>
      <c r="BJ702" s="179"/>
      <c r="BK702" s="179"/>
      <c r="BL702" s="179"/>
      <c r="BM702" s="179"/>
      <c r="BN702" s="179"/>
      <c r="BO702" s="179"/>
      <c r="BP702" s="179"/>
      <c r="BQ702" s="179"/>
      <c r="BR702" s="179"/>
      <c r="BS702" s="179"/>
      <c r="BT702" s="179"/>
      <c r="BU702" s="179"/>
      <c r="BV702" s="179"/>
      <c r="BW702" s="179"/>
      <c r="BX702" s="179"/>
      <c r="BY702" s="179"/>
      <c r="BZ702" s="179"/>
      <c r="CA702" s="179"/>
      <c r="CB702" s="179"/>
      <c r="CC702" s="179"/>
      <c r="CD702" s="179"/>
      <c r="CE702" s="179"/>
      <c r="CF702" s="179"/>
      <c r="CG702" s="179"/>
      <c r="CH702" s="179"/>
      <c r="CI702" s="179"/>
      <c r="CJ702" s="179"/>
      <c r="CK702" s="179"/>
      <c r="CL702" s="179"/>
      <c r="CM702" s="179"/>
      <c r="CN702" s="179"/>
      <c r="CO702" s="179"/>
      <c r="CP702" s="179"/>
      <c r="CQ702" s="179"/>
      <c r="CR702" s="179"/>
      <c r="CS702" s="179"/>
      <c r="CT702" s="179"/>
      <c r="CU702" s="179"/>
      <c r="CV702" s="179"/>
      <c r="CW702" s="179"/>
      <c r="CX702" s="179"/>
      <c r="CY702" s="179"/>
      <c r="CZ702" s="179"/>
      <c r="DA702" s="179"/>
      <c r="DB702" s="179"/>
      <c r="DC702" s="179"/>
      <c r="DD702" s="179"/>
      <c r="DE702" s="179"/>
      <c r="DF702" s="179"/>
      <c r="DG702" s="179"/>
      <c r="DH702" s="179"/>
      <c r="DI702" s="179"/>
      <c r="DJ702" s="179"/>
      <c r="DK702" s="179"/>
      <c r="DL702" s="179"/>
      <c r="DM702" s="179"/>
      <c r="DN702" s="179"/>
      <c r="DO702" s="179"/>
      <c r="DP702" s="179"/>
      <c r="DQ702" s="179"/>
      <c r="DR702" s="179"/>
      <c r="DS702" s="179"/>
      <c r="DT702" s="179"/>
      <c r="DU702" s="179"/>
      <c r="DV702" s="179"/>
      <c r="DW702" s="179"/>
      <c r="DX702" s="179"/>
      <c r="DY702" s="179"/>
      <c r="DZ702" s="179"/>
      <c r="EA702" s="179"/>
      <c r="EB702" s="179"/>
      <c r="EC702" s="179"/>
      <c r="ED702" s="179"/>
      <c r="EE702" s="179"/>
      <c r="EF702" s="179"/>
      <c r="EG702" s="179"/>
      <c r="EH702" s="179"/>
      <c r="EI702" s="179"/>
      <c r="EJ702" s="179"/>
      <c r="EK702" s="179"/>
      <c r="EL702" s="179"/>
      <c r="EM702" s="179"/>
      <c r="EN702" s="179"/>
      <c r="EO702" s="179"/>
      <c r="EP702" s="179"/>
      <c r="EQ702" s="179"/>
      <c r="ER702" s="179"/>
      <c r="ES702" s="179"/>
      <c r="ET702" s="179"/>
      <c r="EU702" s="179"/>
      <c r="EV702" s="179"/>
      <c r="EW702" s="179"/>
      <c r="EX702" s="179"/>
      <c r="EY702" s="179"/>
      <c r="EZ702" s="179"/>
      <c r="FA702" s="179"/>
      <c r="FB702" s="179"/>
      <c r="FC702" s="179"/>
      <c r="FD702" s="179"/>
      <c r="FE702" s="179"/>
      <c r="FF702" s="179"/>
      <c r="FG702" s="179"/>
      <c r="FH702" s="179"/>
      <c r="FI702" s="179"/>
      <c r="FJ702" s="179"/>
      <c r="FK702" s="179"/>
      <c r="FL702" s="179"/>
      <c r="FM702" s="179"/>
      <c r="FN702" s="179"/>
      <c r="FO702" s="179"/>
      <c r="FP702" s="179"/>
      <c r="FQ702" s="179"/>
      <c r="FR702" s="179"/>
      <c r="FS702" s="179"/>
      <c r="FT702" s="179"/>
      <c r="FU702" s="179"/>
      <c r="FV702" s="179"/>
      <c r="FW702" s="179"/>
      <c r="FX702" s="179"/>
      <c r="FY702" s="179"/>
      <c r="FZ702" s="179"/>
      <c r="GA702" s="179"/>
      <c r="GB702" s="179"/>
      <c r="GC702" s="179"/>
      <c r="GD702" s="179"/>
      <c r="GE702" s="179"/>
      <c r="GF702" s="179"/>
      <c r="GG702" s="179"/>
      <c r="GH702" s="179"/>
      <c r="GI702" s="179"/>
      <c r="GJ702" s="179"/>
      <c r="GK702" s="179"/>
      <c r="GL702" s="179"/>
      <c r="GM702" s="179"/>
      <c r="GN702" s="179"/>
      <c r="GO702" s="179"/>
      <c r="GP702" s="179"/>
      <c r="GQ702" s="179"/>
      <c r="GR702" s="179"/>
      <c r="GS702" s="179"/>
      <c r="GT702" s="179"/>
      <c r="GU702" s="179"/>
      <c r="GV702" s="179"/>
      <c r="GW702" s="179"/>
      <c r="GX702" s="179"/>
      <c r="GY702" s="179"/>
      <c r="GZ702" s="179"/>
      <c r="HA702" s="179"/>
      <c r="HB702" s="179"/>
      <c r="HC702" s="179"/>
      <c r="HD702" s="179"/>
      <c r="HE702" s="179"/>
      <c r="HF702" s="179"/>
      <c r="HG702" s="179"/>
      <c r="HH702" s="179"/>
      <c r="HI702" s="179"/>
      <c r="HJ702" s="179"/>
      <c r="HK702" s="179"/>
      <c r="HL702" s="179"/>
      <c r="HM702" s="179"/>
      <c r="HN702" s="179"/>
      <c r="HO702" s="179"/>
      <c r="HP702" s="179"/>
      <c r="HQ702" s="179"/>
      <c r="HR702" s="179"/>
      <c r="HS702" s="179"/>
      <c r="HT702" s="179"/>
      <c r="HU702" s="179"/>
      <c r="HV702" s="179"/>
      <c r="HW702" s="179"/>
      <c r="HX702" s="179"/>
      <c r="HY702" s="179"/>
      <c r="HZ702" s="179"/>
      <c r="IA702" s="179"/>
      <c r="IB702" s="179"/>
      <c r="IC702" s="179"/>
      <c r="ID702" s="179"/>
      <c r="IE702" s="179"/>
      <c r="IF702" s="179"/>
      <c r="IG702" s="179"/>
      <c r="IH702" s="179"/>
      <c r="II702" s="179"/>
      <c r="IJ702" s="179"/>
      <c r="IK702" s="179"/>
      <c r="IL702" s="179"/>
      <c r="IM702" s="179"/>
      <c r="IN702" s="179"/>
      <c r="IO702" s="179"/>
      <c r="IP702" s="179"/>
      <c r="IQ702" s="179"/>
      <c r="IR702" s="179"/>
      <c r="IS702" s="179"/>
      <c r="IT702" s="179"/>
      <c r="IU702" s="179"/>
      <c r="IV702" s="179"/>
      <c r="IW702" s="179"/>
      <c r="IX702" s="179"/>
      <c r="IY702" s="179"/>
      <c r="IZ702" s="179"/>
      <c r="JA702" s="179"/>
      <c r="JB702" s="179"/>
      <c r="JC702" s="179"/>
      <c r="JD702" s="179"/>
      <c r="JE702" s="179"/>
      <c r="JF702" s="179"/>
      <c r="JG702" s="179"/>
      <c r="JH702" s="179"/>
      <c r="JI702" s="179"/>
      <c r="JJ702" s="61"/>
    </row>
    <row r="703" spans="1:270" s="9" customFormat="1" ht="80.099999999999994" customHeight="1" x14ac:dyDescent="0.25">
      <c r="A703" s="9">
        <f t="shared" si="65"/>
        <v>681</v>
      </c>
      <c r="B703" s="9">
        <f t="shared" si="64"/>
        <v>7</v>
      </c>
      <c r="C703" s="11" t="s">
        <v>1518</v>
      </c>
      <c r="D703" s="10" t="s">
        <v>276</v>
      </c>
      <c r="E703" s="9" t="s">
        <v>280</v>
      </c>
      <c r="F703" s="9" t="s">
        <v>280</v>
      </c>
      <c r="G703" s="9" t="s">
        <v>281</v>
      </c>
      <c r="H703" s="9" t="s">
        <v>4029</v>
      </c>
      <c r="I703" s="64" t="s">
        <v>4030</v>
      </c>
      <c r="J703" s="9">
        <v>3481320692</v>
      </c>
      <c r="K703" s="9" t="s">
        <v>280</v>
      </c>
      <c r="L703" s="9">
        <v>30.892144999999999</v>
      </c>
      <c r="M703" s="180">
        <v>69.923045000000002</v>
      </c>
      <c r="N703" s="9" t="s">
        <v>8</v>
      </c>
      <c r="O703" s="9" t="s">
        <v>7</v>
      </c>
      <c r="P703" s="9" t="s">
        <v>8</v>
      </c>
      <c r="S703" s="9">
        <v>2</v>
      </c>
      <c r="T703" s="9" t="s">
        <v>3978</v>
      </c>
      <c r="U703" s="9">
        <v>25500</v>
      </c>
      <c r="V703" s="9" t="s">
        <v>258</v>
      </c>
      <c r="W703" s="10" t="s">
        <v>11</v>
      </c>
      <c r="X703" s="10" t="s">
        <v>1471</v>
      </c>
      <c r="Y703" s="4"/>
      <c r="Z703" s="179"/>
      <c r="AA703" s="179"/>
      <c r="AB703" s="179"/>
      <c r="AC703" s="179"/>
      <c r="AD703" s="179"/>
      <c r="AE703" s="179"/>
      <c r="AF703" s="179"/>
      <c r="AG703" s="179"/>
      <c r="AH703" s="179"/>
      <c r="AI703" s="179"/>
      <c r="AJ703" s="179"/>
      <c r="AK703" s="179"/>
      <c r="AL703" s="179"/>
      <c r="AM703" s="179"/>
      <c r="AN703" s="179"/>
      <c r="AO703" s="179"/>
      <c r="AP703" s="179"/>
      <c r="AQ703" s="179"/>
      <c r="AR703" s="179"/>
      <c r="AS703" s="179"/>
      <c r="AT703" s="179"/>
      <c r="AU703" s="179"/>
      <c r="AV703" s="179"/>
      <c r="AW703" s="179"/>
      <c r="AX703" s="179"/>
      <c r="AY703" s="179"/>
      <c r="AZ703" s="179"/>
      <c r="BA703" s="179"/>
      <c r="BB703" s="179"/>
      <c r="BC703" s="179"/>
      <c r="BD703" s="179"/>
      <c r="BE703" s="179"/>
      <c r="BF703" s="179"/>
      <c r="BG703" s="179"/>
      <c r="BH703" s="179"/>
      <c r="BI703" s="179"/>
      <c r="BJ703" s="179"/>
      <c r="BK703" s="179"/>
      <c r="BL703" s="179"/>
      <c r="BM703" s="179"/>
      <c r="BN703" s="179"/>
      <c r="BO703" s="179"/>
      <c r="BP703" s="179"/>
      <c r="BQ703" s="179"/>
      <c r="BR703" s="179"/>
      <c r="BS703" s="179"/>
      <c r="BT703" s="179"/>
      <c r="BU703" s="179"/>
      <c r="BV703" s="179"/>
      <c r="BW703" s="179"/>
      <c r="BX703" s="179"/>
      <c r="BY703" s="179"/>
      <c r="BZ703" s="179"/>
      <c r="CA703" s="179"/>
      <c r="CB703" s="179"/>
      <c r="CC703" s="179"/>
      <c r="CD703" s="179"/>
      <c r="CE703" s="179"/>
      <c r="CF703" s="179"/>
      <c r="CG703" s="179"/>
      <c r="CH703" s="179"/>
      <c r="CI703" s="179"/>
      <c r="CJ703" s="179"/>
      <c r="CK703" s="179"/>
      <c r="CL703" s="179"/>
      <c r="CM703" s="179"/>
      <c r="CN703" s="179"/>
      <c r="CO703" s="179"/>
      <c r="CP703" s="179"/>
      <c r="CQ703" s="179"/>
      <c r="CR703" s="179"/>
      <c r="CS703" s="179"/>
      <c r="CT703" s="179"/>
      <c r="CU703" s="179"/>
      <c r="CV703" s="179"/>
      <c r="CW703" s="179"/>
      <c r="CX703" s="179"/>
      <c r="CY703" s="179"/>
      <c r="CZ703" s="179"/>
      <c r="DA703" s="179"/>
      <c r="DB703" s="179"/>
      <c r="DC703" s="179"/>
      <c r="DD703" s="179"/>
      <c r="DE703" s="179"/>
      <c r="DF703" s="179"/>
      <c r="DG703" s="179"/>
      <c r="DH703" s="179"/>
      <c r="DI703" s="179"/>
      <c r="DJ703" s="179"/>
      <c r="DK703" s="179"/>
      <c r="DL703" s="179"/>
      <c r="DM703" s="179"/>
      <c r="DN703" s="179"/>
      <c r="DO703" s="179"/>
      <c r="DP703" s="179"/>
      <c r="DQ703" s="179"/>
      <c r="DR703" s="179"/>
      <c r="DS703" s="179"/>
      <c r="DT703" s="179"/>
      <c r="DU703" s="179"/>
      <c r="DV703" s="179"/>
      <c r="DW703" s="179"/>
      <c r="DX703" s="179"/>
      <c r="DY703" s="179"/>
      <c r="DZ703" s="179"/>
      <c r="EA703" s="179"/>
      <c r="EB703" s="179"/>
      <c r="EC703" s="179"/>
      <c r="ED703" s="179"/>
      <c r="EE703" s="179"/>
      <c r="EF703" s="179"/>
      <c r="EG703" s="179"/>
      <c r="EH703" s="179"/>
      <c r="EI703" s="179"/>
      <c r="EJ703" s="179"/>
      <c r="EK703" s="179"/>
      <c r="EL703" s="179"/>
      <c r="EM703" s="179"/>
      <c r="EN703" s="179"/>
      <c r="EO703" s="179"/>
      <c r="EP703" s="179"/>
      <c r="EQ703" s="179"/>
      <c r="ER703" s="179"/>
      <c r="ES703" s="179"/>
      <c r="ET703" s="179"/>
      <c r="EU703" s="179"/>
      <c r="EV703" s="179"/>
      <c r="EW703" s="179"/>
      <c r="EX703" s="179"/>
      <c r="EY703" s="179"/>
      <c r="EZ703" s="179"/>
      <c r="FA703" s="179"/>
      <c r="FB703" s="179"/>
      <c r="FC703" s="179"/>
      <c r="FD703" s="179"/>
      <c r="FE703" s="179"/>
      <c r="FF703" s="179"/>
      <c r="FG703" s="179"/>
      <c r="FH703" s="179"/>
      <c r="FI703" s="179"/>
      <c r="FJ703" s="179"/>
      <c r="FK703" s="179"/>
      <c r="FL703" s="179"/>
      <c r="FM703" s="179"/>
      <c r="FN703" s="179"/>
      <c r="FO703" s="179"/>
      <c r="FP703" s="179"/>
      <c r="FQ703" s="179"/>
      <c r="FR703" s="179"/>
      <c r="FS703" s="179"/>
      <c r="FT703" s="179"/>
      <c r="FU703" s="179"/>
      <c r="FV703" s="179"/>
      <c r="FW703" s="179"/>
      <c r="FX703" s="179"/>
      <c r="FY703" s="179"/>
      <c r="FZ703" s="179"/>
      <c r="GA703" s="179"/>
      <c r="GB703" s="179"/>
      <c r="GC703" s="179"/>
      <c r="GD703" s="179"/>
      <c r="GE703" s="179"/>
      <c r="GF703" s="179"/>
      <c r="GG703" s="179"/>
      <c r="GH703" s="179"/>
      <c r="GI703" s="179"/>
      <c r="GJ703" s="179"/>
      <c r="GK703" s="179"/>
      <c r="GL703" s="179"/>
      <c r="GM703" s="179"/>
      <c r="GN703" s="179"/>
      <c r="GO703" s="179"/>
      <c r="GP703" s="179"/>
      <c r="GQ703" s="179"/>
      <c r="GR703" s="179"/>
      <c r="GS703" s="179"/>
      <c r="GT703" s="179"/>
      <c r="GU703" s="179"/>
      <c r="GV703" s="179"/>
      <c r="GW703" s="179"/>
      <c r="GX703" s="179"/>
      <c r="GY703" s="179"/>
      <c r="GZ703" s="179"/>
      <c r="HA703" s="179"/>
      <c r="HB703" s="179"/>
      <c r="HC703" s="179"/>
      <c r="HD703" s="179"/>
      <c r="HE703" s="179"/>
      <c r="HF703" s="179"/>
      <c r="HG703" s="179"/>
      <c r="HH703" s="179"/>
      <c r="HI703" s="179"/>
      <c r="HJ703" s="179"/>
      <c r="HK703" s="179"/>
      <c r="HL703" s="179"/>
      <c r="HM703" s="179"/>
      <c r="HN703" s="179"/>
      <c r="HO703" s="179"/>
      <c r="HP703" s="179"/>
      <c r="HQ703" s="179"/>
      <c r="HR703" s="179"/>
      <c r="HS703" s="179"/>
      <c r="HT703" s="179"/>
      <c r="HU703" s="179"/>
      <c r="HV703" s="179"/>
      <c r="HW703" s="179"/>
      <c r="HX703" s="179"/>
      <c r="HY703" s="179"/>
      <c r="HZ703" s="179"/>
      <c r="IA703" s="179"/>
      <c r="IB703" s="179"/>
      <c r="IC703" s="179"/>
      <c r="ID703" s="179"/>
      <c r="IE703" s="179"/>
      <c r="IF703" s="179"/>
      <c r="IG703" s="179"/>
      <c r="IH703" s="179"/>
      <c r="II703" s="179"/>
      <c r="IJ703" s="179"/>
      <c r="IK703" s="179"/>
      <c r="IL703" s="179"/>
      <c r="IM703" s="179"/>
      <c r="IN703" s="179"/>
      <c r="IO703" s="179"/>
      <c r="IP703" s="179"/>
      <c r="IQ703" s="179"/>
      <c r="IR703" s="179"/>
      <c r="IS703" s="179"/>
      <c r="IT703" s="179"/>
      <c r="IU703" s="179"/>
      <c r="IV703" s="179"/>
      <c r="IW703" s="179"/>
      <c r="IX703" s="179"/>
      <c r="IY703" s="179"/>
      <c r="IZ703" s="179"/>
      <c r="JA703" s="179"/>
      <c r="JB703" s="179"/>
      <c r="JC703" s="179"/>
      <c r="JD703" s="179"/>
      <c r="JE703" s="179"/>
      <c r="JF703" s="179"/>
      <c r="JG703" s="179"/>
      <c r="JH703" s="179"/>
      <c r="JI703" s="179"/>
      <c r="JJ703" s="61"/>
    </row>
    <row r="704" spans="1:270" s="9" customFormat="1" ht="80.099999999999994" customHeight="1" x14ac:dyDescent="0.25">
      <c r="A704" s="9">
        <f t="shared" si="65"/>
        <v>682</v>
      </c>
      <c r="B704" s="9">
        <f t="shared" si="64"/>
        <v>8</v>
      </c>
      <c r="C704" s="11" t="s">
        <v>1518</v>
      </c>
      <c r="D704" s="10" t="s">
        <v>276</v>
      </c>
      <c r="E704" s="9" t="s">
        <v>280</v>
      </c>
      <c r="F704" s="9" t="s">
        <v>280</v>
      </c>
      <c r="G704" s="9" t="s">
        <v>281</v>
      </c>
      <c r="H704" s="9" t="s">
        <v>4031</v>
      </c>
      <c r="I704" s="64" t="s">
        <v>4032</v>
      </c>
      <c r="J704" s="9">
        <v>3412524840</v>
      </c>
      <c r="K704" s="9" t="s">
        <v>280</v>
      </c>
      <c r="L704" s="9">
        <v>30.912686999999998</v>
      </c>
      <c r="M704" s="180">
        <v>69.850368000000003</v>
      </c>
      <c r="N704" s="9" t="s">
        <v>8</v>
      </c>
      <c r="O704" s="9" t="s">
        <v>7</v>
      </c>
      <c r="P704" s="9" t="s">
        <v>8</v>
      </c>
      <c r="S704" s="9">
        <v>2</v>
      </c>
      <c r="T704" s="9" t="s">
        <v>3978</v>
      </c>
      <c r="U704" s="9">
        <v>25500</v>
      </c>
      <c r="V704" s="9" t="s">
        <v>258</v>
      </c>
      <c r="W704" s="10" t="s">
        <v>11</v>
      </c>
      <c r="X704" s="10" t="s">
        <v>1471</v>
      </c>
      <c r="Y704" s="4"/>
      <c r="Z704" s="179"/>
      <c r="AA704" s="179"/>
      <c r="AB704" s="179"/>
      <c r="AC704" s="179"/>
      <c r="AD704" s="179"/>
      <c r="AE704" s="179"/>
      <c r="AF704" s="179"/>
      <c r="AG704" s="179"/>
      <c r="AH704" s="179"/>
      <c r="AI704" s="179"/>
      <c r="AJ704" s="179"/>
      <c r="AK704" s="179"/>
      <c r="AL704" s="179"/>
      <c r="AM704" s="179"/>
      <c r="AN704" s="179"/>
      <c r="AO704" s="179"/>
      <c r="AP704" s="179"/>
      <c r="AQ704" s="179"/>
      <c r="AR704" s="179"/>
      <c r="AS704" s="179"/>
      <c r="AT704" s="179"/>
      <c r="AU704" s="179"/>
      <c r="AV704" s="179"/>
      <c r="AW704" s="179"/>
      <c r="AX704" s="179"/>
      <c r="AY704" s="179"/>
      <c r="AZ704" s="179"/>
      <c r="BA704" s="179"/>
      <c r="BB704" s="179"/>
      <c r="BC704" s="179"/>
      <c r="BD704" s="179"/>
      <c r="BE704" s="179"/>
      <c r="BF704" s="179"/>
      <c r="BG704" s="179"/>
      <c r="BH704" s="179"/>
      <c r="BI704" s="179"/>
      <c r="BJ704" s="179"/>
      <c r="BK704" s="179"/>
      <c r="BL704" s="179"/>
      <c r="BM704" s="179"/>
      <c r="BN704" s="179"/>
      <c r="BO704" s="179"/>
      <c r="BP704" s="179"/>
      <c r="BQ704" s="179"/>
      <c r="BR704" s="179"/>
      <c r="BS704" s="179"/>
      <c r="BT704" s="179"/>
      <c r="BU704" s="179"/>
      <c r="BV704" s="179"/>
      <c r="BW704" s="179"/>
      <c r="BX704" s="179"/>
      <c r="BY704" s="179"/>
      <c r="BZ704" s="179"/>
      <c r="CA704" s="179"/>
      <c r="CB704" s="179"/>
      <c r="CC704" s="179"/>
      <c r="CD704" s="179"/>
      <c r="CE704" s="179"/>
      <c r="CF704" s="179"/>
      <c r="CG704" s="179"/>
      <c r="CH704" s="179"/>
      <c r="CI704" s="179"/>
      <c r="CJ704" s="179"/>
      <c r="CK704" s="179"/>
      <c r="CL704" s="179"/>
      <c r="CM704" s="179"/>
      <c r="CN704" s="179"/>
      <c r="CO704" s="179"/>
      <c r="CP704" s="179"/>
      <c r="CQ704" s="179"/>
      <c r="CR704" s="179"/>
      <c r="CS704" s="179"/>
      <c r="CT704" s="179"/>
      <c r="CU704" s="179"/>
      <c r="CV704" s="179"/>
      <c r="CW704" s="179"/>
      <c r="CX704" s="179"/>
      <c r="CY704" s="179"/>
      <c r="CZ704" s="179"/>
      <c r="DA704" s="179"/>
      <c r="DB704" s="179"/>
      <c r="DC704" s="179"/>
      <c r="DD704" s="179"/>
      <c r="DE704" s="179"/>
      <c r="DF704" s="179"/>
      <c r="DG704" s="179"/>
      <c r="DH704" s="179"/>
      <c r="DI704" s="179"/>
      <c r="DJ704" s="179"/>
      <c r="DK704" s="179"/>
      <c r="DL704" s="179"/>
      <c r="DM704" s="179"/>
      <c r="DN704" s="179"/>
      <c r="DO704" s="179"/>
      <c r="DP704" s="179"/>
      <c r="DQ704" s="179"/>
      <c r="DR704" s="179"/>
      <c r="DS704" s="179"/>
      <c r="DT704" s="179"/>
      <c r="DU704" s="179"/>
      <c r="DV704" s="179"/>
      <c r="DW704" s="179"/>
      <c r="DX704" s="179"/>
      <c r="DY704" s="179"/>
      <c r="DZ704" s="179"/>
      <c r="EA704" s="179"/>
      <c r="EB704" s="179"/>
      <c r="EC704" s="179"/>
      <c r="ED704" s="179"/>
      <c r="EE704" s="179"/>
      <c r="EF704" s="179"/>
      <c r="EG704" s="179"/>
      <c r="EH704" s="179"/>
      <c r="EI704" s="179"/>
      <c r="EJ704" s="179"/>
      <c r="EK704" s="179"/>
      <c r="EL704" s="179"/>
      <c r="EM704" s="179"/>
      <c r="EN704" s="179"/>
      <c r="EO704" s="179"/>
      <c r="EP704" s="179"/>
      <c r="EQ704" s="179"/>
      <c r="ER704" s="179"/>
      <c r="ES704" s="179"/>
      <c r="ET704" s="179"/>
      <c r="EU704" s="179"/>
      <c r="EV704" s="179"/>
      <c r="EW704" s="179"/>
      <c r="EX704" s="179"/>
      <c r="EY704" s="179"/>
      <c r="EZ704" s="179"/>
      <c r="FA704" s="179"/>
      <c r="FB704" s="179"/>
      <c r="FC704" s="179"/>
      <c r="FD704" s="179"/>
      <c r="FE704" s="179"/>
      <c r="FF704" s="179"/>
      <c r="FG704" s="179"/>
      <c r="FH704" s="179"/>
      <c r="FI704" s="179"/>
      <c r="FJ704" s="179"/>
      <c r="FK704" s="179"/>
      <c r="FL704" s="179"/>
      <c r="FM704" s="179"/>
      <c r="FN704" s="179"/>
      <c r="FO704" s="179"/>
      <c r="FP704" s="179"/>
      <c r="FQ704" s="179"/>
      <c r="FR704" s="179"/>
      <c r="FS704" s="179"/>
      <c r="FT704" s="179"/>
      <c r="FU704" s="179"/>
      <c r="FV704" s="179"/>
      <c r="FW704" s="179"/>
      <c r="FX704" s="179"/>
      <c r="FY704" s="179"/>
      <c r="FZ704" s="179"/>
      <c r="GA704" s="179"/>
      <c r="GB704" s="179"/>
      <c r="GC704" s="179"/>
      <c r="GD704" s="179"/>
      <c r="GE704" s="179"/>
      <c r="GF704" s="179"/>
      <c r="GG704" s="179"/>
      <c r="GH704" s="179"/>
      <c r="GI704" s="179"/>
      <c r="GJ704" s="179"/>
      <c r="GK704" s="179"/>
      <c r="GL704" s="179"/>
      <c r="GM704" s="179"/>
      <c r="GN704" s="179"/>
      <c r="GO704" s="179"/>
      <c r="GP704" s="179"/>
      <c r="GQ704" s="179"/>
      <c r="GR704" s="179"/>
      <c r="GS704" s="179"/>
      <c r="GT704" s="179"/>
      <c r="GU704" s="179"/>
      <c r="GV704" s="179"/>
      <c r="GW704" s="179"/>
      <c r="GX704" s="179"/>
      <c r="GY704" s="179"/>
      <c r="GZ704" s="179"/>
      <c r="HA704" s="179"/>
      <c r="HB704" s="179"/>
      <c r="HC704" s="179"/>
      <c r="HD704" s="179"/>
      <c r="HE704" s="179"/>
      <c r="HF704" s="179"/>
      <c r="HG704" s="179"/>
      <c r="HH704" s="179"/>
      <c r="HI704" s="179"/>
      <c r="HJ704" s="179"/>
      <c r="HK704" s="179"/>
      <c r="HL704" s="179"/>
      <c r="HM704" s="179"/>
      <c r="HN704" s="179"/>
      <c r="HO704" s="179"/>
      <c r="HP704" s="179"/>
      <c r="HQ704" s="179"/>
      <c r="HR704" s="179"/>
      <c r="HS704" s="179"/>
      <c r="HT704" s="179"/>
      <c r="HU704" s="179"/>
      <c r="HV704" s="179"/>
      <c r="HW704" s="179"/>
      <c r="HX704" s="179"/>
      <c r="HY704" s="179"/>
      <c r="HZ704" s="179"/>
      <c r="IA704" s="179"/>
      <c r="IB704" s="179"/>
      <c r="IC704" s="179"/>
      <c r="ID704" s="179"/>
      <c r="IE704" s="179"/>
      <c r="IF704" s="179"/>
      <c r="IG704" s="179"/>
      <c r="IH704" s="179"/>
      <c r="II704" s="179"/>
      <c r="IJ704" s="179"/>
      <c r="IK704" s="179"/>
      <c r="IL704" s="179"/>
      <c r="IM704" s="179"/>
      <c r="IN704" s="179"/>
      <c r="IO704" s="179"/>
      <c r="IP704" s="179"/>
      <c r="IQ704" s="179"/>
      <c r="IR704" s="179"/>
      <c r="IS704" s="179"/>
      <c r="IT704" s="179"/>
      <c r="IU704" s="179"/>
      <c r="IV704" s="179"/>
      <c r="IW704" s="179"/>
      <c r="IX704" s="179"/>
      <c r="IY704" s="179"/>
      <c r="IZ704" s="179"/>
      <c r="JA704" s="179"/>
      <c r="JB704" s="179"/>
      <c r="JC704" s="179"/>
      <c r="JD704" s="179"/>
      <c r="JE704" s="179"/>
      <c r="JF704" s="179"/>
      <c r="JG704" s="179"/>
      <c r="JH704" s="179"/>
      <c r="JI704" s="179"/>
      <c r="JJ704" s="61"/>
    </row>
    <row r="705" spans="1:270" s="9" customFormat="1" ht="80.099999999999994" customHeight="1" x14ac:dyDescent="0.25">
      <c r="A705" s="9">
        <f t="shared" si="65"/>
        <v>683</v>
      </c>
      <c r="B705" s="9">
        <f t="shared" si="64"/>
        <v>9</v>
      </c>
      <c r="C705" s="11" t="s">
        <v>1518</v>
      </c>
      <c r="D705" s="10" t="s">
        <v>276</v>
      </c>
      <c r="E705" s="9" t="s">
        <v>280</v>
      </c>
      <c r="F705" s="9" t="s">
        <v>280</v>
      </c>
      <c r="G705" s="9" t="s">
        <v>281</v>
      </c>
      <c r="H705" s="9" t="s">
        <v>4033</v>
      </c>
      <c r="I705" s="64" t="s">
        <v>4034</v>
      </c>
      <c r="J705" s="9">
        <v>3471212392</v>
      </c>
      <c r="K705" s="9" t="s">
        <v>280</v>
      </c>
      <c r="L705" s="9">
        <v>30.912863000000002</v>
      </c>
      <c r="M705" s="180">
        <v>69.893161000000006</v>
      </c>
      <c r="N705" s="9" t="s">
        <v>8</v>
      </c>
      <c r="O705" s="9" t="s">
        <v>7</v>
      </c>
      <c r="P705" s="9" t="s">
        <v>8</v>
      </c>
      <c r="S705" s="9">
        <v>2</v>
      </c>
      <c r="T705" s="9" t="s">
        <v>3978</v>
      </c>
      <c r="U705" s="9">
        <v>25500</v>
      </c>
      <c r="V705" s="9" t="s">
        <v>258</v>
      </c>
      <c r="W705" s="10" t="s">
        <v>11</v>
      </c>
      <c r="X705" s="10" t="s">
        <v>1471</v>
      </c>
      <c r="Y705" s="4"/>
      <c r="Z705" s="179"/>
      <c r="AA705" s="179"/>
      <c r="AB705" s="179"/>
      <c r="AC705" s="179"/>
      <c r="AD705" s="179"/>
      <c r="AE705" s="179"/>
      <c r="AF705" s="179"/>
      <c r="AG705" s="179"/>
      <c r="AH705" s="179"/>
      <c r="AI705" s="179"/>
      <c r="AJ705" s="179"/>
      <c r="AK705" s="179"/>
      <c r="AL705" s="179"/>
      <c r="AM705" s="179"/>
      <c r="AN705" s="179"/>
      <c r="AO705" s="179"/>
      <c r="AP705" s="179"/>
      <c r="AQ705" s="179"/>
      <c r="AR705" s="179"/>
      <c r="AS705" s="179"/>
      <c r="AT705" s="179"/>
      <c r="AU705" s="179"/>
      <c r="AV705" s="179"/>
      <c r="AW705" s="179"/>
      <c r="AX705" s="179"/>
      <c r="AY705" s="179"/>
      <c r="AZ705" s="179"/>
      <c r="BA705" s="179"/>
      <c r="BB705" s="179"/>
      <c r="BC705" s="179"/>
      <c r="BD705" s="179"/>
      <c r="BE705" s="179"/>
      <c r="BF705" s="179"/>
      <c r="BG705" s="179"/>
      <c r="BH705" s="179"/>
      <c r="BI705" s="179"/>
      <c r="BJ705" s="179"/>
      <c r="BK705" s="179"/>
      <c r="BL705" s="179"/>
      <c r="BM705" s="179"/>
      <c r="BN705" s="179"/>
      <c r="BO705" s="179"/>
      <c r="BP705" s="179"/>
      <c r="BQ705" s="179"/>
      <c r="BR705" s="179"/>
      <c r="BS705" s="179"/>
      <c r="BT705" s="179"/>
      <c r="BU705" s="179"/>
      <c r="BV705" s="179"/>
      <c r="BW705" s="179"/>
      <c r="BX705" s="179"/>
      <c r="BY705" s="179"/>
      <c r="BZ705" s="179"/>
      <c r="CA705" s="179"/>
      <c r="CB705" s="179"/>
      <c r="CC705" s="179"/>
      <c r="CD705" s="179"/>
      <c r="CE705" s="179"/>
      <c r="CF705" s="179"/>
      <c r="CG705" s="179"/>
      <c r="CH705" s="179"/>
      <c r="CI705" s="179"/>
      <c r="CJ705" s="179"/>
      <c r="CK705" s="179"/>
      <c r="CL705" s="179"/>
      <c r="CM705" s="179"/>
      <c r="CN705" s="179"/>
      <c r="CO705" s="179"/>
      <c r="CP705" s="179"/>
      <c r="CQ705" s="179"/>
      <c r="CR705" s="179"/>
      <c r="CS705" s="179"/>
      <c r="CT705" s="179"/>
      <c r="CU705" s="179"/>
      <c r="CV705" s="179"/>
      <c r="CW705" s="179"/>
      <c r="CX705" s="179"/>
      <c r="CY705" s="179"/>
      <c r="CZ705" s="179"/>
      <c r="DA705" s="179"/>
      <c r="DB705" s="179"/>
      <c r="DC705" s="179"/>
      <c r="DD705" s="179"/>
      <c r="DE705" s="179"/>
      <c r="DF705" s="179"/>
      <c r="DG705" s="179"/>
      <c r="DH705" s="179"/>
      <c r="DI705" s="179"/>
      <c r="DJ705" s="179"/>
      <c r="DK705" s="179"/>
      <c r="DL705" s="179"/>
      <c r="DM705" s="179"/>
      <c r="DN705" s="179"/>
      <c r="DO705" s="179"/>
      <c r="DP705" s="179"/>
      <c r="DQ705" s="179"/>
      <c r="DR705" s="179"/>
      <c r="DS705" s="179"/>
      <c r="DT705" s="179"/>
      <c r="DU705" s="179"/>
      <c r="DV705" s="179"/>
      <c r="DW705" s="179"/>
      <c r="DX705" s="179"/>
      <c r="DY705" s="179"/>
      <c r="DZ705" s="179"/>
      <c r="EA705" s="179"/>
      <c r="EB705" s="179"/>
      <c r="EC705" s="179"/>
      <c r="ED705" s="179"/>
      <c r="EE705" s="179"/>
      <c r="EF705" s="179"/>
      <c r="EG705" s="179"/>
      <c r="EH705" s="179"/>
      <c r="EI705" s="179"/>
      <c r="EJ705" s="179"/>
      <c r="EK705" s="179"/>
      <c r="EL705" s="179"/>
      <c r="EM705" s="179"/>
      <c r="EN705" s="179"/>
      <c r="EO705" s="179"/>
      <c r="EP705" s="179"/>
      <c r="EQ705" s="179"/>
      <c r="ER705" s="179"/>
      <c r="ES705" s="179"/>
      <c r="ET705" s="179"/>
      <c r="EU705" s="179"/>
      <c r="EV705" s="179"/>
      <c r="EW705" s="179"/>
      <c r="EX705" s="179"/>
      <c r="EY705" s="179"/>
      <c r="EZ705" s="179"/>
      <c r="FA705" s="179"/>
      <c r="FB705" s="179"/>
      <c r="FC705" s="179"/>
      <c r="FD705" s="179"/>
      <c r="FE705" s="179"/>
      <c r="FF705" s="179"/>
      <c r="FG705" s="179"/>
      <c r="FH705" s="179"/>
      <c r="FI705" s="179"/>
      <c r="FJ705" s="179"/>
      <c r="FK705" s="179"/>
      <c r="FL705" s="179"/>
      <c r="FM705" s="179"/>
      <c r="FN705" s="179"/>
      <c r="FO705" s="179"/>
      <c r="FP705" s="179"/>
      <c r="FQ705" s="179"/>
      <c r="FR705" s="179"/>
      <c r="FS705" s="179"/>
      <c r="FT705" s="179"/>
      <c r="FU705" s="179"/>
      <c r="FV705" s="179"/>
      <c r="FW705" s="179"/>
      <c r="FX705" s="179"/>
      <c r="FY705" s="179"/>
      <c r="FZ705" s="179"/>
      <c r="GA705" s="179"/>
      <c r="GB705" s="179"/>
      <c r="GC705" s="179"/>
      <c r="GD705" s="179"/>
      <c r="GE705" s="179"/>
      <c r="GF705" s="179"/>
      <c r="GG705" s="179"/>
      <c r="GH705" s="179"/>
      <c r="GI705" s="179"/>
      <c r="GJ705" s="179"/>
      <c r="GK705" s="179"/>
      <c r="GL705" s="179"/>
      <c r="GM705" s="179"/>
      <c r="GN705" s="179"/>
      <c r="GO705" s="179"/>
      <c r="GP705" s="179"/>
      <c r="GQ705" s="179"/>
      <c r="GR705" s="179"/>
      <c r="GS705" s="179"/>
      <c r="GT705" s="179"/>
      <c r="GU705" s="179"/>
      <c r="GV705" s="179"/>
      <c r="GW705" s="179"/>
      <c r="GX705" s="179"/>
      <c r="GY705" s="179"/>
      <c r="GZ705" s="179"/>
      <c r="HA705" s="179"/>
      <c r="HB705" s="179"/>
      <c r="HC705" s="179"/>
      <c r="HD705" s="179"/>
      <c r="HE705" s="179"/>
      <c r="HF705" s="179"/>
      <c r="HG705" s="179"/>
      <c r="HH705" s="179"/>
      <c r="HI705" s="179"/>
      <c r="HJ705" s="179"/>
      <c r="HK705" s="179"/>
      <c r="HL705" s="179"/>
      <c r="HM705" s="179"/>
      <c r="HN705" s="179"/>
      <c r="HO705" s="179"/>
      <c r="HP705" s="179"/>
      <c r="HQ705" s="179"/>
      <c r="HR705" s="179"/>
      <c r="HS705" s="179"/>
      <c r="HT705" s="179"/>
      <c r="HU705" s="179"/>
      <c r="HV705" s="179"/>
      <c r="HW705" s="179"/>
      <c r="HX705" s="179"/>
      <c r="HY705" s="179"/>
      <c r="HZ705" s="179"/>
      <c r="IA705" s="179"/>
      <c r="IB705" s="179"/>
      <c r="IC705" s="179"/>
      <c r="ID705" s="179"/>
      <c r="IE705" s="179"/>
      <c r="IF705" s="179"/>
      <c r="IG705" s="179"/>
      <c r="IH705" s="179"/>
      <c r="II705" s="179"/>
      <c r="IJ705" s="179"/>
      <c r="IK705" s="179"/>
      <c r="IL705" s="179"/>
      <c r="IM705" s="179"/>
      <c r="IN705" s="179"/>
      <c r="IO705" s="179"/>
      <c r="IP705" s="179"/>
      <c r="IQ705" s="179"/>
      <c r="IR705" s="179"/>
      <c r="IS705" s="179"/>
      <c r="IT705" s="179"/>
      <c r="IU705" s="179"/>
      <c r="IV705" s="179"/>
      <c r="IW705" s="179"/>
      <c r="IX705" s="179"/>
      <c r="IY705" s="179"/>
      <c r="IZ705" s="179"/>
      <c r="JA705" s="179"/>
      <c r="JB705" s="179"/>
      <c r="JC705" s="179"/>
      <c r="JD705" s="179"/>
      <c r="JE705" s="179"/>
      <c r="JF705" s="179"/>
      <c r="JG705" s="179"/>
      <c r="JH705" s="179"/>
      <c r="JI705" s="179"/>
      <c r="JJ705" s="61"/>
    </row>
    <row r="706" spans="1:270" s="9" customFormat="1" ht="80.099999999999994" customHeight="1" x14ac:dyDescent="0.25">
      <c r="A706" s="9">
        <f t="shared" si="65"/>
        <v>684</v>
      </c>
      <c r="B706" s="9">
        <f t="shared" si="64"/>
        <v>10</v>
      </c>
      <c r="C706" s="11" t="s">
        <v>1518</v>
      </c>
      <c r="D706" s="10" t="s">
        <v>276</v>
      </c>
      <c r="E706" s="9" t="s">
        <v>280</v>
      </c>
      <c r="F706" s="9" t="s">
        <v>280</v>
      </c>
      <c r="G706" s="9" t="s">
        <v>1243</v>
      </c>
      <c r="H706" s="9" t="s">
        <v>1040</v>
      </c>
      <c r="I706" s="64" t="s">
        <v>4035</v>
      </c>
      <c r="J706" s="9">
        <v>3337738531</v>
      </c>
      <c r="K706" s="9" t="s">
        <v>280</v>
      </c>
      <c r="L706" s="9">
        <v>30.823157999999999</v>
      </c>
      <c r="M706" s="180">
        <v>69.829318000000001</v>
      </c>
      <c r="N706" s="9" t="s">
        <v>8</v>
      </c>
      <c r="O706" s="9" t="s">
        <v>7</v>
      </c>
      <c r="P706" s="9" t="s">
        <v>8</v>
      </c>
      <c r="S706" s="9">
        <v>2</v>
      </c>
      <c r="T706" s="9" t="s">
        <v>3978</v>
      </c>
      <c r="U706" s="9">
        <v>25500</v>
      </c>
      <c r="V706" s="9" t="s">
        <v>258</v>
      </c>
      <c r="W706" s="10" t="s">
        <v>11</v>
      </c>
      <c r="X706" s="10" t="s">
        <v>1471</v>
      </c>
      <c r="Y706" s="4"/>
      <c r="Z706" s="179"/>
      <c r="AA706" s="179"/>
      <c r="AB706" s="179"/>
      <c r="AC706" s="179"/>
      <c r="AD706" s="179"/>
      <c r="AE706" s="179"/>
      <c r="AF706" s="179"/>
      <c r="AG706" s="179"/>
      <c r="AH706" s="179"/>
      <c r="AI706" s="179"/>
      <c r="AJ706" s="179"/>
      <c r="AK706" s="179"/>
      <c r="AL706" s="179"/>
      <c r="AM706" s="179"/>
      <c r="AN706" s="179"/>
      <c r="AO706" s="179"/>
      <c r="AP706" s="179"/>
      <c r="AQ706" s="179"/>
      <c r="AR706" s="179"/>
      <c r="AS706" s="179"/>
      <c r="AT706" s="179"/>
      <c r="AU706" s="179"/>
      <c r="AV706" s="179"/>
      <c r="AW706" s="179"/>
      <c r="AX706" s="179"/>
      <c r="AY706" s="179"/>
      <c r="AZ706" s="179"/>
      <c r="BA706" s="179"/>
      <c r="BB706" s="179"/>
      <c r="BC706" s="179"/>
      <c r="BD706" s="179"/>
      <c r="BE706" s="179"/>
      <c r="BF706" s="179"/>
      <c r="BG706" s="179"/>
      <c r="BH706" s="179"/>
      <c r="BI706" s="179"/>
      <c r="BJ706" s="179"/>
      <c r="BK706" s="179"/>
      <c r="BL706" s="179"/>
      <c r="BM706" s="179"/>
      <c r="BN706" s="179"/>
      <c r="BO706" s="179"/>
      <c r="BP706" s="179"/>
      <c r="BQ706" s="179"/>
      <c r="BR706" s="179"/>
      <c r="BS706" s="179"/>
      <c r="BT706" s="179"/>
      <c r="BU706" s="179"/>
      <c r="BV706" s="179"/>
      <c r="BW706" s="179"/>
      <c r="BX706" s="179"/>
      <c r="BY706" s="179"/>
      <c r="BZ706" s="179"/>
      <c r="CA706" s="179"/>
      <c r="CB706" s="179"/>
      <c r="CC706" s="179"/>
      <c r="CD706" s="179"/>
      <c r="CE706" s="179"/>
      <c r="CF706" s="179"/>
      <c r="CG706" s="179"/>
      <c r="CH706" s="179"/>
      <c r="CI706" s="179"/>
      <c r="CJ706" s="179"/>
      <c r="CK706" s="179"/>
      <c r="CL706" s="179"/>
      <c r="CM706" s="179"/>
      <c r="CN706" s="179"/>
      <c r="CO706" s="179"/>
      <c r="CP706" s="179"/>
      <c r="CQ706" s="179"/>
      <c r="CR706" s="179"/>
      <c r="CS706" s="179"/>
      <c r="CT706" s="179"/>
      <c r="CU706" s="179"/>
      <c r="CV706" s="179"/>
      <c r="CW706" s="179"/>
      <c r="CX706" s="179"/>
      <c r="CY706" s="179"/>
      <c r="CZ706" s="179"/>
      <c r="DA706" s="179"/>
      <c r="DB706" s="179"/>
      <c r="DC706" s="179"/>
      <c r="DD706" s="179"/>
      <c r="DE706" s="179"/>
      <c r="DF706" s="179"/>
      <c r="DG706" s="179"/>
      <c r="DH706" s="179"/>
      <c r="DI706" s="179"/>
      <c r="DJ706" s="179"/>
      <c r="DK706" s="179"/>
      <c r="DL706" s="179"/>
      <c r="DM706" s="179"/>
      <c r="DN706" s="179"/>
      <c r="DO706" s="179"/>
      <c r="DP706" s="179"/>
      <c r="DQ706" s="179"/>
      <c r="DR706" s="179"/>
      <c r="DS706" s="179"/>
      <c r="DT706" s="179"/>
      <c r="DU706" s="179"/>
      <c r="DV706" s="179"/>
      <c r="DW706" s="179"/>
      <c r="DX706" s="179"/>
      <c r="DY706" s="179"/>
      <c r="DZ706" s="179"/>
      <c r="EA706" s="179"/>
      <c r="EB706" s="179"/>
      <c r="EC706" s="179"/>
      <c r="ED706" s="179"/>
      <c r="EE706" s="179"/>
      <c r="EF706" s="179"/>
      <c r="EG706" s="179"/>
      <c r="EH706" s="179"/>
      <c r="EI706" s="179"/>
      <c r="EJ706" s="179"/>
      <c r="EK706" s="179"/>
      <c r="EL706" s="179"/>
      <c r="EM706" s="179"/>
      <c r="EN706" s="179"/>
      <c r="EO706" s="179"/>
      <c r="EP706" s="179"/>
      <c r="EQ706" s="179"/>
      <c r="ER706" s="179"/>
      <c r="ES706" s="179"/>
      <c r="ET706" s="179"/>
      <c r="EU706" s="179"/>
      <c r="EV706" s="179"/>
      <c r="EW706" s="179"/>
      <c r="EX706" s="179"/>
      <c r="EY706" s="179"/>
      <c r="EZ706" s="179"/>
      <c r="FA706" s="179"/>
      <c r="FB706" s="179"/>
      <c r="FC706" s="179"/>
      <c r="FD706" s="179"/>
      <c r="FE706" s="179"/>
      <c r="FF706" s="179"/>
      <c r="FG706" s="179"/>
      <c r="FH706" s="179"/>
      <c r="FI706" s="179"/>
      <c r="FJ706" s="179"/>
      <c r="FK706" s="179"/>
      <c r="FL706" s="179"/>
      <c r="FM706" s="179"/>
      <c r="FN706" s="179"/>
      <c r="FO706" s="179"/>
      <c r="FP706" s="179"/>
      <c r="FQ706" s="179"/>
      <c r="FR706" s="179"/>
      <c r="FS706" s="179"/>
      <c r="FT706" s="179"/>
      <c r="FU706" s="179"/>
      <c r="FV706" s="179"/>
      <c r="FW706" s="179"/>
      <c r="FX706" s="179"/>
      <c r="FY706" s="179"/>
      <c r="FZ706" s="179"/>
      <c r="GA706" s="179"/>
      <c r="GB706" s="179"/>
      <c r="GC706" s="179"/>
      <c r="GD706" s="179"/>
      <c r="GE706" s="179"/>
      <c r="GF706" s="179"/>
      <c r="GG706" s="179"/>
      <c r="GH706" s="179"/>
      <c r="GI706" s="179"/>
      <c r="GJ706" s="179"/>
      <c r="GK706" s="179"/>
      <c r="GL706" s="179"/>
      <c r="GM706" s="179"/>
      <c r="GN706" s="179"/>
      <c r="GO706" s="179"/>
      <c r="GP706" s="179"/>
      <c r="GQ706" s="179"/>
      <c r="GR706" s="179"/>
      <c r="GS706" s="179"/>
      <c r="GT706" s="179"/>
      <c r="GU706" s="179"/>
      <c r="GV706" s="179"/>
      <c r="GW706" s="179"/>
      <c r="GX706" s="179"/>
      <c r="GY706" s="179"/>
      <c r="GZ706" s="179"/>
      <c r="HA706" s="179"/>
      <c r="HB706" s="179"/>
      <c r="HC706" s="179"/>
      <c r="HD706" s="179"/>
      <c r="HE706" s="179"/>
      <c r="HF706" s="179"/>
      <c r="HG706" s="179"/>
      <c r="HH706" s="179"/>
      <c r="HI706" s="179"/>
      <c r="HJ706" s="179"/>
      <c r="HK706" s="179"/>
      <c r="HL706" s="179"/>
      <c r="HM706" s="179"/>
      <c r="HN706" s="179"/>
      <c r="HO706" s="179"/>
      <c r="HP706" s="179"/>
      <c r="HQ706" s="179"/>
      <c r="HR706" s="179"/>
      <c r="HS706" s="179"/>
      <c r="HT706" s="179"/>
      <c r="HU706" s="179"/>
      <c r="HV706" s="179"/>
      <c r="HW706" s="179"/>
      <c r="HX706" s="179"/>
      <c r="HY706" s="179"/>
      <c r="HZ706" s="179"/>
      <c r="IA706" s="179"/>
      <c r="IB706" s="179"/>
      <c r="IC706" s="179"/>
      <c r="ID706" s="179"/>
      <c r="IE706" s="179"/>
      <c r="IF706" s="179"/>
      <c r="IG706" s="179"/>
      <c r="IH706" s="179"/>
      <c r="II706" s="179"/>
      <c r="IJ706" s="179"/>
      <c r="IK706" s="179"/>
      <c r="IL706" s="179"/>
      <c r="IM706" s="179"/>
      <c r="IN706" s="179"/>
      <c r="IO706" s="179"/>
      <c r="IP706" s="179"/>
      <c r="IQ706" s="179"/>
      <c r="IR706" s="179"/>
      <c r="IS706" s="179"/>
      <c r="IT706" s="179"/>
      <c r="IU706" s="179"/>
      <c r="IV706" s="179"/>
      <c r="IW706" s="179"/>
      <c r="IX706" s="179"/>
      <c r="IY706" s="179"/>
      <c r="IZ706" s="179"/>
      <c r="JA706" s="179"/>
      <c r="JB706" s="179"/>
      <c r="JC706" s="179"/>
      <c r="JD706" s="179"/>
      <c r="JE706" s="179"/>
      <c r="JF706" s="179"/>
      <c r="JG706" s="179"/>
      <c r="JH706" s="179"/>
      <c r="JI706" s="179"/>
      <c r="JJ706" s="61"/>
    </row>
    <row r="707" spans="1:270" s="9" customFormat="1" ht="80.099999999999994" customHeight="1" x14ac:dyDescent="0.25">
      <c r="A707" s="9">
        <f t="shared" si="65"/>
        <v>685</v>
      </c>
      <c r="B707" s="9">
        <f t="shared" si="64"/>
        <v>11</v>
      </c>
      <c r="C707" s="11" t="s">
        <v>1518</v>
      </c>
      <c r="D707" s="10" t="s">
        <v>276</v>
      </c>
      <c r="E707" s="9" t="s">
        <v>4017</v>
      </c>
      <c r="F707" s="9" t="s">
        <v>4017</v>
      </c>
      <c r="G707" s="9" t="s">
        <v>4025</v>
      </c>
      <c r="H707" s="9" t="s">
        <v>3613</v>
      </c>
      <c r="I707" s="64" t="s">
        <v>4036</v>
      </c>
      <c r="J707" s="9">
        <v>3487392408</v>
      </c>
      <c r="K707" s="9" t="s">
        <v>4017</v>
      </c>
      <c r="L707" s="9">
        <v>31.013845</v>
      </c>
      <c r="M707" s="180">
        <v>69.902174000000002</v>
      </c>
      <c r="N707" s="9" t="s">
        <v>8</v>
      </c>
      <c r="O707" s="9" t="s">
        <v>7</v>
      </c>
      <c r="P707" s="9" t="s">
        <v>8</v>
      </c>
      <c r="S707" s="9">
        <v>2</v>
      </c>
      <c r="T707" s="9" t="s">
        <v>3978</v>
      </c>
      <c r="U707" s="9">
        <v>25500</v>
      </c>
      <c r="V707" s="9" t="s">
        <v>258</v>
      </c>
      <c r="W707" s="10" t="s">
        <v>11</v>
      </c>
      <c r="X707" s="10" t="s">
        <v>1471</v>
      </c>
      <c r="Y707" s="4"/>
      <c r="Z707" s="179"/>
      <c r="AA707" s="179"/>
      <c r="AB707" s="179"/>
      <c r="AC707" s="179"/>
      <c r="AD707" s="179"/>
      <c r="AE707" s="179"/>
      <c r="AF707" s="179"/>
      <c r="AG707" s="179"/>
      <c r="AH707" s="179"/>
      <c r="AI707" s="179"/>
      <c r="AJ707" s="179"/>
      <c r="AK707" s="179"/>
      <c r="AL707" s="179"/>
      <c r="AM707" s="179"/>
      <c r="AN707" s="179"/>
      <c r="AO707" s="179"/>
      <c r="AP707" s="179"/>
      <c r="AQ707" s="179"/>
      <c r="AR707" s="179"/>
      <c r="AS707" s="179"/>
      <c r="AT707" s="179"/>
      <c r="AU707" s="179"/>
      <c r="AV707" s="179"/>
      <c r="AW707" s="179"/>
      <c r="AX707" s="179"/>
      <c r="AY707" s="179"/>
      <c r="AZ707" s="179"/>
      <c r="BA707" s="179"/>
      <c r="BB707" s="179"/>
      <c r="BC707" s="179"/>
      <c r="BD707" s="179"/>
      <c r="BE707" s="179"/>
      <c r="BF707" s="179"/>
      <c r="BG707" s="179"/>
      <c r="BH707" s="179"/>
      <c r="BI707" s="179"/>
      <c r="BJ707" s="179"/>
      <c r="BK707" s="179"/>
      <c r="BL707" s="179"/>
      <c r="BM707" s="179"/>
      <c r="BN707" s="179"/>
      <c r="BO707" s="179"/>
      <c r="BP707" s="179"/>
      <c r="BQ707" s="179"/>
      <c r="BR707" s="179"/>
      <c r="BS707" s="179"/>
      <c r="BT707" s="179"/>
      <c r="BU707" s="179"/>
      <c r="BV707" s="179"/>
      <c r="BW707" s="179"/>
      <c r="BX707" s="179"/>
      <c r="BY707" s="179"/>
      <c r="BZ707" s="179"/>
      <c r="CA707" s="179"/>
      <c r="CB707" s="179"/>
      <c r="CC707" s="179"/>
      <c r="CD707" s="179"/>
      <c r="CE707" s="179"/>
      <c r="CF707" s="179"/>
      <c r="CG707" s="179"/>
      <c r="CH707" s="179"/>
      <c r="CI707" s="179"/>
      <c r="CJ707" s="179"/>
      <c r="CK707" s="179"/>
      <c r="CL707" s="179"/>
      <c r="CM707" s="179"/>
      <c r="CN707" s="179"/>
      <c r="CO707" s="179"/>
      <c r="CP707" s="179"/>
      <c r="CQ707" s="179"/>
      <c r="CR707" s="179"/>
      <c r="CS707" s="179"/>
      <c r="CT707" s="179"/>
      <c r="CU707" s="179"/>
      <c r="CV707" s="179"/>
      <c r="CW707" s="179"/>
      <c r="CX707" s="179"/>
      <c r="CY707" s="179"/>
      <c r="CZ707" s="179"/>
      <c r="DA707" s="179"/>
      <c r="DB707" s="179"/>
      <c r="DC707" s="179"/>
      <c r="DD707" s="179"/>
      <c r="DE707" s="179"/>
      <c r="DF707" s="179"/>
      <c r="DG707" s="179"/>
      <c r="DH707" s="179"/>
      <c r="DI707" s="179"/>
      <c r="DJ707" s="179"/>
      <c r="DK707" s="179"/>
      <c r="DL707" s="179"/>
      <c r="DM707" s="179"/>
      <c r="DN707" s="179"/>
      <c r="DO707" s="179"/>
      <c r="DP707" s="179"/>
      <c r="DQ707" s="179"/>
      <c r="DR707" s="179"/>
      <c r="DS707" s="179"/>
      <c r="DT707" s="179"/>
      <c r="DU707" s="179"/>
      <c r="DV707" s="179"/>
      <c r="DW707" s="179"/>
      <c r="DX707" s="179"/>
      <c r="DY707" s="179"/>
      <c r="DZ707" s="179"/>
      <c r="EA707" s="179"/>
      <c r="EB707" s="179"/>
      <c r="EC707" s="179"/>
      <c r="ED707" s="179"/>
      <c r="EE707" s="179"/>
      <c r="EF707" s="179"/>
      <c r="EG707" s="179"/>
      <c r="EH707" s="179"/>
      <c r="EI707" s="179"/>
      <c r="EJ707" s="179"/>
      <c r="EK707" s="179"/>
      <c r="EL707" s="179"/>
      <c r="EM707" s="179"/>
      <c r="EN707" s="179"/>
      <c r="EO707" s="179"/>
      <c r="EP707" s="179"/>
      <c r="EQ707" s="179"/>
      <c r="ER707" s="179"/>
      <c r="ES707" s="179"/>
      <c r="ET707" s="179"/>
      <c r="EU707" s="179"/>
      <c r="EV707" s="179"/>
      <c r="EW707" s="179"/>
      <c r="EX707" s="179"/>
      <c r="EY707" s="179"/>
      <c r="EZ707" s="179"/>
      <c r="FA707" s="179"/>
      <c r="FB707" s="179"/>
      <c r="FC707" s="179"/>
      <c r="FD707" s="179"/>
      <c r="FE707" s="179"/>
      <c r="FF707" s="179"/>
      <c r="FG707" s="179"/>
      <c r="FH707" s="179"/>
      <c r="FI707" s="179"/>
      <c r="FJ707" s="179"/>
      <c r="FK707" s="179"/>
      <c r="FL707" s="179"/>
      <c r="FM707" s="179"/>
      <c r="FN707" s="179"/>
      <c r="FO707" s="179"/>
      <c r="FP707" s="179"/>
      <c r="FQ707" s="179"/>
      <c r="FR707" s="179"/>
      <c r="FS707" s="179"/>
      <c r="FT707" s="179"/>
      <c r="FU707" s="179"/>
      <c r="FV707" s="179"/>
      <c r="FW707" s="179"/>
      <c r="FX707" s="179"/>
      <c r="FY707" s="179"/>
      <c r="FZ707" s="179"/>
      <c r="GA707" s="179"/>
      <c r="GB707" s="179"/>
      <c r="GC707" s="179"/>
      <c r="GD707" s="179"/>
      <c r="GE707" s="179"/>
      <c r="GF707" s="179"/>
      <c r="GG707" s="179"/>
      <c r="GH707" s="179"/>
      <c r="GI707" s="179"/>
      <c r="GJ707" s="179"/>
      <c r="GK707" s="179"/>
      <c r="GL707" s="179"/>
      <c r="GM707" s="179"/>
      <c r="GN707" s="179"/>
      <c r="GO707" s="179"/>
      <c r="GP707" s="179"/>
      <c r="GQ707" s="179"/>
      <c r="GR707" s="179"/>
      <c r="GS707" s="179"/>
      <c r="GT707" s="179"/>
      <c r="GU707" s="179"/>
      <c r="GV707" s="179"/>
      <c r="GW707" s="179"/>
      <c r="GX707" s="179"/>
      <c r="GY707" s="179"/>
      <c r="GZ707" s="179"/>
      <c r="HA707" s="179"/>
      <c r="HB707" s="179"/>
      <c r="HC707" s="179"/>
      <c r="HD707" s="179"/>
      <c r="HE707" s="179"/>
      <c r="HF707" s="179"/>
      <c r="HG707" s="179"/>
      <c r="HH707" s="179"/>
      <c r="HI707" s="179"/>
      <c r="HJ707" s="179"/>
      <c r="HK707" s="179"/>
      <c r="HL707" s="179"/>
      <c r="HM707" s="179"/>
      <c r="HN707" s="179"/>
      <c r="HO707" s="179"/>
      <c r="HP707" s="179"/>
      <c r="HQ707" s="179"/>
      <c r="HR707" s="179"/>
      <c r="HS707" s="179"/>
      <c r="HT707" s="179"/>
      <c r="HU707" s="179"/>
      <c r="HV707" s="179"/>
      <c r="HW707" s="179"/>
      <c r="HX707" s="179"/>
      <c r="HY707" s="179"/>
      <c r="HZ707" s="179"/>
      <c r="IA707" s="179"/>
      <c r="IB707" s="179"/>
      <c r="IC707" s="179"/>
      <c r="ID707" s="179"/>
      <c r="IE707" s="179"/>
      <c r="IF707" s="179"/>
      <c r="IG707" s="179"/>
      <c r="IH707" s="179"/>
      <c r="II707" s="179"/>
      <c r="IJ707" s="179"/>
      <c r="IK707" s="179"/>
      <c r="IL707" s="179"/>
      <c r="IM707" s="179"/>
      <c r="IN707" s="179"/>
      <c r="IO707" s="179"/>
      <c r="IP707" s="179"/>
      <c r="IQ707" s="179"/>
      <c r="IR707" s="179"/>
      <c r="IS707" s="179"/>
      <c r="IT707" s="179"/>
      <c r="IU707" s="179"/>
      <c r="IV707" s="179"/>
      <c r="IW707" s="179"/>
      <c r="IX707" s="179"/>
      <c r="IY707" s="179"/>
      <c r="IZ707" s="179"/>
      <c r="JA707" s="179"/>
      <c r="JB707" s="179"/>
      <c r="JC707" s="179"/>
      <c r="JD707" s="179"/>
      <c r="JE707" s="179"/>
      <c r="JF707" s="179"/>
      <c r="JG707" s="179"/>
      <c r="JH707" s="179"/>
      <c r="JI707" s="179"/>
      <c r="JJ707" s="61"/>
    </row>
    <row r="708" spans="1:270" s="9" customFormat="1" ht="80.099999999999994" customHeight="1" x14ac:dyDescent="0.25">
      <c r="A708" s="9">
        <f t="shared" si="65"/>
        <v>686</v>
      </c>
      <c r="B708" s="9">
        <f t="shared" si="64"/>
        <v>12</v>
      </c>
      <c r="C708" s="11" t="s">
        <v>1518</v>
      </c>
      <c r="D708" s="10" t="s">
        <v>276</v>
      </c>
      <c r="E708" s="9" t="s">
        <v>4017</v>
      </c>
      <c r="F708" s="9" t="s">
        <v>4017</v>
      </c>
      <c r="G708" s="9" t="s">
        <v>4025</v>
      </c>
      <c r="H708" s="9" t="s">
        <v>4037</v>
      </c>
      <c r="I708" s="64" t="s">
        <v>4038</v>
      </c>
      <c r="J708" s="9">
        <v>3323538600</v>
      </c>
      <c r="K708" s="9" t="s">
        <v>4017</v>
      </c>
      <c r="L708" s="9">
        <v>30.865278</v>
      </c>
      <c r="M708" s="180">
        <v>69.858451000000002</v>
      </c>
      <c r="N708" s="9" t="s">
        <v>8</v>
      </c>
      <c r="O708" s="9" t="s">
        <v>7</v>
      </c>
      <c r="P708" s="9" t="s">
        <v>8</v>
      </c>
      <c r="S708" s="9">
        <v>2</v>
      </c>
      <c r="T708" s="9" t="s">
        <v>3978</v>
      </c>
      <c r="U708" s="9">
        <v>25500</v>
      </c>
      <c r="V708" s="9" t="s">
        <v>258</v>
      </c>
      <c r="W708" s="10" t="s">
        <v>11</v>
      </c>
      <c r="X708" s="10" t="s">
        <v>1471</v>
      </c>
      <c r="Y708" s="4"/>
      <c r="Z708" s="179"/>
      <c r="AA708" s="179"/>
      <c r="AB708" s="179"/>
      <c r="AC708" s="179"/>
      <c r="AD708" s="179"/>
      <c r="AE708" s="179"/>
      <c r="AF708" s="179"/>
      <c r="AG708" s="179"/>
      <c r="AH708" s="179"/>
      <c r="AI708" s="179"/>
      <c r="AJ708" s="179"/>
      <c r="AK708" s="179"/>
      <c r="AL708" s="179"/>
      <c r="AM708" s="179"/>
      <c r="AN708" s="179"/>
      <c r="AO708" s="179"/>
      <c r="AP708" s="179"/>
      <c r="AQ708" s="179"/>
      <c r="AR708" s="179"/>
      <c r="AS708" s="179"/>
      <c r="AT708" s="179"/>
      <c r="AU708" s="179"/>
      <c r="AV708" s="179"/>
      <c r="AW708" s="179"/>
      <c r="AX708" s="179"/>
      <c r="AY708" s="179"/>
      <c r="AZ708" s="179"/>
      <c r="BA708" s="179"/>
      <c r="BB708" s="179"/>
      <c r="BC708" s="179"/>
      <c r="BD708" s="179"/>
      <c r="BE708" s="179"/>
      <c r="BF708" s="179"/>
      <c r="BG708" s="179"/>
      <c r="BH708" s="179"/>
      <c r="BI708" s="179"/>
      <c r="BJ708" s="179"/>
      <c r="BK708" s="179"/>
      <c r="BL708" s="179"/>
      <c r="BM708" s="179"/>
      <c r="BN708" s="179"/>
      <c r="BO708" s="179"/>
      <c r="BP708" s="179"/>
      <c r="BQ708" s="179"/>
      <c r="BR708" s="179"/>
      <c r="BS708" s="179"/>
      <c r="BT708" s="179"/>
      <c r="BU708" s="179"/>
      <c r="BV708" s="179"/>
      <c r="BW708" s="179"/>
      <c r="BX708" s="179"/>
      <c r="BY708" s="179"/>
      <c r="BZ708" s="179"/>
      <c r="CA708" s="179"/>
      <c r="CB708" s="179"/>
      <c r="CC708" s="179"/>
      <c r="CD708" s="179"/>
      <c r="CE708" s="179"/>
      <c r="CF708" s="179"/>
      <c r="CG708" s="179"/>
      <c r="CH708" s="179"/>
      <c r="CI708" s="179"/>
      <c r="CJ708" s="179"/>
      <c r="CK708" s="179"/>
      <c r="CL708" s="179"/>
      <c r="CM708" s="179"/>
      <c r="CN708" s="179"/>
      <c r="CO708" s="179"/>
      <c r="CP708" s="179"/>
      <c r="CQ708" s="179"/>
      <c r="CR708" s="179"/>
      <c r="CS708" s="179"/>
      <c r="CT708" s="179"/>
      <c r="CU708" s="179"/>
      <c r="CV708" s="179"/>
      <c r="CW708" s="179"/>
      <c r="CX708" s="179"/>
      <c r="CY708" s="179"/>
      <c r="CZ708" s="179"/>
      <c r="DA708" s="179"/>
      <c r="DB708" s="179"/>
      <c r="DC708" s="179"/>
      <c r="DD708" s="179"/>
      <c r="DE708" s="179"/>
      <c r="DF708" s="179"/>
      <c r="DG708" s="179"/>
      <c r="DH708" s="179"/>
      <c r="DI708" s="179"/>
      <c r="DJ708" s="179"/>
      <c r="DK708" s="179"/>
      <c r="DL708" s="179"/>
      <c r="DM708" s="179"/>
      <c r="DN708" s="179"/>
      <c r="DO708" s="179"/>
      <c r="DP708" s="179"/>
      <c r="DQ708" s="179"/>
      <c r="DR708" s="179"/>
      <c r="DS708" s="179"/>
      <c r="DT708" s="179"/>
      <c r="DU708" s="179"/>
      <c r="DV708" s="179"/>
      <c r="DW708" s="179"/>
      <c r="DX708" s="179"/>
      <c r="DY708" s="179"/>
      <c r="DZ708" s="179"/>
      <c r="EA708" s="179"/>
      <c r="EB708" s="179"/>
      <c r="EC708" s="179"/>
      <c r="ED708" s="179"/>
      <c r="EE708" s="179"/>
      <c r="EF708" s="179"/>
      <c r="EG708" s="179"/>
      <c r="EH708" s="179"/>
      <c r="EI708" s="179"/>
      <c r="EJ708" s="179"/>
      <c r="EK708" s="179"/>
      <c r="EL708" s="179"/>
      <c r="EM708" s="179"/>
      <c r="EN708" s="179"/>
      <c r="EO708" s="179"/>
      <c r="EP708" s="179"/>
      <c r="EQ708" s="179"/>
      <c r="ER708" s="179"/>
      <c r="ES708" s="179"/>
      <c r="ET708" s="179"/>
      <c r="EU708" s="179"/>
      <c r="EV708" s="179"/>
      <c r="EW708" s="179"/>
      <c r="EX708" s="179"/>
      <c r="EY708" s="179"/>
      <c r="EZ708" s="179"/>
      <c r="FA708" s="179"/>
      <c r="FB708" s="179"/>
      <c r="FC708" s="179"/>
      <c r="FD708" s="179"/>
      <c r="FE708" s="179"/>
      <c r="FF708" s="179"/>
      <c r="FG708" s="179"/>
      <c r="FH708" s="179"/>
      <c r="FI708" s="179"/>
      <c r="FJ708" s="179"/>
      <c r="FK708" s="179"/>
      <c r="FL708" s="179"/>
      <c r="FM708" s="179"/>
      <c r="FN708" s="179"/>
      <c r="FO708" s="179"/>
      <c r="FP708" s="179"/>
      <c r="FQ708" s="179"/>
      <c r="FR708" s="179"/>
      <c r="FS708" s="179"/>
      <c r="FT708" s="179"/>
      <c r="FU708" s="179"/>
      <c r="FV708" s="179"/>
      <c r="FW708" s="179"/>
      <c r="FX708" s="179"/>
      <c r="FY708" s="179"/>
      <c r="FZ708" s="179"/>
      <c r="GA708" s="179"/>
      <c r="GB708" s="179"/>
      <c r="GC708" s="179"/>
      <c r="GD708" s="179"/>
      <c r="GE708" s="179"/>
      <c r="GF708" s="179"/>
      <c r="GG708" s="179"/>
      <c r="GH708" s="179"/>
      <c r="GI708" s="179"/>
      <c r="GJ708" s="179"/>
      <c r="GK708" s="179"/>
      <c r="GL708" s="179"/>
      <c r="GM708" s="179"/>
      <c r="GN708" s="179"/>
      <c r="GO708" s="179"/>
      <c r="GP708" s="179"/>
      <c r="GQ708" s="179"/>
      <c r="GR708" s="179"/>
      <c r="GS708" s="179"/>
      <c r="GT708" s="179"/>
      <c r="GU708" s="179"/>
      <c r="GV708" s="179"/>
      <c r="GW708" s="179"/>
      <c r="GX708" s="179"/>
      <c r="GY708" s="179"/>
      <c r="GZ708" s="179"/>
      <c r="HA708" s="179"/>
      <c r="HB708" s="179"/>
      <c r="HC708" s="179"/>
      <c r="HD708" s="179"/>
      <c r="HE708" s="179"/>
      <c r="HF708" s="179"/>
      <c r="HG708" s="179"/>
      <c r="HH708" s="179"/>
      <c r="HI708" s="179"/>
      <c r="HJ708" s="179"/>
      <c r="HK708" s="179"/>
      <c r="HL708" s="179"/>
      <c r="HM708" s="179"/>
      <c r="HN708" s="179"/>
      <c r="HO708" s="179"/>
      <c r="HP708" s="179"/>
      <c r="HQ708" s="179"/>
      <c r="HR708" s="179"/>
      <c r="HS708" s="179"/>
      <c r="HT708" s="179"/>
      <c r="HU708" s="179"/>
      <c r="HV708" s="179"/>
      <c r="HW708" s="179"/>
      <c r="HX708" s="179"/>
      <c r="HY708" s="179"/>
      <c r="HZ708" s="179"/>
      <c r="IA708" s="179"/>
      <c r="IB708" s="179"/>
      <c r="IC708" s="179"/>
      <c r="ID708" s="179"/>
      <c r="IE708" s="179"/>
      <c r="IF708" s="179"/>
      <c r="IG708" s="179"/>
      <c r="IH708" s="179"/>
      <c r="II708" s="179"/>
      <c r="IJ708" s="179"/>
      <c r="IK708" s="179"/>
      <c r="IL708" s="179"/>
      <c r="IM708" s="179"/>
      <c r="IN708" s="179"/>
      <c r="IO708" s="179"/>
      <c r="IP708" s="179"/>
      <c r="IQ708" s="179"/>
      <c r="IR708" s="179"/>
      <c r="IS708" s="179"/>
      <c r="IT708" s="179"/>
      <c r="IU708" s="179"/>
      <c r="IV708" s="179"/>
      <c r="IW708" s="179"/>
      <c r="IX708" s="179"/>
      <c r="IY708" s="179"/>
      <c r="IZ708" s="179"/>
      <c r="JA708" s="179"/>
      <c r="JB708" s="179"/>
      <c r="JC708" s="179"/>
      <c r="JD708" s="179"/>
      <c r="JE708" s="179"/>
      <c r="JF708" s="179"/>
      <c r="JG708" s="179"/>
      <c r="JH708" s="179"/>
      <c r="JI708" s="179"/>
      <c r="JJ708" s="61"/>
    </row>
    <row r="709" spans="1:270" s="9" customFormat="1" ht="80.099999999999994" customHeight="1" x14ac:dyDescent="0.25">
      <c r="A709" s="9">
        <f t="shared" si="65"/>
        <v>687</v>
      </c>
      <c r="B709" s="9">
        <f t="shared" si="64"/>
        <v>13</v>
      </c>
      <c r="C709" s="11" t="s">
        <v>1518</v>
      </c>
      <c r="D709" s="10" t="s">
        <v>276</v>
      </c>
      <c r="E709" s="9" t="s">
        <v>280</v>
      </c>
      <c r="F709" s="9" t="s">
        <v>280</v>
      </c>
      <c r="G709" s="9" t="s">
        <v>1243</v>
      </c>
      <c r="H709" s="9" t="s">
        <v>4039</v>
      </c>
      <c r="I709" s="64" t="s">
        <v>4040</v>
      </c>
      <c r="J709" s="9">
        <v>3492363345</v>
      </c>
      <c r="K709" s="9" t="s">
        <v>280</v>
      </c>
      <c r="L709" s="9">
        <v>30.861847999999998</v>
      </c>
      <c r="M709" s="180">
        <v>69.883056999999994</v>
      </c>
      <c r="N709" s="9" t="s">
        <v>8</v>
      </c>
      <c r="O709" s="9" t="s">
        <v>7</v>
      </c>
      <c r="P709" s="9" t="s">
        <v>8</v>
      </c>
      <c r="S709" s="9">
        <v>2</v>
      </c>
      <c r="T709" s="9" t="s">
        <v>3978</v>
      </c>
      <c r="U709" s="9">
        <v>25500</v>
      </c>
      <c r="V709" s="9" t="s">
        <v>258</v>
      </c>
      <c r="W709" s="10" t="s">
        <v>11</v>
      </c>
      <c r="X709" s="10" t="s">
        <v>1471</v>
      </c>
      <c r="Y709" s="4"/>
      <c r="Z709" s="179"/>
      <c r="AA709" s="179"/>
      <c r="AB709" s="179"/>
      <c r="AC709" s="179"/>
      <c r="AD709" s="179"/>
      <c r="AE709" s="179"/>
      <c r="AF709" s="179"/>
      <c r="AG709" s="179"/>
      <c r="AH709" s="179"/>
      <c r="AI709" s="179"/>
      <c r="AJ709" s="179"/>
      <c r="AK709" s="179"/>
      <c r="AL709" s="179"/>
      <c r="AM709" s="179"/>
      <c r="AN709" s="179"/>
      <c r="AO709" s="179"/>
      <c r="AP709" s="179"/>
      <c r="AQ709" s="179"/>
      <c r="AR709" s="179"/>
      <c r="AS709" s="179"/>
      <c r="AT709" s="179"/>
      <c r="AU709" s="179"/>
      <c r="AV709" s="179"/>
      <c r="AW709" s="179"/>
      <c r="AX709" s="179"/>
      <c r="AY709" s="179"/>
      <c r="AZ709" s="179"/>
      <c r="BA709" s="179"/>
      <c r="BB709" s="179"/>
      <c r="BC709" s="179"/>
      <c r="BD709" s="179"/>
      <c r="BE709" s="179"/>
      <c r="BF709" s="179"/>
      <c r="BG709" s="179"/>
      <c r="BH709" s="179"/>
      <c r="BI709" s="179"/>
      <c r="BJ709" s="179"/>
      <c r="BK709" s="179"/>
      <c r="BL709" s="179"/>
      <c r="BM709" s="179"/>
      <c r="BN709" s="179"/>
      <c r="BO709" s="179"/>
      <c r="BP709" s="179"/>
      <c r="BQ709" s="179"/>
      <c r="BR709" s="179"/>
      <c r="BS709" s="179"/>
      <c r="BT709" s="179"/>
      <c r="BU709" s="179"/>
      <c r="BV709" s="179"/>
      <c r="BW709" s="179"/>
      <c r="BX709" s="179"/>
      <c r="BY709" s="179"/>
      <c r="BZ709" s="179"/>
      <c r="CA709" s="179"/>
      <c r="CB709" s="179"/>
      <c r="CC709" s="179"/>
      <c r="CD709" s="179"/>
      <c r="CE709" s="179"/>
      <c r="CF709" s="179"/>
      <c r="CG709" s="179"/>
      <c r="CH709" s="179"/>
      <c r="CI709" s="179"/>
      <c r="CJ709" s="179"/>
      <c r="CK709" s="179"/>
      <c r="CL709" s="179"/>
      <c r="CM709" s="179"/>
      <c r="CN709" s="179"/>
      <c r="CO709" s="179"/>
      <c r="CP709" s="179"/>
      <c r="CQ709" s="179"/>
      <c r="CR709" s="179"/>
      <c r="CS709" s="179"/>
      <c r="CT709" s="179"/>
      <c r="CU709" s="179"/>
      <c r="CV709" s="179"/>
      <c r="CW709" s="179"/>
      <c r="CX709" s="179"/>
      <c r="CY709" s="179"/>
      <c r="CZ709" s="179"/>
      <c r="DA709" s="179"/>
      <c r="DB709" s="179"/>
      <c r="DC709" s="179"/>
      <c r="DD709" s="179"/>
      <c r="DE709" s="179"/>
      <c r="DF709" s="179"/>
      <c r="DG709" s="179"/>
      <c r="DH709" s="179"/>
      <c r="DI709" s="179"/>
      <c r="DJ709" s="179"/>
      <c r="DK709" s="179"/>
      <c r="DL709" s="179"/>
      <c r="DM709" s="179"/>
      <c r="DN709" s="179"/>
      <c r="DO709" s="179"/>
      <c r="DP709" s="179"/>
      <c r="DQ709" s="179"/>
      <c r="DR709" s="179"/>
      <c r="DS709" s="179"/>
      <c r="DT709" s="179"/>
      <c r="DU709" s="179"/>
      <c r="DV709" s="179"/>
      <c r="DW709" s="179"/>
      <c r="DX709" s="179"/>
      <c r="DY709" s="179"/>
      <c r="DZ709" s="179"/>
      <c r="EA709" s="179"/>
      <c r="EB709" s="179"/>
      <c r="EC709" s="179"/>
      <c r="ED709" s="179"/>
      <c r="EE709" s="179"/>
      <c r="EF709" s="179"/>
      <c r="EG709" s="179"/>
      <c r="EH709" s="179"/>
      <c r="EI709" s="179"/>
      <c r="EJ709" s="179"/>
      <c r="EK709" s="179"/>
      <c r="EL709" s="179"/>
      <c r="EM709" s="179"/>
      <c r="EN709" s="179"/>
      <c r="EO709" s="179"/>
      <c r="EP709" s="179"/>
      <c r="EQ709" s="179"/>
      <c r="ER709" s="179"/>
      <c r="ES709" s="179"/>
      <c r="ET709" s="179"/>
      <c r="EU709" s="179"/>
      <c r="EV709" s="179"/>
      <c r="EW709" s="179"/>
      <c r="EX709" s="179"/>
      <c r="EY709" s="179"/>
      <c r="EZ709" s="179"/>
      <c r="FA709" s="179"/>
      <c r="FB709" s="179"/>
      <c r="FC709" s="179"/>
      <c r="FD709" s="179"/>
      <c r="FE709" s="179"/>
      <c r="FF709" s="179"/>
      <c r="FG709" s="179"/>
      <c r="FH709" s="179"/>
      <c r="FI709" s="179"/>
      <c r="FJ709" s="179"/>
      <c r="FK709" s="179"/>
      <c r="FL709" s="179"/>
      <c r="FM709" s="179"/>
      <c r="FN709" s="179"/>
      <c r="FO709" s="179"/>
      <c r="FP709" s="179"/>
      <c r="FQ709" s="179"/>
      <c r="FR709" s="179"/>
      <c r="FS709" s="179"/>
      <c r="FT709" s="179"/>
      <c r="FU709" s="179"/>
      <c r="FV709" s="179"/>
      <c r="FW709" s="179"/>
      <c r="FX709" s="179"/>
      <c r="FY709" s="179"/>
      <c r="FZ709" s="179"/>
      <c r="GA709" s="179"/>
      <c r="GB709" s="179"/>
      <c r="GC709" s="179"/>
      <c r="GD709" s="179"/>
      <c r="GE709" s="179"/>
      <c r="GF709" s="179"/>
      <c r="GG709" s="179"/>
      <c r="GH709" s="179"/>
      <c r="GI709" s="179"/>
      <c r="GJ709" s="179"/>
      <c r="GK709" s="179"/>
      <c r="GL709" s="179"/>
      <c r="GM709" s="179"/>
      <c r="GN709" s="179"/>
      <c r="GO709" s="179"/>
      <c r="GP709" s="179"/>
      <c r="GQ709" s="179"/>
      <c r="GR709" s="179"/>
      <c r="GS709" s="179"/>
      <c r="GT709" s="179"/>
      <c r="GU709" s="179"/>
      <c r="GV709" s="179"/>
      <c r="GW709" s="179"/>
      <c r="GX709" s="179"/>
      <c r="GY709" s="179"/>
      <c r="GZ709" s="179"/>
      <c r="HA709" s="179"/>
      <c r="HB709" s="179"/>
      <c r="HC709" s="179"/>
      <c r="HD709" s="179"/>
      <c r="HE709" s="179"/>
      <c r="HF709" s="179"/>
      <c r="HG709" s="179"/>
      <c r="HH709" s="179"/>
      <c r="HI709" s="179"/>
      <c r="HJ709" s="179"/>
      <c r="HK709" s="179"/>
      <c r="HL709" s="179"/>
      <c r="HM709" s="179"/>
      <c r="HN709" s="179"/>
      <c r="HO709" s="179"/>
      <c r="HP709" s="179"/>
      <c r="HQ709" s="179"/>
      <c r="HR709" s="179"/>
      <c r="HS709" s="179"/>
      <c r="HT709" s="179"/>
      <c r="HU709" s="179"/>
      <c r="HV709" s="179"/>
      <c r="HW709" s="179"/>
      <c r="HX709" s="179"/>
      <c r="HY709" s="179"/>
      <c r="HZ709" s="179"/>
      <c r="IA709" s="179"/>
      <c r="IB709" s="179"/>
      <c r="IC709" s="179"/>
      <c r="ID709" s="179"/>
      <c r="IE709" s="179"/>
      <c r="IF709" s="179"/>
      <c r="IG709" s="179"/>
      <c r="IH709" s="179"/>
      <c r="II709" s="179"/>
      <c r="IJ709" s="179"/>
      <c r="IK709" s="179"/>
      <c r="IL709" s="179"/>
      <c r="IM709" s="179"/>
      <c r="IN709" s="179"/>
      <c r="IO709" s="179"/>
      <c r="IP709" s="179"/>
      <c r="IQ709" s="179"/>
      <c r="IR709" s="179"/>
      <c r="IS709" s="179"/>
      <c r="IT709" s="179"/>
      <c r="IU709" s="179"/>
      <c r="IV709" s="179"/>
      <c r="IW709" s="179"/>
      <c r="IX709" s="179"/>
      <c r="IY709" s="179"/>
      <c r="IZ709" s="179"/>
      <c r="JA709" s="179"/>
      <c r="JB709" s="179"/>
      <c r="JC709" s="179"/>
      <c r="JD709" s="179"/>
      <c r="JE709" s="179"/>
      <c r="JF709" s="179"/>
      <c r="JG709" s="179"/>
      <c r="JH709" s="179"/>
      <c r="JI709" s="179"/>
      <c r="JJ709" s="61"/>
    </row>
    <row r="710" spans="1:270" s="9" customFormat="1" ht="80.099999999999994" customHeight="1" x14ac:dyDescent="0.25">
      <c r="A710" s="9">
        <f t="shared" si="65"/>
        <v>688</v>
      </c>
      <c r="B710" s="9">
        <f t="shared" si="64"/>
        <v>14</v>
      </c>
      <c r="C710" s="11" t="s">
        <v>1518</v>
      </c>
      <c r="D710" s="10" t="s">
        <v>276</v>
      </c>
      <c r="E710" s="9" t="s">
        <v>280</v>
      </c>
      <c r="F710" s="9" t="s">
        <v>280</v>
      </c>
      <c r="G710" s="9" t="s">
        <v>281</v>
      </c>
      <c r="H710" s="9" t="s">
        <v>4041</v>
      </c>
      <c r="I710" s="64" t="s">
        <v>4042</v>
      </c>
      <c r="J710" s="9">
        <v>3492363270</v>
      </c>
      <c r="K710" s="9" t="s">
        <v>280</v>
      </c>
      <c r="L710" s="9">
        <v>30.855187999999998</v>
      </c>
      <c r="M710" s="180">
        <v>69.935861000000003</v>
      </c>
      <c r="N710" s="9" t="s">
        <v>8</v>
      </c>
      <c r="O710" s="9" t="s">
        <v>7</v>
      </c>
      <c r="P710" s="9" t="s">
        <v>8</v>
      </c>
      <c r="S710" s="9">
        <v>2</v>
      </c>
      <c r="T710" s="9" t="s">
        <v>3978</v>
      </c>
      <c r="U710" s="9">
        <v>25500</v>
      </c>
      <c r="V710" s="9" t="s">
        <v>258</v>
      </c>
      <c r="W710" s="10" t="s">
        <v>11</v>
      </c>
      <c r="X710" s="10" t="s">
        <v>1471</v>
      </c>
      <c r="Y710" s="4"/>
      <c r="Z710" s="179"/>
      <c r="AA710" s="179"/>
      <c r="AB710" s="179"/>
      <c r="AC710" s="179"/>
      <c r="AD710" s="179"/>
      <c r="AE710" s="179"/>
      <c r="AF710" s="179"/>
      <c r="AG710" s="179"/>
      <c r="AH710" s="179"/>
      <c r="AI710" s="179"/>
      <c r="AJ710" s="179"/>
      <c r="AK710" s="179"/>
      <c r="AL710" s="179"/>
      <c r="AM710" s="179"/>
      <c r="AN710" s="179"/>
      <c r="AO710" s="179"/>
      <c r="AP710" s="179"/>
      <c r="AQ710" s="179"/>
      <c r="AR710" s="179"/>
      <c r="AS710" s="179"/>
      <c r="AT710" s="179"/>
      <c r="AU710" s="179"/>
      <c r="AV710" s="179"/>
      <c r="AW710" s="179"/>
      <c r="AX710" s="179"/>
      <c r="AY710" s="179"/>
      <c r="AZ710" s="179"/>
      <c r="BA710" s="179"/>
      <c r="BB710" s="179"/>
      <c r="BC710" s="179"/>
      <c r="BD710" s="179"/>
      <c r="BE710" s="179"/>
      <c r="BF710" s="179"/>
      <c r="BG710" s="179"/>
      <c r="BH710" s="179"/>
      <c r="BI710" s="179"/>
      <c r="BJ710" s="179"/>
      <c r="BK710" s="179"/>
      <c r="BL710" s="179"/>
      <c r="BM710" s="179"/>
      <c r="BN710" s="179"/>
      <c r="BO710" s="179"/>
      <c r="BP710" s="179"/>
      <c r="BQ710" s="179"/>
      <c r="BR710" s="179"/>
      <c r="BS710" s="179"/>
      <c r="BT710" s="179"/>
      <c r="BU710" s="179"/>
      <c r="BV710" s="179"/>
      <c r="BW710" s="179"/>
      <c r="BX710" s="179"/>
      <c r="BY710" s="179"/>
      <c r="BZ710" s="179"/>
      <c r="CA710" s="179"/>
      <c r="CB710" s="179"/>
      <c r="CC710" s="179"/>
      <c r="CD710" s="179"/>
      <c r="CE710" s="179"/>
      <c r="CF710" s="179"/>
      <c r="CG710" s="179"/>
      <c r="CH710" s="179"/>
      <c r="CI710" s="179"/>
      <c r="CJ710" s="179"/>
      <c r="CK710" s="179"/>
      <c r="CL710" s="179"/>
      <c r="CM710" s="179"/>
      <c r="CN710" s="179"/>
      <c r="CO710" s="179"/>
      <c r="CP710" s="179"/>
      <c r="CQ710" s="179"/>
      <c r="CR710" s="179"/>
      <c r="CS710" s="179"/>
      <c r="CT710" s="179"/>
      <c r="CU710" s="179"/>
      <c r="CV710" s="179"/>
      <c r="CW710" s="179"/>
      <c r="CX710" s="179"/>
      <c r="CY710" s="179"/>
      <c r="CZ710" s="179"/>
      <c r="DA710" s="179"/>
      <c r="DB710" s="179"/>
      <c r="DC710" s="179"/>
      <c r="DD710" s="179"/>
      <c r="DE710" s="179"/>
      <c r="DF710" s="179"/>
      <c r="DG710" s="179"/>
      <c r="DH710" s="179"/>
      <c r="DI710" s="179"/>
      <c r="DJ710" s="179"/>
      <c r="DK710" s="179"/>
      <c r="DL710" s="179"/>
      <c r="DM710" s="179"/>
      <c r="DN710" s="179"/>
      <c r="DO710" s="179"/>
      <c r="DP710" s="179"/>
      <c r="DQ710" s="179"/>
      <c r="DR710" s="179"/>
      <c r="DS710" s="179"/>
      <c r="DT710" s="179"/>
      <c r="DU710" s="179"/>
      <c r="DV710" s="179"/>
      <c r="DW710" s="179"/>
      <c r="DX710" s="179"/>
      <c r="DY710" s="179"/>
      <c r="DZ710" s="179"/>
      <c r="EA710" s="179"/>
      <c r="EB710" s="179"/>
      <c r="EC710" s="179"/>
      <c r="ED710" s="179"/>
      <c r="EE710" s="179"/>
      <c r="EF710" s="179"/>
      <c r="EG710" s="179"/>
      <c r="EH710" s="179"/>
      <c r="EI710" s="179"/>
      <c r="EJ710" s="179"/>
      <c r="EK710" s="179"/>
      <c r="EL710" s="179"/>
      <c r="EM710" s="179"/>
      <c r="EN710" s="179"/>
      <c r="EO710" s="179"/>
      <c r="EP710" s="179"/>
      <c r="EQ710" s="179"/>
      <c r="ER710" s="179"/>
      <c r="ES710" s="179"/>
      <c r="ET710" s="179"/>
      <c r="EU710" s="179"/>
      <c r="EV710" s="179"/>
      <c r="EW710" s="179"/>
      <c r="EX710" s="179"/>
      <c r="EY710" s="179"/>
      <c r="EZ710" s="179"/>
      <c r="FA710" s="179"/>
      <c r="FB710" s="179"/>
      <c r="FC710" s="179"/>
      <c r="FD710" s="179"/>
      <c r="FE710" s="179"/>
      <c r="FF710" s="179"/>
      <c r="FG710" s="179"/>
      <c r="FH710" s="179"/>
      <c r="FI710" s="179"/>
      <c r="FJ710" s="179"/>
      <c r="FK710" s="179"/>
      <c r="FL710" s="179"/>
      <c r="FM710" s="179"/>
      <c r="FN710" s="179"/>
      <c r="FO710" s="179"/>
      <c r="FP710" s="179"/>
      <c r="FQ710" s="179"/>
      <c r="FR710" s="179"/>
      <c r="FS710" s="179"/>
      <c r="FT710" s="179"/>
      <c r="FU710" s="179"/>
      <c r="FV710" s="179"/>
      <c r="FW710" s="179"/>
      <c r="FX710" s="179"/>
      <c r="FY710" s="179"/>
      <c r="FZ710" s="179"/>
      <c r="GA710" s="179"/>
      <c r="GB710" s="179"/>
      <c r="GC710" s="179"/>
      <c r="GD710" s="179"/>
      <c r="GE710" s="179"/>
      <c r="GF710" s="179"/>
      <c r="GG710" s="179"/>
      <c r="GH710" s="179"/>
      <c r="GI710" s="179"/>
      <c r="GJ710" s="179"/>
      <c r="GK710" s="179"/>
      <c r="GL710" s="179"/>
      <c r="GM710" s="179"/>
      <c r="GN710" s="179"/>
      <c r="GO710" s="179"/>
      <c r="GP710" s="179"/>
      <c r="GQ710" s="179"/>
      <c r="GR710" s="179"/>
      <c r="GS710" s="179"/>
      <c r="GT710" s="179"/>
      <c r="GU710" s="179"/>
      <c r="GV710" s="179"/>
      <c r="GW710" s="179"/>
      <c r="GX710" s="179"/>
      <c r="GY710" s="179"/>
      <c r="GZ710" s="179"/>
      <c r="HA710" s="179"/>
      <c r="HB710" s="179"/>
      <c r="HC710" s="179"/>
      <c r="HD710" s="179"/>
      <c r="HE710" s="179"/>
      <c r="HF710" s="179"/>
      <c r="HG710" s="179"/>
      <c r="HH710" s="179"/>
      <c r="HI710" s="179"/>
      <c r="HJ710" s="179"/>
      <c r="HK710" s="179"/>
      <c r="HL710" s="179"/>
      <c r="HM710" s="179"/>
      <c r="HN710" s="179"/>
      <c r="HO710" s="179"/>
      <c r="HP710" s="179"/>
      <c r="HQ710" s="179"/>
      <c r="HR710" s="179"/>
      <c r="HS710" s="179"/>
      <c r="HT710" s="179"/>
      <c r="HU710" s="179"/>
      <c r="HV710" s="179"/>
      <c r="HW710" s="179"/>
      <c r="HX710" s="179"/>
      <c r="HY710" s="179"/>
      <c r="HZ710" s="179"/>
      <c r="IA710" s="179"/>
      <c r="IB710" s="179"/>
      <c r="IC710" s="179"/>
      <c r="ID710" s="179"/>
      <c r="IE710" s="179"/>
      <c r="IF710" s="179"/>
      <c r="IG710" s="179"/>
      <c r="IH710" s="179"/>
      <c r="II710" s="179"/>
      <c r="IJ710" s="179"/>
      <c r="IK710" s="179"/>
      <c r="IL710" s="179"/>
      <c r="IM710" s="179"/>
      <c r="IN710" s="179"/>
      <c r="IO710" s="179"/>
      <c r="IP710" s="179"/>
      <c r="IQ710" s="179"/>
      <c r="IR710" s="179"/>
      <c r="IS710" s="179"/>
      <c r="IT710" s="179"/>
      <c r="IU710" s="179"/>
      <c r="IV710" s="179"/>
      <c r="IW710" s="179"/>
      <c r="IX710" s="179"/>
      <c r="IY710" s="179"/>
      <c r="IZ710" s="179"/>
      <c r="JA710" s="179"/>
      <c r="JB710" s="179"/>
      <c r="JC710" s="179"/>
      <c r="JD710" s="179"/>
      <c r="JE710" s="179"/>
      <c r="JF710" s="179"/>
      <c r="JG710" s="179"/>
      <c r="JH710" s="179"/>
      <c r="JI710" s="179"/>
      <c r="JJ710" s="61"/>
    </row>
    <row r="711" spans="1:270" s="9" customFormat="1" ht="80.099999999999994" customHeight="1" x14ac:dyDescent="0.25">
      <c r="A711" s="9">
        <f t="shared" si="65"/>
        <v>689</v>
      </c>
      <c r="B711" s="9">
        <f t="shared" si="64"/>
        <v>15</v>
      </c>
      <c r="C711" s="11" t="s">
        <v>1518</v>
      </c>
      <c r="D711" s="10" t="s">
        <v>276</v>
      </c>
      <c r="E711" s="9" t="s">
        <v>280</v>
      </c>
      <c r="F711" s="9" t="s">
        <v>280</v>
      </c>
      <c r="G711" s="9" t="s">
        <v>281</v>
      </c>
      <c r="H711" s="9" t="s">
        <v>4043</v>
      </c>
      <c r="I711" s="64" t="s">
        <v>4044</v>
      </c>
      <c r="J711" s="9">
        <v>3418405706</v>
      </c>
      <c r="K711" s="9" t="s">
        <v>280</v>
      </c>
      <c r="L711" s="9">
        <v>30.877865</v>
      </c>
      <c r="M711" s="180">
        <v>69.939437999999996</v>
      </c>
      <c r="N711" s="9" t="s">
        <v>8</v>
      </c>
      <c r="O711" s="9" t="s">
        <v>7</v>
      </c>
      <c r="P711" s="9" t="s">
        <v>8</v>
      </c>
      <c r="S711" s="9">
        <v>2</v>
      </c>
      <c r="T711" s="9" t="s">
        <v>3978</v>
      </c>
      <c r="U711" s="9">
        <v>25500</v>
      </c>
      <c r="V711" s="9" t="s">
        <v>258</v>
      </c>
      <c r="W711" s="10" t="s">
        <v>11</v>
      </c>
      <c r="X711" s="10" t="s">
        <v>1471</v>
      </c>
      <c r="Y711" s="4"/>
      <c r="Z711" s="179"/>
      <c r="AA711" s="179"/>
      <c r="AB711" s="179"/>
      <c r="AC711" s="179"/>
      <c r="AD711" s="179"/>
      <c r="AE711" s="179"/>
      <c r="AF711" s="179"/>
      <c r="AG711" s="179"/>
      <c r="AH711" s="179"/>
      <c r="AI711" s="179"/>
      <c r="AJ711" s="179"/>
      <c r="AK711" s="179"/>
      <c r="AL711" s="179"/>
      <c r="AM711" s="179"/>
      <c r="AN711" s="179"/>
      <c r="AO711" s="179"/>
      <c r="AP711" s="179"/>
      <c r="AQ711" s="179"/>
      <c r="AR711" s="179"/>
      <c r="AS711" s="179"/>
      <c r="AT711" s="179"/>
      <c r="AU711" s="179"/>
      <c r="AV711" s="179"/>
      <c r="AW711" s="179"/>
      <c r="AX711" s="179"/>
      <c r="AY711" s="179"/>
      <c r="AZ711" s="179"/>
      <c r="BA711" s="179"/>
      <c r="BB711" s="179"/>
      <c r="BC711" s="179"/>
      <c r="BD711" s="179"/>
      <c r="BE711" s="179"/>
      <c r="BF711" s="179"/>
      <c r="BG711" s="179"/>
      <c r="BH711" s="179"/>
      <c r="BI711" s="179"/>
      <c r="BJ711" s="179"/>
      <c r="BK711" s="179"/>
      <c r="BL711" s="179"/>
      <c r="BM711" s="179"/>
      <c r="BN711" s="179"/>
      <c r="BO711" s="179"/>
      <c r="BP711" s="179"/>
      <c r="BQ711" s="179"/>
      <c r="BR711" s="179"/>
      <c r="BS711" s="179"/>
      <c r="BT711" s="179"/>
      <c r="BU711" s="179"/>
      <c r="BV711" s="179"/>
      <c r="BW711" s="179"/>
      <c r="BX711" s="179"/>
      <c r="BY711" s="179"/>
      <c r="BZ711" s="179"/>
      <c r="CA711" s="179"/>
      <c r="CB711" s="179"/>
      <c r="CC711" s="179"/>
      <c r="CD711" s="179"/>
      <c r="CE711" s="179"/>
      <c r="CF711" s="179"/>
      <c r="CG711" s="179"/>
      <c r="CH711" s="179"/>
      <c r="CI711" s="179"/>
      <c r="CJ711" s="179"/>
      <c r="CK711" s="179"/>
      <c r="CL711" s="179"/>
      <c r="CM711" s="179"/>
      <c r="CN711" s="179"/>
      <c r="CO711" s="179"/>
      <c r="CP711" s="179"/>
      <c r="CQ711" s="179"/>
      <c r="CR711" s="179"/>
      <c r="CS711" s="179"/>
      <c r="CT711" s="179"/>
      <c r="CU711" s="179"/>
      <c r="CV711" s="179"/>
      <c r="CW711" s="179"/>
      <c r="CX711" s="179"/>
      <c r="CY711" s="179"/>
      <c r="CZ711" s="179"/>
      <c r="DA711" s="179"/>
      <c r="DB711" s="179"/>
      <c r="DC711" s="179"/>
      <c r="DD711" s="179"/>
      <c r="DE711" s="179"/>
      <c r="DF711" s="179"/>
      <c r="DG711" s="179"/>
      <c r="DH711" s="179"/>
      <c r="DI711" s="179"/>
      <c r="DJ711" s="179"/>
      <c r="DK711" s="179"/>
      <c r="DL711" s="179"/>
      <c r="DM711" s="179"/>
      <c r="DN711" s="179"/>
      <c r="DO711" s="179"/>
      <c r="DP711" s="179"/>
      <c r="DQ711" s="179"/>
      <c r="DR711" s="179"/>
      <c r="DS711" s="179"/>
      <c r="DT711" s="179"/>
      <c r="DU711" s="179"/>
      <c r="DV711" s="179"/>
      <c r="DW711" s="179"/>
      <c r="DX711" s="179"/>
      <c r="DY711" s="179"/>
      <c r="DZ711" s="179"/>
      <c r="EA711" s="179"/>
      <c r="EB711" s="179"/>
      <c r="EC711" s="179"/>
      <c r="ED711" s="179"/>
      <c r="EE711" s="179"/>
      <c r="EF711" s="179"/>
      <c r="EG711" s="179"/>
      <c r="EH711" s="179"/>
      <c r="EI711" s="179"/>
      <c r="EJ711" s="179"/>
      <c r="EK711" s="179"/>
      <c r="EL711" s="179"/>
      <c r="EM711" s="179"/>
      <c r="EN711" s="179"/>
      <c r="EO711" s="179"/>
      <c r="EP711" s="179"/>
      <c r="EQ711" s="179"/>
      <c r="ER711" s="179"/>
      <c r="ES711" s="179"/>
      <c r="ET711" s="179"/>
      <c r="EU711" s="179"/>
      <c r="EV711" s="179"/>
      <c r="EW711" s="179"/>
      <c r="EX711" s="179"/>
      <c r="EY711" s="179"/>
      <c r="EZ711" s="179"/>
      <c r="FA711" s="179"/>
      <c r="FB711" s="179"/>
      <c r="FC711" s="179"/>
      <c r="FD711" s="179"/>
      <c r="FE711" s="179"/>
      <c r="FF711" s="179"/>
      <c r="FG711" s="179"/>
      <c r="FH711" s="179"/>
      <c r="FI711" s="179"/>
      <c r="FJ711" s="179"/>
      <c r="FK711" s="179"/>
      <c r="FL711" s="179"/>
      <c r="FM711" s="179"/>
      <c r="FN711" s="179"/>
      <c r="FO711" s="179"/>
      <c r="FP711" s="179"/>
      <c r="FQ711" s="179"/>
      <c r="FR711" s="179"/>
      <c r="FS711" s="179"/>
      <c r="FT711" s="179"/>
      <c r="FU711" s="179"/>
      <c r="FV711" s="179"/>
      <c r="FW711" s="179"/>
      <c r="FX711" s="179"/>
      <c r="FY711" s="179"/>
      <c r="FZ711" s="179"/>
      <c r="GA711" s="179"/>
      <c r="GB711" s="179"/>
      <c r="GC711" s="179"/>
      <c r="GD711" s="179"/>
      <c r="GE711" s="179"/>
      <c r="GF711" s="179"/>
      <c r="GG711" s="179"/>
      <c r="GH711" s="179"/>
      <c r="GI711" s="179"/>
      <c r="GJ711" s="179"/>
      <c r="GK711" s="179"/>
      <c r="GL711" s="179"/>
      <c r="GM711" s="179"/>
      <c r="GN711" s="179"/>
      <c r="GO711" s="179"/>
      <c r="GP711" s="179"/>
      <c r="GQ711" s="179"/>
      <c r="GR711" s="179"/>
      <c r="GS711" s="179"/>
      <c r="GT711" s="179"/>
      <c r="GU711" s="179"/>
      <c r="GV711" s="179"/>
      <c r="GW711" s="179"/>
      <c r="GX711" s="179"/>
      <c r="GY711" s="179"/>
      <c r="GZ711" s="179"/>
      <c r="HA711" s="179"/>
      <c r="HB711" s="179"/>
      <c r="HC711" s="179"/>
      <c r="HD711" s="179"/>
      <c r="HE711" s="179"/>
      <c r="HF711" s="179"/>
      <c r="HG711" s="179"/>
      <c r="HH711" s="179"/>
      <c r="HI711" s="179"/>
      <c r="HJ711" s="179"/>
      <c r="HK711" s="179"/>
      <c r="HL711" s="179"/>
      <c r="HM711" s="179"/>
      <c r="HN711" s="179"/>
      <c r="HO711" s="179"/>
      <c r="HP711" s="179"/>
      <c r="HQ711" s="179"/>
      <c r="HR711" s="179"/>
      <c r="HS711" s="179"/>
      <c r="HT711" s="179"/>
      <c r="HU711" s="179"/>
      <c r="HV711" s="179"/>
      <c r="HW711" s="179"/>
      <c r="HX711" s="179"/>
      <c r="HY711" s="179"/>
      <c r="HZ711" s="179"/>
      <c r="IA711" s="179"/>
      <c r="IB711" s="179"/>
      <c r="IC711" s="179"/>
      <c r="ID711" s="179"/>
      <c r="IE711" s="179"/>
      <c r="IF711" s="179"/>
      <c r="IG711" s="179"/>
      <c r="IH711" s="179"/>
      <c r="II711" s="179"/>
      <c r="IJ711" s="179"/>
      <c r="IK711" s="179"/>
      <c r="IL711" s="179"/>
      <c r="IM711" s="179"/>
      <c r="IN711" s="179"/>
      <c r="IO711" s="179"/>
      <c r="IP711" s="179"/>
      <c r="IQ711" s="179"/>
      <c r="IR711" s="179"/>
      <c r="IS711" s="179"/>
      <c r="IT711" s="179"/>
      <c r="IU711" s="179"/>
      <c r="IV711" s="179"/>
      <c r="IW711" s="179"/>
      <c r="IX711" s="179"/>
      <c r="IY711" s="179"/>
      <c r="IZ711" s="179"/>
      <c r="JA711" s="179"/>
      <c r="JB711" s="179"/>
      <c r="JC711" s="179"/>
      <c r="JD711" s="179"/>
      <c r="JE711" s="179"/>
      <c r="JF711" s="179"/>
      <c r="JG711" s="179"/>
      <c r="JH711" s="179"/>
      <c r="JI711" s="179"/>
      <c r="JJ711" s="61"/>
    </row>
    <row r="712" spans="1:270" s="9" customFormat="1" ht="80.099999999999994" customHeight="1" x14ac:dyDescent="0.25">
      <c r="A712" s="9">
        <f t="shared" si="65"/>
        <v>690</v>
      </c>
      <c r="B712" s="9">
        <f t="shared" si="64"/>
        <v>16</v>
      </c>
      <c r="C712" s="11" t="s">
        <v>1518</v>
      </c>
      <c r="D712" s="10" t="s">
        <v>276</v>
      </c>
      <c r="E712" s="9" t="s">
        <v>280</v>
      </c>
      <c r="F712" s="9" t="s">
        <v>280</v>
      </c>
      <c r="G712" s="9" t="s">
        <v>1243</v>
      </c>
      <c r="H712" s="9" t="s">
        <v>4045</v>
      </c>
      <c r="I712" s="9" t="s">
        <v>4046</v>
      </c>
      <c r="J712" s="9">
        <v>3448209770</v>
      </c>
      <c r="K712" s="9" t="s">
        <v>280</v>
      </c>
      <c r="L712" s="9">
        <v>30.736543999999999</v>
      </c>
      <c r="M712" s="180">
        <v>69.817780999999997</v>
      </c>
      <c r="N712" s="9" t="s">
        <v>8</v>
      </c>
      <c r="O712" s="9" t="s">
        <v>7</v>
      </c>
      <c r="P712" s="9" t="s">
        <v>8</v>
      </c>
      <c r="S712" s="9">
        <v>2</v>
      </c>
      <c r="T712" s="9" t="s">
        <v>3978</v>
      </c>
      <c r="U712" s="9">
        <v>25500</v>
      </c>
      <c r="V712" s="9" t="s">
        <v>258</v>
      </c>
      <c r="W712" s="10" t="s">
        <v>11</v>
      </c>
      <c r="X712" s="10" t="s">
        <v>1471</v>
      </c>
      <c r="Y712" s="4"/>
      <c r="Z712" s="179"/>
      <c r="AA712" s="179"/>
      <c r="AB712" s="179"/>
      <c r="AC712" s="179"/>
      <c r="AD712" s="179"/>
      <c r="AE712" s="179"/>
      <c r="AF712" s="179"/>
      <c r="AG712" s="179"/>
      <c r="AH712" s="179"/>
      <c r="AI712" s="179"/>
      <c r="AJ712" s="179"/>
      <c r="AK712" s="179"/>
      <c r="AL712" s="179"/>
      <c r="AM712" s="179"/>
      <c r="AN712" s="179"/>
      <c r="AO712" s="179"/>
      <c r="AP712" s="179"/>
      <c r="AQ712" s="179"/>
      <c r="AR712" s="179"/>
      <c r="AS712" s="179"/>
      <c r="AT712" s="179"/>
      <c r="AU712" s="179"/>
      <c r="AV712" s="179"/>
      <c r="AW712" s="179"/>
      <c r="AX712" s="179"/>
      <c r="AY712" s="179"/>
      <c r="AZ712" s="179"/>
      <c r="BA712" s="179"/>
      <c r="BB712" s="179"/>
      <c r="BC712" s="179"/>
      <c r="BD712" s="179"/>
      <c r="BE712" s="179"/>
      <c r="BF712" s="179"/>
      <c r="BG712" s="179"/>
      <c r="BH712" s="179"/>
      <c r="BI712" s="179"/>
      <c r="BJ712" s="179"/>
      <c r="BK712" s="179"/>
      <c r="BL712" s="179"/>
      <c r="BM712" s="179"/>
      <c r="BN712" s="179"/>
      <c r="BO712" s="179"/>
      <c r="BP712" s="179"/>
      <c r="BQ712" s="179"/>
      <c r="BR712" s="179"/>
      <c r="BS712" s="179"/>
      <c r="BT712" s="179"/>
      <c r="BU712" s="179"/>
      <c r="BV712" s="179"/>
      <c r="BW712" s="179"/>
      <c r="BX712" s="179"/>
      <c r="BY712" s="179"/>
      <c r="BZ712" s="179"/>
      <c r="CA712" s="179"/>
      <c r="CB712" s="179"/>
      <c r="CC712" s="179"/>
      <c r="CD712" s="179"/>
      <c r="CE712" s="179"/>
      <c r="CF712" s="179"/>
      <c r="CG712" s="179"/>
      <c r="CH712" s="179"/>
      <c r="CI712" s="179"/>
      <c r="CJ712" s="179"/>
      <c r="CK712" s="179"/>
      <c r="CL712" s="179"/>
      <c r="CM712" s="179"/>
      <c r="CN712" s="179"/>
      <c r="CO712" s="179"/>
      <c r="CP712" s="179"/>
      <c r="CQ712" s="179"/>
      <c r="CR712" s="179"/>
      <c r="CS712" s="179"/>
      <c r="CT712" s="179"/>
      <c r="CU712" s="179"/>
      <c r="CV712" s="179"/>
      <c r="CW712" s="179"/>
      <c r="CX712" s="179"/>
      <c r="CY712" s="179"/>
      <c r="CZ712" s="179"/>
      <c r="DA712" s="179"/>
      <c r="DB712" s="179"/>
      <c r="DC712" s="179"/>
      <c r="DD712" s="179"/>
      <c r="DE712" s="179"/>
      <c r="DF712" s="179"/>
      <c r="DG712" s="179"/>
      <c r="DH712" s="179"/>
      <c r="DI712" s="179"/>
      <c r="DJ712" s="179"/>
      <c r="DK712" s="179"/>
      <c r="DL712" s="179"/>
      <c r="DM712" s="179"/>
      <c r="DN712" s="179"/>
      <c r="DO712" s="179"/>
      <c r="DP712" s="179"/>
      <c r="DQ712" s="179"/>
      <c r="DR712" s="179"/>
      <c r="DS712" s="179"/>
      <c r="DT712" s="179"/>
      <c r="DU712" s="179"/>
      <c r="DV712" s="179"/>
      <c r="DW712" s="179"/>
      <c r="DX712" s="179"/>
      <c r="DY712" s="179"/>
      <c r="DZ712" s="179"/>
      <c r="EA712" s="179"/>
      <c r="EB712" s="179"/>
      <c r="EC712" s="179"/>
      <c r="ED712" s="179"/>
      <c r="EE712" s="179"/>
      <c r="EF712" s="179"/>
      <c r="EG712" s="179"/>
      <c r="EH712" s="179"/>
      <c r="EI712" s="179"/>
      <c r="EJ712" s="179"/>
      <c r="EK712" s="179"/>
      <c r="EL712" s="179"/>
      <c r="EM712" s="179"/>
      <c r="EN712" s="179"/>
      <c r="EO712" s="179"/>
      <c r="EP712" s="179"/>
      <c r="EQ712" s="179"/>
      <c r="ER712" s="179"/>
      <c r="ES712" s="179"/>
      <c r="ET712" s="179"/>
      <c r="EU712" s="179"/>
      <c r="EV712" s="179"/>
      <c r="EW712" s="179"/>
      <c r="EX712" s="179"/>
      <c r="EY712" s="179"/>
      <c r="EZ712" s="179"/>
      <c r="FA712" s="179"/>
      <c r="FB712" s="179"/>
      <c r="FC712" s="179"/>
      <c r="FD712" s="179"/>
      <c r="FE712" s="179"/>
      <c r="FF712" s="179"/>
      <c r="FG712" s="179"/>
      <c r="FH712" s="179"/>
      <c r="FI712" s="179"/>
      <c r="FJ712" s="179"/>
      <c r="FK712" s="179"/>
      <c r="FL712" s="179"/>
      <c r="FM712" s="179"/>
      <c r="FN712" s="179"/>
      <c r="FO712" s="179"/>
      <c r="FP712" s="179"/>
      <c r="FQ712" s="179"/>
      <c r="FR712" s="179"/>
      <c r="FS712" s="179"/>
      <c r="FT712" s="179"/>
      <c r="FU712" s="179"/>
      <c r="FV712" s="179"/>
      <c r="FW712" s="179"/>
      <c r="FX712" s="179"/>
      <c r="FY712" s="179"/>
      <c r="FZ712" s="179"/>
      <c r="GA712" s="179"/>
      <c r="GB712" s="179"/>
      <c r="GC712" s="179"/>
      <c r="GD712" s="179"/>
      <c r="GE712" s="179"/>
      <c r="GF712" s="179"/>
      <c r="GG712" s="179"/>
      <c r="GH712" s="179"/>
      <c r="GI712" s="179"/>
      <c r="GJ712" s="179"/>
      <c r="GK712" s="179"/>
      <c r="GL712" s="179"/>
      <c r="GM712" s="179"/>
      <c r="GN712" s="179"/>
      <c r="GO712" s="179"/>
      <c r="GP712" s="179"/>
      <c r="GQ712" s="179"/>
      <c r="GR712" s="179"/>
      <c r="GS712" s="179"/>
      <c r="GT712" s="179"/>
      <c r="GU712" s="179"/>
      <c r="GV712" s="179"/>
      <c r="GW712" s="179"/>
      <c r="GX712" s="179"/>
      <c r="GY712" s="179"/>
      <c r="GZ712" s="179"/>
      <c r="HA712" s="179"/>
      <c r="HB712" s="179"/>
      <c r="HC712" s="179"/>
      <c r="HD712" s="179"/>
      <c r="HE712" s="179"/>
      <c r="HF712" s="179"/>
      <c r="HG712" s="179"/>
      <c r="HH712" s="179"/>
      <c r="HI712" s="179"/>
      <c r="HJ712" s="179"/>
      <c r="HK712" s="179"/>
      <c r="HL712" s="179"/>
      <c r="HM712" s="179"/>
      <c r="HN712" s="179"/>
      <c r="HO712" s="179"/>
      <c r="HP712" s="179"/>
      <c r="HQ712" s="179"/>
      <c r="HR712" s="179"/>
      <c r="HS712" s="179"/>
      <c r="HT712" s="179"/>
      <c r="HU712" s="179"/>
      <c r="HV712" s="179"/>
      <c r="HW712" s="179"/>
      <c r="HX712" s="179"/>
      <c r="HY712" s="179"/>
      <c r="HZ712" s="179"/>
      <c r="IA712" s="179"/>
      <c r="IB712" s="179"/>
      <c r="IC712" s="179"/>
      <c r="ID712" s="179"/>
      <c r="IE712" s="179"/>
      <c r="IF712" s="179"/>
      <c r="IG712" s="179"/>
      <c r="IH712" s="179"/>
      <c r="II712" s="179"/>
      <c r="IJ712" s="179"/>
      <c r="IK712" s="179"/>
      <c r="IL712" s="179"/>
      <c r="IM712" s="179"/>
      <c r="IN712" s="179"/>
      <c r="IO712" s="179"/>
      <c r="IP712" s="179"/>
      <c r="IQ712" s="179"/>
      <c r="IR712" s="179"/>
      <c r="IS712" s="179"/>
      <c r="IT712" s="179"/>
      <c r="IU712" s="179"/>
      <c r="IV712" s="179"/>
      <c r="IW712" s="179"/>
      <c r="IX712" s="179"/>
      <c r="IY712" s="179"/>
      <c r="IZ712" s="179"/>
      <c r="JA712" s="179"/>
      <c r="JB712" s="179"/>
      <c r="JC712" s="179"/>
      <c r="JD712" s="179"/>
      <c r="JE712" s="179"/>
      <c r="JF712" s="179"/>
      <c r="JG712" s="179"/>
      <c r="JH712" s="179"/>
      <c r="JI712" s="179"/>
      <c r="JJ712" s="61"/>
    </row>
    <row r="713" spans="1:270" s="9" customFormat="1" ht="80.099999999999994" customHeight="1" x14ac:dyDescent="0.25">
      <c r="A713" s="9">
        <f t="shared" si="65"/>
        <v>691</v>
      </c>
      <c r="B713" s="9">
        <f t="shared" si="64"/>
        <v>17</v>
      </c>
      <c r="C713" s="11" t="s">
        <v>1518</v>
      </c>
      <c r="D713" s="10" t="s">
        <v>276</v>
      </c>
      <c r="E713" s="9" t="s">
        <v>280</v>
      </c>
      <c r="F713" s="9" t="s">
        <v>280</v>
      </c>
      <c r="G713" s="9" t="s">
        <v>1243</v>
      </c>
      <c r="H713" s="9" t="s">
        <v>4047</v>
      </c>
      <c r="I713" s="64" t="s">
        <v>4048</v>
      </c>
      <c r="J713" s="9">
        <v>3201739775</v>
      </c>
      <c r="K713" s="9" t="s">
        <v>280</v>
      </c>
      <c r="L713" s="9">
        <v>30.858288000000002</v>
      </c>
      <c r="M713" s="180">
        <v>69.826598000000004</v>
      </c>
      <c r="N713" s="9" t="s">
        <v>8</v>
      </c>
      <c r="O713" s="9" t="s">
        <v>7</v>
      </c>
      <c r="P713" s="9" t="s">
        <v>8</v>
      </c>
      <c r="S713" s="9">
        <v>2</v>
      </c>
      <c r="T713" s="9" t="s">
        <v>3978</v>
      </c>
      <c r="U713" s="9">
        <v>25500</v>
      </c>
      <c r="V713" s="9" t="s">
        <v>258</v>
      </c>
      <c r="W713" s="10" t="s">
        <v>11</v>
      </c>
      <c r="X713" s="10" t="s">
        <v>1471</v>
      </c>
      <c r="Y713" s="4"/>
      <c r="Z713" s="179"/>
      <c r="AA713" s="179"/>
      <c r="AB713" s="179"/>
      <c r="AC713" s="179"/>
      <c r="AD713" s="179"/>
      <c r="AE713" s="179"/>
      <c r="AF713" s="179"/>
      <c r="AG713" s="179"/>
      <c r="AH713" s="179"/>
      <c r="AI713" s="179"/>
      <c r="AJ713" s="179"/>
      <c r="AK713" s="179"/>
      <c r="AL713" s="179"/>
      <c r="AM713" s="179"/>
      <c r="AN713" s="179"/>
      <c r="AO713" s="179"/>
      <c r="AP713" s="179"/>
      <c r="AQ713" s="179"/>
      <c r="AR713" s="179"/>
      <c r="AS713" s="179"/>
      <c r="AT713" s="179"/>
      <c r="AU713" s="179"/>
      <c r="AV713" s="179"/>
      <c r="AW713" s="179"/>
      <c r="AX713" s="179"/>
      <c r="AY713" s="179"/>
      <c r="AZ713" s="179"/>
      <c r="BA713" s="179"/>
      <c r="BB713" s="179"/>
      <c r="BC713" s="179"/>
      <c r="BD713" s="179"/>
      <c r="BE713" s="179"/>
      <c r="BF713" s="179"/>
      <c r="BG713" s="179"/>
      <c r="BH713" s="179"/>
      <c r="BI713" s="179"/>
      <c r="BJ713" s="179"/>
      <c r="BK713" s="179"/>
      <c r="BL713" s="179"/>
      <c r="BM713" s="179"/>
      <c r="BN713" s="179"/>
      <c r="BO713" s="179"/>
      <c r="BP713" s="179"/>
      <c r="BQ713" s="179"/>
      <c r="BR713" s="179"/>
      <c r="BS713" s="179"/>
      <c r="BT713" s="179"/>
      <c r="BU713" s="179"/>
      <c r="BV713" s="179"/>
      <c r="BW713" s="179"/>
      <c r="BX713" s="179"/>
      <c r="BY713" s="179"/>
      <c r="BZ713" s="179"/>
      <c r="CA713" s="179"/>
      <c r="CB713" s="179"/>
      <c r="CC713" s="179"/>
      <c r="CD713" s="179"/>
      <c r="CE713" s="179"/>
      <c r="CF713" s="179"/>
      <c r="CG713" s="179"/>
      <c r="CH713" s="179"/>
      <c r="CI713" s="179"/>
      <c r="CJ713" s="179"/>
      <c r="CK713" s="179"/>
      <c r="CL713" s="179"/>
      <c r="CM713" s="179"/>
      <c r="CN713" s="179"/>
      <c r="CO713" s="179"/>
      <c r="CP713" s="179"/>
      <c r="CQ713" s="179"/>
      <c r="CR713" s="179"/>
      <c r="CS713" s="179"/>
      <c r="CT713" s="179"/>
      <c r="CU713" s="179"/>
      <c r="CV713" s="179"/>
      <c r="CW713" s="179"/>
      <c r="CX713" s="179"/>
      <c r="CY713" s="179"/>
      <c r="CZ713" s="179"/>
      <c r="DA713" s="179"/>
      <c r="DB713" s="179"/>
      <c r="DC713" s="179"/>
      <c r="DD713" s="179"/>
      <c r="DE713" s="179"/>
      <c r="DF713" s="179"/>
      <c r="DG713" s="179"/>
      <c r="DH713" s="179"/>
      <c r="DI713" s="179"/>
      <c r="DJ713" s="179"/>
      <c r="DK713" s="179"/>
      <c r="DL713" s="179"/>
      <c r="DM713" s="179"/>
      <c r="DN713" s="179"/>
      <c r="DO713" s="179"/>
      <c r="DP713" s="179"/>
      <c r="DQ713" s="179"/>
      <c r="DR713" s="179"/>
      <c r="DS713" s="179"/>
      <c r="DT713" s="179"/>
      <c r="DU713" s="179"/>
      <c r="DV713" s="179"/>
      <c r="DW713" s="179"/>
      <c r="DX713" s="179"/>
      <c r="DY713" s="179"/>
      <c r="DZ713" s="179"/>
      <c r="EA713" s="179"/>
      <c r="EB713" s="179"/>
      <c r="EC713" s="179"/>
      <c r="ED713" s="179"/>
      <c r="EE713" s="179"/>
      <c r="EF713" s="179"/>
      <c r="EG713" s="179"/>
      <c r="EH713" s="179"/>
      <c r="EI713" s="179"/>
      <c r="EJ713" s="179"/>
      <c r="EK713" s="179"/>
      <c r="EL713" s="179"/>
      <c r="EM713" s="179"/>
      <c r="EN713" s="179"/>
      <c r="EO713" s="179"/>
      <c r="EP713" s="179"/>
      <c r="EQ713" s="179"/>
      <c r="ER713" s="179"/>
      <c r="ES713" s="179"/>
      <c r="ET713" s="179"/>
      <c r="EU713" s="179"/>
      <c r="EV713" s="179"/>
      <c r="EW713" s="179"/>
      <c r="EX713" s="179"/>
      <c r="EY713" s="179"/>
      <c r="EZ713" s="179"/>
      <c r="FA713" s="179"/>
      <c r="FB713" s="179"/>
      <c r="FC713" s="179"/>
      <c r="FD713" s="179"/>
      <c r="FE713" s="179"/>
      <c r="FF713" s="179"/>
      <c r="FG713" s="179"/>
      <c r="FH713" s="179"/>
      <c r="FI713" s="179"/>
      <c r="FJ713" s="179"/>
      <c r="FK713" s="179"/>
      <c r="FL713" s="179"/>
      <c r="FM713" s="179"/>
      <c r="FN713" s="179"/>
      <c r="FO713" s="179"/>
      <c r="FP713" s="179"/>
      <c r="FQ713" s="179"/>
      <c r="FR713" s="179"/>
      <c r="FS713" s="179"/>
      <c r="FT713" s="179"/>
      <c r="FU713" s="179"/>
      <c r="FV713" s="179"/>
      <c r="FW713" s="179"/>
      <c r="FX713" s="179"/>
      <c r="FY713" s="179"/>
      <c r="FZ713" s="179"/>
      <c r="GA713" s="179"/>
      <c r="GB713" s="179"/>
      <c r="GC713" s="179"/>
      <c r="GD713" s="179"/>
      <c r="GE713" s="179"/>
      <c r="GF713" s="179"/>
      <c r="GG713" s="179"/>
      <c r="GH713" s="179"/>
      <c r="GI713" s="179"/>
      <c r="GJ713" s="179"/>
      <c r="GK713" s="179"/>
      <c r="GL713" s="179"/>
      <c r="GM713" s="179"/>
      <c r="GN713" s="179"/>
      <c r="GO713" s="179"/>
      <c r="GP713" s="179"/>
      <c r="GQ713" s="179"/>
      <c r="GR713" s="179"/>
      <c r="GS713" s="179"/>
      <c r="GT713" s="179"/>
      <c r="GU713" s="179"/>
      <c r="GV713" s="179"/>
      <c r="GW713" s="179"/>
      <c r="GX713" s="179"/>
      <c r="GY713" s="179"/>
      <c r="GZ713" s="179"/>
      <c r="HA713" s="179"/>
      <c r="HB713" s="179"/>
      <c r="HC713" s="179"/>
      <c r="HD713" s="179"/>
      <c r="HE713" s="179"/>
      <c r="HF713" s="179"/>
      <c r="HG713" s="179"/>
      <c r="HH713" s="179"/>
      <c r="HI713" s="179"/>
      <c r="HJ713" s="179"/>
      <c r="HK713" s="179"/>
      <c r="HL713" s="179"/>
      <c r="HM713" s="179"/>
      <c r="HN713" s="179"/>
      <c r="HO713" s="179"/>
      <c r="HP713" s="179"/>
      <c r="HQ713" s="179"/>
      <c r="HR713" s="179"/>
      <c r="HS713" s="179"/>
      <c r="HT713" s="179"/>
      <c r="HU713" s="179"/>
      <c r="HV713" s="179"/>
      <c r="HW713" s="179"/>
      <c r="HX713" s="179"/>
      <c r="HY713" s="179"/>
      <c r="HZ713" s="179"/>
      <c r="IA713" s="179"/>
      <c r="IB713" s="179"/>
      <c r="IC713" s="179"/>
      <c r="ID713" s="179"/>
      <c r="IE713" s="179"/>
      <c r="IF713" s="179"/>
      <c r="IG713" s="179"/>
      <c r="IH713" s="179"/>
      <c r="II713" s="179"/>
      <c r="IJ713" s="179"/>
      <c r="IK713" s="179"/>
      <c r="IL713" s="179"/>
      <c r="IM713" s="179"/>
      <c r="IN713" s="179"/>
      <c r="IO713" s="179"/>
      <c r="IP713" s="179"/>
      <c r="IQ713" s="179"/>
      <c r="IR713" s="179"/>
      <c r="IS713" s="179"/>
      <c r="IT713" s="179"/>
      <c r="IU713" s="179"/>
      <c r="IV713" s="179"/>
      <c r="IW713" s="179"/>
      <c r="IX713" s="179"/>
      <c r="IY713" s="179"/>
      <c r="IZ713" s="179"/>
      <c r="JA713" s="179"/>
      <c r="JB713" s="179"/>
      <c r="JC713" s="179"/>
      <c r="JD713" s="179"/>
      <c r="JE713" s="179"/>
      <c r="JF713" s="179"/>
      <c r="JG713" s="179"/>
      <c r="JH713" s="179"/>
      <c r="JI713" s="179"/>
      <c r="JJ713" s="61"/>
    </row>
    <row r="714" spans="1:270" s="9" customFormat="1" ht="80.099999999999994" customHeight="1" x14ac:dyDescent="0.25">
      <c r="A714" s="9">
        <f t="shared" si="65"/>
        <v>692</v>
      </c>
      <c r="B714" s="9">
        <f t="shared" si="64"/>
        <v>18</v>
      </c>
      <c r="C714" s="11" t="s">
        <v>1518</v>
      </c>
      <c r="D714" s="10" t="s">
        <v>276</v>
      </c>
      <c r="E714" s="9" t="s">
        <v>280</v>
      </c>
      <c r="F714" s="9" t="s">
        <v>280</v>
      </c>
      <c r="G714" s="9" t="s">
        <v>1243</v>
      </c>
      <c r="H714" s="9" t="s">
        <v>4049</v>
      </c>
      <c r="I714" s="64" t="s">
        <v>4050</v>
      </c>
      <c r="J714" s="9">
        <v>3368144732</v>
      </c>
      <c r="K714" s="9" t="s">
        <v>280</v>
      </c>
      <c r="L714" s="9">
        <v>30.836523</v>
      </c>
      <c r="M714" s="180">
        <v>69.817271000000005</v>
      </c>
      <c r="N714" s="9" t="s">
        <v>8</v>
      </c>
      <c r="O714" s="9" t="s">
        <v>7</v>
      </c>
      <c r="P714" s="9" t="s">
        <v>8</v>
      </c>
      <c r="S714" s="9">
        <v>2</v>
      </c>
      <c r="T714" s="9" t="s">
        <v>3978</v>
      </c>
      <c r="U714" s="9">
        <v>25500</v>
      </c>
      <c r="V714" s="9" t="s">
        <v>258</v>
      </c>
      <c r="W714" s="10" t="s">
        <v>11</v>
      </c>
      <c r="X714" s="10" t="s">
        <v>1471</v>
      </c>
      <c r="Y714" s="4"/>
      <c r="Z714" s="179"/>
      <c r="AA714" s="179"/>
      <c r="AB714" s="179"/>
      <c r="AC714" s="179"/>
      <c r="AD714" s="179"/>
      <c r="AE714" s="179"/>
      <c r="AF714" s="179"/>
      <c r="AG714" s="179"/>
      <c r="AH714" s="179"/>
      <c r="AI714" s="179"/>
      <c r="AJ714" s="179"/>
      <c r="AK714" s="179"/>
      <c r="AL714" s="179"/>
      <c r="AM714" s="179"/>
      <c r="AN714" s="179"/>
      <c r="AO714" s="179"/>
      <c r="AP714" s="179"/>
      <c r="AQ714" s="179"/>
      <c r="AR714" s="179"/>
      <c r="AS714" s="179"/>
      <c r="AT714" s="179"/>
      <c r="AU714" s="179"/>
      <c r="AV714" s="179"/>
      <c r="AW714" s="179"/>
      <c r="AX714" s="179"/>
      <c r="AY714" s="179"/>
      <c r="AZ714" s="179"/>
      <c r="BA714" s="179"/>
      <c r="BB714" s="179"/>
      <c r="BC714" s="179"/>
      <c r="BD714" s="179"/>
      <c r="BE714" s="179"/>
      <c r="BF714" s="179"/>
      <c r="BG714" s="179"/>
      <c r="BH714" s="179"/>
      <c r="BI714" s="179"/>
      <c r="BJ714" s="179"/>
      <c r="BK714" s="179"/>
      <c r="BL714" s="179"/>
      <c r="BM714" s="179"/>
      <c r="BN714" s="179"/>
      <c r="BO714" s="179"/>
      <c r="BP714" s="179"/>
      <c r="BQ714" s="179"/>
      <c r="BR714" s="179"/>
      <c r="BS714" s="179"/>
      <c r="BT714" s="179"/>
      <c r="BU714" s="179"/>
      <c r="BV714" s="179"/>
      <c r="BW714" s="179"/>
      <c r="BX714" s="179"/>
      <c r="BY714" s="179"/>
      <c r="BZ714" s="179"/>
      <c r="CA714" s="179"/>
      <c r="CB714" s="179"/>
      <c r="CC714" s="179"/>
      <c r="CD714" s="179"/>
      <c r="CE714" s="179"/>
      <c r="CF714" s="179"/>
      <c r="CG714" s="179"/>
      <c r="CH714" s="179"/>
      <c r="CI714" s="179"/>
      <c r="CJ714" s="179"/>
      <c r="CK714" s="179"/>
      <c r="CL714" s="179"/>
      <c r="CM714" s="179"/>
      <c r="CN714" s="179"/>
      <c r="CO714" s="179"/>
      <c r="CP714" s="179"/>
      <c r="CQ714" s="179"/>
      <c r="CR714" s="179"/>
      <c r="CS714" s="179"/>
      <c r="CT714" s="179"/>
      <c r="CU714" s="179"/>
      <c r="CV714" s="179"/>
      <c r="CW714" s="179"/>
      <c r="CX714" s="179"/>
      <c r="CY714" s="179"/>
      <c r="CZ714" s="179"/>
      <c r="DA714" s="179"/>
      <c r="DB714" s="179"/>
      <c r="DC714" s="179"/>
      <c r="DD714" s="179"/>
      <c r="DE714" s="179"/>
      <c r="DF714" s="179"/>
      <c r="DG714" s="179"/>
      <c r="DH714" s="179"/>
      <c r="DI714" s="179"/>
      <c r="DJ714" s="179"/>
      <c r="DK714" s="179"/>
      <c r="DL714" s="179"/>
      <c r="DM714" s="179"/>
      <c r="DN714" s="179"/>
      <c r="DO714" s="179"/>
      <c r="DP714" s="179"/>
      <c r="DQ714" s="179"/>
      <c r="DR714" s="179"/>
      <c r="DS714" s="179"/>
      <c r="DT714" s="179"/>
      <c r="DU714" s="179"/>
      <c r="DV714" s="179"/>
      <c r="DW714" s="179"/>
      <c r="DX714" s="179"/>
      <c r="DY714" s="179"/>
      <c r="DZ714" s="179"/>
      <c r="EA714" s="179"/>
      <c r="EB714" s="179"/>
      <c r="EC714" s="179"/>
      <c r="ED714" s="179"/>
      <c r="EE714" s="179"/>
      <c r="EF714" s="179"/>
      <c r="EG714" s="179"/>
      <c r="EH714" s="179"/>
      <c r="EI714" s="179"/>
      <c r="EJ714" s="179"/>
      <c r="EK714" s="179"/>
      <c r="EL714" s="179"/>
      <c r="EM714" s="179"/>
      <c r="EN714" s="179"/>
      <c r="EO714" s="179"/>
      <c r="EP714" s="179"/>
      <c r="EQ714" s="179"/>
      <c r="ER714" s="179"/>
      <c r="ES714" s="179"/>
      <c r="ET714" s="179"/>
      <c r="EU714" s="179"/>
      <c r="EV714" s="179"/>
      <c r="EW714" s="179"/>
      <c r="EX714" s="179"/>
      <c r="EY714" s="179"/>
      <c r="EZ714" s="179"/>
      <c r="FA714" s="179"/>
      <c r="FB714" s="179"/>
      <c r="FC714" s="179"/>
      <c r="FD714" s="179"/>
      <c r="FE714" s="179"/>
      <c r="FF714" s="179"/>
      <c r="FG714" s="179"/>
      <c r="FH714" s="179"/>
      <c r="FI714" s="179"/>
      <c r="FJ714" s="179"/>
      <c r="FK714" s="179"/>
      <c r="FL714" s="179"/>
      <c r="FM714" s="179"/>
      <c r="FN714" s="179"/>
      <c r="FO714" s="179"/>
      <c r="FP714" s="179"/>
      <c r="FQ714" s="179"/>
      <c r="FR714" s="179"/>
      <c r="FS714" s="179"/>
      <c r="FT714" s="179"/>
      <c r="FU714" s="179"/>
      <c r="FV714" s="179"/>
      <c r="FW714" s="179"/>
      <c r="FX714" s="179"/>
      <c r="FY714" s="179"/>
      <c r="FZ714" s="179"/>
      <c r="GA714" s="179"/>
      <c r="GB714" s="179"/>
      <c r="GC714" s="179"/>
      <c r="GD714" s="179"/>
      <c r="GE714" s="179"/>
      <c r="GF714" s="179"/>
      <c r="GG714" s="179"/>
      <c r="GH714" s="179"/>
      <c r="GI714" s="179"/>
      <c r="GJ714" s="179"/>
      <c r="GK714" s="179"/>
      <c r="GL714" s="179"/>
      <c r="GM714" s="179"/>
      <c r="GN714" s="179"/>
      <c r="GO714" s="179"/>
      <c r="GP714" s="179"/>
      <c r="GQ714" s="179"/>
      <c r="GR714" s="179"/>
      <c r="GS714" s="179"/>
      <c r="GT714" s="179"/>
      <c r="GU714" s="179"/>
      <c r="GV714" s="179"/>
      <c r="GW714" s="179"/>
      <c r="GX714" s="179"/>
      <c r="GY714" s="179"/>
      <c r="GZ714" s="179"/>
      <c r="HA714" s="179"/>
      <c r="HB714" s="179"/>
      <c r="HC714" s="179"/>
      <c r="HD714" s="179"/>
      <c r="HE714" s="179"/>
      <c r="HF714" s="179"/>
      <c r="HG714" s="179"/>
      <c r="HH714" s="179"/>
      <c r="HI714" s="179"/>
      <c r="HJ714" s="179"/>
      <c r="HK714" s="179"/>
      <c r="HL714" s="179"/>
      <c r="HM714" s="179"/>
      <c r="HN714" s="179"/>
      <c r="HO714" s="179"/>
      <c r="HP714" s="179"/>
      <c r="HQ714" s="179"/>
      <c r="HR714" s="179"/>
      <c r="HS714" s="179"/>
      <c r="HT714" s="179"/>
      <c r="HU714" s="179"/>
      <c r="HV714" s="179"/>
      <c r="HW714" s="179"/>
      <c r="HX714" s="179"/>
      <c r="HY714" s="179"/>
      <c r="HZ714" s="179"/>
      <c r="IA714" s="179"/>
      <c r="IB714" s="179"/>
      <c r="IC714" s="179"/>
      <c r="ID714" s="179"/>
      <c r="IE714" s="179"/>
      <c r="IF714" s="179"/>
      <c r="IG714" s="179"/>
      <c r="IH714" s="179"/>
      <c r="II714" s="179"/>
      <c r="IJ714" s="179"/>
      <c r="IK714" s="179"/>
      <c r="IL714" s="179"/>
      <c r="IM714" s="179"/>
      <c r="IN714" s="179"/>
      <c r="IO714" s="179"/>
      <c r="IP714" s="179"/>
      <c r="IQ714" s="179"/>
      <c r="IR714" s="179"/>
      <c r="IS714" s="179"/>
      <c r="IT714" s="179"/>
      <c r="IU714" s="179"/>
      <c r="IV714" s="179"/>
      <c r="IW714" s="179"/>
      <c r="IX714" s="179"/>
      <c r="IY714" s="179"/>
      <c r="IZ714" s="179"/>
      <c r="JA714" s="179"/>
      <c r="JB714" s="179"/>
      <c r="JC714" s="179"/>
      <c r="JD714" s="179"/>
      <c r="JE714" s="179"/>
      <c r="JF714" s="179"/>
      <c r="JG714" s="179"/>
      <c r="JH714" s="179"/>
      <c r="JI714" s="179"/>
      <c r="JJ714" s="61"/>
    </row>
    <row r="715" spans="1:270" s="9" customFormat="1" ht="80.099999999999994" customHeight="1" x14ac:dyDescent="0.25">
      <c r="A715" s="9">
        <f t="shared" si="65"/>
        <v>693</v>
      </c>
      <c r="B715" s="9">
        <f t="shared" si="64"/>
        <v>19</v>
      </c>
      <c r="C715" s="11" t="s">
        <v>1518</v>
      </c>
      <c r="D715" s="10" t="s">
        <v>276</v>
      </c>
      <c r="E715" s="9" t="s">
        <v>280</v>
      </c>
      <c r="F715" s="9" t="s">
        <v>280</v>
      </c>
      <c r="G715" s="9" t="s">
        <v>1243</v>
      </c>
      <c r="H715" s="9" t="s">
        <v>4051</v>
      </c>
      <c r="I715" s="64" t="s">
        <v>4052</v>
      </c>
      <c r="J715" s="9">
        <v>3366300932</v>
      </c>
      <c r="K715" s="9" t="s">
        <v>280</v>
      </c>
      <c r="L715" s="9">
        <v>30.852098000000002</v>
      </c>
      <c r="M715" s="180">
        <v>69.870992000000001</v>
      </c>
      <c r="N715" s="9" t="s">
        <v>8</v>
      </c>
      <c r="O715" s="9" t="s">
        <v>7</v>
      </c>
      <c r="P715" s="9" t="s">
        <v>8</v>
      </c>
      <c r="S715" s="9">
        <v>2</v>
      </c>
      <c r="T715" s="9" t="s">
        <v>3978</v>
      </c>
      <c r="U715" s="9">
        <v>25500</v>
      </c>
      <c r="V715" s="9" t="s">
        <v>258</v>
      </c>
      <c r="W715" s="10" t="s">
        <v>11</v>
      </c>
      <c r="X715" s="10" t="s">
        <v>1471</v>
      </c>
      <c r="Y715" s="4"/>
      <c r="Z715" s="179"/>
      <c r="AA715" s="179"/>
      <c r="AB715" s="179"/>
      <c r="AC715" s="179"/>
      <c r="AD715" s="179"/>
      <c r="AE715" s="179"/>
      <c r="AF715" s="179"/>
      <c r="AG715" s="179"/>
      <c r="AH715" s="179"/>
      <c r="AI715" s="179"/>
      <c r="AJ715" s="179"/>
      <c r="AK715" s="179"/>
      <c r="AL715" s="179"/>
      <c r="AM715" s="179"/>
      <c r="AN715" s="179"/>
      <c r="AO715" s="179"/>
      <c r="AP715" s="179"/>
      <c r="AQ715" s="179"/>
      <c r="AR715" s="179"/>
      <c r="AS715" s="179"/>
      <c r="AT715" s="179"/>
      <c r="AU715" s="179"/>
      <c r="AV715" s="179"/>
      <c r="AW715" s="179"/>
      <c r="AX715" s="179"/>
      <c r="AY715" s="179"/>
      <c r="AZ715" s="179"/>
      <c r="BA715" s="179"/>
      <c r="BB715" s="179"/>
      <c r="BC715" s="179"/>
      <c r="BD715" s="179"/>
      <c r="BE715" s="179"/>
      <c r="BF715" s="179"/>
      <c r="BG715" s="179"/>
      <c r="BH715" s="179"/>
      <c r="BI715" s="179"/>
      <c r="BJ715" s="179"/>
      <c r="BK715" s="179"/>
      <c r="BL715" s="179"/>
      <c r="BM715" s="179"/>
      <c r="BN715" s="179"/>
      <c r="BO715" s="179"/>
      <c r="BP715" s="179"/>
      <c r="BQ715" s="179"/>
      <c r="BR715" s="179"/>
      <c r="BS715" s="179"/>
      <c r="BT715" s="179"/>
      <c r="BU715" s="179"/>
      <c r="BV715" s="179"/>
      <c r="BW715" s="179"/>
      <c r="BX715" s="179"/>
      <c r="BY715" s="179"/>
      <c r="BZ715" s="179"/>
      <c r="CA715" s="179"/>
      <c r="CB715" s="179"/>
      <c r="CC715" s="179"/>
      <c r="CD715" s="179"/>
      <c r="CE715" s="179"/>
      <c r="CF715" s="179"/>
      <c r="CG715" s="179"/>
      <c r="CH715" s="179"/>
      <c r="CI715" s="179"/>
      <c r="CJ715" s="179"/>
      <c r="CK715" s="179"/>
      <c r="CL715" s="179"/>
      <c r="CM715" s="179"/>
      <c r="CN715" s="179"/>
      <c r="CO715" s="179"/>
      <c r="CP715" s="179"/>
      <c r="CQ715" s="179"/>
      <c r="CR715" s="179"/>
      <c r="CS715" s="179"/>
      <c r="CT715" s="179"/>
      <c r="CU715" s="179"/>
      <c r="CV715" s="179"/>
      <c r="CW715" s="179"/>
      <c r="CX715" s="179"/>
      <c r="CY715" s="179"/>
      <c r="CZ715" s="179"/>
      <c r="DA715" s="179"/>
      <c r="DB715" s="179"/>
      <c r="DC715" s="179"/>
      <c r="DD715" s="179"/>
      <c r="DE715" s="179"/>
      <c r="DF715" s="179"/>
      <c r="DG715" s="179"/>
      <c r="DH715" s="179"/>
      <c r="DI715" s="179"/>
      <c r="DJ715" s="179"/>
      <c r="DK715" s="179"/>
      <c r="DL715" s="179"/>
      <c r="DM715" s="179"/>
      <c r="DN715" s="179"/>
      <c r="DO715" s="179"/>
      <c r="DP715" s="179"/>
      <c r="DQ715" s="179"/>
      <c r="DR715" s="179"/>
      <c r="DS715" s="179"/>
      <c r="DT715" s="179"/>
      <c r="DU715" s="179"/>
      <c r="DV715" s="179"/>
      <c r="DW715" s="179"/>
      <c r="DX715" s="179"/>
      <c r="DY715" s="179"/>
      <c r="DZ715" s="179"/>
      <c r="EA715" s="179"/>
      <c r="EB715" s="179"/>
      <c r="EC715" s="179"/>
      <c r="ED715" s="179"/>
      <c r="EE715" s="179"/>
      <c r="EF715" s="179"/>
      <c r="EG715" s="179"/>
      <c r="EH715" s="179"/>
      <c r="EI715" s="179"/>
      <c r="EJ715" s="179"/>
      <c r="EK715" s="179"/>
      <c r="EL715" s="179"/>
      <c r="EM715" s="179"/>
      <c r="EN715" s="179"/>
      <c r="EO715" s="179"/>
      <c r="EP715" s="179"/>
      <c r="EQ715" s="179"/>
      <c r="ER715" s="179"/>
      <c r="ES715" s="179"/>
      <c r="ET715" s="179"/>
      <c r="EU715" s="179"/>
      <c r="EV715" s="179"/>
      <c r="EW715" s="179"/>
      <c r="EX715" s="179"/>
      <c r="EY715" s="179"/>
      <c r="EZ715" s="179"/>
      <c r="FA715" s="179"/>
      <c r="FB715" s="179"/>
      <c r="FC715" s="179"/>
      <c r="FD715" s="179"/>
      <c r="FE715" s="179"/>
      <c r="FF715" s="179"/>
      <c r="FG715" s="179"/>
      <c r="FH715" s="179"/>
      <c r="FI715" s="179"/>
      <c r="FJ715" s="179"/>
      <c r="FK715" s="179"/>
      <c r="FL715" s="179"/>
      <c r="FM715" s="179"/>
      <c r="FN715" s="179"/>
      <c r="FO715" s="179"/>
      <c r="FP715" s="179"/>
      <c r="FQ715" s="179"/>
      <c r="FR715" s="179"/>
      <c r="FS715" s="179"/>
      <c r="FT715" s="179"/>
      <c r="FU715" s="179"/>
      <c r="FV715" s="179"/>
      <c r="FW715" s="179"/>
      <c r="FX715" s="179"/>
      <c r="FY715" s="179"/>
      <c r="FZ715" s="179"/>
      <c r="GA715" s="179"/>
      <c r="GB715" s="179"/>
      <c r="GC715" s="179"/>
      <c r="GD715" s="179"/>
      <c r="GE715" s="179"/>
      <c r="GF715" s="179"/>
      <c r="GG715" s="179"/>
      <c r="GH715" s="179"/>
      <c r="GI715" s="179"/>
      <c r="GJ715" s="179"/>
      <c r="GK715" s="179"/>
      <c r="GL715" s="179"/>
      <c r="GM715" s="179"/>
      <c r="GN715" s="179"/>
      <c r="GO715" s="179"/>
      <c r="GP715" s="179"/>
      <c r="GQ715" s="179"/>
      <c r="GR715" s="179"/>
      <c r="GS715" s="179"/>
      <c r="GT715" s="179"/>
      <c r="GU715" s="179"/>
      <c r="GV715" s="179"/>
      <c r="GW715" s="179"/>
      <c r="GX715" s="179"/>
      <c r="GY715" s="179"/>
      <c r="GZ715" s="179"/>
      <c r="HA715" s="179"/>
      <c r="HB715" s="179"/>
      <c r="HC715" s="179"/>
      <c r="HD715" s="179"/>
      <c r="HE715" s="179"/>
      <c r="HF715" s="179"/>
      <c r="HG715" s="179"/>
      <c r="HH715" s="179"/>
      <c r="HI715" s="179"/>
      <c r="HJ715" s="179"/>
      <c r="HK715" s="179"/>
      <c r="HL715" s="179"/>
      <c r="HM715" s="179"/>
      <c r="HN715" s="179"/>
      <c r="HO715" s="179"/>
      <c r="HP715" s="179"/>
      <c r="HQ715" s="179"/>
      <c r="HR715" s="179"/>
      <c r="HS715" s="179"/>
      <c r="HT715" s="179"/>
      <c r="HU715" s="179"/>
      <c r="HV715" s="179"/>
      <c r="HW715" s="179"/>
      <c r="HX715" s="179"/>
      <c r="HY715" s="179"/>
      <c r="HZ715" s="179"/>
      <c r="IA715" s="179"/>
      <c r="IB715" s="179"/>
      <c r="IC715" s="179"/>
      <c r="ID715" s="179"/>
      <c r="IE715" s="179"/>
      <c r="IF715" s="179"/>
      <c r="IG715" s="179"/>
      <c r="IH715" s="179"/>
      <c r="II715" s="179"/>
      <c r="IJ715" s="179"/>
      <c r="IK715" s="179"/>
      <c r="IL715" s="179"/>
      <c r="IM715" s="179"/>
      <c r="IN715" s="179"/>
      <c r="IO715" s="179"/>
      <c r="IP715" s="179"/>
      <c r="IQ715" s="179"/>
      <c r="IR715" s="179"/>
      <c r="IS715" s="179"/>
      <c r="IT715" s="179"/>
      <c r="IU715" s="179"/>
      <c r="IV715" s="179"/>
      <c r="IW715" s="179"/>
      <c r="IX715" s="179"/>
      <c r="IY715" s="179"/>
      <c r="IZ715" s="179"/>
      <c r="JA715" s="179"/>
      <c r="JB715" s="179"/>
      <c r="JC715" s="179"/>
      <c r="JD715" s="179"/>
      <c r="JE715" s="179"/>
      <c r="JF715" s="179"/>
      <c r="JG715" s="179"/>
      <c r="JH715" s="179"/>
      <c r="JI715" s="179"/>
      <c r="JJ715" s="61"/>
    </row>
    <row r="716" spans="1:270" s="9" customFormat="1" ht="80.099999999999994" customHeight="1" x14ac:dyDescent="0.25">
      <c r="A716" s="9">
        <f t="shared" si="65"/>
        <v>694</v>
      </c>
      <c r="B716" s="9">
        <f t="shared" si="64"/>
        <v>20</v>
      </c>
      <c r="C716" s="11" t="s">
        <v>1518</v>
      </c>
      <c r="D716" s="10" t="s">
        <v>276</v>
      </c>
      <c r="E716" s="9" t="s">
        <v>280</v>
      </c>
      <c r="F716" s="9" t="s">
        <v>280</v>
      </c>
      <c r="G716" s="9" t="s">
        <v>1243</v>
      </c>
      <c r="H716" s="9" t="s">
        <v>4053</v>
      </c>
      <c r="I716" s="64" t="s">
        <v>3694</v>
      </c>
      <c r="J716" s="9">
        <v>3442166033</v>
      </c>
      <c r="K716" s="9" t="s">
        <v>280</v>
      </c>
      <c r="L716" s="9">
        <v>30.760418999999999</v>
      </c>
      <c r="M716" s="180">
        <v>69.747951</v>
      </c>
      <c r="N716" s="9" t="s">
        <v>8</v>
      </c>
      <c r="O716" s="9" t="s">
        <v>7</v>
      </c>
      <c r="P716" s="9" t="s">
        <v>8</v>
      </c>
      <c r="S716" s="9">
        <v>2</v>
      </c>
      <c r="T716" s="9" t="s">
        <v>3978</v>
      </c>
      <c r="U716" s="9">
        <v>25500</v>
      </c>
      <c r="V716" s="9" t="s">
        <v>258</v>
      </c>
      <c r="W716" s="10" t="s">
        <v>11</v>
      </c>
      <c r="X716" s="10" t="s">
        <v>1471</v>
      </c>
      <c r="Y716" s="4"/>
      <c r="Z716" s="179"/>
      <c r="AA716" s="179"/>
      <c r="AB716" s="179"/>
      <c r="AC716" s="179"/>
      <c r="AD716" s="179"/>
      <c r="AE716" s="179"/>
      <c r="AF716" s="179"/>
      <c r="AG716" s="179"/>
      <c r="AH716" s="179"/>
      <c r="AI716" s="179"/>
      <c r="AJ716" s="179"/>
      <c r="AK716" s="179"/>
      <c r="AL716" s="179"/>
      <c r="AM716" s="179"/>
      <c r="AN716" s="179"/>
      <c r="AO716" s="179"/>
      <c r="AP716" s="179"/>
      <c r="AQ716" s="179"/>
      <c r="AR716" s="179"/>
      <c r="AS716" s="179"/>
      <c r="AT716" s="179"/>
      <c r="AU716" s="179"/>
      <c r="AV716" s="179"/>
      <c r="AW716" s="179"/>
      <c r="AX716" s="179"/>
      <c r="AY716" s="179"/>
      <c r="AZ716" s="179"/>
      <c r="BA716" s="179"/>
      <c r="BB716" s="179"/>
      <c r="BC716" s="179"/>
      <c r="BD716" s="179"/>
      <c r="BE716" s="179"/>
      <c r="BF716" s="179"/>
      <c r="BG716" s="179"/>
      <c r="BH716" s="179"/>
      <c r="BI716" s="179"/>
      <c r="BJ716" s="179"/>
      <c r="BK716" s="179"/>
      <c r="BL716" s="179"/>
      <c r="BM716" s="179"/>
      <c r="BN716" s="179"/>
      <c r="BO716" s="179"/>
      <c r="BP716" s="179"/>
      <c r="BQ716" s="179"/>
      <c r="BR716" s="179"/>
      <c r="BS716" s="179"/>
      <c r="BT716" s="179"/>
      <c r="BU716" s="179"/>
      <c r="BV716" s="179"/>
      <c r="BW716" s="179"/>
      <c r="BX716" s="179"/>
      <c r="BY716" s="179"/>
      <c r="BZ716" s="179"/>
      <c r="CA716" s="179"/>
      <c r="CB716" s="179"/>
      <c r="CC716" s="179"/>
      <c r="CD716" s="179"/>
      <c r="CE716" s="179"/>
      <c r="CF716" s="179"/>
      <c r="CG716" s="179"/>
      <c r="CH716" s="179"/>
      <c r="CI716" s="179"/>
      <c r="CJ716" s="179"/>
      <c r="CK716" s="179"/>
      <c r="CL716" s="179"/>
      <c r="CM716" s="179"/>
      <c r="CN716" s="179"/>
      <c r="CO716" s="179"/>
      <c r="CP716" s="179"/>
      <c r="CQ716" s="179"/>
      <c r="CR716" s="179"/>
      <c r="CS716" s="179"/>
      <c r="CT716" s="179"/>
      <c r="CU716" s="179"/>
      <c r="CV716" s="179"/>
      <c r="CW716" s="179"/>
      <c r="CX716" s="179"/>
      <c r="CY716" s="179"/>
      <c r="CZ716" s="179"/>
      <c r="DA716" s="179"/>
      <c r="DB716" s="179"/>
      <c r="DC716" s="179"/>
      <c r="DD716" s="179"/>
      <c r="DE716" s="179"/>
      <c r="DF716" s="179"/>
      <c r="DG716" s="179"/>
      <c r="DH716" s="179"/>
      <c r="DI716" s="179"/>
      <c r="DJ716" s="179"/>
      <c r="DK716" s="179"/>
      <c r="DL716" s="179"/>
      <c r="DM716" s="179"/>
      <c r="DN716" s="179"/>
      <c r="DO716" s="179"/>
      <c r="DP716" s="179"/>
      <c r="DQ716" s="179"/>
      <c r="DR716" s="179"/>
      <c r="DS716" s="179"/>
      <c r="DT716" s="179"/>
      <c r="DU716" s="179"/>
      <c r="DV716" s="179"/>
      <c r="DW716" s="179"/>
      <c r="DX716" s="179"/>
      <c r="DY716" s="179"/>
      <c r="DZ716" s="179"/>
      <c r="EA716" s="179"/>
      <c r="EB716" s="179"/>
      <c r="EC716" s="179"/>
      <c r="ED716" s="179"/>
      <c r="EE716" s="179"/>
      <c r="EF716" s="179"/>
      <c r="EG716" s="179"/>
      <c r="EH716" s="179"/>
      <c r="EI716" s="179"/>
      <c r="EJ716" s="179"/>
      <c r="EK716" s="179"/>
      <c r="EL716" s="179"/>
      <c r="EM716" s="179"/>
      <c r="EN716" s="179"/>
      <c r="EO716" s="179"/>
      <c r="EP716" s="179"/>
      <c r="EQ716" s="179"/>
      <c r="ER716" s="179"/>
      <c r="ES716" s="179"/>
      <c r="ET716" s="179"/>
      <c r="EU716" s="179"/>
      <c r="EV716" s="179"/>
      <c r="EW716" s="179"/>
      <c r="EX716" s="179"/>
      <c r="EY716" s="179"/>
      <c r="EZ716" s="179"/>
      <c r="FA716" s="179"/>
      <c r="FB716" s="179"/>
      <c r="FC716" s="179"/>
      <c r="FD716" s="179"/>
      <c r="FE716" s="179"/>
      <c r="FF716" s="179"/>
      <c r="FG716" s="179"/>
      <c r="FH716" s="179"/>
      <c r="FI716" s="179"/>
      <c r="FJ716" s="179"/>
      <c r="FK716" s="179"/>
      <c r="FL716" s="179"/>
      <c r="FM716" s="179"/>
      <c r="FN716" s="179"/>
      <c r="FO716" s="179"/>
      <c r="FP716" s="179"/>
      <c r="FQ716" s="179"/>
      <c r="FR716" s="179"/>
      <c r="FS716" s="179"/>
      <c r="FT716" s="179"/>
      <c r="FU716" s="179"/>
      <c r="FV716" s="179"/>
      <c r="FW716" s="179"/>
      <c r="FX716" s="179"/>
      <c r="FY716" s="179"/>
      <c r="FZ716" s="179"/>
      <c r="GA716" s="179"/>
      <c r="GB716" s="179"/>
      <c r="GC716" s="179"/>
      <c r="GD716" s="179"/>
      <c r="GE716" s="179"/>
      <c r="GF716" s="179"/>
      <c r="GG716" s="179"/>
      <c r="GH716" s="179"/>
      <c r="GI716" s="179"/>
      <c r="GJ716" s="179"/>
      <c r="GK716" s="179"/>
      <c r="GL716" s="179"/>
      <c r="GM716" s="179"/>
      <c r="GN716" s="179"/>
      <c r="GO716" s="179"/>
      <c r="GP716" s="179"/>
      <c r="GQ716" s="179"/>
      <c r="GR716" s="179"/>
      <c r="GS716" s="179"/>
      <c r="GT716" s="179"/>
      <c r="GU716" s="179"/>
      <c r="GV716" s="179"/>
      <c r="GW716" s="179"/>
      <c r="GX716" s="179"/>
      <c r="GY716" s="179"/>
      <c r="GZ716" s="179"/>
      <c r="HA716" s="179"/>
      <c r="HB716" s="179"/>
      <c r="HC716" s="179"/>
      <c r="HD716" s="179"/>
      <c r="HE716" s="179"/>
      <c r="HF716" s="179"/>
      <c r="HG716" s="179"/>
      <c r="HH716" s="179"/>
      <c r="HI716" s="179"/>
      <c r="HJ716" s="179"/>
      <c r="HK716" s="179"/>
      <c r="HL716" s="179"/>
      <c r="HM716" s="179"/>
      <c r="HN716" s="179"/>
      <c r="HO716" s="179"/>
      <c r="HP716" s="179"/>
      <c r="HQ716" s="179"/>
      <c r="HR716" s="179"/>
      <c r="HS716" s="179"/>
      <c r="HT716" s="179"/>
      <c r="HU716" s="179"/>
      <c r="HV716" s="179"/>
      <c r="HW716" s="179"/>
      <c r="HX716" s="179"/>
      <c r="HY716" s="179"/>
      <c r="HZ716" s="179"/>
      <c r="IA716" s="179"/>
      <c r="IB716" s="179"/>
      <c r="IC716" s="179"/>
      <c r="ID716" s="179"/>
      <c r="IE716" s="179"/>
      <c r="IF716" s="179"/>
      <c r="IG716" s="179"/>
      <c r="IH716" s="179"/>
      <c r="II716" s="179"/>
      <c r="IJ716" s="179"/>
      <c r="IK716" s="179"/>
      <c r="IL716" s="179"/>
      <c r="IM716" s="179"/>
      <c r="IN716" s="179"/>
      <c r="IO716" s="179"/>
      <c r="IP716" s="179"/>
      <c r="IQ716" s="179"/>
      <c r="IR716" s="179"/>
      <c r="IS716" s="179"/>
      <c r="IT716" s="179"/>
      <c r="IU716" s="179"/>
      <c r="IV716" s="179"/>
      <c r="IW716" s="179"/>
      <c r="IX716" s="179"/>
      <c r="IY716" s="179"/>
      <c r="IZ716" s="179"/>
      <c r="JA716" s="179"/>
      <c r="JB716" s="179"/>
      <c r="JC716" s="179"/>
      <c r="JD716" s="179"/>
      <c r="JE716" s="179"/>
      <c r="JF716" s="179"/>
      <c r="JG716" s="179"/>
      <c r="JH716" s="179"/>
      <c r="JI716" s="179"/>
      <c r="JJ716" s="61"/>
    </row>
    <row r="717" spans="1:270" s="9" customFormat="1" ht="80.099999999999994" customHeight="1" x14ac:dyDescent="0.25">
      <c r="A717" s="9">
        <f t="shared" si="65"/>
        <v>695</v>
      </c>
      <c r="B717" s="9">
        <f t="shared" si="64"/>
        <v>21</v>
      </c>
      <c r="C717" s="11" t="s">
        <v>1518</v>
      </c>
      <c r="D717" s="10" t="s">
        <v>276</v>
      </c>
      <c r="E717" s="9" t="s">
        <v>280</v>
      </c>
      <c r="F717" s="9" t="s">
        <v>280</v>
      </c>
      <c r="G717" s="9" t="s">
        <v>4054</v>
      </c>
      <c r="H717" s="9" t="s">
        <v>4055</v>
      </c>
      <c r="I717" s="64" t="s">
        <v>4056</v>
      </c>
      <c r="J717" s="9">
        <v>3442461593</v>
      </c>
      <c r="K717" s="9" t="s">
        <v>280</v>
      </c>
      <c r="L717" s="9">
        <v>30.760418000000001</v>
      </c>
      <c r="M717" s="180">
        <v>69.747940999999997</v>
      </c>
      <c r="N717" s="9" t="s">
        <v>8</v>
      </c>
      <c r="O717" s="9" t="s">
        <v>7</v>
      </c>
      <c r="P717" s="9" t="s">
        <v>8</v>
      </c>
      <c r="S717" s="9">
        <v>2</v>
      </c>
      <c r="T717" s="9" t="s">
        <v>3978</v>
      </c>
      <c r="U717" s="9">
        <v>25500</v>
      </c>
      <c r="V717" s="9" t="s">
        <v>258</v>
      </c>
      <c r="W717" s="10" t="s">
        <v>11</v>
      </c>
      <c r="X717" s="10" t="s">
        <v>1471</v>
      </c>
      <c r="Y717" s="4"/>
      <c r="Z717" s="179"/>
      <c r="AA717" s="179"/>
      <c r="AB717" s="179"/>
      <c r="AC717" s="179"/>
      <c r="AD717" s="179"/>
      <c r="AE717" s="179"/>
      <c r="AF717" s="179"/>
      <c r="AG717" s="179"/>
      <c r="AH717" s="179"/>
      <c r="AI717" s="179"/>
      <c r="AJ717" s="179"/>
      <c r="AK717" s="179"/>
      <c r="AL717" s="179"/>
      <c r="AM717" s="179"/>
      <c r="AN717" s="179"/>
      <c r="AO717" s="179"/>
      <c r="AP717" s="179"/>
      <c r="AQ717" s="179"/>
      <c r="AR717" s="179"/>
      <c r="AS717" s="179"/>
      <c r="AT717" s="179"/>
      <c r="AU717" s="179"/>
      <c r="AV717" s="179"/>
      <c r="AW717" s="179"/>
      <c r="AX717" s="179"/>
      <c r="AY717" s="179"/>
      <c r="AZ717" s="179"/>
      <c r="BA717" s="179"/>
      <c r="BB717" s="179"/>
      <c r="BC717" s="179"/>
      <c r="BD717" s="179"/>
      <c r="BE717" s="179"/>
      <c r="BF717" s="179"/>
      <c r="BG717" s="179"/>
      <c r="BH717" s="179"/>
      <c r="BI717" s="179"/>
      <c r="BJ717" s="179"/>
      <c r="BK717" s="179"/>
      <c r="BL717" s="179"/>
      <c r="BM717" s="179"/>
      <c r="BN717" s="179"/>
      <c r="BO717" s="179"/>
      <c r="BP717" s="179"/>
      <c r="BQ717" s="179"/>
      <c r="BR717" s="179"/>
      <c r="BS717" s="179"/>
      <c r="BT717" s="179"/>
      <c r="BU717" s="179"/>
      <c r="BV717" s="179"/>
      <c r="BW717" s="179"/>
      <c r="BX717" s="179"/>
      <c r="BY717" s="179"/>
      <c r="BZ717" s="179"/>
      <c r="CA717" s="179"/>
      <c r="CB717" s="179"/>
      <c r="CC717" s="179"/>
      <c r="CD717" s="179"/>
      <c r="CE717" s="179"/>
      <c r="CF717" s="179"/>
      <c r="CG717" s="179"/>
      <c r="CH717" s="179"/>
      <c r="CI717" s="179"/>
      <c r="CJ717" s="179"/>
      <c r="CK717" s="179"/>
      <c r="CL717" s="179"/>
      <c r="CM717" s="179"/>
      <c r="CN717" s="179"/>
      <c r="CO717" s="179"/>
      <c r="CP717" s="179"/>
      <c r="CQ717" s="179"/>
      <c r="CR717" s="179"/>
      <c r="CS717" s="179"/>
      <c r="CT717" s="179"/>
      <c r="CU717" s="179"/>
      <c r="CV717" s="179"/>
      <c r="CW717" s="179"/>
      <c r="CX717" s="179"/>
      <c r="CY717" s="179"/>
      <c r="CZ717" s="179"/>
      <c r="DA717" s="179"/>
      <c r="DB717" s="179"/>
      <c r="DC717" s="179"/>
      <c r="DD717" s="179"/>
      <c r="DE717" s="179"/>
      <c r="DF717" s="179"/>
      <c r="DG717" s="179"/>
      <c r="DH717" s="179"/>
      <c r="DI717" s="179"/>
      <c r="DJ717" s="179"/>
      <c r="DK717" s="179"/>
      <c r="DL717" s="179"/>
      <c r="DM717" s="179"/>
      <c r="DN717" s="179"/>
      <c r="DO717" s="179"/>
      <c r="DP717" s="179"/>
      <c r="DQ717" s="179"/>
      <c r="DR717" s="179"/>
      <c r="DS717" s="179"/>
      <c r="DT717" s="179"/>
      <c r="DU717" s="179"/>
      <c r="DV717" s="179"/>
      <c r="DW717" s="179"/>
      <c r="DX717" s="179"/>
      <c r="DY717" s="179"/>
      <c r="DZ717" s="179"/>
      <c r="EA717" s="179"/>
      <c r="EB717" s="179"/>
      <c r="EC717" s="179"/>
      <c r="ED717" s="179"/>
      <c r="EE717" s="179"/>
      <c r="EF717" s="179"/>
      <c r="EG717" s="179"/>
      <c r="EH717" s="179"/>
      <c r="EI717" s="179"/>
      <c r="EJ717" s="179"/>
      <c r="EK717" s="179"/>
      <c r="EL717" s="179"/>
      <c r="EM717" s="179"/>
      <c r="EN717" s="179"/>
      <c r="EO717" s="179"/>
      <c r="EP717" s="179"/>
      <c r="EQ717" s="179"/>
      <c r="ER717" s="179"/>
      <c r="ES717" s="179"/>
      <c r="ET717" s="179"/>
      <c r="EU717" s="179"/>
      <c r="EV717" s="179"/>
      <c r="EW717" s="179"/>
      <c r="EX717" s="179"/>
      <c r="EY717" s="179"/>
      <c r="EZ717" s="179"/>
      <c r="FA717" s="179"/>
      <c r="FB717" s="179"/>
      <c r="FC717" s="179"/>
      <c r="FD717" s="179"/>
      <c r="FE717" s="179"/>
      <c r="FF717" s="179"/>
      <c r="FG717" s="179"/>
      <c r="FH717" s="179"/>
      <c r="FI717" s="179"/>
      <c r="FJ717" s="179"/>
      <c r="FK717" s="179"/>
      <c r="FL717" s="179"/>
      <c r="FM717" s="179"/>
      <c r="FN717" s="179"/>
      <c r="FO717" s="179"/>
      <c r="FP717" s="179"/>
      <c r="FQ717" s="179"/>
      <c r="FR717" s="179"/>
      <c r="FS717" s="179"/>
      <c r="FT717" s="179"/>
      <c r="FU717" s="179"/>
      <c r="FV717" s="179"/>
      <c r="FW717" s="179"/>
      <c r="FX717" s="179"/>
      <c r="FY717" s="179"/>
      <c r="FZ717" s="179"/>
      <c r="GA717" s="179"/>
      <c r="GB717" s="179"/>
      <c r="GC717" s="179"/>
      <c r="GD717" s="179"/>
      <c r="GE717" s="179"/>
      <c r="GF717" s="179"/>
      <c r="GG717" s="179"/>
      <c r="GH717" s="179"/>
      <c r="GI717" s="179"/>
      <c r="GJ717" s="179"/>
      <c r="GK717" s="179"/>
      <c r="GL717" s="179"/>
      <c r="GM717" s="179"/>
      <c r="GN717" s="179"/>
      <c r="GO717" s="179"/>
      <c r="GP717" s="179"/>
      <c r="GQ717" s="179"/>
      <c r="GR717" s="179"/>
      <c r="GS717" s="179"/>
      <c r="GT717" s="179"/>
      <c r="GU717" s="179"/>
      <c r="GV717" s="179"/>
      <c r="GW717" s="179"/>
      <c r="GX717" s="179"/>
      <c r="GY717" s="179"/>
      <c r="GZ717" s="179"/>
      <c r="HA717" s="179"/>
      <c r="HB717" s="179"/>
      <c r="HC717" s="179"/>
      <c r="HD717" s="179"/>
      <c r="HE717" s="179"/>
      <c r="HF717" s="179"/>
      <c r="HG717" s="179"/>
      <c r="HH717" s="179"/>
      <c r="HI717" s="179"/>
      <c r="HJ717" s="179"/>
      <c r="HK717" s="179"/>
      <c r="HL717" s="179"/>
      <c r="HM717" s="179"/>
      <c r="HN717" s="179"/>
      <c r="HO717" s="179"/>
      <c r="HP717" s="179"/>
      <c r="HQ717" s="179"/>
      <c r="HR717" s="179"/>
      <c r="HS717" s="179"/>
      <c r="HT717" s="179"/>
      <c r="HU717" s="179"/>
      <c r="HV717" s="179"/>
      <c r="HW717" s="179"/>
      <c r="HX717" s="179"/>
      <c r="HY717" s="179"/>
      <c r="HZ717" s="179"/>
      <c r="IA717" s="179"/>
      <c r="IB717" s="179"/>
      <c r="IC717" s="179"/>
      <c r="ID717" s="179"/>
      <c r="IE717" s="179"/>
      <c r="IF717" s="179"/>
      <c r="IG717" s="179"/>
      <c r="IH717" s="179"/>
      <c r="II717" s="179"/>
      <c r="IJ717" s="179"/>
      <c r="IK717" s="179"/>
      <c r="IL717" s="179"/>
      <c r="IM717" s="179"/>
      <c r="IN717" s="179"/>
      <c r="IO717" s="179"/>
      <c r="IP717" s="179"/>
      <c r="IQ717" s="179"/>
      <c r="IR717" s="179"/>
      <c r="IS717" s="179"/>
      <c r="IT717" s="179"/>
      <c r="IU717" s="179"/>
      <c r="IV717" s="179"/>
      <c r="IW717" s="179"/>
      <c r="IX717" s="179"/>
      <c r="IY717" s="179"/>
      <c r="IZ717" s="179"/>
      <c r="JA717" s="179"/>
      <c r="JB717" s="179"/>
      <c r="JC717" s="179"/>
      <c r="JD717" s="179"/>
      <c r="JE717" s="179"/>
      <c r="JF717" s="179"/>
      <c r="JG717" s="179"/>
      <c r="JH717" s="179"/>
      <c r="JI717" s="179"/>
      <c r="JJ717" s="61"/>
    </row>
    <row r="718" spans="1:270" s="9" customFormat="1" ht="80.099999999999994" customHeight="1" x14ac:dyDescent="0.25">
      <c r="A718" s="9">
        <f t="shared" si="65"/>
        <v>696</v>
      </c>
      <c r="B718" s="9">
        <f t="shared" si="64"/>
        <v>22</v>
      </c>
      <c r="C718" s="11" t="s">
        <v>1518</v>
      </c>
      <c r="D718" s="10" t="s">
        <v>276</v>
      </c>
      <c r="E718" s="9" t="s">
        <v>280</v>
      </c>
      <c r="F718" s="9" t="s">
        <v>280</v>
      </c>
      <c r="G718" s="9" t="s">
        <v>1243</v>
      </c>
      <c r="H718" s="9" t="s">
        <v>3972</v>
      </c>
      <c r="I718" s="64" t="s">
        <v>4057</v>
      </c>
      <c r="J718" s="9">
        <v>3447475818</v>
      </c>
      <c r="K718" s="9" t="s">
        <v>280</v>
      </c>
      <c r="L718" s="9">
        <v>30.858134</v>
      </c>
      <c r="M718" s="180">
        <v>69.821584000000001</v>
      </c>
      <c r="N718" s="9" t="s">
        <v>8</v>
      </c>
      <c r="O718" s="9" t="s">
        <v>7</v>
      </c>
      <c r="P718" s="9" t="s">
        <v>8</v>
      </c>
      <c r="S718" s="9">
        <v>2</v>
      </c>
      <c r="T718" s="9" t="s">
        <v>3978</v>
      </c>
      <c r="U718" s="9">
        <v>25500</v>
      </c>
      <c r="V718" s="9" t="s">
        <v>258</v>
      </c>
      <c r="W718" s="10" t="s">
        <v>11</v>
      </c>
      <c r="X718" s="10" t="s">
        <v>1471</v>
      </c>
      <c r="Y718" s="4"/>
      <c r="Z718" s="179"/>
      <c r="AA718" s="179"/>
      <c r="AB718" s="179"/>
      <c r="AC718" s="179"/>
      <c r="AD718" s="179"/>
      <c r="AE718" s="179"/>
      <c r="AF718" s="179"/>
      <c r="AG718" s="179"/>
      <c r="AH718" s="179"/>
      <c r="AI718" s="179"/>
      <c r="AJ718" s="179"/>
      <c r="AK718" s="179"/>
      <c r="AL718" s="179"/>
      <c r="AM718" s="179"/>
      <c r="AN718" s="179"/>
      <c r="AO718" s="179"/>
      <c r="AP718" s="179"/>
      <c r="AQ718" s="179"/>
      <c r="AR718" s="179"/>
      <c r="AS718" s="179"/>
      <c r="AT718" s="179"/>
      <c r="AU718" s="179"/>
      <c r="AV718" s="179"/>
      <c r="AW718" s="179"/>
      <c r="AX718" s="179"/>
      <c r="AY718" s="179"/>
      <c r="AZ718" s="179"/>
      <c r="BA718" s="179"/>
      <c r="BB718" s="179"/>
      <c r="BC718" s="179"/>
      <c r="BD718" s="179"/>
      <c r="BE718" s="179"/>
      <c r="BF718" s="179"/>
      <c r="BG718" s="179"/>
      <c r="BH718" s="179"/>
      <c r="BI718" s="179"/>
      <c r="BJ718" s="179"/>
      <c r="BK718" s="179"/>
      <c r="BL718" s="179"/>
      <c r="BM718" s="179"/>
      <c r="BN718" s="179"/>
      <c r="BO718" s="179"/>
      <c r="BP718" s="179"/>
      <c r="BQ718" s="179"/>
      <c r="BR718" s="179"/>
      <c r="BS718" s="179"/>
      <c r="BT718" s="179"/>
      <c r="BU718" s="179"/>
      <c r="BV718" s="179"/>
      <c r="BW718" s="179"/>
      <c r="BX718" s="179"/>
      <c r="BY718" s="179"/>
      <c r="BZ718" s="179"/>
      <c r="CA718" s="179"/>
      <c r="CB718" s="179"/>
      <c r="CC718" s="179"/>
      <c r="CD718" s="179"/>
      <c r="CE718" s="179"/>
      <c r="CF718" s="179"/>
      <c r="CG718" s="179"/>
      <c r="CH718" s="179"/>
      <c r="CI718" s="179"/>
      <c r="CJ718" s="179"/>
      <c r="CK718" s="179"/>
      <c r="CL718" s="179"/>
      <c r="CM718" s="179"/>
      <c r="CN718" s="179"/>
      <c r="CO718" s="179"/>
      <c r="CP718" s="179"/>
      <c r="CQ718" s="179"/>
      <c r="CR718" s="179"/>
      <c r="CS718" s="179"/>
      <c r="CT718" s="179"/>
      <c r="CU718" s="179"/>
      <c r="CV718" s="179"/>
      <c r="CW718" s="179"/>
      <c r="CX718" s="179"/>
      <c r="CY718" s="179"/>
      <c r="CZ718" s="179"/>
      <c r="DA718" s="179"/>
      <c r="DB718" s="179"/>
      <c r="DC718" s="179"/>
      <c r="DD718" s="179"/>
      <c r="DE718" s="179"/>
      <c r="DF718" s="179"/>
      <c r="DG718" s="179"/>
      <c r="DH718" s="179"/>
      <c r="DI718" s="179"/>
      <c r="DJ718" s="179"/>
      <c r="DK718" s="179"/>
      <c r="DL718" s="179"/>
      <c r="DM718" s="179"/>
      <c r="DN718" s="179"/>
      <c r="DO718" s="179"/>
      <c r="DP718" s="179"/>
      <c r="DQ718" s="179"/>
      <c r="DR718" s="179"/>
      <c r="DS718" s="179"/>
      <c r="DT718" s="179"/>
      <c r="DU718" s="179"/>
      <c r="DV718" s="179"/>
      <c r="DW718" s="179"/>
      <c r="DX718" s="179"/>
      <c r="DY718" s="179"/>
      <c r="DZ718" s="179"/>
      <c r="EA718" s="179"/>
      <c r="EB718" s="179"/>
      <c r="EC718" s="179"/>
      <c r="ED718" s="179"/>
      <c r="EE718" s="179"/>
      <c r="EF718" s="179"/>
      <c r="EG718" s="179"/>
      <c r="EH718" s="179"/>
      <c r="EI718" s="179"/>
      <c r="EJ718" s="179"/>
      <c r="EK718" s="179"/>
      <c r="EL718" s="179"/>
      <c r="EM718" s="179"/>
      <c r="EN718" s="179"/>
      <c r="EO718" s="179"/>
      <c r="EP718" s="179"/>
      <c r="EQ718" s="179"/>
      <c r="ER718" s="179"/>
      <c r="ES718" s="179"/>
      <c r="ET718" s="179"/>
      <c r="EU718" s="179"/>
      <c r="EV718" s="179"/>
      <c r="EW718" s="179"/>
      <c r="EX718" s="179"/>
      <c r="EY718" s="179"/>
      <c r="EZ718" s="179"/>
      <c r="FA718" s="179"/>
      <c r="FB718" s="179"/>
      <c r="FC718" s="179"/>
      <c r="FD718" s="179"/>
      <c r="FE718" s="179"/>
      <c r="FF718" s="179"/>
      <c r="FG718" s="179"/>
      <c r="FH718" s="179"/>
      <c r="FI718" s="179"/>
      <c r="FJ718" s="179"/>
      <c r="FK718" s="179"/>
      <c r="FL718" s="179"/>
      <c r="FM718" s="179"/>
      <c r="FN718" s="179"/>
      <c r="FO718" s="179"/>
      <c r="FP718" s="179"/>
      <c r="FQ718" s="179"/>
      <c r="FR718" s="179"/>
      <c r="FS718" s="179"/>
      <c r="FT718" s="179"/>
      <c r="FU718" s="179"/>
      <c r="FV718" s="179"/>
      <c r="FW718" s="179"/>
      <c r="FX718" s="179"/>
      <c r="FY718" s="179"/>
      <c r="FZ718" s="179"/>
      <c r="GA718" s="179"/>
      <c r="GB718" s="179"/>
      <c r="GC718" s="179"/>
      <c r="GD718" s="179"/>
      <c r="GE718" s="179"/>
      <c r="GF718" s="179"/>
      <c r="GG718" s="179"/>
      <c r="GH718" s="179"/>
      <c r="GI718" s="179"/>
      <c r="GJ718" s="179"/>
      <c r="GK718" s="179"/>
      <c r="GL718" s="179"/>
      <c r="GM718" s="179"/>
      <c r="GN718" s="179"/>
      <c r="GO718" s="179"/>
      <c r="GP718" s="179"/>
      <c r="GQ718" s="179"/>
      <c r="GR718" s="179"/>
      <c r="GS718" s="179"/>
      <c r="GT718" s="179"/>
      <c r="GU718" s="179"/>
      <c r="GV718" s="179"/>
      <c r="GW718" s="179"/>
      <c r="GX718" s="179"/>
      <c r="GY718" s="179"/>
      <c r="GZ718" s="179"/>
      <c r="HA718" s="179"/>
      <c r="HB718" s="179"/>
      <c r="HC718" s="179"/>
      <c r="HD718" s="179"/>
      <c r="HE718" s="179"/>
      <c r="HF718" s="179"/>
      <c r="HG718" s="179"/>
      <c r="HH718" s="179"/>
      <c r="HI718" s="179"/>
      <c r="HJ718" s="179"/>
      <c r="HK718" s="179"/>
      <c r="HL718" s="179"/>
      <c r="HM718" s="179"/>
      <c r="HN718" s="179"/>
      <c r="HO718" s="179"/>
      <c r="HP718" s="179"/>
      <c r="HQ718" s="179"/>
      <c r="HR718" s="179"/>
      <c r="HS718" s="179"/>
      <c r="HT718" s="179"/>
      <c r="HU718" s="179"/>
      <c r="HV718" s="179"/>
      <c r="HW718" s="179"/>
      <c r="HX718" s="179"/>
      <c r="HY718" s="179"/>
      <c r="HZ718" s="179"/>
      <c r="IA718" s="179"/>
      <c r="IB718" s="179"/>
      <c r="IC718" s="179"/>
      <c r="ID718" s="179"/>
      <c r="IE718" s="179"/>
      <c r="IF718" s="179"/>
      <c r="IG718" s="179"/>
      <c r="IH718" s="179"/>
      <c r="II718" s="179"/>
      <c r="IJ718" s="179"/>
      <c r="IK718" s="179"/>
      <c r="IL718" s="179"/>
      <c r="IM718" s="179"/>
      <c r="IN718" s="179"/>
      <c r="IO718" s="179"/>
      <c r="IP718" s="179"/>
      <c r="IQ718" s="179"/>
      <c r="IR718" s="179"/>
      <c r="IS718" s="179"/>
      <c r="IT718" s="179"/>
      <c r="IU718" s="179"/>
      <c r="IV718" s="179"/>
      <c r="IW718" s="179"/>
      <c r="IX718" s="179"/>
      <c r="IY718" s="179"/>
      <c r="IZ718" s="179"/>
      <c r="JA718" s="179"/>
      <c r="JB718" s="179"/>
      <c r="JC718" s="179"/>
      <c r="JD718" s="179"/>
      <c r="JE718" s="179"/>
      <c r="JF718" s="179"/>
      <c r="JG718" s="179"/>
      <c r="JH718" s="179"/>
      <c r="JI718" s="179"/>
      <c r="JJ718" s="61"/>
    </row>
    <row r="719" spans="1:270" s="9" customFormat="1" ht="80.099999999999994" customHeight="1" x14ac:dyDescent="0.25">
      <c r="A719" s="9">
        <f t="shared" si="65"/>
        <v>697</v>
      </c>
      <c r="B719" s="9">
        <f t="shared" si="64"/>
        <v>23</v>
      </c>
      <c r="C719" s="11" t="s">
        <v>1518</v>
      </c>
      <c r="D719" s="10" t="s">
        <v>276</v>
      </c>
      <c r="E719" s="9" t="s">
        <v>280</v>
      </c>
      <c r="F719" s="9" t="s">
        <v>280</v>
      </c>
      <c r="G719" s="9" t="s">
        <v>281</v>
      </c>
      <c r="H719" s="9" t="s">
        <v>2590</v>
      </c>
      <c r="I719" s="64" t="s">
        <v>4058</v>
      </c>
      <c r="J719" s="9">
        <v>3470717480</v>
      </c>
      <c r="K719" s="9" t="s">
        <v>280</v>
      </c>
      <c r="L719" s="9">
        <v>30.877490999999999</v>
      </c>
      <c r="M719" s="180">
        <v>69.910450999999995</v>
      </c>
      <c r="N719" s="9" t="s">
        <v>8</v>
      </c>
      <c r="O719" s="9" t="s">
        <v>7</v>
      </c>
      <c r="P719" s="9" t="s">
        <v>8</v>
      </c>
      <c r="S719" s="9">
        <v>2</v>
      </c>
      <c r="T719" s="9" t="s">
        <v>3978</v>
      </c>
      <c r="U719" s="9">
        <v>25500</v>
      </c>
      <c r="V719" s="9" t="s">
        <v>258</v>
      </c>
      <c r="W719" s="10" t="s">
        <v>11</v>
      </c>
      <c r="X719" s="10" t="s">
        <v>1471</v>
      </c>
      <c r="Y719" s="4"/>
      <c r="Z719" s="179"/>
      <c r="AA719" s="179"/>
      <c r="AB719" s="179"/>
      <c r="AC719" s="179"/>
      <c r="AD719" s="179"/>
      <c r="AE719" s="179"/>
      <c r="AF719" s="179"/>
      <c r="AG719" s="179"/>
      <c r="AH719" s="179"/>
      <c r="AI719" s="179"/>
      <c r="AJ719" s="179"/>
      <c r="AK719" s="179"/>
      <c r="AL719" s="179"/>
      <c r="AM719" s="179"/>
      <c r="AN719" s="179"/>
      <c r="AO719" s="179"/>
      <c r="AP719" s="179"/>
      <c r="AQ719" s="179"/>
      <c r="AR719" s="179"/>
      <c r="AS719" s="179"/>
      <c r="AT719" s="179"/>
      <c r="AU719" s="179"/>
      <c r="AV719" s="179"/>
      <c r="AW719" s="179"/>
      <c r="AX719" s="179"/>
      <c r="AY719" s="179"/>
      <c r="AZ719" s="179"/>
      <c r="BA719" s="179"/>
      <c r="BB719" s="179"/>
      <c r="BC719" s="179"/>
      <c r="BD719" s="179"/>
      <c r="BE719" s="179"/>
      <c r="BF719" s="179"/>
      <c r="BG719" s="179"/>
      <c r="BH719" s="179"/>
      <c r="BI719" s="179"/>
      <c r="BJ719" s="179"/>
      <c r="BK719" s="179"/>
      <c r="BL719" s="179"/>
      <c r="BM719" s="179"/>
      <c r="BN719" s="179"/>
      <c r="BO719" s="179"/>
      <c r="BP719" s="179"/>
      <c r="BQ719" s="179"/>
      <c r="BR719" s="179"/>
      <c r="BS719" s="179"/>
      <c r="BT719" s="179"/>
      <c r="BU719" s="179"/>
      <c r="BV719" s="179"/>
      <c r="BW719" s="179"/>
      <c r="BX719" s="179"/>
      <c r="BY719" s="179"/>
      <c r="BZ719" s="179"/>
      <c r="CA719" s="179"/>
      <c r="CB719" s="179"/>
      <c r="CC719" s="179"/>
      <c r="CD719" s="179"/>
      <c r="CE719" s="179"/>
      <c r="CF719" s="179"/>
      <c r="CG719" s="179"/>
      <c r="CH719" s="179"/>
      <c r="CI719" s="179"/>
      <c r="CJ719" s="179"/>
      <c r="CK719" s="179"/>
      <c r="CL719" s="179"/>
      <c r="CM719" s="179"/>
      <c r="CN719" s="179"/>
      <c r="CO719" s="179"/>
      <c r="CP719" s="179"/>
      <c r="CQ719" s="179"/>
      <c r="CR719" s="179"/>
      <c r="CS719" s="179"/>
      <c r="CT719" s="179"/>
      <c r="CU719" s="179"/>
      <c r="CV719" s="179"/>
      <c r="CW719" s="179"/>
      <c r="CX719" s="179"/>
      <c r="CY719" s="179"/>
      <c r="CZ719" s="179"/>
      <c r="DA719" s="179"/>
      <c r="DB719" s="179"/>
      <c r="DC719" s="179"/>
      <c r="DD719" s="179"/>
      <c r="DE719" s="179"/>
      <c r="DF719" s="179"/>
      <c r="DG719" s="179"/>
      <c r="DH719" s="179"/>
      <c r="DI719" s="179"/>
      <c r="DJ719" s="179"/>
      <c r="DK719" s="179"/>
      <c r="DL719" s="179"/>
      <c r="DM719" s="179"/>
      <c r="DN719" s="179"/>
      <c r="DO719" s="179"/>
      <c r="DP719" s="179"/>
      <c r="DQ719" s="179"/>
      <c r="DR719" s="179"/>
      <c r="DS719" s="179"/>
      <c r="DT719" s="179"/>
      <c r="DU719" s="179"/>
      <c r="DV719" s="179"/>
      <c r="DW719" s="179"/>
      <c r="DX719" s="179"/>
      <c r="DY719" s="179"/>
      <c r="DZ719" s="179"/>
      <c r="EA719" s="179"/>
      <c r="EB719" s="179"/>
      <c r="EC719" s="179"/>
      <c r="ED719" s="179"/>
      <c r="EE719" s="179"/>
      <c r="EF719" s="179"/>
      <c r="EG719" s="179"/>
      <c r="EH719" s="179"/>
      <c r="EI719" s="179"/>
      <c r="EJ719" s="179"/>
      <c r="EK719" s="179"/>
      <c r="EL719" s="179"/>
      <c r="EM719" s="179"/>
      <c r="EN719" s="179"/>
      <c r="EO719" s="179"/>
      <c r="EP719" s="179"/>
      <c r="EQ719" s="179"/>
      <c r="ER719" s="179"/>
      <c r="ES719" s="179"/>
      <c r="ET719" s="179"/>
      <c r="EU719" s="179"/>
      <c r="EV719" s="179"/>
      <c r="EW719" s="179"/>
      <c r="EX719" s="179"/>
      <c r="EY719" s="179"/>
      <c r="EZ719" s="179"/>
      <c r="FA719" s="179"/>
      <c r="FB719" s="179"/>
      <c r="FC719" s="179"/>
      <c r="FD719" s="179"/>
      <c r="FE719" s="179"/>
      <c r="FF719" s="179"/>
      <c r="FG719" s="179"/>
      <c r="FH719" s="179"/>
      <c r="FI719" s="179"/>
      <c r="FJ719" s="179"/>
      <c r="FK719" s="179"/>
      <c r="FL719" s="179"/>
      <c r="FM719" s="179"/>
      <c r="FN719" s="179"/>
      <c r="FO719" s="179"/>
      <c r="FP719" s="179"/>
      <c r="FQ719" s="179"/>
      <c r="FR719" s="179"/>
      <c r="FS719" s="179"/>
      <c r="FT719" s="179"/>
      <c r="FU719" s="179"/>
      <c r="FV719" s="179"/>
      <c r="FW719" s="179"/>
      <c r="FX719" s="179"/>
      <c r="FY719" s="179"/>
      <c r="FZ719" s="179"/>
      <c r="GA719" s="179"/>
      <c r="GB719" s="179"/>
      <c r="GC719" s="179"/>
      <c r="GD719" s="179"/>
      <c r="GE719" s="179"/>
      <c r="GF719" s="179"/>
      <c r="GG719" s="179"/>
      <c r="GH719" s="179"/>
      <c r="GI719" s="179"/>
      <c r="GJ719" s="179"/>
      <c r="GK719" s="179"/>
      <c r="GL719" s="179"/>
      <c r="GM719" s="179"/>
      <c r="GN719" s="179"/>
      <c r="GO719" s="179"/>
      <c r="GP719" s="179"/>
      <c r="GQ719" s="179"/>
      <c r="GR719" s="179"/>
      <c r="GS719" s="179"/>
      <c r="GT719" s="179"/>
      <c r="GU719" s="179"/>
      <c r="GV719" s="179"/>
      <c r="GW719" s="179"/>
      <c r="GX719" s="179"/>
      <c r="GY719" s="179"/>
      <c r="GZ719" s="179"/>
      <c r="HA719" s="179"/>
      <c r="HB719" s="179"/>
      <c r="HC719" s="179"/>
      <c r="HD719" s="179"/>
      <c r="HE719" s="179"/>
      <c r="HF719" s="179"/>
      <c r="HG719" s="179"/>
      <c r="HH719" s="179"/>
      <c r="HI719" s="179"/>
      <c r="HJ719" s="179"/>
      <c r="HK719" s="179"/>
      <c r="HL719" s="179"/>
      <c r="HM719" s="179"/>
      <c r="HN719" s="179"/>
      <c r="HO719" s="179"/>
      <c r="HP719" s="179"/>
      <c r="HQ719" s="179"/>
      <c r="HR719" s="179"/>
      <c r="HS719" s="179"/>
      <c r="HT719" s="179"/>
      <c r="HU719" s="179"/>
      <c r="HV719" s="179"/>
      <c r="HW719" s="179"/>
      <c r="HX719" s="179"/>
      <c r="HY719" s="179"/>
      <c r="HZ719" s="179"/>
      <c r="IA719" s="179"/>
      <c r="IB719" s="179"/>
      <c r="IC719" s="179"/>
      <c r="ID719" s="179"/>
      <c r="IE719" s="179"/>
      <c r="IF719" s="179"/>
      <c r="IG719" s="179"/>
      <c r="IH719" s="179"/>
      <c r="II719" s="179"/>
      <c r="IJ719" s="179"/>
      <c r="IK719" s="179"/>
      <c r="IL719" s="179"/>
      <c r="IM719" s="179"/>
      <c r="IN719" s="179"/>
      <c r="IO719" s="179"/>
      <c r="IP719" s="179"/>
      <c r="IQ719" s="179"/>
      <c r="IR719" s="179"/>
      <c r="IS719" s="179"/>
      <c r="IT719" s="179"/>
      <c r="IU719" s="179"/>
      <c r="IV719" s="179"/>
      <c r="IW719" s="179"/>
      <c r="IX719" s="179"/>
      <c r="IY719" s="179"/>
      <c r="IZ719" s="179"/>
      <c r="JA719" s="179"/>
      <c r="JB719" s="179"/>
      <c r="JC719" s="179"/>
      <c r="JD719" s="179"/>
      <c r="JE719" s="179"/>
      <c r="JF719" s="179"/>
      <c r="JG719" s="179"/>
      <c r="JH719" s="179"/>
      <c r="JI719" s="179"/>
      <c r="JJ719" s="61"/>
    </row>
    <row r="720" spans="1:270" s="9" customFormat="1" ht="80.099999999999994" customHeight="1" x14ac:dyDescent="0.25">
      <c r="A720" s="9">
        <f t="shared" si="65"/>
        <v>698</v>
      </c>
      <c r="B720" s="9">
        <f t="shared" si="64"/>
        <v>24</v>
      </c>
      <c r="C720" s="11" t="s">
        <v>1518</v>
      </c>
      <c r="D720" s="10" t="s">
        <v>276</v>
      </c>
      <c r="E720" s="9" t="s">
        <v>280</v>
      </c>
      <c r="F720" s="9" t="s">
        <v>280</v>
      </c>
      <c r="G720" s="9" t="s">
        <v>281</v>
      </c>
      <c r="H720" s="9" t="s">
        <v>2454</v>
      </c>
      <c r="I720" s="64" t="s">
        <v>3692</v>
      </c>
      <c r="J720" s="9">
        <v>3453280097</v>
      </c>
      <c r="K720" s="9" t="s">
        <v>280</v>
      </c>
      <c r="L720" s="9">
        <v>30.911881999999999</v>
      </c>
      <c r="M720" s="180">
        <v>69.893286000000003</v>
      </c>
      <c r="N720" s="9" t="s">
        <v>8</v>
      </c>
      <c r="O720" s="9" t="s">
        <v>7</v>
      </c>
      <c r="P720" s="9" t="s">
        <v>8</v>
      </c>
      <c r="S720" s="9">
        <v>2</v>
      </c>
      <c r="T720" s="9" t="s">
        <v>3978</v>
      </c>
      <c r="U720" s="9">
        <v>25500</v>
      </c>
      <c r="V720" s="9" t="s">
        <v>258</v>
      </c>
      <c r="W720" s="10" t="s">
        <v>11</v>
      </c>
      <c r="X720" s="10" t="s">
        <v>1471</v>
      </c>
      <c r="Y720" s="4"/>
      <c r="Z720" s="179"/>
      <c r="AA720" s="179"/>
      <c r="AB720" s="179"/>
      <c r="AC720" s="179"/>
      <c r="AD720" s="179"/>
      <c r="AE720" s="179"/>
      <c r="AF720" s="179"/>
      <c r="AG720" s="179"/>
      <c r="AH720" s="179"/>
      <c r="AI720" s="179"/>
      <c r="AJ720" s="179"/>
      <c r="AK720" s="179"/>
      <c r="AL720" s="179"/>
      <c r="AM720" s="179"/>
      <c r="AN720" s="179"/>
      <c r="AO720" s="179"/>
      <c r="AP720" s="179"/>
      <c r="AQ720" s="179"/>
      <c r="AR720" s="179"/>
      <c r="AS720" s="179"/>
      <c r="AT720" s="179"/>
      <c r="AU720" s="179"/>
      <c r="AV720" s="179"/>
      <c r="AW720" s="179"/>
      <c r="AX720" s="179"/>
      <c r="AY720" s="179"/>
      <c r="AZ720" s="179"/>
      <c r="BA720" s="179"/>
      <c r="BB720" s="179"/>
      <c r="BC720" s="179"/>
      <c r="BD720" s="179"/>
      <c r="BE720" s="179"/>
      <c r="BF720" s="179"/>
      <c r="BG720" s="179"/>
      <c r="BH720" s="179"/>
      <c r="BI720" s="179"/>
      <c r="BJ720" s="179"/>
      <c r="BK720" s="179"/>
      <c r="BL720" s="179"/>
      <c r="BM720" s="179"/>
      <c r="BN720" s="179"/>
      <c r="BO720" s="179"/>
      <c r="BP720" s="179"/>
      <c r="BQ720" s="179"/>
      <c r="BR720" s="179"/>
      <c r="BS720" s="179"/>
      <c r="BT720" s="179"/>
      <c r="BU720" s="179"/>
      <c r="BV720" s="179"/>
      <c r="BW720" s="179"/>
      <c r="BX720" s="179"/>
      <c r="BY720" s="179"/>
      <c r="BZ720" s="179"/>
      <c r="CA720" s="179"/>
      <c r="CB720" s="179"/>
      <c r="CC720" s="179"/>
      <c r="CD720" s="179"/>
      <c r="CE720" s="179"/>
      <c r="CF720" s="179"/>
      <c r="CG720" s="179"/>
      <c r="CH720" s="179"/>
      <c r="CI720" s="179"/>
      <c r="CJ720" s="179"/>
      <c r="CK720" s="179"/>
      <c r="CL720" s="179"/>
      <c r="CM720" s="179"/>
      <c r="CN720" s="179"/>
      <c r="CO720" s="179"/>
      <c r="CP720" s="179"/>
      <c r="CQ720" s="179"/>
      <c r="CR720" s="179"/>
      <c r="CS720" s="179"/>
      <c r="CT720" s="179"/>
      <c r="CU720" s="179"/>
      <c r="CV720" s="179"/>
      <c r="CW720" s="179"/>
      <c r="CX720" s="179"/>
      <c r="CY720" s="179"/>
      <c r="CZ720" s="179"/>
      <c r="DA720" s="179"/>
      <c r="DB720" s="179"/>
      <c r="DC720" s="179"/>
      <c r="DD720" s="179"/>
      <c r="DE720" s="179"/>
      <c r="DF720" s="179"/>
      <c r="DG720" s="179"/>
      <c r="DH720" s="179"/>
      <c r="DI720" s="179"/>
      <c r="DJ720" s="179"/>
      <c r="DK720" s="179"/>
      <c r="DL720" s="179"/>
      <c r="DM720" s="179"/>
      <c r="DN720" s="179"/>
      <c r="DO720" s="179"/>
      <c r="DP720" s="179"/>
      <c r="DQ720" s="179"/>
      <c r="DR720" s="179"/>
      <c r="DS720" s="179"/>
      <c r="DT720" s="179"/>
      <c r="DU720" s="179"/>
      <c r="DV720" s="179"/>
      <c r="DW720" s="179"/>
      <c r="DX720" s="179"/>
      <c r="DY720" s="179"/>
      <c r="DZ720" s="179"/>
      <c r="EA720" s="179"/>
      <c r="EB720" s="179"/>
      <c r="EC720" s="179"/>
      <c r="ED720" s="179"/>
      <c r="EE720" s="179"/>
      <c r="EF720" s="179"/>
      <c r="EG720" s="179"/>
      <c r="EH720" s="179"/>
      <c r="EI720" s="179"/>
      <c r="EJ720" s="179"/>
      <c r="EK720" s="179"/>
      <c r="EL720" s="179"/>
      <c r="EM720" s="179"/>
      <c r="EN720" s="179"/>
      <c r="EO720" s="179"/>
      <c r="EP720" s="179"/>
      <c r="EQ720" s="179"/>
      <c r="ER720" s="179"/>
      <c r="ES720" s="179"/>
      <c r="ET720" s="179"/>
      <c r="EU720" s="179"/>
      <c r="EV720" s="179"/>
      <c r="EW720" s="179"/>
      <c r="EX720" s="179"/>
      <c r="EY720" s="179"/>
      <c r="EZ720" s="179"/>
      <c r="FA720" s="179"/>
      <c r="FB720" s="179"/>
      <c r="FC720" s="179"/>
      <c r="FD720" s="179"/>
      <c r="FE720" s="179"/>
      <c r="FF720" s="179"/>
      <c r="FG720" s="179"/>
      <c r="FH720" s="179"/>
      <c r="FI720" s="179"/>
      <c r="FJ720" s="179"/>
      <c r="FK720" s="179"/>
      <c r="FL720" s="179"/>
      <c r="FM720" s="179"/>
      <c r="FN720" s="179"/>
      <c r="FO720" s="179"/>
      <c r="FP720" s="179"/>
      <c r="FQ720" s="179"/>
      <c r="FR720" s="179"/>
      <c r="FS720" s="179"/>
      <c r="FT720" s="179"/>
      <c r="FU720" s="179"/>
      <c r="FV720" s="179"/>
      <c r="FW720" s="179"/>
      <c r="FX720" s="179"/>
      <c r="FY720" s="179"/>
      <c r="FZ720" s="179"/>
      <c r="GA720" s="179"/>
      <c r="GB720" s="179"/>
      <c r="GC720" s="179"/>
      <c r="GD720" s="179"/>
      <c r="GE720" s="179"/>
      <c r="GF720" s="179"/>
      <c r="GG720" s="179"/>
      <c r="GH720" s="179"/>
      <c r="GI720" s="179"/>
      <c r="GJ720" s="179"/>
      <c r="GK720" s="179"/>
      <c r="GL720" s="179"/>
      <c r="GM720" s="179"/>
      <c r="GN720" s="179"/>
      <c r="GO720" s="179"/>
      <c r="GP720" s="179"/>
      <c r="GQ720" s="179"/>
      <c r="GR720" s="179"/>
      <c r="GS720" s="179"/>
      <c r="GT720" s="179"/>
      <c r="GU720" s="179"/>
      <c r="GV720" s="179"/>
      <c r="GW720" s="179"/>
      <c r="GX720" s="179"/>
      <c r="GY720" s="179"/>
      <c r="GZ720" s="179"/>
      <c r="HA720" s="179"/>
      <c r="HB720" s="179"/>
      <c r="HC720" s="179"/>
      <c r="HD720" s="179"/>
      <c r="HE720" s="179"/>
      <c r="HF720" s="179"/>
      <c r="HG720" s="179"/>
      <c r="HH720" s="179"/>
      <c r="HI720" s="179"/>
      <c r="HJ720" s="179"/>
      <c r="HK720" s="179"/>
      <c r="HL720" s="179"/>
      <c r="HM720" s="179"/>
      <c r="HN720" s="179"/>
      <c r="HO720" s="179"/>
      <c r="HP720" s="179"/>
      <c r="HQ720" s="179"/>
      <c r="HR720" s="179"/>
      <c r="HS720" s="179"/>
      <c r="HT720" s="179"/>
      <c r="HU720" s="179"/>
      <c r="HV720" s="179"/>
      <c r="HW720" s="179"/>
      <c r="HX720" s="179"/>
      <c r="HY720" s="179"/>
      <c r="HZ720" s="179"/>
      <c r="IA720" s="179"/>
      <c r="IB720" s="179"/>
      <c r="IC720" s="179"/>
      <c r="ID720" s="179"/>
      <c r="IE720" s="179"/>
      <c r="IF720" s="179"/>
      <c r="IG720" s="179"/>
      <c r="IH720" s="179"/>
      <c r="II720" s="179"/>
      <c r="IJ720" s="179"/>
      <c r="IK720" s="179"/>
      <c r="IL720" s="179"/>
      <c r="IM720" s="179"/>
      <c r="IN720" s="179"/>
      <c r="IO720" s="179"/>
      <c r="IP720" s="179"/>
      <c r="IQ720" s="179"/>
      <c r="IR720" s="179"/>
      <c r="IS720" s="179"/>
      <c r="IT720" s="179"/>
      <c r="IU720" s="179"/>
      <c r="IV720" s="179"/>
      <c r="IW720" s="179"/>
      <c r="IX720" s="179"/>
      <c r="IY720" s="179"/>
      <c r="IZ720" s="179"/>
      <c r="JA720" s="179"/>
      <c r="JB720" s="179"/>
      <c r="JC720" s="179"/>
      <c r="JD720" s="179"/>
      <c r="JE720" s="179"/>
      <c r="JF720" s="179"/>
      <c r="JG720" s="179"/>
      <c r="JH720" s="179"/>
      <c r="JI720" s="179"/>
      <c r="JJ720" s="61"/>
    </row>
    <row r="721" spans="1:270" s="9" customFormat="1" ht="80.099999999999994" customHeight="1" x14ac:dyDescent="0.25">
      <c r="A721" s="9">
        <f t="shared" si="65"/>
        <v>699</v>
      </c>
      <c r="B721" s="9">
        <f t="shared" si="64"/>
        <v>25</v>
      </c>
      <c r="C721" s="11" t="s">
        <v>1518</v>
      </c>
      <c r="D721" s="10" t="s">
        <v>276</v>
      </c>
      <c r="E721" s="9" t="s">
        <v>280</v>
      </c>
      <c r="F721" s="9" t="s">
        <v>280</v>
      </c>
      <c r="G721" s="9" t="s">
        <v>281</v>
      </c>
      <c r="H721" s="9" t="s">
        <v>3723</v>
      </c>
      <c r="I721" s="64" t="s">
        <v>4059</v>
      </c>
      <c r="J721" s="9">
        <v>3491853929</v>
      </c>
      <c r="K721" s="9" t="s">
        <v>280</v>
      </c>
      <c r="L721" s="9">
        <v>30.925588000000001</v>
      </c>
      <c r="M721" s="180">
        <v>69.846266999999997</v>
      </c>
      <c r="N721" s="9" t="s">
        <v>8</v>
      </c>
      <c r="O721" s="9" t="s">
        <v>7</v>
      </c>
      <c r="P721" s="9" t="s">
        <v>8</v>
      </c>
      <c r="S721" s="9">
        <v>2</v>
      </c>
      <c r="T721" s="9" t="s">
        <v>3978</v>
      </c>
      <c r="U721" s="9">
        <v>25500</v>
      </c>
      <c r="V721" s="9" t="s">
        <v>258</v>
      </c>
      <c r="W721" s="10" t="s">
        <v>11</v>
      </c>
      <c r="X721" s="10" t="s">
        <v>1471</v>
      </c>
      <c r="Y721" s="4"/>
      <c r="Z721" s="179"/>
      <c r="AA721" s="179"/>
      <c r="AB721" s="179"/>
      <c r="AC721" s="179"/>
      <c r="AD721" s="179"/>
      <c r="AE721" s="179"/>
      <c r="AF721" s="179"/>
      <c r="AG721" s="179"/>
      <c r="AH721" s="179"/>
      <c r="AI721" s="179"/>
      <c r="AJ721" s="179"/>
      <c r="AK721" s="179"/>
      <c r="AL721" s="179"/>
      <c r="AM721" s="179"/>
      <c r="AN721" s="179"/>
      <c r="AO721" s="179"/>
      <c r="AP721" s="179"/>
      <c r="AQ721" s="179"/>
      <c r="AR721" s="179"/>
      <c r="AS721" s="179"/>
      <c r="AT721" s="179"/>
      <c r="AU721" s="179"/>
      <c r="AV721" s="179"/>
      <c r="AW721" s="179"/>
      <c r="AX721" s="179"/>
      <c r="AY721" s="179"/>
      <c r="AZ721" s="179"/>
      <c r="BA721" s="179"/>
      <c r="BB721" s="179"/>
      <c r="BC721" s="179"/>
      <c r="BD721" s="179"/>
      <c r="BE721" s="179"/>
      <c r="BF721" s="179"/>
      <c r="BG721" s="179"/>
      <c r="BH721" s="179"/>
      <c r="BI721" s="179"/>
      <c r="BJ721" s="179"/>
      <c r="BK721" s="179"/>
      <c r="BL721" s="179"/>
      <c r="BM721" s="179"/>
      <c r="BN721" s="179"/>
      <c r="BO721" s="179"/>
      <c r="BP721" s="179"/>
      <c r="BQ721" s="179"/>
      <c r="BR721" s="179"/>
      <c r="BS721" s="179"/>
      <c r="BT721" s="179"/>
      <c r="BU721" s="179"/>
      <c r="BV721" s="179"/>
      <c r="BW721" s="179"/>
      <c r="BX721" s="179"/>
      <c r="BY721" s="179"/>
      <c r="BZ721" s="179"/>
      <c r="CA721" s="179"/>
      <c r="CB721" s="179"/>
      <c r="CC721" s="179"/>
      <c r="CD721" s="179"/>
      <c r="CE721" s="179"/>
      <c r="CF721" s="179"/>
      <c r="CG721" s="179"/>
      <c r="CH721" s="179"/>
      <c r="CI721" s="179"/>
      <c r="CJ721" s="179"/>
      <c r="CK721" s="179"/>
      <c r="CL721" s="179"/>
      <c r="CM721" s="179"/>
      <c r="CN721" s="179"/>
      <c r="CO721" s="179"/>
      <c r="CP721" s="179"/>
      <c r="CQ721" s="179"/>
      <c r="CR721" s="179"/>
      <c r="CS721" s="179"/>
      <c r="CT721" s="179"/>
      <c r="CU721" s="179"/>
      <c r="CV721" s="179"/>
      <c r="CW721" s="179"/>
      <c r="CX721" s="179"/>
      <c r="CY721" s="179"/>
      <c r="CZ721" s="179"/>
      <c r="DA721" s="179"/>
      <c r="DB721" s="179"/>
      <c r="DC721" s="179"/>
      <c r="DD721" s="179"/>
      <c r="DE721" s="179"/>
      <c r="DF721" s="179"/>
      <c r="DG721" s="179"/>
      <c r="DH721" s="179"/>
      <c r="DI721" s="179"/>
      <c r="DJ721" s="179"/>
      <c r="DK721" s="179"/>
      <c r="DL721" s="179"/>
      <c r="DM721" s="179"/>
      <c r="DN721" s="179"/>
      <c r="DO721" s="179"/>
      <c r="DP721" s="179"/>
      <c r="DQ721" s="179"/>
      <c r="DR721" s="179"/>
      <c r="DS721" s="179"/>
      <c r="DT721" s="179"/>
      <c r="DU721" s="179"/>
      <c r="DV721" s="179"/>
      <c r="DW721" s="179"/>
      <c r="DX721" s="179"/>
      <c r="DY721" s="179"/>
      <c r="DZ721" s="179"/>
      <c r="EA721" s="179"/>
      <c r="EB721" s="179"/>
      <c r="EC721" s="179"/>
      <c r="ED721" s="179"/>
      <c r="EE721" s="179"/>
      <c r="EF721" s="179"/>
      <c r="EG721" s="179"/>
      <c r="EH721" s="179"/>
      <c r="EI721" s="179"/>
      <c r="EJ721" s="179"/>
      <c r="EK721" s="179"/>
      <c r="EL721" s="179"/>
      <c r="EM721" s="179"/>
      <c r="EN721" s="179"/>
      <c r="EO721" s="179"/>
      <c r="EP721" s="179"/>
      <c r="EQ721" s="179"/>
      <c r="ER721" s="179"/>
      <c r="ES721" s="179"/>
      <c r="ET721" s="179"/>
      <c r="EU721" s="179"/>
      <c r="EV721" s="179"/>
      <c r="EW721" s="179"/>
      <c r="EX721" s="179"/>
      <c r="EY721" s="179"/>
      <c r="EZ721" s="179"/>
      <c r="FA721" s="179"/>
      <c r="FB721" s="179"/>
      <c r="FC721" s="179"/>
      <c r="FD721" s="179"/>
      <c r="FE721" s="179"/>
      <c r="FF721" s="179"/>
      <c r="FG721" s="179"/>
      <c r="FH721" s="179"/>
      <c r="FI721" s="179"/>
      <c r="FJ721" s="179"/>
      <c r="FK721" s="179"/>
      <c r="FL721" s="179"/>
      <c r="FM721" s="179"/>
      <c r="FN721" s="179"/>
      <c r="FO721" s="179"/>
      <c r="FP721" s="179"/>
      <c r="FQ721" s="179"/>
      <c r="FR721" s="179"/>
      <c r="FS721" s="179"/>
      <c r="FT721" s="179"/>
      <c r="FU721" s="179"/>
      <c r="FV721" s="179"/>
      <c r="FW721" s="179"/>
      <c r="FX721" s="179"/>
      <c r="FY721" s="179"/>
      <c r="FZ721" s="179"/>
      <c r="GA721" s="179"/>
      <c r="GB721" s="179"/>
      <c r="GC721" s="179"/>
      <c r="GD721" s="179"/>
      <c r="GE721" s="179"/>
      <c r="GF721" s="179"/>
      <c r="GG721" s="179"/>
      <c r="GH721" s="179"/>
      <c r="GI721" s="179"/>
      <c r="GJ721" s="179"/>
      <c r="GK721" s="179"/>
      <c r="GL721" s="179"/>
      <c r="GM721" s="179"/>
      <c r="GN721" s="179"/>
      <c r="GO721" s="179"/>
      <c r="GP721" s="179"/>
      <c r="GQ721" s="179"/>
      <c r="GR721" s="179"/>
      <c r="GS721" s="179"/>
      <c r="GT721" s="179"/>
      <c r="GU721" s="179"/>
      <c r="GV721" s="179"/>
      <c r="GW721" s="179"/>
      <c r="GX721" s="179"/>
      <c r="GY721" s="179"/>
      <c r="GZ721" s="179"/>
      <c r="HA721" s="179"/>
      <c r="HB721" s="179"/>
      <c r="HC721" s="179"/>
      <c r="HD721" s="179"/>
      <c r="HE721" s="179"/>
      <c r="HF721" s="179"/>
      <c r="HG721" s="179"/>
      <c r="HH721" s="179"/>
      <c r="HI721" s="179"/>
      <c r="HJ721" s="179"/>
      <c r="HK721" s="179"/>
      <c r="HL721" s="179"/>
      <c r="HM721" s="179"/>
      <c r="HN721" s="179"/>
      <c r="HO721" s="179"/>
      <c r="HP721" s="179"/>
      <c r="HQ721" s="179"/>
      <c r="HR721" s="179"/>
      <c r="HS721" s="179"/>
      <c r="HT721" s="179"/>
      <c r="HU721" s="179"/>
      <c r="HV721" s="179"/>
      <c r="HW721" s="179"/>
      <c r="HX721" s="179"/>
      <c r="HY721" s="179"/>
      <c r="HZ721" s="179"/>
      <c r="IA721" s="179"/>
      <c r="IB721" s="179"/>
      <c r="IC721" s="179"/>
      <c r="ID721" s="179"/>
      <c r="IE721" s="179"/>
      <c r="IF721" s="179"/>
      <c r="IG721" s="179"/>
      <c r="IH721" s="179"/>
      <c r="II721" s="179"/>
      <c r="IJ721" s="179"/>
      <c r="IK721" s="179"/>
      <c r="IL721" s="179"/>
      <c r="IM721" s="179"/>
      <c r="IN721" s="179"/>
      <c r="IO721" s="179"/>
      <c r="IP721" s="179"/>
      <c r="IQ721" s="179"/>
      <c r="IR721" s="179"/>
      <c r="IS721" s="179"/>
      <c r="IT721" s="179"/>
      <c r="IU721" s="179"/>
      <c r="IV721" s="179"/>
      <c r="IW721" s="179"/>
      <c r="IX721" s="179"/>
      <c r="IY721" s="179"/>
      <c r="IZ721" s="179"/>
      <c r="JA721" s="179"/>
      <c r="JB721" s="179"/>
      <c r="JC721" s="179"/>
      <c r="JD721" s="179"/>
      <c r="JE721" s="179"/>
      <c r="JF721" s="179"/>
      <c r="JG721" s="179"/>
      <c r="JH721" s="179"/>
      <c r="JI721" s="179"/>
      <c r="JJ721" s="61"/>
    </row>
    <row r="722" spans="1:270" s="9" customFormat="1" ht="80.099999999999994" customHeight="1" x14ac:dyDescent="0.25">
      <c r="A722" s="9">
        <f t="shared" si="65"/>
        <v>700</v>
      </c>
      <c r="B722" s="9">
        <f t="shared" si="64"/>
        <v>26</v>
      </c>
      <c r="C722" s="11" t="s">
        <v>1518</v>
      </c>
      <c r="D722" s="10" t="s">
        <v>276</v>
      </c>
      <c r="E722" s="9" t="s">
        <v>4017</v>
      </c>
      <c r="F722" s="9" t="s">
        <v>4017</v>
      </c>
      <c r="G722" s="9" t="s">
        <v>4025</v>
      </c>
      <c r="H722" s="9" t="s">
        <v>4060</v>
      </c>
      <c r="I722" s="64" t="s">
        <v>4061</v>
      </c>
      <c r="J722" s="9">
        <v>3326781628</v>
      </c>
      <c r="K722" s="9" t="s">
        <v>4017</v>
      </c>
      <c r="L722" s="9">
        <v>30.998438</v>
      </c>
      <c r="M722" s="180">
        <v>69.887388000000001</v>
      </c>
      <c r="N722" s="9" t="s">
        <v>8</v>
      </c>
      <c r="O722" s="9" t="s">
        <v>7</v>
      </c>
      <c r="P722" s="9" t="s">
        <v>8</v>
      </c>
      <c r="S722" s="9">
        <v>2</v>
      </c>
      <c r="T722" s="9" t="s">
        <v>3978</v>
      </c>
      <c r="U722" s="9">
        <v>25500</v>
      </c>
      <c r="V722" s="9" t="s">
        <v>258</v>
      </c>
      <c r="W722" s="10" t="s">
        <v>11</v>
      </c>
      <c r="X722" s="10" t="s">
        <v>1471</v>
      </c>
      <c r="Y722" s="4"/>
      <c r="Z722" s="179"/>
      <c r="AA722" s="179"/>
      <c r="AB722" s="179"/>
      <c r="AC722" s="179"/>
      <c r="AD722" s="179"/>
      <c r="AE722" s="179"/>
      <c r="AF722" s="179"/>
      <c r="AG722" s="179"/>
      <c r="AH722" s="179"/>
      <c r="AI722" s="179"/>
      <c r="AJ722" s="179"/>
      <c r="AK722" s="179"/>
      <c r="AL722" s="179"/>
      <c r="AM722" s="179"/>
      <c r="AN722" s="179"/>
      <c r="AO722" s="179"/>
      <c r="AP722" s="179"/>
      <c r="AQ722" s="179"/>
      <c r="AR722" s="179"/>
      <c r="AS722" s="179"/>
      <c r="AT722" s="179"/>
      <c r="AU722" s="179"/>
      <c r="AV722" s="179"/>
      <c r="AW722" s="179"/>
      <c r="AX722" s="179"/>
      <c r="AY722" s="179"/>
      <c r="AZ722" s="179"/>
      <c r="BA722" s="179"/>
      <c r="BB722" s="179"/>
      <c r="BC722" s="179"/>
      <c r="BD722" s="179"/>
      <c r="BE722" s="179"/>
      <c r="BF722" s="179"/>
      <c r="BG722" s="179"/>
      <c r="BH722" s="179"/>
      <c r="BI722" s="179"/>
      <c r="BJ722" s="179"/>
      <c r="BK722" s="179"/>
      <c r="BL722" s="179"/>
      <c r="BM722" s="179"/>
      <c r="BN722" s="179"/>
      <c r="BO722" s="179"/>
      <c r="BP722" s="179"/>
      <c r="BQ722" s="179"/>
      <c r="BR722" s="179"/>
      <c r="BS722" s="179"/>
      <c r="BT722" s="179"/>
      <c r="BU722" s="179"/>
      <c r="BV722" s="179"/>
      <c r="BW722" s="179"/>
      <c r="BX722" s="179"/>
      <c r="BY722" s="179"/>
      <c r="BZ722" s="179"/>
      <c r="CA722" s="179"/>
      <c r="CB722" s="179"/>
      <c r="CC722" s="179"/>
      <c r="CD722" s="179"/>
      <c r="CE722" s="179"/>
      <c r="CF722" s="179"/>
      <c r="CG722" s="179"/>
      <c r="CH722" s="179"/>
      <c r="CI722" s="179"/>
      <c r="CJ722" s="179"/>
      <c r="CK722" s="179"/>
      <c r="CL722" s="179"/>
      <c r="CM722" s="179"/>
      <c r="CN722" s="179"/>
      <c r="CO722" s="179"/>
      <c r="CP722" s="179"/>
      <c r="CQ722" s="179"/>
      <c r="CR722" s="179"/>
      <c r="CS722" s="179"/>
      <c r="CT722" s="179"/>
      <c r="CU722" s="179"/>
      <c r="CV722" s="179"/>
      <c r="CW722" s="179"/>
      <c r="CX722" s="179"/>
      <c r="CY722" s="179"/>
      <c r="CZ722" s="179"/>
      <c r="DA722" s="179"/>
      <c r="DB722" s="179"/>
      <c r="DC722" s="179"/>
      <c r="DD722" s="179"/>
      <c r="DE722" s="179"/>
      <c r="DF722" s="179"/>
      <c r="DG722" s="179"/>
      <c r="DH722" s="179"/>
      <c r="DI722" s="179"/>
      <c r="DJ722" s="179"/>
      <c r="DK722" s="179"/>
      <c r="DL722" s="179"/>
      <c r="DM722" s="179"/>
      <c r="DN722" s="179"/>
      <c r="DO722" s="179"/>
      <c r="DP722" s="179"/>
      <c r="DQ722" s="179"/>
      <c r="DR722" s="179"/>
      <c r="DS722" s="179"/>
      <c r="DT722" s="179"/>
      <c r="DU722" s="179"/>
      <c r="DV722" s="179"/>
      <c r="DW722" s="179"/>
      <c r="DX722" s="179"/>
      <c r="DY722" s="179"/>
      <c r="DZ722" s="179"/>
      <c r="EA722" s="179"/>
      <c r="EB722" s="179"/>
      <c r="EC722" s="179"/>
      <c r="ED722" s="179"/>
      <c r="EE722" s="179"/>
      <c r="EF722" s="179"/>
      <c r="EG722" s="179"/>
      <c r="EH722" s="179"/>
      <c r="EI722" s="179"/>
      <c r="EJ722" s="179"/>
      <c r="EK722" s="179"/>
      <c r="EL722" s="179"/>
      <c r="EM722" s="179"/>
      <c r="EN722" s="179"/>
      <c r="EO722" s="179"/>
      <c r="EP722" s="179"/>
      <c r="EQ722" s="179"/>
      <c r="ER722" s="179"/>
      <c r="ES722" s="179"/>
      <c r="ET722" s="179"/>
      <c r="EU722" s="179"/>
      <c r="EV722" s="179"/>
      <c r="EW722" s="179"/>
      <c r="EX722" s="179"/>
      <c r="EY722" s="179"/>
      <c r="EZ722" s="179"/>
      <c r="FA722" s="179"/>
      <c r="FB722" s="179"/>
      <c r="FC722" s="179"/>
      <c r="FD722" s="179"/>
      <c r="FE722" s="179"/>
      <c r="FF722" s="179"/>
      <c r="FG722" s="179"/>
      <c r="FH722" s="179"/>
      <c r="FI722" s="179"/>
      <c r="FJ722" s="179"/>
      <c r="FK722" s="179"/>
      <c r="FL722" s="179"/>
      <c r="FM722" s="179"/>
      <c r="FN722" s="179"/>
      <c r="FO722" s="179"/>
      <c r="FP722" s="179"/>
      <c r="FQ722" s="179"/>
      <c r="FR722" s="179"/>
      <c r="FS722" s="179"/>
      <c r="FT722" s="179"/>
      <c r="FU722" s="179"/>
      <c r="FV722" s="179"/>
      <c r="FW722" s="179"/>
      <c r="FX722" s="179"/>
      <c r="FY722" s="179"/>
      <c r="FZ722" s="179"/>
      <c r="GA722" s="179"/>
      <c r="GB722" s="179"/>
      <c r="GC722" s="179"/>
      <c r="GD722" s="179"/>
      <c r="GE722" s="179"/>
      <c r="GF722" s="179"/>
      <c r="GG722" s="179"/>
      <c r="GH722" s="179"/>
      <c r="GI722" s="179"/>
      <c r="GJ722" s="179"/>
      <c r="GK722" s="179"/>
      <c r="GL722" s="179"/>
      <c r="GM722" s="179"/>
      <c r="GN722" s="179"/>
      <c r="GO722" s="179"/>
      <c r="GP722" s="179"/>
      <c r="GQ722" s="179"/>
      <c r="GR722" s="179"/>
      <c r="GS722" s="179"/>
      <c r="GT722" s="179"/>
      <c r="GU722" s="179"/>
      <c r="GV722" s="179"/>
      <c r="GW722" s="179"/>
      <c r="GX722" s="179"/>
      <c r="GY722" s="179"/>
      <c r="GZ722" s="179"/>
      <c r="HA722" s="179"/>
      <c r="HB722" s="179"/>
      <c r="HC722" s="179"/>
      <c r="HD722" s="179"/>
      <c r="HE722" s="179"/>
      <c r="HF722" s="179"/>
      <c r="HG722" s="179"/>
      <c r="HH722" s="179"/>
      <c r="HI722" s="179"/>
      <c r="HJ722" s="179"/>
      <c r="HK722" s="179"/>
      <c r="HL722" s="179"/>
      <c r="HM722" s="179"/>
      <c r="HN722" s="179"/>
      <c r="HO722" s="179"/>
      <c r="HP722" s="179"/>
      <c r="HQ722" s="179"/>
      <c r="HR722" s="179"/>
      <c r="HS722" s="179"/>
      <c r="HT722" s="179"/>
      <c r="HU722" s="179"/>
      <c r="HV722" s="179"/>
      <c r="HW722" s="179"/>
      <c r="HX722" s="179"/>
      <c r="HY722" s="179"/>
      <c r="HZ722" s="179"/>
      <c r="IA722" s="179"/>
      <c r="IB722" s="179"/>
      <c r="IC722" s="179"/>
      <c r="ID722" s="179"/>
      <c r="IE722" s="179"/>
      <c r="IF722" s="179"/>
      <c r="IG722" s="179"/>
      <c r="IH722" s="179"/>
      <c r="II722" s="179"/>
      <c r="IJ722" s="179"/>
      <c r="IK722" s="179"/>
      <c r="IL722" s="179"/>
      <c r="IM722" s="179"/>
      <c r="IN722" s="179"/>
      <c r="IO722" s="179"/>
      <c r="IP722" s="179"/>
      <c r="IQ722" s="179"/>
      <c r="IR722" s="179"/>
      <c r="IS722" s="179"/>
      <c r="IT722" s="179"/>
      <c r="IU722" s="179"/>
      <c r="IV722" s="179"/>
      <c r="IW722" s="179"/>
      <c r="IX722" s="179"/>
      <c r="IY722" s="179"/>
      <c r="IZ722" s="179"/>
      <c r="JA722" s="179"/>
      <c r="JB722" s="179"/>
      <c r="JC722" s="179"/>
      <c r="JD722" s="179"/>
      <c r="JE722" s="179"/>
      <c r="JF722" s="179"/>
      <c r="JG722" s="179"/>
      <c r="JH722" s="179"/>
      <c r="JI722" s="179"/>
      <c r="JJ722" s="61"/>
    </row>
    <row r="723" spans="1:270" s="9" customFormat="1" ht="80.099999999999994" customHeight="1" x14ac:dyDescent="0.25">
      <c r="A723" s="9">
        <f t="shared" si="65"/>
        <v>701</v>
      </c>
      <c r="B723" s="9">
        <f t="shared" si="64"/>
        <v>27</v>
      </c>
      <c r="C723" s="11" t="s">
        <v>1518</v>
      </c>
      <c r="D723" s="10" t="s">
        <v>276</v>
      </c>
      <c r="E723" s="9" t="s">
        <v>280</v>
      </c>
      <c r="F723" s="9" t="s">
        <v>280</v>
      </c>
      <c r="G723" s="9" t="s">
        <v>1243</v>
      </c>
      <c r="H723" s="9" t="s">
        <v>144</v>
      </c>
      <c r="I723" s="64" t="s">
        <v>4062</v>
      </c>
      <c r="J723" s="9">
        <v>3475851069</v>
      </c>
      <c r="K723" s="9" t="s">
        <v>280</v>
      </c>
      <c r="L723" s="9">
        <v>30.736522999999998</v>
      </c>
      <c r="M723" s="180">
        <v>69.817761000000004</v>
      </c>
      <c r="N723" s="9" t="s">
        <v>8</v>
      </c>
      <c r="O723" s="9" t="s">
        <v>7</v>
      </c>
      <c r="P723" s="9" t="s">
        <v>8</v>
      </c>
      <c r="S723" s="9">
        <v>2</v>
      </c>
      <c r="T723" s="9" t="s">
        <v>3978</v>
      </c>
      <c r="U723" s="9">
        <v>25500</v>
      </c>
      <c r="V723" s="9" t="s">
        <v>258</v>
      </c>
      <c r="W723" s="10" t="s">
        <v>11</v>
      </c>
      <c r="X723" s="10" t="s">
        <v>1471</v>
      </c>
      <c r="Y723" s="4"/>
      <c r="Z723" s="179"/>
      <c r="AA723" s="179"/>
      <c r="AB723" s="179"/>
      <c r="AC723" s="179"/>
      <c r="AD723" s="179"/>
      <c r="AE723" s="179"/>
      <c r="AF723" s="179"/>
      <c r="AG723" s="179"/>
      <c r="AH723" s="179"/>
      <c r="AI723" s="179"/>
      <c r="AJ723" s="179"/>
      <c r="AK723" s="179"/>
      <c r="AL723" s="179"/>
      <c r="AM723" s="179"/>
      <c r="AN723" s="179"/>
      <c r="AO723" s="179"/>
      <c r="AP723" s="179"/>
      <c r="AQ723" s="179"/>
      <c r="AR723" s="179"/>
      <c r="AS723" s="179"/>
      <c r="AT723" s="179"/>
      <c r="AU723" s="179"/>
      <c r="AV723" s="179"/>
      <c r="AW723" s="179"/>
      <c r="AX723" s="179"/>
      <c r="AY723" s="179"/>
      <c r="AZ723" s="179"/>
      <c r="BA723" s="179"/>
      <c r="BB723" s="179"/>
      <c r="BC723" s="179"/>
      <c r="BD723" s="179"/>
      <c r="BE723" s="179"/>
      <c r="BF723" s="179"/>
      <c r="BG723" s="179"/>
      <c r="BH723" s="179"/>
      <c r="BI723" s="179"/>
      <c r="BJ723" s="179"/>
      <c r="BK723" s="179"/>
      <c r="BL723" s="179"/>
      <c r="BM723" s="179"/>
      <c r="BN723" s="179"/>
      <c r="BO723" s="179"/>
      <c r="BP723" s="179"/>
      <c r="BQ723" s="179"/>
      <c r="BR723" s="179"/>
      <c r="BS723" s="179"/>
      <c r="BT723" s="179"/>
      <c r="BU723" s="179"/>
      <c r="BV723" s="179"/>
      <c r="BW723" s="179"/>
      <c r="BX723" s="179"/>
      <c r="BY723" s="179"/>
      <c r="BZ723" s="179"/>
      <c r="CA723" s="179"/>
      <c r="CB723" s="179"/>
      <c r="CC723" s="179"/>
      <c r="CD723" s="179"/>
      <c r="CE723" s="179"/>
      <c r="CF723" s="179"/>
      <c r="CG723" s="179"/>
      <c r="CH723" s="179"/>
      <c r="CI723" s="179"/>
      <c r="CJ723" s="179"/>
      <c r="CK723" s="179"/>
      <c r="CL723" s="179"/>
      <c r="CM723" s="179"/>
      <c r="CN723" s="179"/>
      <c r="CO723" s="179"/>
      <c r="CP723" s="179"/>
      <c r="CQ723" s="179"/>
      <c r="CR723" s="179"/>
      <c r="CS723" s="179"/>
      <c r="CT723" s="179"/>
      <c r="CU723" s="179"/>
      <c r="CV723" s="179"/>
      <c r="CW723" s="179"/>
      <c r="CX723" s="179"/>
      <c r="CY723" s="179"/>
      <c r="CZ723" s="179"/>
      <c r="DA723" s="179"/>
      <c r="DB723" s="179"/>
      <c r="DC723" s="179"/>
      <c r="DD723" s="179"/>
      <c r="DE723" s="179"/>
      <c r="DF723" s="179"/>
      <c r="DG723" s="179"/>
      <c r="DH723" s="179"/>
      <c r="DI723" s="179"/>
      <c r="DJ723" s="179"/>
      <c r="DK723" s="179"/>
      <c r="DL723" s="179"/>
      <c r="DM723" s="179"/>
      <c r="DN723" s="179"/>
      <c r="DO723" s="179"/>
      <c r="DP723" s="179"/>
      <c r="DQ723" s="179"/>
      <c r="DR723" s="179"/>
      <c r="DS723" s="179"/>
      <c r="DT723" s="179"/>
      <c r="DU723" s="179"/>
      <c r="DV723" s="179"/>
      <c r="DW723" s="179"/>
      <c r="DX723" s="179"/>
      <c r="DY723" s="179"/>
      <c r="DZ723" s="179"/>
      <c r="EA723" s="179"/>
      <c r="EB723" s="179"/>
      <c r="EC723" s="179"/>
      <c r="ED723" s="179"/>
      <c r="EE723" s="179"/>
      <c r="EF723" s="179"/>
      <c r="EG723" s="179"/>
      <c r="EH723" s="179"/>
      <c r="EI723" s="179"/>
      <c r="EJ723" s="179"/>
      <c r="EK723" s="179"/>
      <c r="EL723" s="179"/>
      <c r="EM723" s="179"/>
      <c r="EN723" s="179"/>
      <c r="EO723" s="179"/>
      <c r="EP723" s="179"/>
      <c r="EQ723" s="179"/>
      <c r="ER723" s="179"/>
      <c r="ES723" s="179"/>
      <c r="ET723" s="179"/>
      <c r="EU723" s="179"/>
      <c r="EV723" s="179"/>
      <c r="EW723" s="179"/>
      <c r="EX723" s="179"/>
      <c r="EY723" s="179"/>
      <c r="EZ723" s="179"/>
      <c r="FA723" s="179"/>
      <c r="FB723" s="179"/>
      <c r="FC723" s="179"/>
      <c r="FD723" s="179"/>
      <c r="FE723" s="179"/>
      <c r="FF723" s="179"/>
      <c r="FG723" s="179"/>
      <c r="FH723" s="179"/>
      <c r="FI723" s="179"/>
      <c r="FJ723" s="179"/>
      <c r="FK723" s="179"/>
      <c r="FL723" s="179"/>
      <c r="FM723" s="179"/>
      <c r="FN723" s="179"/>
      <c r="FO723" s="179"/>
      <c r="FP723" s="179"/>
      <c r="FQ723" s="179"/>
      <c r="FR723" s="179"/>
      <c r="FS723" s="179"/>
      <c r="FT723" s="179"/>
      <c r="FU723" s="179"/>
      <c r="FV723" s="179"/>
      <c r="FW723" s="179"/>
      <c r="FX723" s="179"/>
      <c r="FY723" s="179"/>
      <c r="FZ723" s="179"/>
      <c r="GA723" s="179"/>
      <c r="GB723" s="179"/>
      <c r="GC723" s="179"/>
      <c r="GD723" s="179"/>
      <c r="GE723" s="179"/>
      <c r="GF723" s="179"/>
      <c r="GG723" s="179"/>
      <c r="GH723" s="179"/>
      <c r="GI723" s="179"/>
      <c r="GJ723" s="179"/>
      <c r="GK723" s="179"/>
      <c r="GL723" s="179"/>
      <c r="GM723" s="179"/>
      <c r="GN723" s="179"/>
      <c r="GO723" s="179"/>
      <c r="GP723" s="179"/>
      <c r="GQ723" s="179"/>
      <c r="GR723" s="179"/>
      <c r="GS723" s="179"/>
      <c r="GT723" s="179"/>
      <c r="GU723" s="179"/>
      <c r="GV723" s="179"/>
      <c r="GW723" s="179"/>
      <c r="GX723" s="179"/>
      <c r="GY723" s="179"/>
      <c r="GZ723" s="179"/>
      <c r="HA723" s="179"/>
      <c r="HB723" s="179"/>
      <c r="HC723" s="179"/>
      <c r="HD723" s="179"/>
      <c r="HE723" s="179"/>
      <c r="HF723" s="179"/>
      <c r="HG723" s="179"/>
      <c r="HH723" s="179"/>
      <c r="HI723" s="179"/>
      <c r="HJ723" s="179"/>
      <c r="HK723" s="179"/>
      <c r="HL723" s="179"/>
      <c r="HM723" s="179"/>
      <c r="HN723" s="179"/>
      <c r="HO723" s="179"/>
      <c r="HP723" s="179"/>
      <c r="HQ723" s="179"/>
      <c r="HR723" s="179"/>
      <c r="HS723" s="179"/>
      <c r="HT723" s="179"/>
      <c r="HU723" s="179"/>
      <c r="HV723" s="179"/>
      <c r="HW723" s="179"/>
      <c r="HX723" s="179"/>
      <c r="HY723" s="179"/>
      <c r="HZ723" s="179"/>
      <c r="IA723" s="179"/>
      <c r="IB723" s="179"/>
      <c r="IC723" s="179"/>
      <c r="ID723" s="179"/>
      <c r="IE723" s="179"/>
      <c r="IF723" s="179"/>
      <c r="IG723" s="179"/>
      <c r="IH723" s="179"/>
      <c r="II723" s="179"/>
      <c r="IJ723" s="179"/>
      <c r="IK723" s="179"/>
      <c r="IL723" s="179"/>
      <c r="IM723" s="179"/>
      <c r="IN723" s="179"/>
      <c r="IO723" s="179"/>
      <c r="IP723" s="179"/>
      <c r="IQ723" s="179"/>
      <c r="IR723" s="179"/>
      <c r="IS723" s="179"/>
      <c r="IT723" s="179"/>
      <c r="IU723" s="179"/>
      <c r="IV723" s="179"/>
      <c r="IW723" s="179"/>
      <c r="IX723" s="179"/>
      <c r="IY723" s="179"/>
      <c r="IZ723" s="179"/>
      <c r="JA723" s="179"/>
      <c r="JB723" s="179"/>
      <c r="JC723" s="179"/>
      <c r="JD723" s="179"/>
      <c r="JE723" s="179"/>
      <c r="JF723" s="179"/>
      <c r="JG723" s="179"/>
      <c r="JH723" s="179"/>
      <c r="JI723" s="179"/>
      <c r="JJ723" s="61"/>
    </row>
    <row r="724" spans="1:270" s="9" customFormat="1" ht="80.099999999999994" customHeight="1" x14ac:dyDescent="0.25">
      <c r="A724" s="9">
        <f t="shared" si="65"/>
        <v>702</v>
      </c>
      <c r="B724" s="9">
        <f t="shared" si="64"/>
        <v>28</v>
      </c>
      <c r="C724" s="11" t="s">
        <v>1518</v>
      </c>
      <c r="D724" s="10" t="s">
        <v>276</v>
      </c>
      <c r="E724" s="9" t="s">
        <v>280</v>
      </c>
      <c r="F724" s="9" t="s">
        <v>280</v>
      </c>
      <c r="G724" s="9" t="s">
        <v>1243</v>
      </c>
      <c r="H724" s="9" t="s">
        <v>4063</v>
      </c>
      <c r="I724" s="64" t="s">
        <v>4064</v>
      </c>
      <c r="J724" s="9">
        <v>3218158573</v>
      </c>
      <c r="K724" s="9" t="s">
        <v>280</v>
      </c>
      <c r="L724" s="9">
        <v>30.790082999999999</v>
      </c>
      <c r="M724" s="180">
        <v>69.804882000000006</v>
      </c>
      <c r="N724" s="9" t="s">
        <v>8</v>
      </c>
      <c r="O724" s="9" t="s">
        <v>7</v>
      </c>
      <c r="P724" s="9" t="s">
        <v>8</v>
      </c>
      <c r="S724" s="9">
        <v>2</v>
      </c>
      <c r="T724" s="9" t="s">
        <v>3978</v>
      </c>
      <c r="U724" s="9">
        <v>25500</v>
      </c>
      <c r="V724" s="9" t="s">
        <v>258</v>
      </c>
      <c r="W724" s="10" t="s">
        <v>11</v>
      </c>
      <c r="X724" s="10" t="s">
        <v>1471</v>
      </c>
      <c r="Y724" s="4"/>
      <c r="Z724" s="179"/>
      <c r="AA724" s="179"/>
      <c r="AB724" s="179"/>
      <c r="AC724" s="179"/>
      <c r="AD724" s="179"/>
      <c r="AE724" s="179"/>
      <c r="AF724" s="179"/>
      <c r="AG724" s="179"/>
      <c r="AH724" s="179"/>
      <c r="AI724" s="179"/>
      <c r="AJ724" s="179"/>
      <c r="AK724" s="179"/>
      <c r="AL724" s="179"/>
      <c r="AM724" s="179"/>
      <c r="AN724" s="179"/>
      <c r="AO724" s="179"/>
      <c r="AP724" s="179"/>
      <c r="AQ724" s="179"/>
      <c r="AR724" s="179"/>
      <c r="AS724" s="179"/>
      <c r="AT724" s="179"/>
      <c r="AU724" s="179"/>
      <c r="AV724" s="179"/>
      <c r="AW724" s="179"/>
      <c r="AX724" s="179"/>
      <c r="AY724" s="179"/>
      <c r="AZ724" s="179"/>
      <c r="BA724" s="179"/>
      <c r="BB724" s="179"/>
      <c r="BC724" s="179"/>
      <c r="BD724" s="179"/>
      <c r="BE724" s="179"/>
      <c r="BF724" s="179"/>
      <c r="BG724" s="179"/>
      <c r="BH724" s="179"/>
      <c r="BI724" s="179"/>
      <c r="BJ724" s="179"/>
      <c r="BK724" s="179"/>
      <c r="BL724" s="179"/>
      <c r="BM724" s="179"/>
      <c r="BN724" s="179"/>
      <c r="BO724" s="179"/>
      <c r="BP724" s="179"/>
      <c r="BQ724" s="179"/>
      <c r="BR724" s="179"/>
      <c r="BS724" s="179"/>
      <c r="BT724" s="179"/>
      <c r="BU724" s="179"/>
      <c r="BV724" s="179"/>
      <c r="BW724" s="179"/>
      <c r="BX724" s="179"/>
      <c r="BY724" s="179"/>
      <c r="BZ724" s="179"/>
      <c r="CA724" s="179"/>
      <c r="CB724" s="179"/>
      <c r="CC724" s="179"/>
      <c r="CD724" s="179"/>
      <c r="CE724" s="179"/>
      <c r="CF724" s="179"/>
      <c r="CG724" s="179"/>
      <c r="CH724" s="179"/>
      <c r="CI724" s="179"/>
      <c r="CJ724" s="179"/>
      <c r="CK724" s="179"/>
      <c r="CL724" s="179"/>
      <c r="CM724" s="179"/>
      <c r="CN724" s="179"/>
      <c r="CO724" s="179"/>
      <c r="CP724" s="179"/>
      <c r="CQ724" s="179"/>
      <c r="CR724" s="179"/>
      <c r="CS724" s="179"/>
      <c r="CT724" s="179"/>
      <c r="CU724" s="179"/>
      <c r="CV724" s="179"/>
      <c r="CW724" s="179"/>
      <c r="CX724" s="179"/>
      <c r="CY724" s="179"/>
      <c r="CZ724" s="179"/>
      <c r="DA724" s="179"/>
      <c r="DB724" s="179"/>
      <c r="DC724" s="179"/>
      <c r="DD724" s="179"/>
      <c r="DE724" s="179"/>
      <c r="DF724" s="179"/>
      <c r="DG724" s="179"/>
      <c r="DH724" s="179"/>
      <c r="DI724" s="179"/>
      <c r="DJ724" s="179"/>
      <c r="DK724" s="179"/>
      <c r="DL724" s="179"/>
      <c r="DM724" s="179"/>
      <c r="DN724" s="179"/>
      <c r="DO724" s="179"/>
      <c r="DP724" s="179"/>
      <c r="DQ724" s="179"/>
      <c r="DR724" s="179"/>
      <c r="DS724" s="179"/>
      <c r="DT724" s="179"/>
      <c r="DU724" s="179"/>
      <c r="DV724" s="179"/>
      <c r="DW724" s="179"/>
      <c r="DX724" s="179"/>
      <c r="DY724" s="179"/>
      <c r="DZ724" s="179"/>
      <c r="EA724" s="179"/>
      <c r="EB724" s="179"/>
      <c r="EC724" s="179"/>
      <c r="ED724" s="179"/>
      <c r="EE724" s="179"/>
      <c r="EF724" s="179"/>
      <c r="EG724" s="179"/>
      <c r="EH724" s="179"/>
      <c r="EI724" s="179"/>
      <c r="EJ724" s="179"/>
      <c r="EK724" s="179"/>
      <c r="EL724" s="179"/>
      <c r="EM724" s="179"/>
      <c r="EN724" s="179"/>
      <c r="EO724" s="179"/>
      <c r="EP724" s="179"/>
      <c r="EQ724" s="179"/>
      <c r="ER724" s="179"/>
      <c r="ES724" s="179"/>
      <c r="ET724" s="179"/>
      <c r="EU724" s="179"/>
      <c r="EV724" s="179"/>
      <c r="EW724" s="179"/>
      <c r="EX724" s="179"/>
      <c r="EY724" s="179"/>
      <c r="EZ724" s="179"/>
      <c r="FA724" s="179"/>
      <c r="FB724" s="179"/>
      <c r="FC724" s="179"/>
      <c r="FD724" s="179"/>
      <c r="FE724" s="179"/>
      <c r="FF724" s="179"/>
      <c r="FG724" s="179"/>
      <c r="FH724" s="179"/>
      <c r="FI724" s="179"/>
      <c r="FJ724" s="179"/>
      <c r="FK724" s="179"/>
      <c r="FL724" s="179"/>
      <c r="FM724" s="179"/>
      <c r="FN724" s="179"/>
      <c r="FO724" s="179"/>
      <c r="FP724" s="179"/>
      <c r="FQ724" s="179"/>
      <c r="FR724" s="179"/>
      <c r="FS724" s="179"/>
      <c r="FT724" s="179"/>
      <c r="FU724" s="179"/>
      <c r="FV724" s="179"/>
      <c r="FW724" s="179"/>
      <c r="FX724" s="179"/>
      <c r="FY724" s="179"/>
      <c r="FZ724" s="179"/>
      <c r="GA724" s="179"/>
      <c r="GB724" s="179"/>
      <c r="GC724" s="179"/>
      <c r="GD724" s="179"/>
      <c r="GE724" s="179"/>
      <c r="GF724" s="179"/>
      <c r="GG724" s="179"/>
      <c r="GH724" s="179"/>
      <c r="GI724" s="179"/>
      <c r="GJ724" s="179"/>
      <c r="GK724" s="179"/>
      <c r="GL724" s="179"/>
      <c r="GM724" s="179"/>
      <c r="GN724" s="179"/>
      <c r="GO724" s="179"/>
      <c r="GP724" s="179"/>
      <c r="GQ724" s="179"/>
      <c r="GR724" s="179"/>
      <c r="GS724" s="179"/>
      <c r="GT724" s="179"/>
      <c r="GU724" s="179"/>
      <c r="GV724" s="179"/>
      <c r="GW724" s="179"/>
      <c r="GX724" s="179"/>
      <c r="GY724" s="179"/>
      <c r="GZ724" s="179"/>
      <c r="HA724" s="179"/>
      <c r="HB724" s="179"/>
      <c r="HC724" s="179"/>
      <c r="HD724" s="179"/>
      <c r="HE724" s="179"/>
      <c r="HF724" s="179"/>
      <c r="HG724" s="179"/>
      <c r="HH724" s="179"/>
      <c r="HI724" s="179"/>
      <c r="HJ724" s="179"/>
      <c r="HK724" s="179"/>
      <c r="HL724" s="179"/>
      <c r="HM724" s="179"/>
      <c r="HN724" s="179"/>
      <c r="HO724" s="179"/>
      <c r="HP724" s="179"/>
      <c r="HQ724" s="179"/>
      <c r="HR724" s="179"/>
      <c r="HS724" s="179"/>
      <c r="HT724" s="179"/>
      <c r="HU724" s="179"/>
      <c r="HV724" s="179"/>
      <c r="HW724" s="179"/>
      <c r="HX724" s="179"/>
      <c r="HY724" s="179"/>
      <c r="HZ724" s="179"/>
      <c r="IA724" s="179"/>
      <c r="IB724" s="179"/>
      <c r="IC724" s="179"/>
      <c r="ID724" s="179"/>
      <c r="IE724" s="179"/>
      <c r="IF724" s="179"/>
      <c r="IG724" s="179"/>
      <c r="IH724" s="179"/>
      <c r="II724" s="179"/>
      <c r="IJ724" s="179"/>
      <c r="IK724" s="179"/>
      <c r="IL724" s="179"/>
      <c r="IM724" s="179"/>
      <c r="IN724" s="179"/>
      <c r="IO724" s="179"/>
      <c r="IP724" s="179"/>
      <c r="IQ724" s="179"/>
      <c r="IR724" s="179"/>
      <c r="IS724" s="179"/>
      <c r="IT724" s="179"/>
      <c r="IU724" s="179"/>
      <c r="IV724" s="179"/>
      <c r="IW724" s="179"/>
      <c r="IX724" s="179"/>
      <c r="IY724" s="179"/>
      <c r="IZ724" s="179"/>
      <c r="JA724" s="179"/>
      <c r="JB724" s="179"/>
      <c r="JC724" s="179"/>
      <c r="JD724" s="179"/>
      <c r="JE724" s="179"/>
      <c r="JF724" s="179"/>
      <c r="JG724" s="179"/>
      <c r="JH724" s="179"/>
      <c r="JI724" s="179"/>
      <c r="JJ724" s="61"/>
    </row>
    <row r="725" spans="1:270" s="9" customFormat="1" ht="80.099999999999994" customHeight="1" x14ac:dyDescent="0.25">
      <c r="A725" s="9">
        <f t="shared" si="65"/>
        <v>703</v>
      </c>
      <c r="B725" s="9">
        <f t="shared" si="64"/>
        <v>29</v>
      </c>
      <c r="C725" s="11" t="s">
        <v>1518</v>
      </c>
      <c r="D725" s="10" t="s">
        <v>276</v>
      </c>
      <c r="E725" s="9" t="s">
        <v>280</v>
      </c>
      <c r="F725" s="9" t="s">
        <v>280</v>
      </c>
      <c r="G725" s="9" t="s">
        <v>281</v>
      </c>
      <c r="H725" s="9" t="s">
        <v>4065</v>
      </c>
      <c r="I725" s="64" t="s">
        <v>4066</v>
      </c>
      <c r="J725" s="9">
        <v>3434091239</v>
      </c>
      <c r="K725" s="9" t="s">
        <v>280</v>
      </c>
      <c r="L725" s="9">
        <v>30.867898</v>
      </c>
      <c r="M725" s="180">
        <v>69.916138000000004</v>
      </c>
      <c r="N725" s="9" t="s">
        <v>8</v>
      </c>
      <c r="O725" s="9" t="s">
        <v>7</v>
      </c>
      <c r="P725" s="9" t="s">
        <v>8</v>
      </c>
      <c r="S725" s="9">
        <v>2</v>
      </c>
      <c r="T725" s="9" t="s">
        <v>3978</v>
      </c>
      <c r="U725" s="9">
        <v>25500</v>
      </c>
      <c r="V725" s="9" t="s">
        <v>258</v>
      </c>
      <c r="W725" s="10" t="s">
        <v>11</v>
      </c>
      <c r="X725" s="10" t="s">
        <v>1471</v>
      </c>
      <c r="Y725" s="4"/>
      <c r="Z725" s="179"/>
      <c r="AA725" s="179"/>
      <c r="AB725" s="179"/>
      <c r="AC725" s="179"/>
      <c r="AD725" s="179"/>
      <c r="AE725" s="179"/>
      <c r="AF725" s="179"/>
      <c r="AG725" s="179"/>
      <c r="AH725" s="179"/>
      <c r="AI725" s="179"/>
      <c r="AJ725" s="179"/>
      <c r="AK725" s="179"/>
      <c r="AL725" s="179"/>
      <c r="AM725" s="179"/>
      <c r="AN725" s="179"/>
      <c r="AO725" s="179"/>
      <c r="AP725" s="179"/>
      <c r="AQ725" s="179"/>
      <c r="AR725" s="179"/>
      <c r="AS725" s="179"/>
      <c r="AT725" s="179"/>
      <c r="AU725" s="179"/>
      <c r="AV725" s="179"/>
      <c r="AW725" s="179"/>
      <c r="AX725" s="179"/>
      <c r="AY725" s="179"/>
      <c r="AZ725" s="179"/>
      <c r="BA725" s="179"/>
      <c r="BB725" s="179"/>
      <c r="BC725" s="179"/>
      <c r="BD725" s="179"/>
      <c r="BE725" s="179"/>
      <c r="BF725" s="179"/>
      <c r="BG725" s="179"/>
      <c r="BH725" s="179"/>
      <c r="BI725" s="179"/>
      <c r="BJ725" s="179"/>
      <c r="BK725" s="179"/>
      <c r="BL725" s="179"/>
      <c r="BM725" s="179"/>
      <c r="BN725" s="179"/>
      <c r="BO725" s="179"/>
      <c r="BP725" s="179"/>
      <c r="BQ725" s="179"/>
      <c r="BR725" s="179"/>
      <c r="BS725" s="179"/>
      <c r="BT725" s="179"/>
      <c r="BU725" s="179"/>
      <c r="BV725" s="179"/>
      <c r="BW725" s="179"/>
      <c r="BX725" s="179"/>
      <c r="BY725" s="179"/>
      <c r="BZ725" s="179"/>
      <c r="CA725" s="179"/>
      <c r="CB725" s="179"/>
      <c r="CC725" s="179"/>
      <c r="CD725" s="179"/>
      <c r="CE725" s="179"/>
      <c r="CF725" s="179"/>
      <c r="CG725" s="179"/>
      <c r="CH725" s="179"/>
      <c r="CI725" s="179"/>
      <c r="CJ725" s="179"/>
      <c r="CK725" s="179"/>
      <c r="CL725" s="179"/>
      <c r="CM725" s="179"/>
      <c r="CN725" s="179"/>
      <c r="CO725" s="179"/>
      <c r="CP725" s="179"/>
      <c r="CQ725" s="179"/>
      <c r="CR725" s="179"/>
      <c r="CS725" s="179"/>
      <c r="CT725" s="179"/>
      <c r="CU725" s="179"/>
      <c r="CV725" s="179"/>
      <c r="CW725" s="179"/>
      <c r="CX725" s="179"/>
      <c r="CY725" s="179"/>
      <c r="CZ725" s="179"/>
      <c r="DA725" s="179"/>
      <c r="DB725" s="179"/>
      <c r="DC725" s="179"/>
      <c r="DD725" s="179"/>
      <c r="DE725" s="179"/>
      <c r="DF725" s="179"/>
      <c r="DG725" s="179"/>
      <c r="DH725" s="179"/>
      <c r="DI725" s="179"/>
      <c r="DJ725" s="179"/>
      <c r="DK725" s="179"/>
      <c r="DL725" s="179"/>
      <c r="DM725" s="179"/>
      <c r="DN725" s="179"/>
      <c r="DO725" s="179"/>
      <c r="DP725" s="179"/>
      <c r="DQ725" s="179"/>
      <c r="DR725" s="179"/>
      <c r="DS725" s="179"/>
      <c r="DT725" s="179"/>
      <c r="DU725" s="179"/>
      <c r="DV725" s="179"/>
      <c r="DW725" s="179"/>
      <c r="DX725" s="179"/>
      <c r="DY725" s="179"/>
      <c r="DZ725" s="179"/>
      <c r="EA725" s="179"/>
      <c r="EB725" s="179"/>
      <c r="EC725" s="179"/>
      <c r="ED725" s="179"/>
      <c r="EE725" s="179"/>
      <c r="EF725" s="179"/>
      <c r="EG725" s="179"/>
      <c r="EH725" s="179"/>
      <c r="EI725" s="179"/>
      <c r="EJ725" s="179"/>
      <c r="EK725" s="179"/>
      <c r="EL725" s="179"/>
      <c r="EM725" s="179"/>
      <c r="EN725" s="179"/>
      <c r="EO725" s="179"/>
      <c r="EP725" s="179"/>
      <c r="EQ725" s="179"/>
      <c r="ER725" s="179"/>
      <c r="ES725" s="179"/>
      <c r="ET725" s="179"/>
      <c r="EU725" s="179"/>
      <c r="EV725" s="179"/>
      <c r="EW725" s="179"/>
      <c r="EX725" s="179"/>
      <c r="EY725" s="179"/>
      <c r="EZ725" s="179"/>
      <c r="FA725" s="179"/>
      <c r="FB725" s="179"/>
      <c r="FC725" s="179"/>
      <c r="FD725" s="179"/>
      <c r="FE725" s="179"/>
      <c r="FF725" s="179"/>
      <c r="FG725" s="179"/>
      <c r="FH725" s="179"/>
      <c r="FI725" s="179"/>
      <c r="FJ725" s="179"/>
      <c r="FK725" s="179"/>
      <c r="FL725" s="179"/>
      <c r="FM725" s="179"/>
      <c r="FN725" s="179"/>
      <c r="FO725" s="179"/>
      <c r="FP725" s="179"/>
      <c r="FQ725" s="179"/>
      <c r="FR725" s="179"/>
      <c r="FS725" s="179"/>
      <c r="FT725" s="179"/>
      <c r="FU725" s="179"/>
      <c r="FV725" s="179"/>
      <c r="FW725" s="179"/>
      <c r="FX725" s="179"/>
      <c r="FY725" s="179"/>
      <c r="FZ725" s="179"/>
      <c r="GA725" s="179"/>
      <c r="GB725" s="179"/>
      <c r="GC725" s="179"/>
      <c r="GD725" s="179"/>
      <c r="GE725" s="179"/>
      <c r="GF725" s="179"/>
      <c r="GG725" s="179"/>
      <c r="GH725" s="179"/>
      <c r="GI725" s="179"/>
      <c r="GJ725" s="179"/>
      <c r="GK725" s="179"/>
      <c r="GL725" s="179"/>
      <c r="GM725" s="179"/>
      <c r="GN725" s="179"/>
      <c r="GO725" s="179"/>
      <c r="GP725" s="179"/>
      <c r="GQ725" s="179"/>
      <c r="GR725" s="179"/>
      <c r="GS725" s="179"/>
      <c r="GT725" s="179"/>
      <c r="GU725" s="179"/>
      <c r="GV725" s="179"/>
      <c r="GW725" s="179"/>
      <c r="GX725" s="179"/>
      <c r="GY725" s="179"/>
      <c r="GZ725" s="179"/>
      <c r="HA725" s="179"/>
      <c r="HB725" s="179"/>
      <c r="HC725" s="179"/>
      <c r="HD725" s="179"/>
      <c r="HE725" s="179"/>
      <c r="HF725" s="179"/>
      <c r="HG725" s="179"/>
      <c r="HH725" s="179"/>
      <c r="HI725" s="179"/>
      <c r="HJ725" s="179"/>
      <c r="HK725" s="179"/>
      <c r="HL725" s="179"/>
      <c r="HM725" s="179"/>
      <c r="HN725" s="179"/>
      <c r="HO725" s="179"/>
      <c r="HP725" s="179"/>
      <c r="HQ725" s="179"/>
      <c r="HR725" s="179"/>
      <c r="HS725" s="179"/>
      <c r="HT725" s="179"/>
      <c r="HU725" s="179"/>
      <c r="HV725" s="179"/>
      <c r="HW725" s="179"/>
      <c r="HX725" s="179"/>
      <c r="HY725" s="179"/>
      <c r="HZ725" s="179"/>
      <c r="IA725" s="179"/>
      <c r="IB725" s="179"/>
      <c r="IC725" s="179"/>
      <c r="ID725" s="179"/>
      <c r="IE725" s="179"/>
      <c r="IF725" s="179"/>
      <c r="IG725" s="179"/>
      <c r="IH725" s="179"/>
      <c r="II725" s="179"/>
      <c r="IJ725" s="179"/>
      <c r="IK725" s="179"/>
      <c r="IL725" s="179"/>
      <c r="IM725" s="179"/>
      <c r="IN725" s="179"/>
      <c r="IO725" s="179"/>
      <c r="IP725" s="179"/>
      <c r="IQ725" s="179"/>
      <c r="IR725" s="179"/>
      <c r="IS725" s="179"/>
      <c r="IT725" s="179"/>
      <c r="IU725" s="179"/>
      <c r="IV725" s="179"/>
      <c r="IW725" s="179"/>
      <c r="IX725" s="179"/>
      <c r="IY725" s="179"/>
      <c r="IZ725" s="179"/>
      <c r="JA725" s="179"/>
      <c r="JB725" s="179"/>
      <c r="JC725" s="179"/>
      <c r="JD725" s="179"/>
      <c r="JE725" s="179"/>
      <c r="JF725" s="179"/>
      <c r="JG725" s="179"/>
      <c r="JH725" s="179"/>
      <c r="JI725" s="179"/>
      <c r="JJ725" s="61"/>
    </row>
    <row r="726" spans="1:270" s="9" customFormat="1" ht="80.099999999999994" customHeight="1" x14ac:dyDescent="0.25">
      <c r="A726" s="9">
        <f t="shared" si="65"/>
        <v>704</v>
      </c>
      <c r="B726" s="9">
        <f t="shared" si="64"/>
        <v>30</v>
      </c>
      <c r="C726" s="11" t="s">
        <v>1518</v>
      </c>
      <c r="D726" s="10" t="s">
        <v>276</v>
      </c>
      <c r="E726" s="9" t="s">
        <v>280</v>
      </c>
      <c r="F726" s="9" t="s">
        <v>280</v>
      </c>
      <c r="G726" s="9" t="s">
        <v>1243</v>
      </c>
      <c r="H726" s="9" t="s">
        <v>4067</v>
      </c>
      <c r="I726" s="64" t="s">
        <v>4068</v>
      </c>
      <c r="J726" s="9">
        <v>3468849847</v>
      </c>
      <c r="K726" s="9" t="s">
        <v>280</v>
      </c>
      <c r="L726" s="9">
        <v>30.847228999999999</v>
      </c>
      <c r="M726" s="180">
        <v>69.856131000000005</v>
      </c>
      <c r="N726" s="9" t="s">
        <v>8</v>
      </c>
      <c r="O726" s="9" t="s">
        <v>7</v>
      </c>
      <c r="P726" s="9" t="s">
        <v>8</v>
      </c>
      <c r="S726" s="9">
        <v>2</v>
      </c>
      <c r="T726" s="9" t="s">
        <v>3978</v>
      </c>
      <c r="U726" s="9">
        <v>25500</v>
      </c>
      <c r="V726" s="9" t="s">
        <v>258</v>
      </c>
      <c r="W726" s="10" t="s">
        <v>11</v>
      </c>
      <c r="X726" s="10" t="s">
        <v>1471</v>
      </c>
      <c r="Y726" s="4"/>
      <c r="Z726" s="179"/>
      <c r="AA726" s="179"/>
      <c r="AB726" s="179"/>
      <c r="AC726" s="179"/>
      <c r="AD726" s="179"/>
      <c r="AE726" s="179"/>
      <c r="AF726" s="179"/>
      <c r="AG726" s="179"/>
      <c r="AH726" s="179"/>
      <c r="AI726" s="179"/>
      <c r="AJ726" s="179"/>
      <c r="AK726" s="179"/>
      <c r="AL726" s="179"/>
      <c r="AM726" s="179"/>
      <c r="AN726" s="179"/>
      <c r="AO726" s="179"/>
      <c r="AP726" s="179"/>
      <c r="AQ726" s="179"/>
      <c r="AR726" s="179"/>
      <c r="AS726" s="179"/>
      <c r="AT726" s="179"/>
      <c r="AU726" s="179"/>
      <c r="AV726" s="179"/>
      <c r="AW726" s="179"/>
      <c r="AX726" s="179"/>
      <c r="AY726" s="179"/>
      <c r="AZ726" s="179"/>
      <c r="BA726" s="179"/>
      <c r="BB726" s="179"/>
      <c r="BC726" s="179"/>
      <c r="BD726" s="179"/>
      <c r="BE726" s="179"/>
      <c r="BF726" s="179"/>
      <c r="BG726" s="179"/>
      <c r="BH726" s="179"/>
      <c r="BI726" s="179"/>
      <c r="BJ726" s="179"/>
      <c r="BK726" s="179"/>
      <c r="BL726" s="179"/>
      <c r="BM726" s="179"/>
      <c r="BN726" s="179"/>
      <c r="BO726" s="179"/>
      <c r="BP726" s="179"/>
      <c r="BQ726" s="179"/>
      <c r="BR726" s="179"/>
      <c r="BS726" s="179"/>
      <c r="BT726" s="179"/>
      <c r="BU726" s="179"/>
      <c r="BV726" s="179"/>
      <c r="BW726" s="179"/>
      <c r="BX726" s="179"/>
      <c r="BY726" s="179"/>
      <c r="BZ726" s="179"/>
      <c r="CA726" s="179"/>
      <c r="CB726" s="179"/>
      <c r="CC726" s="179"/>
      <c r="CD726" s="179"/>
      <c r="CE726" s="179"/>
      <c r="CF726" s="179"/>
      <c r="CG726" s="179"/>
      <c r="CH726" s="179"/>
      <c r="CI726" s="179"/>
      <c r="CJ726" s="179"/>
      <c r="CK726" s="179"/>
      <c r="CL726" s="179"/>
      <c r="CM726" s="179"/>
      <c r="CN726" s="179"/>
      <c r="CO726" s="179"/>
      <c r="CP726" s="179"/>
      <c r="CQ726" s="179"/>
      <c r="CR726" s="179"/>
      <c r="CS726" s="179"/>
      <c r="CT726" s="179"/>
      <c r="CU726" s="179"/>
      <c r="CV726" s="179"/>
      <c r="CW726" s="179"/>
      <c r="CX726" s="179"/>
      <c r="CY726" s="179"/>
      <c r="CZ726" s="179"/>
      <c r="DA726" s="179"/>
      <c r="DB726" s="179"/>
      <c r="DC726" s="179"/>
      <c r="DD726" s="179"/>
      <c r="DE726" s="179"/>
      <c r="DF726" s="179"/>
      <c r="DG726" s="179"/>
      <c r="DH726" s="179"/>
      <c r="DI726" s="179"/>
      <c r="DJ726" s="179"/>
      <c r="DK726" s="179"/>
      <c r="DL726" s="179"/>
      <c r="DM726" s="179"/>
      <c r="DN726" s="179"/>
      <c r="DO726" s="179"/>
      <c r="DP726" s="179"/>
      <c r="DQ726" s="179"/>
      <c r="DR726" s="179"/>
      <c r="DS726" s="179"/>
      <c r="DT726" s="179"/>
      <c r="DU726" s="179"/>
      <c r="DV726" s="179"/>
      <c r="DW726" s="179"/>
      <c r="DX726" s="179"/>
      <c r="DY726" s="179"/>
      <c r="DZ726" s="179"/>
      <c r="EA726" s="179"/>
      <c r="EB726" s="179"/>
      <c r="EC726" s="179"/>
      <c r="ED726" s="179"/>
      <c r="EE726" s="179"/>
      <c r="EF726" s="179"/>
      <c r="EG726" s="179"/>
      <c r="EH726" s="179"/>
      <c r="EI726" s="179"/>
      <c r="EJ726" s="179"/>
      <c r="EK726" s="179"/>
      <c r="EL726" s="179"/>
      <c r="EM726" s="179"/>
      <c r="EN726" s="179"/>
      <c r="EO726" s="179"/>
      <c r="EP726" s="179"/>
      <c r="EQ726" s="179"/>
      <c r="ER726" s="179"/>
      <c r="ES726" s="179"/>
      <c r="ET726" s="179"/>
      <c r="EU726" s="179"/>
      <c r="EV726" s="179"/>
      <c r="EW726" s="179"/>
      <c r="EX726" s="179"/>
      <c r="EY726" s="179"/>
      <c r="EZ726" s="179"/>
      <c r="FA726" s="179"/>
      <c r="FB726" s="179"/>
      <c r="FC726" s="179"/>
      <c r="FD726" s="179"/>
      <c r="FE726" s="179"/>
      <c r="FF726" s="179"/>
      <c r="FG726" s="179"/>
      <c r="FH726" s="179"/>
      <c r="FI726" s="179"/>
      <c r="FJ726" s="179"/>
      <c r="FK726" s="179"/>
      <c r="FL726" s="179"/>
      <c r="FM726" s="179"/>
      <c r="FN726" s="179"/>
      <c r="FO726" s="179"/>
      <c r="FP726" s="179"/>
      <c r="FQ726" s="179"/>
      <c r="FR726" s="179"/>
      <c r="FS726" s="179"/>
      <c r="FT726" s="179"/>
      <c r="FU726" s="179"/>
      <c r="FV726" s="179"/>
      <c r="FW726" s="179"/>
      <c r="FX726" s="179"/>
      <c r="FY726" s="179"/>
      <c r="FZ726" s="179"/>
      <c r="GA726" s="179"/>
      <c r="GB726" s="179"/>
      <c r="GC726" s="179"/>
      <c r="GD726" s="179"/>
      <c r="GE726" s="179"/>
      <c r="GF726" s="179"/>
      <c r="GG726" s="179"/>
      <c r="GH726" s="179"/>
      <c r="GI726" s="179"/>
      <c r="GJ726" s="179"/>
      <c r="GK726" s="179"/>
      <c r="GL726" s="179"/>
      <c r="GM726" s="179"/>
      <c r="GN726" s="179"/>
      <c r="GO726" s="179"/>
      <c r="GP726" s="179"/>
      <c r="GQ726" s="179"/>
      <c r="GR726" s="179"/>
      <c r="GS726" s="179"/>
      <c r="GT726" s="179"/>
      <c r="GU726" s="179"/>
      <c r="GV726" s="179"/>
      <c r="GW726" s="179"/>
      <c r="GX726" s="179"/>
      <c r="GY726" s="179"/>
      <c r="GZ726" s="179"/>
      <c r="HA726" s="179"/>
      <c r="HB726" s="179"/>
      <c r="HC726" s="179"/>
      <c r="HD726" s="179"/>
      <c r="HE726" s="179"/>
      <c r="HF726" s="179"/>
      <c r="HG726" s="179"/>
      <c r="HH726" s="179"/>
      <c r="HI726" s="179"/>
      <c r="HJ726" s="179"/>
      <c r="HK726" s="179"/>
      <c r="HL726" s="179"/>
      <c r="HM726" s="179"/>
      <c r="HN726" s="179"/>
      <c r="HO726" s="179"/>
      <c r="HP726" s="179"/>
      <c r="HQ726" s="179"/>
      <c r="HR726" s="179"/>
      <c r="HS726" s="179"/>
      <c r="HT726" s="179"/>
      <c r="HU726" s="179"/>
      <c r="HV726" s="179"/>
      <c r="HW726" s="179"/>
      <c r="HX726" s="179"/>
      <c r="HY726" s="179"/>
      <c r="HZ726" s="179"/>
      <c r="IA726" s="179"/>
      <c r="IB726" s="179"/>
      <c r="IC726" s="179"/>
      <c r="ID726" s="179"/>
      <c r="IE726" s="179"/>
      <c r="IF726" s="179"/>
      <c r="IG726" s="179"/>
      <c r="IH726" s="179"/>
      <c r="II726" s="179"/>
      <c r="IJ726" s="179"/>
      <c r="IK726" s="179"/>
      <c r="IL726" s="179"/>
      <c r="IM726" s="179"/>
      <c r="IN726" s="179"/>
      <c r="IO726" s="179"/>
      <c r="IP726" s="179"/>
      <c r="IQ726" s="179"/>
      <c r="IR726" s="179"/>
      <c r="IS726" s="179"/>
      <c r="IT726" s="179"/>
      <c r="IU726" s="179"/>
      <c r="IV726" s="179"/>
      <c r="IW726" s="179"/>
      <c r="IX726" s="179"/>
      <c r="IY726" s="179"/>
      <c r="IZ726" s="179"/>
      <c r="JA726" s="179"/>
      <c r="JB726" s="179"/>
      <c r="JC726" s="179"/>
      <c r="JD726" s="179"/>
      <c r="JE726" s="179"/>
      <c r="JF726" s="179"/>
      <c r="JG726" s="179"/>
      <c r="JH726" s="179"/>
      <c r="JI726" s="179"/>
      <c r="JJ726" s="61"/>
    </row>
    <row r="727" spans="1:270" s="9" customFormat="1" ht="80.099999999999994" customHeight="1" x14ac:dyDescent="0.25">
      <c r="A727" s="9">
        <f t="shared" si="65"/>
        <v>705</v>
      </c>
      <c r="B727" s="9">
        <f t="shared" si="64"/>
        <v>31</v>
      </c>
      <c r="C727" s="11" t="s">
        <v>1518</v>
      </c>
      <c r="D727" s="10" t="s">
        <v>276</v>
      </c>
      <c r="E727" s="9" t="s">
        <v>280</v>
      </c>
      <c r="F727" s="9" t="s">
        <v>280</v>
      </c>
      <c r="G727" s="9" t="s">
        <v>281</v>
      </c>
      <c r="H727" s="9" t="s">
        <v>4069</v>
      </c>
      <c r="I727" s="64" t="s">
        <v>4070</v>
      </c>
      <c r="J727" s="9">
        <v>3462963859</v>
      </c>
      <c r="K727" s="9" t="s">
        <v>280</v>
      </c>
      <c r="L727" s="9">
        <v>30.856560999999999</v>
      </c>
      <c r="M727" s="180">
        <v>69.852014999999994</v>
      </c>
      <c r="N727" s="9" t="s">
        <v>8</v>
      </c>
      <c r="O727" s="9" t="s">
        <v>7</v>
      </c>
      <c r="P727" s="9" t="s">
        <v>8</v>
      </c>
      <c r="S727" s="9">
        <v>2</v>
      </c>
      <c r="T727" s="9" t="s">
        <v>3978</v>
      </c>
      <c r="U727" s="9">
        <v>25500</v>
      </c>
      <c r="V727" s="9" t="s">
        <v>258</v>
      </c>
      <c r="W727" s="10" t="s">
        <v>11</v>
      </c>
      <c r="X727" s="10" t="s">
        <v>1471</v>
      </c>
      <c r="Y727" s="4"/>
      <c r="Z727" s="179"/>
      <c r="AA727" s="179"/>
      <c r="AB727" s="179"/>
      <c r="AC727" s="179"/>
      <c r="AD727" s="179"/>
      <c r="AE727" s="179"/>
      <c r="AF727" s="179"/>
      <c r="AG727" s="179"/>
      <c r="AH727" s="179"/>
      <c r="AI727" s="179"/>
      <c r="AJ727" s="179"/>
      <c r="AK727" s="179"/>
      <c r="AL727" s="179"/>
      <c r="AM727" s="179"/>
      <c r="AN727" s="179"/>
      <c r="AO727" s="179"/>
      <c r="AP727" s="179"/>
      <c r="AQ727" s="179"/>
      <c r="AR727" s="179"/>
      <c r="AS727" s="179"/>
      <c r="AT727" s="179"/>
      <c r="AU727" s="179"/>
      <c r="AV727" s="179"/>
      <c r="AW727" s="179"/>
      <c r="AX727" s="179"/>
      <c r="AY727" s="179"/>
      <c r="AZ727" s="179"/>
      <c r="BA727" s="179"/>
      <c r="BB727" s="179"/>
      <c r="BC727" s="179"/>
      <c r="BD727" s="179"/>
      <c r="BE727" s="179"/>
      <c r="BF727" s="179"/>
      <c r="BG727" s="179"/>
      <c r="BH727" s="179"/>
      <c r="BI727" s="179"/>
      <c r="BJ727" s="179"/>
      <c r="BK727" s="179"/>
      <c r="BL727" s="179"/>
      <c r="BM727" s="179"/>
      <c r="BN727" s="179"/>
      <c r="BO727" s="179"/>
      <c r="BP727" s="179"/>
      <c r="BQ727" s="179"/>
      <c r="BR727" s="179"/>
      <c r="BS727" s="179"/>
      <c r="BT727" s="179"/>
      <c r="BU727" s="179"/>
      <c r="BV727" s="179"/>
      <c r="BW727" s="179"/>
      <c r="BX727" s="179"/>
      <c r="BY727" s="179"/>
      <c r="BZ727" s="179"/>
      <c r="CA727" s="179"/>
      <c r="CB727" s="179"/>
      <c r="CC727" s="179"/>
      <c r="CD727" s="179"/>
      <c r="CE727" s="179"/>
      <c r="CF727" s="179"/>
      <c r="CG727" s="179"/>
      <c r="CH727" s="179"/>
      <c r="CI727" s="179"/>
      <c r="CJ727" s="179"/>
      <c r="CK727" s="179"/>
      <c r="CL727" s="179"/>
      <c r="CM727" s="179"/>
      <c r="CN727" s="179"/>
      <c r="CO727" s="179"/>
      <c r="CP727" s="179"/>
      <c r="CQ727" s="179"/>
      <c r="CR727" s="179"/>
      <c r="CS727" s="179"/>
      <c r="CT727" s="179"/>
      <c r="CU727" s="179"/>
      <c r="CV727" s="179"/>
      <c r="CW727" s="179"/>
      <c r="CX727" s="179"/>
      <c r="CY727" s="179"/>
      <c r="CZ727" s="179"/>
      <c r="DA727" s="179"/>
      <c r="DB727" s="179"/>
      <c r="DC727" s="179"/>
      <c r="DD727" s="179"/>
      <c r="DE727" s="179"/>
      <c r="DF727" s="179"/>
      <c r="DG727" s="179"/>
      <c r="DH727" s="179"/>
      <c r="DI727" s="179"/>
      <c r="DJ727" s="179"/>
      <c r="DK727" s="179"/>
      <c r="DL727" s="179"/>
      <c r="DM727" s="179"/>
      <c r="DN727" s="179"/>
      <c r="DO727" s="179"/>
      <c r="DP727" s="179"/>
      <c r="DQ727" s="179"/>
      <c r="DR727" s="179"/>
      <c r="DS727" s="179"/>
      <c r="DT727" s="179"/>
      <c r="DU727" s="179"/>
      <c r="DV727" s="179"/>
      <c r="DW727" s="179"/>
      <c r="DX727" s="179"/>
      <c r="DY727" s="179"/>
      <c r="DZ727" s="179"/>
      <c r="EA727" s="179"/>
      <c r="EB727" s="179"/>
      <c r="EC727" s="179"/>
      <c r="ED727" s="179"/>
      <c r="EE727" s="179"/>
      <c r="EF727" s="179"/>
      <c r="EG727" s="179"/>
      <c r="EH727" s="179"/>
      <c r="EI727" s="179"/>
      <c r="EJ727" s="179"/>
      <c r="EK727" s="179"/>
      <c r="EL727" s="179"/>
      <c r="EM727" s="179"/>
      <c r="EN727" s="179"/>
      <c r="EO727" s="179"/>
      <c r="EP727" s="179"/>
      <c r="EQ727" s="179"/>
      <c r="ER727" s="179"/>
      <c r="ES727" s="179"/>
      <c r="ET727" s="179"/>
      <c r="EU727" s="179"/>
      <c r="EV727" s="179"/>
      <c r="EW727" s="179"/>
      <c r="EX727" s="179"/>
      <c r="EY727" s="179"/>
      <c r="EZ727" s="179"/>
      <c r="FA727" s="179"/>
      <c r="FB727" s="179"/>
      <c r="FC727" s="179"/>
      <c r="FD727" s="179"/>
      <c r="FE727" s="179"/>
      <c r="FF727" s="179"/>
      <c r="FG727" s="179"/>
      <c r="FH727" s="179"/>
      <c r="FI727" s="179"/>
      <c r="FJ727" s="179"/>
      <c r="FK727" s="179"/>
      <c r="FL727" s="179"/>
      <c r="FM727" s="179"/>
      <c r="FN727" s="179"/>
      <c r="FO727" s="179"/>
      <c r="FP727" s="179"/>
      <c r="FQ727" s="179"/>
      <c r="FR727" s="179"/>
      <c r="FS727" s="179"/>
      <c r="FT727" s="179"/>
      <c r="FU727" s="179"/>
      <c r="FV727" s="179"/>
      <c r="FW727" s="179"/>
      <c r="FX727" s="179"/>
      <c r="FY727" s="179"/>
      <c r="FZ727" s="179"/>
      <c r="GA727" s="179"/>
      <c r="GB727" s="179"/>
      <c r="GC727" s="179"/>
      <c r="GD727" s="179"/>
      <c r="GE727" s="179"/>
      <c r="GF727" s="179"/>
      <c r="GG727" s="179"/>
      <c r="GH727" s="179"/>
      <c r="GI727" s="179"/>
      <c r="GJ727" s="179"/>
      <c r="GK727" s="179"/>
      <c r="GL727" s="179"/>
      <c r="GM727" s="179"/>
      <c r="GN727" s="179"/>
      <c r="GO727" s="179"/>
      <c r="GP727" s="179"/>
      <c r="GQ727" s="179"/>
      <c r="GR727" s="179"/>
      <c r="GS727" s="179"/>
      <c r="GT727" s="179"/>
      <c r="GU727" s="179"/>
      <c r="GV727" s="179"/>
      <c r="GW727" s="179"/>
      <c r="GX727" s="179"/>
      <c r="GY727" s="179"/>
      <c r="GZ727" s="179"/>
      <c r="HA727" s="179"/>
      <c r="HB727" s="179"/>
      <c r="HC727" s="179"/>
      <c r="HD727" s="179"/>
      <c r="HE727" s="179"/>
      <c r="HF727" s="179"/>
      <c r="HG727" s="179"/>
      <c r="HH727" s="179"/>
      <c r="HI727" s="179"/>
      <c r="HJ727" s="179"/>
      <c r="HK727" s="179"/>
      <c r="HL727" s="179"/>
      <c r="HM727" s="179"/>
      <c r="HN727" s="179"/>
      <c r="HO727" s="179"/>
      <c r="HP727" s="179"/>
      <c r="HQ727" s="179"/>
      <c r="HR727" s="179"/>
      <c r="HS727" s="179"/>
      <c r="HT727" s="179"/>
      <c r="HU727" s="179"/>
      <c r="HV727" s="179"/>
      <c r="HW727" s="179"/>
      <c r="HX727" s="179"/>
      <c r="HY727" s="179"/>
      <c r="HZ727" s="179"/>
      <c r="IA727" s="179"/>
      <c r="IB727" s="179"/>
      <c r="IC727" s="179"/>
      <c r="ID727" s="179"/>
      <c r="IE727" s="179"/>
      <c r="IF727" s="179"/>
      <c r="IG727" s="179"/>
      <c r="IH727" s="179"/>
      <c r="II727" s="179"/>
      <c r="IJ727" s="179"/>
      <c r="IK727" s="179"/>
      <c r="IL727" s="179"/>
      <c r="IM727" s="179"/>
      <c r="IN727" s="179"/>
      <c r="IO727" s="179"/>
      <c r="IP727" s="179"/>
      <c r="IQ727" s="179"/>
      <c r="IR727" s="179"/>
      <c r="IS727" s="179"/>
      <c r="IT727" s="179"/>
      <c r="IU727" s="179"/>
      <c r="IV727" s="179"/>
      <c r="IW727" s="179"/>
      <c r="IX727" s="179"/>
      <c r="IY727" s="179"/>
      <c r="IZ727" s="179"/>
      <c r="JA727" s="179"/>
      <c r="JB727" s="179"/>
      <c r="JC727" s="179"/>
      <c r="JD727" s="179"/>
      <c r="JE727" s="179"/>
      <c r="JF727" s="179"/>
      <c r="JG727" s="179"/>
      <c r="JH727" s="179"/>
      <c r="JI727" s="179"/>
      <c r="JJ727" s="61"/>
    </row>
    <row r="728" spans="1:270" s="9" customFormat="1" ht="80.099999999999994" customHeight="1" x14ac:dyDescent="0.25">
      <c r="A728" s="9">
        <f t="shared" si="65"/>
        <v>706</v>
      </c>
      <c r="B728" s="9">
        <f t="shared" si="64"/>
        <v>32</v>
      </c>
      <c r="C728" s="11" t="s">
        <v>1518</v>
      </c>
      <c r="D728" s="10" t="s">
        <v>276</v>
      </c>
      <c r="E728" s="9" t="s">
        <v>280</v>
      </c>
      <c r="F728" s="9" t="s">
        <v>280</v>
      </c>
      <c r="G728" s="9" t="s">
        <v>1243</v>
      </c>
      <c r="H728" s="9" t="s">
        <v>4071</v>
      </c>
      <c r="I728" s="64" t="s">
        <v>4072</v>
      </c>
      <c r="J728" s="9">
        <v>3449780507</v>
      </c>
      <c r="K728" s="9" t="s">
        <v>280</v>
      </c>
      <c r="L728" s="9">
        <v>30.820252</v>
      </c>
      <c r="M728" s="180">
        <v>69.825497999999996</v>
      </c>
      <c r="N728" s="9" t="s">
        <v>8</v>
      </c>
      <c r="O728" s="9" t="s">
        <v>7</v>
      </c>
      <c r="P728" s="9" t="s">
        <v>8</v>
      </c>
      <c r="S728" s="9">
        <v>2</v>
      </c>
      <c r="T728" s="9" t="s">
        <v>3978</v>
      </c>
      <c r="U728" s="9">
        <v>25500</v>
      </c>
      <c r="V728" s="9" t="s">
        <v>258</v>
      </c>
      <c r="W728" s="10" t="s">
        <v>11</v>
      </c>
      <c r="X728" s="10" t="s">
        <v>1471</v>
      </c>
      <c r="Y728" s="4"/>
      <c r="Z728" s="179"/>
      <c r="AA728" s="179"/>
      <c r="AB728" s="179"/>
      <c r="AC728" s="179"/>
      <c r="AD728" s="179"/>
      <c r="AE728" s="179"/>
      <c r="AF728" s="179"/>
      <c r="AG728" s="179"/>
      <c r="AH728" s="179"/>
      <c r="AI728" s="179"/>
      <c r="AJ728" s="179"/>
      <c r="AK728" s="179"/>
      <c r="AL728" s="179"/>
      <c r="AM728" s="179"/>
      <c r="AN728" s="179"/>
      <c r="AO728" s="179"/>
      <c r="AP728" s="179"/>
      <c r="AQ728" s="179"/>
      <c r="AR728" s="179"/>
      <c r="AS728" s="179"/>
      <c r="AT728" s="179"/>
      <c r="AU728" s="179"/>
      <c r="AV728" s="179"/>
      <c r="AW728" s="179"/>
      <c r="AX728" s="179"/>
      <c r="AY728" s="179"/>
      <c r="AZ728" s="179"/>
      <c r="BA728" s="179"/>
      <c r="BB728" s="179"/>
      <c r="BC728" s="179"/>
      <c r="BD728" s="179"/>
      <c r="BE728" s="179"/>
      <c r="BF728" s="179"/>
      <c r="BG728" s="179"/>
      <c r="BH728" s="179"/>
      <c r="BI728" s="179"/>
      <c r="BJ728" s="179"/>
      <c r="BK728" s="179"/>
      <c r="BL728" s="179"/>
      <c r="BM728" s="179"/>
      <c r="BN728" s="179"/>
      <c r="BO728" s="179"/>
      <c r="BP728" s="179"/>
      <c r="BQ728" s="179"/>
      <c r="BR728" s="179"/>
      <c r="BS728" s="179"/>
      <c r="BT728" s="179"/>
      <c r="BU728" s="179"/>
      <c r="BV728" s="179"/>
      <c r="BW728" s="179"/>
      <c r="BX728" s="179"/>
      <c r="BY728" s="179"/>
      <c r="BZ728" s="179"/>
      <c r="CA728" s="179"/>
      <c r="CB728" s="179"/>
      <c r="CC728" s="179"/>
      <c r="CD728" s="179"/>
      <c r="CE728" s="179"/>
      <c r="CF728" s="179"/>
      <c r="CG728" s="179"/>
      <c r="CH728" s="179"/>
      <c r="CI728" s="179"/>
      <c r="CJ728" s="179"/>
      <c r="CK728" s="179"/>
      <c r="CL728" s="179"/>
      <c r="CM728" s="179"/>
      <c r="CN728" s="179"/>
      <c r="CO728" s="179"/>
      <c r="CP728" s="179"/>
      <c r="CQ728" s="179"/>
      <c r="CR728" s="179"/>
      <c r="CS728" s="179"/>
      <c r="CT728" s="179"/>
      <c r="CU728" s="179"/>
      <c r="CV728" s="179"/>
      <c r="CW728" s="179"/>
      <c r="CX728" s="179"/>
      <c r="CY728" s="179"/>
      <c r="CZ728" s="179"/>
      <c r="DA728" s="179"/>
      <c r="DB728" s="179"/>
      <c r="DC728" s="179"/>
      <c r="DD728" s="179"/>
      <c r="DE728" s="179"/>
      <c r="DF728" s="179"/>
      <c r="DG728" s="179"/>
      <c r="DH728" s="179"/>
      <c r="DI728" s="179"/>
      <c r="DJ728" s="179"/>
      <c r="DK728" s="179"/>
      <c r="DL728" s="179"/>
      <c r="DM728" s="179"/>
      <c r="DN728" s="179"/>
      <c r="DO728" s="179"/>
      <c r="DP728" s="179"/>
      <c r="DQ728" s="179"/>
      <c r="DR728" s="179"/>
      <c r="DS728" s="179"/>
      <c r="DT728" s="179"/>
      <c r="DU728" s="179"/>
      <c r="DV728" s="179"/>
      <c r="DW728" s="179"/>
      <c r="DX728" s="179"/>
      <c r="DY728" s="179"/>
      <c r="DZ728" s="179"/>
      <c r="EA728" s="179"/>
      <c r="EB728" s="179"/>
      <c r="EC728" s="179"/>
      <c r="ED728" s="179"/>
      <c r="EE728" s="179"/>
      <c r="EF728" s="179"/>
      <c r="EG728" s="179"/>
      <c r="EH728" s="179"/>
      <c r="EI728" s="179"/>
      <c r="EJ728" s="179"/>
      <c r="EK728" s="179"/>
      <c r="EL728" s="179"/>
      <c r="EM728" s="179"/>
      <c r="EN728" s="179"/>
      <c r="EO728" s="179"/>
      <c r="EP728" s="179"/>
      <c r="EQ728" s="179"/>
      <c r="ER728" s="179"/>
      <c r="ES728" s="179"/>
      <c r="ET728" s="179"/>
      <c r="EU728" s="179"/>
      <c r="EV728" s="179"/>
      <c r="EW728" s="179"/>
      <c r="EX728" s="179"/>
      <c r="EY728" s="179"/>
      <c r="EZ728" s="179"/>
      <c r="FA728" s="179"/>
      <c r="FB728" s="179"/>
      <c r="FC728" s="179"/>
      <c r="FD728" s="179"/>
      <c r="FE728" s="179"/>
      <c r="FF728" s="179"/>
      <c r="FG728" s="179"/>
      <c r="FH728" s="179"/>
      <c r="FI728" s="179"/>
      <c r="FJ728" s="179"/>
      <c r="FK728" s="179"/>
      <c r="FL728" s="179"/>
      <c r="FM728" s="179"/>
      <c r="FN728" s="179"/>
      <c r="FO728" s="179"/>
      <c r="FP728" s="179"/>
      <c r="FQ728" s="179"/>
      <c r="FR728" s="179"/>
      <c r="FS728" s="179"/>
      <c r="FT728" s="179"/>
      <c r="FU728" s="179"/>
      <c r="FV728" s="179"/>
      <c r="FW728" s="179"/>
      <c r="FX728" s="179"/>
      <c r="FY728" s="179"/>
      <c r="FZ728" s="179"/>
      <c r="GA728" s="179"/>
      <c r="GB728" s="179"/>
      <c r="GC728" s="179"/>
      <c r="GD728" s="179"/>
      <c r="GE728" s="179"/>
      <c r="GF728" s="179"/>
      <c r="GG728" s="179"/>
      <c r="GH728" s="179"/>
      <c r="GI728" s="179"/>
      <c r="GJ728" s="179"/>
      <c r="GK728" s="179"/>
      <c r="GL728" s="179"/>
      <c r="GM728" s="179"/>
      <c r="GN728" s="179"/>
      <c r="GO728" s="179"/>
      <c r="GP728" s="179"/>
      <c r="GQ728" s="179"/>
      <c r="GR728" s="179"/>
      <c r="GS728" s="179"/>
      <c r="GT728" s="179"/>
      <c r="GU728" s="179"/>
      <c r="GV728" s="179"/>
      <c r="GW728" s="179"/>
      <c r="GX728" s="179"/>
      <c r="GY728" s="179"/>
      <c r="GZ728" s="179"/>
      <c r="HA728" s="179"/>
      <c r="HB728" s="179"/>
      <c r="HC728" s="179"/>
      <c r="HD728" s="179"/>
      <c r="HE728" s="179"/>
      <c r="HF728" s="179"/>
      <c r="HG728" s="179"/>
      <c r="HH728" s="179"/>
      <c r="HI728" s="179"/>
      <c r="HJ728" s="179"/>
      <c r="HK728" s="179"/>
      <c r="HL728" s="179"/>
      <c r="HM728" s="179"/>
      <c r="HN728" s="179"/>
      <c r="HO728" s="179"/>
      <c r="HP728" s="179"/>
      <c r="HQ728" s="179"/>
      <c r="HR728" s="179"/>
      <c r="HS728" s="179"/>
      <c r="HT728" s="179"/>
      <c r="HU728" s="179"/>
      <c r="HV728" s="179"/>
      <c r="HW728" s="179"/>
      <c r="HX728" s="179"/>
      <c r="HY728" s="179"/>
      <c r="HZ728" s="179"/>
      <c r="IA728" s="179"/>
      <c r="IB728" s="179"/>
      <c r="IC728" s="179"/>
      <c r="ID728" s="179"/>
      <c r="IE728" s="179"/>
      <c r="IF728" s="179"/>
      <c r="IG728" s="179"/>
      <c r="IH728" s="179"/>
      <c r="II728" s="179"/>
      <c r="IJ728" s="179"/>
      <c r="IK728" s="179"/>
      <c r="IL728" s="179"/>
      <c r="IM728" s="179"/>
      <c r="IN728" s="179"/>
      <c r="IO728" s="179"/>
      <c r="IP728" s="179"/>
      <c r="IQ728" s="179"/>
      <c r="IR728" s="179"/>
      <c r="IS728" s="179"/>
      <c r="IT728" s="179"/>
      <c r="IU728" s="179"/>
      <c r="IV728" s="179"/>
      <c r="IW728" s="179"/>
      <c r="IX728" s="179"/>
      <c r="IY728" s="179"/>
      <c r="IZ728" s="179"/>
      <c r="JA728" s="179"/>
      <c r="JB728" s="179"/>
      <c r="JC728" s="179"/>
      <c r="JD728" s="179"/>
      <c r="JE728" s="179"/>
      <c r="JF728" s="179"/>
      <c r="JG728" s="179"/>
      <c r="JH728" s="179"/>
      <c r="JI728" s="179"/>
      <c r="JJ728" s="61"/>
    </row>
    <row r="729" spans="1:270" s="9" customFormat="1" ht="80.099999999999994" customHeight="1" x14ac:dyDescent="0.25">
      <c r="A729" s="9">
        <f t="shared" si="65"/>
        <v>707</v>
      </c>
      <c r="B729" s="9">
        <f t="shared" si="64"/>
        <v>33</v>
      </c>
      <c r="C729" s="11" t="s">
        <v>1518</v>
      </c>
      <c r="D729" s="10" t="s">
        <v>276</v>
      </c>
      <c r="E729" s="9" t="s">
        <v>280</v>
      </c>
      <c r="F729" s="9" t="s">
        <v>280</v>
      </c>
      <c r="G729" s="9" t="s">
        <v>1243</v>
      </c>
      <c r="H729" s="9" t="s">
        <v>2520</v>
      </c>
      <c r="I729" s="64" t="s">
        <v>4073</v>
      </c>
      <c r="J729" s="9">
        <v>3318546363</v>
      </c>
      <c r="K729" s="9" t="s">
        <v>280</v>
      </c>
      <c r="L729" s="9">
        <v>30.887241</v>
      </c>
      <c r="M729" s="180">
        <v>69.891429000000002</v>
      </c>
      <c r="N729" s="9" t="s">
        <v>8</v>
      </c>
      <c r="O729" s="9" t="s">
        <v>7</v>
      </c>
      <c r="P729" s="9" t="s">
        <v>8</v>
      </c>
      <c r="S729" s="9">
        <v>2</v>
      </c>
      <c r="T729" s="9" t="s">
        <v>3978</v>
      </c>
      <c r="U729" s="9">
        <v>25500</v>
      </c>
      <c r="V729" s="9" t="s">
        <v>258</v>
      </c>
      <c r="W729" s="10" t="s">
        <v>11</v>
      </c>
      <c r="X729" s="10" t="s">
        <v>1471</v>
      </c>
      <c r="Y729" s="4"/>
      <c r="Z729" s="179"/>
      <c r="AA729" s="179"/>
      <c r="AB729" s="179"/>
      <c r="AC729" s="179"/>
      <c r="AD729" s="179"/>
      <c r="AE729" s="179"/>
      <c r="AF729" s="179"/>
      <c r="AG729" s="179"/>
      <c r="AH729" s="179"/>
      <c r="AI729" s="179"/>
      <c r="AJ729" s="179"/>
      <c r="AK729" s="179"/>
      <c r="AL729" s="179"/>
      <c r="AM729" s="179"/>
      <c r="AN729" s="179"/>
      <c r="AO729" s="179"/>
      <c r="AP729" s="179"/>
      <c r="AQ729" s="179"/>
      <c r="AR729" s="179"/>
      <c r="AS729" s="179"/>
      <c r="AT729" s="179"/>
      <c r="AU729" s="179"/>
      <c r="AV729" s="179"/>
      <c r="AW729" s="179"/>
      <c r="AX729" s="179"/>
      <c r="AY729" s="179"/>
      <c r="AZ729" s="179"/>
      <c r="BA729" s="179"/>
      <c r="BB729" s="179"/>
      <c r="BC729" s="179"/>
      <c r="BD729" s="179"/>
      <c r="BE729" s="179"/>
      <c r="BF729" s="179"/>
      <c r="BG729" s="179"/>
      <c r="BH729" s="179"/>
      <c r="BI729" s="179"/>
      <c r="BJ729" s="179"/>
      <c r="BK729" s="179"/>
      <c r="BL729" s="179"/>
      <c r="BM729" s="179"/>
      <c r="BN729" s="179"/>
      <c r="BO729" s="179"/>
      <c r="BP729" s="179"/>
      <c r="BQ729" s="179"/>
      <c r="BR729" s="179"/>
      <c r="BS729" s="179"/>
      <c r="BT729" s="179"/>
      <c r="BU729" s="179"/>
      <c r="BV729" s="179"/>
      <c r="BW729" s="179"/>
      <c r="BX729" s="179"/>
      <c r="BY729" s="179"/>
      <c r="BZ729" s="179"/>
      <c r="CA729" s="179"/>
      <c r="CB729" s="179"/>
      <c r="CC729" s="179"/>
      <c r="CD729" s="179"/>
      <c r="CE729" s="179"/>
      <c r="CF729" s="179"/>
      <c r="CG729" s="179"/>
      <c r="CH729" s="179"/>
      <c r="CI729" s="179"/>
      <c r="CJ729" s="179"/>
      <c r="CK729" s="179"/>
      <c r="CL729" s="179"/>
      <c r="CM729" s="179"/>
      <c r="CN729" s="179"/>
      <c r="CO729" s="179"/>
      <c r="CP729" s="179"/>
      <c r="CQ729" s="179"/>
      <c r="CR729" s="179"/>
      <c r="CS729" s="179"/>
      <c r="CT729" s="179"/>
      <c r="CU729" s="179"/>
      <c r="CV729" s="179"/>
      <c r="CW729" s="179"/>
      <c r="CX729" s="179"/>
      <c r="CY729" s="179"/>
      <c r="CZ729" s="179"/>
      <c r="DA729" s="179"/>
      <c r="DB729" s="179"/>
      <c r="DC729" s="179"/>
      <c r="DD729" s="179"/>
      <c r="DE729" s="179"/>
      <c r="DF729" s="179"/>
      <c r="DG729" s="179"/>
      <c r="DH729" s="179"/>
      <c r="DI729" s="179"/>
      <c r="DJ729" s="179"/>
      <c r="DK729" s="179"/>
      <c r="DL729" s="179"/>
      <c r="DM729" s="179"/>
      <c r="DN729" s="179"/>
      <c r="DO729" s="179"/>
      <c r="DP729" s="179"/>
      <c r="DQ729" s="179"/>
      <c r="DR729" s="179"/>
      <c r="DS729" s="179"/>
      <c r="DT729" s="179"/>
      <c r="DU729" s="179"/>
      <c r="DV729" s="179"/>
      <c r="DW729" s="179"/>
      <c r="DX729" s="179"/>
      <c r="DY729" s="179"/>
      <c r="DZ729" s="179"/>
      <c r="EA729" s="179"/>
      <c r="EB729" s="179"/>
      <c r="EC729" s="179"/>
      <c r="ED729" s="179"/>
      <c r="EE729" s="179"/>
      <c r="EF729" s="179"/>
      <c r="EG729" s="179"/>
      <c r="EH729" s="179"/>
      <c r="EI729" s="179"/>
      <c r="EJ729" s="179"/>
      <c r="EK729" s="179"/>
      <c r="EL729" s="179"/>
      <c r="EM729" s="179"/>
      <c r="EN729" s="179"/>
      <c r="EO729" s="179"/>
      <c r="EP729" s="179"/>
      <c r="EQ729" s="179"/>
      <c r="ER729" s="179"/>
      <c r="ES729" s="179"/>
      <c r="ET729" s="179"/>
      <c r="EU729" s="179"/>
      <c r="EV729" s="179"/>
      <c r="EW729" s="179"/>
      <c r="EX729" s="179"/>
      <c r="EY729" s="179"/>
      <c r="EZ729" s="179"/>
      <c r="FA729" s="179"/>
      <c r="FB729" s="179"/>
      <c r="FC729" s="179"/>
      <c r="FD729" s="179"/>
      <c r="FE729" s="179"/>
      <c r="FF729" s="179"/>
      <c r="FG729" s="179"/>
      <c r="FH729" s="179"/>
      <c r="FI729" s="179"/>
      <c r="FJ729" s="179"/>
      <c r="FK729" s="179"/>
      <c r="FL729" s="179"/>
      <c r="FM729" s="179"/>
      <c r="FN729" s="179"/>
      <c r="FO729" s="179"/>
      <c r="FP729" s="179"/>
      <c r="FQ729" s="179"/>
      <c r="FR729" s="179"/>
      <c r="FS729" s="179"/>
      <c r="FT729" s="179"/>
      <c r="FU729" s="179"/>
      <c r="FV729" s="179"/>
      <c r="FW729" s="179"/>
      <c r="FX729" s="179"/>
      <c r="FY729" s="179"/>
      <c r="FZ729" s="179"/>
      <c r="GA729" s="179"/>
      <c r="GB729" s="179"/>
      <c r="GC729" s="179"/>
      <c r="GD729" s="179"/>
      <c r="GE729" s="179"/>
      <c r="GF729" s="179"/>
      <c r="GG729" s="179"/>
      <c r="GH729" s="179"/>
      <c r="GI729" s="179"/>
      <c r="GJ729" s="179"/>
      <c r="GK729" s="179"/>
      <c r="GL729" s="179"/>
      <c r="GM729" s="179"/>
      <c r="GN729" s="179"/>
      <c r="GO729" s="179"/>
      <c r="GP729" s="179"/>
      <c r="GQ729" s="179"/>
      <c r="GR729" s="179"/>
      <c r="GS729" s="179"/>
      <c r="GT729" s="179"/>
      <c r="GU729" s="179"/>
      <c r="GV729" s="179"/>
      <c r="GW729" s="179"/>
      <c r="GX729" s="179"/>
      <c r="GY729" s="179"/>
      <c r="GZ729" s="179"/>
      <c r="HA729" s="179"/>
      <c r="HB729" s="179"/>
      <c r="HC729" s="179"/>
      <c r="HD729" s="179"/>
      <c r="HE729" s="179"/>
      <c r="HF729" s="179"/>
      <c r="HG729" s="179"/>
      <c r="HH729" s="179"/>
      <c r="HI729" s="179"/>
      <c r="HJ729" s="179"/>
      <c r="HK729" s="179"/>
      <c r="HL729" s="179"/>
      <c r="HM729" s="179"/>
      <c r="HN729" s="179"/>
      <c r="HO729" s="179"/>
      <c r="HP729" s="179"/>
      <c r="HQ729" s="179"/>
      <c r="HR729" s="179"/>
      <c r="HS729" s="179"/>
      <c r="HT729" s="179"/>
      <c r="HU729" s="179"/>
      <c r="HV729" s="179"/>
      <c r="HW729" s="179"/>
      <c r="HX729" s="179"/>
      <c r="HY729" s="179"/>
      <c r="HZ729" s="179"/>
      <c r="IA729" s="179"/>
      <c r="IB729" s="179"/>
      <c r="IC729" s="179"/>
      <c r="ID729" s="179"/>
      <c r="IE729" s="179"/>
      <c r="IF729" s="179"/>
      <c r="IG729" s="179"/>
      <c r="IH729" s="179"/>
      <c r="II729" s="179"/>
      <c r="IJ729" s="179"/>
      <c r="IK729" s="179"/>
      <c r="IL729" s="179"/>
      <c r="IM729" s="179"/>
      <c r="IN729" s="179"/>
      <c r="IO729" s="179"/>
      <c r="IP729" s="179"/>
      <c r="IQ729" s="179"/>
      <c r="IR729" s="179"/>
      <c r="IS729" s="179"/>
      <c r="IT729" s="179"/>
      <c r="IU729" s="179"/>
      <c r="IV729" s="179"/>
      <c r="IW729" s="179"/>
      <c r="IX729" s="179"/>
      <c r="IY729" s="179"/>
      <c r="IZ729" s="179"/>
      <c r="JA729" s="179"/>
      <c r="JB729" s="179"/>
      <c r="JC729" s="179"/>
      <c r="JD729" s="179"/>
      <c r="JE729" s="179"/>
      <c r="JF729" s="179"/>
      <c r="JG729" s="179"/>
      <c r="JH729" s="179"/>
      <c r="JI729" s="179"/>
      <c r="JJ729" s="61"/>
    </row>
    <row r="730" spans="1:270" s="9" customFormat="1" ht="80.099999999999994" customHeight="1" x14ac:dyDescent="0.25">
      <c r="A730" s="9">
        <f t="shared" si="65"/>
        <v>708</v>
      </c>
      <c r="B730" s="9">
        <f t="shared" si="64"/>
        <v>34</v>
      </c>
      <c r="C730" s="11" t="s">
        <v>1518</v>
      </c>
      <c r="D730" s="10" t="s">
        <v>276</v>
      </c>
      <c r="E730" s="9" t="s">
        <v>280</v>
      </c>
      <c r="F730" s="9" t="s">
        <v>280</v>
      </c>
      <c r="G730" s="9" t="s">
        <v>281</v>
      </c>
      <c r="H730" s="9" t="s">
        <v>4074</v>
      </c>
      <c r="I730" s="64" t="s">
        <v>4075</v>
      </c>
      <c r="J730" s="9">
        <v>3338328276</v>
      </c>
      <c r="K730" s="9" t="s">
        <v>280</v>
      </c>
      <c r="L730" s="9">
        <v>30.911799999999999</v>
      </c>
      <c r="M730" s="180" t="s">
        <v>4076</v>
      </c>
      <c r="N730" s="9" t="s">
        <v>8</v>
      </c>
      <c r="O730" s="9" t="s">
        <v>7</v>
      </c>
      <c r="P730" s="9" t="s">
        <v>8</v>
      </c>
      <c r="S730" s="9">
        <v>2</v>
      </c>
      <c r="T730" s="9" t="s">
        <v>3978</v>
      </c>
      <c r="U730" s="9">
        <v>25500</v>
      </c>
      <c r="V730" s="9" t="s">
        <v>258</v>
      </c>
      <c r="W730" s="10" t="s">
        <v>11</v>
      </c>
      <c r="X730" s="10" t="s">
        <v>1471</v>
      </c>
      <c r="Y730" s="4"/>
      <c r="Z730" s="179"/>
      <c r="AA730" s="179"/>
      <c r="AB730" s="179"/>
      <c r="AC730" s="179"/>
      <c r="AD730" s="179"/>
      <c r="AE730" s="179"/>
      <c r="AF730" s="179"/>
      <c r="AG730" s="179"/>
      <c r="AH730" s="179"/>
      <c r="AI730" s="179"/>
      <c r="AJ730" s="179"/>
      <c r="AK730" s="179"/>
      <c r="AL730" s="179"/>
      <c r="AM730" s="179"/>
      <c r="AN730" s="179"/>
      <c r="AO730" s="179"/>
      <c r="AP730" s="179"/>
      <c r="AQ730" s="179"/>
      <c r="AR730" s="179"/>
      <c r="AS730" s="179"/>
      <c r="AT730" s="179"/>
      <c r="AU730" s="179"/>
      <c r="AV730" s="179"/>
      <c r="AW730" s="179"/>
      <c r="AX730" s="179"/>
      <c r="AY730" s="179"/>
      <c r="AZ730" s="179"/>
      <c r="BA730" s="179"/>
      <c r="BB730" s="179"/>
      <c r="BC730" s="179"/>
      <c r="BD730" s="179"/>
      <c r="BE730" s="179"/>
      <c r="BF730" s="179"/>
      <c r="BG730" s="179"/>
      <c r="BH730" s="179"/>
      <c r="BI730" s="179"/>
      <c r="BJ730" s="179"/>
      <c r="BK730" s="179"/>
      <c r="BL730" s="179"/>
      <c r="BM730" s="179"/>
      <c r="BN730" s="179"/>
      <c r="BO730" s="179"/>
      <c r="BP730" s="179"/>
      <c r="BQ730" s="179"/>
      <c r="BR730" s="179"/>
      <c r="BS730" s="179"/>
      <c r="BT730" s="179"/>
      <c r="BU730" s="179"/>
      <c r="BV730" s="179"/>
      <c r="BW730" s="179"/>
      <c r="BX730" s="179"/>
      <c r="BY730" s="179"/>
      <c r="BZ730" s="179"/>
      <c r="CA730" s="179"/>
      <c r="CB730" s="179"/>
      <c r="CC730" s="179"/>
      <c r="CD730" s="179"/>
      <c r="CE730" s="179"/>
      <c r="CF730" s="179"/>
      <c r="CG730" s="179"/>
      <c r="CH730" s="179"/>
      <c r="CI730" s="179"/>
      <c r="CJ730" s="179"/>
      <c r="CK730" s="179"/>
      <c r="CL730" s="179"/>
      <c r="CM730" s="179"/>
      <c r="CN730" s="179"/>
      <c r="CO730" s="179"/>
      <c r="CP730" s="179"/>
      <c r="CQ730" s="179"/>
      <c r="CR730" s="179"/>
      <c r="CS730" s="179"/>
      <c r="CT730" s="179"/>
      <c r="CU730" s="179"/>
      <c r="CV730" s="179"/>
      <c r="CW730" s="179"/>
      <c r="CX730" s="179"/>
      <c r="CY730" s="179"/>
      <c r="CZ730" s="179"/>
      <c r="DA730" s="179"/>
      <c r="DB730" s="179"/>
      <c r="DC730" s="179"/>
      <c r="DD730" s="179"/>
      <c r="DE730" s="179"/>
      <c r="DF730" s="179"/>
      <c r="DG730" s="179"/>
      <c r="DH730" s="179"/>
      <c r="DI730" s="179"/>
      <c r="DJ730" s="179"/>
      <c r="DK730" s="179"/>
      <c r="DL730" s="179"/>
      <c r="DM730" s="179"/>
      <c r="DN730" s="179"/>
      <c r="DO730" s="179"/>
      <c r="DP730" s="179"/>
      <c r="DQ730" s="179"/>
      <c r="DR730" s="179"/>
      <c r="DS730" s="179"/>
      <c r="DT730" s="179"/>
      <c r="DU730" s="179"/>
      <c r="DV730" s="179"/>
      <c r="DW730" s="179"/>
      <c r="DX730" s="179"/>
      <c r="DY730" s="179"/>
      <c r="DZ730" s="179"/>
      <c r="EA730" s="179"/>
      <c r="EB730" s="179"/>
      <c r="EC730" s="179"/>
      <c r="ED730" s="179"/>
      <c r="EE730" s="179"/>
      <c r="EF730" s="179"/>
      <c r="EG730" s="179"/>
      <c r="EH730" s="179"/>
      <c r="EI730" s="179"/>
      <c r="EJ730" s="179"/>
      <c r="EK730" s="179"/>
      <c r="EL730" s="179"/>
      <c r="EM730" s="179"/>
      <c r="EN730" s="179"/>
      <c r="EO730" s="179"/>
      <c r="EP730" s="179"/>
      <c r="EQ730" s="179"/>
      <c r="ER730" s="179"/>
      <c r="ES730" s="179"/>
      <c r="ET730" s="179"/>
      <c r="EU730" s="179"/>
      <c r="EV730" s="179"/>
      <c r="EW730" s="179"/>
      <c r="EX730" s="179"/>
      <c r="EY730" s="179"/>
      <c r="EZ730" s="179"/>
      <c r="FA730" s="179"/>
      <c r="FB730" s="179"/>
      <c r="FC730" s="179"/>
      <c r="FD730" s="179"/>
      <c r="FE730" s="179"/>
      <c r="FF730" s="179"/>
      <c r="FG730" s="179"/>
      <c r="FH730" s="179"/>
      <c r="FI730" s="179"/>
      <c r="FJ730" s="179"/>
      <c r="FK730" s="179"/>
      <c r="FL730" s="179"/>
      <c r="FM730" s="179"/>
      <c r="FN730" s="179"/>
      <c r="FO730" s="179"/>
      <c r="FP730" s="179"/>
      <c r="FQ730" s="179"/>
      <c r="FR730" s="179"/>
      <c r="FS730" s="179"/>
      <c r="FT730" s="179"/>
      <c r="FU730" s="179"/>
      <c r="FV730" s="179"/>
      <c r="FW730" s="179"/>
      <c r="FX730" s="179"/>
      <c r="FY730" s="179"/>
      <c r="FZ730" s="179"/>
      <c r="GA730" s="179"/>
      <c r="GB730" s="179"/>
      <c r="GC730" s="179"/>
      <c r="GD730" s="179"/>
      <c r="GE730" s="179"/>
      <c r="GF730" s="179"/>
      <c r="GG730" s="179"/>
      <c r="GH730" s="179"/>
      <c r="GI730" s="179"/>
      <c r="GJ730" s="179"/>
      <c r="GK730" s="179"/>
      <c r="GL730" s="179"/>
      <c r="GM730" s="179"/>
      <c r="GN730" s="179"/>
      <c r="GO730" s="179"/>
      <c r="GP730" s="179"/>
      <c r="GQ730" s="179"/>
      <c r="GR730" s="179"/>
      <c r="GS730" s="179"/>
      <c r="GT730" s="179"/>
      <c r="GU730" s="179"/>
      <c r="GV730" s="179"/>
      <c r="GW730" s="179"/>
      <c r="GX730" s="179"/>
      <c r="GY730" s="179"/>
      <c r="GZ730" s="179"/>
      <c r="HA730" s="179"/>
      <c r="HB730" s="179"/>
      <c r="HC730" s="179"/>
      <c r="HD730" s="179"/>
      <c r="HE730" s="179"/>
      <c r="HF730" s="179"/>
      <c r="HG730" s="179"/>
      <c r="HH730" s="179"/>
      <c r="HI730" s="179"/>
      <c r="HJ730" s="179"/>
      <c r="HK730" s="179"/>
      <c r="HL730" s="179"/>
      <c r="HM730" s="179"/>
      <c r="HN730" s="179"/>
      <c r="HO730" s="179"/>
      <c r="HP730" s="179"/>
      <c r="HQ730" s="179"/>
      <c r="HR730" s="179"/>
      <c r="HS730" s="179"/>
      <c r="HT730" s="179"/>
      <c r="HU730" s="179"/>
      <c r="HV730" s="179"/>
      <c r="HW730" s="179"/>
      <c r="HX730" s="179"/>
      <c r="HY730" s="179"/>
      <c r="HZ730" s="179"/>
      <c r="IA730" s="179"/>
      <c r="IB730" s="179"/>
      <c r="IC730" s="179"/>
      <c r="ID730" s="179"/>
      <c r="IE730" s="179"/>
      <c r="IF730" s="179"/>
      <c r="IG730" s="179"/>
      <c r="IH730" s="179"/>
      <c r="II730" s="179"/>
      <c r="IJ730" s="179"/>
      <c r="IK730" s="179"/>
      <c r="IL730" s="179"/>
      <c r="IM730" s="179"/>
      <c r="IN730" s="179"/>
      <c r="IO730" s="179"/>
      <c r="IP730" s="179"/>
      <c r="IQ730" s="179"/>
      <c r="IR730" s="179"/>
      <c r="IS730" s="179"/>
      <c r="IT730" s="179"/>
      <c r="IU730" s="179"/>
      <c r="IV730" s="179"/>
      <c r="IW730" s="179"/>
      <c r="IX730" s="179"/>
      <c r="IY730" s="179"/>
      <c r="IZ730" s="179"/>
      <c r="JA730" s="179"/>
      <c r="JB730" s="179"/>
      <c r="JC730" s="179"/>
      <c r="JD730" s="179"/>
      <c r="JE730" s="179"/>
      <c r="JF730" s="179"/>
      <c r="JG730" s="179"/>
      <c r="JH730" s="179"/>
      <c r="JI730" s="179"/>
      <c r="JJ730" s="61"/>
    </row>
    <row r="731" spans="1:270" s="9" customFormat="1" ht="80.099999999999994" customHeight="1" x14ac:dyDescent="0.25">
      <c r="A731" s="9">
        <f t="shared" si="65"/>
        <v>709</v>
      </c>
      <c r="B731" s="9">
        <f t="shared" si="64"/>
        <v>35</v>
      </c>
      <c r="C731" s="11" t="s">
        <v>1518</v>
      </c>
      <c r="D731" s="10" t="s">
        <v>276</v>
      </c>
      <c r="E731" s="9" t="s">
        <v>4017</v>
      </c>
      <c r="F731" s="9" t="s">
        <v>4017</v>
      </c>
      <c r="G731" s="9" t="s">
        <v>4077</v>
      </c>
      <c r="H731" s="9" t="s">
        <v>4078</v>
      </c>
      <c r="I731" s="64" t="s">
        <v>4079</v>
      </c>
      <c r="J731" s="9">
        <v>3336463212</v>
      </c>
      <c r="K731" s="9" t="s">
        <v>4017</v>
      </c>
      <c r="L731" s="180">
        <v>30.934671000000002</v>
      </c>
      <c r="M731" s="180">
        <v>69.844278000000003</v>
      </c>
      <c r="N731" s="9" t="s">
        <v>8</v>
      </c>
      <c r="O731" s="9" t="s">
        <v>7</v>
      </c>
      <c r="P731" s="9" t="s">
        <v>8</v>
      </c>
      <c r="S731" s="9">
        <v>2</v>
      </c>
      <c r="T731" s="9" t="s">
        <v>3978</v>
      </c>
      <c r="U731" s="9">
        <v>25500</v>
      </c>
      <c r="V731" s="9" t="s">
        <v>258</v>
      </c>
      <c r="W731" s="10" t="s">
        <v>11</v>
      </c>
      <c r="X731" s="10" t="s">
        <v>1471</v>
      </c>
      <c r="Y731" s="4"/>
      <c r="Z731" s="179"/>
      <c r="AA731" s="179"/>
      <c r="AB731" s="179"/>
      <c r="AC731" s="179"/>
      <c r="AD731" s="179"/>
      <c r="AE731" s="179"/>
      <c r="AF731" s="179"/>
      <c r="AG731" s="179"/>
      <c r="AH731" s="179"/>
      <c r="AI731" s="179"/>
      <c r="AJ731" s="179"/>
      <c r="AK731" s="179"/>
      <c r="AL731" s="179"/>
      <c r="AM731" s="179"/>
      <c r="AN731" s="179"/>
      <c r="AO731" s="179"/>
      <c r="AP731" s="179"/>
      <c r="AQ731" s="179"/>
      <c r="AR731" s="179"/>
      <c r="AS731" s="179"/>
      <c r="AT731" s="179"/>
      <c r="AU731" s="179"/>
      <c r="AV731" s="179"/>
      <c r="AW731" s="179"/>
      <c r="AX731" s="179"/>
      <c r="AY731" s="179"/>
      <c r="AZ731" s="179"/>
      <c r="BA731" s="179"/>
      <c r="BB731" s="179"/>
      <c r="BC731" s="179"/>
      <c r="BD731" s="179"/>
      <c r="BE731" s="179"/>
      <c r="BF731" s="179"/>
      <c r="BG731" s="179"/>
      <c r="BH731" s="179"/>
      <c r="BI731" s="179"/>
      <c r="BJ731" s="179"/>
      <c r="BK731" s="179"/>
      <c r="BL731" s="179"/>
      <c r="BM731" s="179"/>
      <c r="BN731" s="179"/>
      <c r="BO731" s="179"/>
      <c r="BP731" s="179"/>
      <c r="BQ731" s="179"/>
      <c r="BR731" s="179"/>
      <c r="BS731" s="179"/>
      <c r="BT731" s="179"/>
      <c r="BU731" s="179"/>
      <c r="BV731" s="179"/>
      <c r="BW731" s="179"/>
      <c r="BX731" s="179"/>
      <c r="BY731" s="179"/>
      <c r="BZ731" s="179"/>
      <c r="CA731" s="179"/>
      <c r="CB731" s="179"/>
      <c r="CC731" s="179"/>
      <c r="CD731" s="179"/>
      <c r="CE731" s="179"/>
      <c r="CF731" s="179"/>
      <c r="CG731" s="179"/>
      <c r="CH731" s="179"/>
      <c r="CI731" s="179"/>
      <c r="CJ731" s="179"/>
      <c r="CK731" s="179"/>
      <c r="CL731" s="179"/>
      <c r="CM731" s="179"/>
      <c r="CN731" s="179"/>
      <c r="CO731" s="179"/>
      <c r="CP731" s="179"/>
      <c r="CQ731" s="179"/>
      <c r="CR731" s="179"/>
      <c r="CS731" s="179"/>
      <c r="CT731" s="179"/>
      <c r="CU731" s="179"/>
      <c r="CV731" s="179"/>
      <c r="CW731" s="179"/>
      <c r="CX731" s="179"/>
      <c r="CY731" s="179"/>
      <c r="CZ731" s="179"/>
      <c r="DA731" s="179"/>
      <c r="DB731" s="179"/>
      <c r="DC731" s="179"/>
      <c r="DD731" s="179"/>
      <c r="DE731" s="179"/>
      <c r="DF731" s="179"/>
      <c r="DG731" s="179"/>
      <c r="DH731" s="179"/>
      <c r="DI731" s="179"/>
      <c r="DJ731" s="179"/>
      <c r="DK731" s="179"/>
      <c r="DL731" s="179"/>
      <c r="DM731" s="179"/>
      <c r="DN731" s="179"/>
      <c r="DO731" s="179"/>
      <c r="DP731" s="179"/>
      <c r="DQ731" s="179"/>
      <c r="DR731" s="179"/>
      <c r="DS731" s="179"/>
      <c r="DT731" s="179"/>
      <c r="DU731" s="179"/>
      <c r="DV731" s="179"/>
      <c r="DW731" s="179"/>
      <c r="DX731" s="179"/>
      <c r="DY731" s="179"/>
      <c r="DZ731" s="179"/>
      <c r="EA731" s="179"/>
      <c r="EB731" s="179"/>
      <c r="EC731" s="179"/>
      <c r="ED731" s="179"/>
      <c r="EE731" s="179"/>
      <c r="EF731" s="179"/>
      <c r="EG731" s="179"/>
      <c r="EH731" s="179"/>
      <c r="EI731" s="179"/>
      <c r="EJ731" s="179"/>
      <c r="EK731" s="179"/>
      <c r="EL731" s="179"/>
      <c r="EM731" s="179"/>
      <c r="EN731" s="179"/>
      <c r="EO731" s="179"/>
      <c r="EP731" s="179"/>
      <c r="EQ731" s="179"/>
      <c r="ER731" s="179"/>
      <c r="ES731" s="179"/>
      <c r="ET731" s="179"/>
      <c r="EU731" s="179"/>
      <c r="EV731" s="179"/>
      <c r="EW731" s="179"/>
      <c r="EX731" s="179"/>
      <c r="EY731" s="179"/>
      <c r="EZ731" s="179"/>
      <c r="FA731" s="179"/>
      <c r="FB731" s="179"/>
      <c r="FC731" s="179"/>
      <c r="FD731" s="179"/>
      <c r="FE731" s="179"/>
      <c r="FF731" s="179"/>
      <c r="FG731" s="179"/>
      <c r="FH731" s="179"/>
      <c r="FI731" s="179"/>
      <c r="FJ731" s="179"/>
      <c r="FK731" s="179"/>
      <c r="FL731" s="179"/>
      <c r="FM731" s="179"/>
      <c r="FN731" s="179"/>
      <c r="FO731" s="179"/>
      <c r="FP731" s="179"/>
      <c r="FQ731" s="179"/>
      <c r="FR731" s="179"/>
      <c r="FS731" s="179"/>
      <c r="FT731" s="179"/>
      <c r="FU731" s="179"/>
      <c r="FV731" s="179"/>
      <c r="FW731" s="179"/>
      <c r="FX731" s="179"/>
      <c r="FY731" s="179"/>
      <c r="FZ731" s="179"/>
      <c r="GA731" s="179"/>
      <c r="GB731" s="179"/>
      <c r="GC731" s="179"/>
      <c r="GD731" s="179"/>
      <c r="GE731" s="179"/>
      <c r="GF731" s="179"/>
      <c r="GG731" s="179"/>
      <c r="GH731" s="179"/>
      <c r="GI731" s="179"/>
      <c r="GJ731" s="179"/>
      <c r="GK731" s="179"/>
      <c r="GL731" s="179"/>
      <c r="GM731" s="179"/>
      <c r="GN731" s="179"/>
      <c r="GO731" s="179"/>
      <c r="GP731" s="179"/>
      <c r="GQ731" s="179"/>
      <c r="GR731" s="179"/>
      <c r="GS731" s="179"/>
      <c r="GT731" s="179"/>
      <c r="GU731" s="179"/>
      <c r="GV731" s="179"/>
      <c r="GW731" s="179"/>
      <c r="GX731" s="179"/>
      <c r="GY731" s="179"/>
      <c r="GZ731" s="179"/>
      <c r="HA731" s="179"/>
      <c r="HB731" s="179"/>
      <c r="HC731" s="179"/>
      <c r="HD731" s="179"/>
      <c r="HE731" s="179"/>
      <c r="HF731" s="179"/>
      <c r="HG731" s="179"/>
      <c r="HH731" s="179"/>
      <c r="HI731" s="179"/>
      <c r="HJ731" s="179"/>
      <c r="HK731" s="179"/>
      <c r="HL731" s="179"/>
      <c r="HM731" s="179"/>
      <c r="HN731" s="179"/>
      <c r="HO731" s="179"/>
      <c r="HP731" s="179"/>
      <c r="HQ731" s="179"/>
      <c r="HR731" s="179"/>
      <c r="HS731" s="179"/>
      <c r="HT731" s="179"/>
      <c r="HU731" s="179"/>
      <c r="HV731" s="179"/>
      <c r="HW731" s="179"/>
      <c r="HX731" s="179"/>
      <c r="HY731" s="179"/>
      <c r="HZ731" s="179"/>
      <c r="IA731" s="179"/>
      <c r="IB731" s="179"/>
      <c r="IC731" s="179"/>
      <c r="ID731" s="179"/>
      <c r="IE731" s="179"/>
      <c r="IF731" s="179"/>
      <c r="IG731" s="179"/>
      <c r="IH731" s="179"/>
      <c r="II731" s="179"/>
      <c r="IJ731" s="179"/>
      <c r="IK731" s="179"/>
      <c r="IL731" s="179"/>
      <c r="IM731" s="179"/>
      <c r="IN731" s="179"/>
      <c r="IO731" s="179"/>
      <c r="IP731" s="179"/>
      <c r="IQ731" s="179"/>
      <c r="IR731" s="179"/>
      <c r="IS731" s="179"/>
      <c r="IT731" s="179"/>
      <c r="IU731" s="179"/>
      <c r="IV731" s="179"/>
      <c r="IW731" s="179"/>
      <c r="IX731" s="179"/>
      <c r="IY731" s="179"/>
      <c r="IZ731" s="179"/>
      <c r="JA731" s="179"/>
      <c r="JB731" s="179"/>
      <c r="JC731" s="179"/>
      <c r="JD731" s="179"/>
      <c r="JE731" s="179"/>
      <c r="JF731" s="179"/>
      <c r="JG731" s="179"/>
      <c r="JH731" s="179"/>
      <c r="JI731" s="179"/>
      <c r="JJ731" s="61"/>
    </row>
    <row r="732" spans="1:270" s="9" customFormat="1" ht="80.099999999999994" customHeight="1" x14ac:dyDescent="0.25">
      <c r="A732" s="9">
        <f t="shared" si="65"/>
        <v>710</v>
      </c>
      <c r="B732" s="9">
        <f t="shared" si="64"/>
        <v>36</v>
      </c>
      <c r="C732" s="11" t="s">
        <v>1518</v>
      </c>
      <c r="D732" s="10" t="s">
        <v>276</v>
      </c>
      <c r="E732" s="9" t="s">
        <v>280</v>
      </c>
      <c r="F732" s="9" t="s">
        <v>280</v>
      </c>
      <c r="G732" s="9" t="s">
        <v>3735</v>
      </c>
      <c r="H732" s="9" t="s">
        <v>4080</v>
      </c>
      <c r="I732" s="64" t="s">
        <v>4081</v>
      </c>
      <c r="J732" s="9">
        <v>3433206681</v>
      </c>
      <c r="K732" s="9" t="s">
        <v>280</v>
      </c>
      <c r="L732" s="180">
        <v>30.871791000000002</v>
      </c>
      <c r="M732" s="180">
        <v>69.768628000000007</v>
      </c>
      <c r="N732" s="9" t="s">
        <v>8</v>
      </c>
      <c r="O732" s="9" t="s">
        <v>7</v>
      </c>
      <c r="P732" s="9" t="s">
        <v>8</v>
      </c>
      <c r="S732" s="9">
        <v>2</v>
      </c>
      <c r="T732" s="9" t="s">
        <v>3978</v>
      </c>
      <c r="U732" s="9">
        <v>25500</v>
      </c>
      <c r="V732" s="9" t="s">
        <v>258</v>
      </c>
      <c r="W732" s="10" t="s">
        <v>11</v>
      </c>
      <c r="X732" s="10" t="s">
        <v>1471</v>
      </c>
      <c r="Y732" s="4"/>
      <c r="Z732" s="179"/>
      <c r="AA732" s="179"/>
      <c r="AB732" s="179"/>
      <c r="AC732" s="179"/>
      <c r="AD732" s="179"/>
      <c r="AE732" s="179"/>
      <c r="AF732" s="179"/>
      <c r="AG732" s="179"/>
      <c r="AH732" s="179"/>
      <c r="AI732" s="179"/>
      <c r="AJ732" s="179"/>
      <c r="AK732" s="179"/>
      <c r="AL732" s="179"/>
      <c r="AM732" s="179"/>
      <c r="AN732" s="179"/>
      <c r="AO732" s="179"/>
      <c r="AP732" s="179"/>
      <c r="AQ732" s="179"/>
      <c r="AR732" s="179"/>
      <c r="AS732" s="179"/>
      <c r="AT732" s="179"/>
      <c r="AU732" s="179"/>
      <c r="AV732" s="179"/>
      <c r="AW732" s="179"/>
      <c r="AX732" s="179"/>
      <c r="AY732" s="179"/>
      <c r="AZ732" s="179"/>
      <c r="BA732" s="179"/>
      <c r="BB732" s="179"/>
      <c r="BC732" s="179"/>
      <c r="BD732" s="179"/>
      <c r="BE732" s="179"/>
      <c r="BF732" s="179"/>
      <c r="BG732" s="179"/>
      <c r="BH732" s="179"/>
      <c r="BI732" s="179"/>
      <c r="BJ732" s="179"/>
      <c r="BK732" s="179"/>
      <c r="BL732" s="179"/>
      <c r="BM732" s="179"/>
      <c r="BN732" s="179"/>
      <c r="BO732" s="179"/>
      <c r="BP732" s="179"/>
      <c r="BQ732" s="179"/>
      <c r="BR732" s="179"/>
      <c r="BS732" s="179"/>
      <c r="BT732" s="179"/>
      <c r="BU732" s="179"/>
      <c r="BV732" s="179"/>
      <c r="BW732" s="179"/>
      <c r="BX732" s="179"/>
      <c r="BY732" s="179"/>
      <c r="BZ732" s="179"/>
      <c r="CA732" s="179"/>
      <c r="CB732" s="179"/>
      <c r="CC732" s="179"/>
      <c r="CD732" s="179"/>
      <c r="CE732" s="179"/>
      <c r="CF732" s="179"/>
      <c r="CG732" s="179"/>
      <c r="CH732" s="179"/>
      <c r="CI732" s="179"/>
      <c r="CJ732" s="179"/>
      <c r="CK732" s="179"/>
      <c r="CL732" s="179"/>
      <c r="CM732" s="179"/>
      <c r="CN732" s="179"/>
      <c r="CO732" s="179"/>
      <c r="CP732" s="179"/>
      <c r="CQ732" s="179"/>
      <c r="CR732" s="179"/>
      <c r="CS732" s="179"/>
      <c r="CT732" s="179"/>
      <c r="CU732" s="179"/>
      <c r="CV732" s="179"/>
      <c r="CW732" s="179"/>
      <c r="CX732" s="179"/>
      <c r="CY732" s="179"/>
      <c r="CZ732" s="179"/>
      <c r="DA732" s="179"/>
      <c r="DB732" s="179"/>
      <c r="DC732" s="179"/>
      <c r="DD732" s="179"/>
      <c r="DE732" s="179"/>
      <c r="DF732" s="179"/>
      <c r="DG732" s="179"/>
      <c r="DH732" s="179"/>
      <c r="DI732" s="179"/>
      <c r="DJ732" s="179"/>
      <c r="DK732" s="179"/>
      <c r="DL732" s="179"/>
      <c r="DM732" s="179"/>
      <c r="DN732" s="179"/>
      <c r="DO732" s="179"/>
      <c r="DP732" s="179"/>
      <c r="DQ732" s="179"/>
      <c r="DR732" s="179"/>
      <c r="DS732" s="179"/>
      <c r="DT732" s="179"/>
      <c r="DU732" s="179"/>
      <c r="DV732" s="179"/>
      <c r="DW732" s="179"/>
      <c r="DX732" s="179"/>
      <c r="DY732" s="179"/>
      <c r="DZ732" s="179"/>
      <c r="EA732" s="179"/>
      <c r="EB732" s="179"/>
      <c r="EC732" s="179"/>
      <c r="ED732" s="179"/>
      <c r="EE732" s="179"/>
      <c r="EF732" s="179"/>
      <c r="EG732" s="179"/>
      <c r="EH732" s="179"/>
      <c r="EI732" s="179"/>
      <c r="EJ732" s="179"/>
      <c r="EK732" s="179"/>
      <c r="EL732" s="179"/>
      <c r="EM732" s="179"/>
      <c r="EN732" s="179"/>
      <c r="EO732" s="179"/>
      <c r="EP732" s="179"/>
      <c r="EQ732" s="179"/>
      <c r="ER732" s="179"/>
      <c r="ES732" s="179"/>
      <c r="ET732" s="179"/>
      <c r="EU732" s="179"/>
      <c r="EV732" s="179"/>
      <c r="EW732" s="179"/>
      <c r="EX732" s="179"/>
      <c r="EY732" s="179"/>
      <c r="EZ732" s="179"/>
      <c r="FA732" s="179"/>
      <c r="FB732" s="179"/>
      <c r="FC732" s="179"/>
      <c r="FD732" s="179"/>
      <c r="FE732" s="179"/>
      <c r="FF732" s="179"/>
      <c r="FG732" s="179"/>
      <c r="FH732" s="179"/>
      <c r="FI732" s="179"/>
      <c r="FJ732" s="179"/>
      <c r="FK732" s="179"/>
      <c r="FL732" s="179"/>
      <c r="FM732" s="179"/>
      <c r="FN732" s="179"/>
      <c r="FO732" s="179"/>
      <c r="FP732" s="179"/>
      <c r="FQ732" s="179"/>
      <c r="FR732" s="179"/>
      <c r="FS732" s="179"/>
      <c r="FT732" s="179"/>
      <c r="FU732" s="179"/>
      <c r="FV732" s="179"/>
      <c r="FW732" s="179"/>
      <c r="FX732" s="179"/>
      <c r="FY732" s="179"/>
      <c r="FZ732" s="179"/>
      <c r="GA732" s="179"/>
      <c r="GB732" s="179"/>
      <c r="GC732" s="179"/>
      <c r="GD732" s="179"/>
      <c r="GE732" s="179"/>
      <c r="GF732" s="179"/>
      <c r="GG732" s="179"/>
      <c r="GH732" s="179"/>
      <c r="GI732" s="179"/>
      <c r="GJ732" s="179"/>
      <c r="GK732" s="179"/>
      <c r="GL732" s="179"/>
      <c r="GM732" s="179"/>
      <c r="GN732" s="179"/>
      <c r="GO732" s="179"/>
      <c r="GP732" s="179"/>
      <c r="GQ732" s="179"/>
      <c r="GR732" s="179"/>
      <c r="GS732" s="179"/>
      <c r="GT732" s="179"/>
      <c r="GU732" s="179"/>
      <c r="GV732" s="179"/>
      <c r="GW732" s="179"/>
      <c r="GX732" s="179"/>
      <c r="GY732" s="179"/>
      <c r="GZ732" s="179"/>
      <c r="HA732" s="179"/>
      <c r="HB732" s="179"/>
      <c r="HC732" s="179"/>
      <c r="HD732" s="179"/>
      <c r="HE732" s="179"/>
      <c r="HF732" s="179"/>
      <c r="HG732" s="179"/>
      <c r="HH732" s="179"/>
      <c r="HI732" s="179"/>
      <c r="HJ732" s="179"/>
      <c r="HK732" s="179"/>
      <c r="HL732" s="179"/>
      <c r="HM732" s="179"/>
      <c r="HN732" s="179"/>
      <c r="HO732" s="179"/>
      <c r="HP732" s="179"/>
      <c r="HQ732" s="179"/>
      <c r="HR732" s="179"/>
      <c r="HS732" s="179"/>
      <c r="HT732" s="179"/>
      <c r="HU732" s="179"/>
      <c r="HV732" s="179"/>
      <c r="HW732" s="179"/>
      <c r="HX732" s="179"/>
      <c r="HY732" s="179"/>
      <c r="HZ732" s="179"/>
      <c r="IA732" s="179"/>
      <c r="IB732" s="179"/>
      <c r="IC732" s="179"/>
      <c r="ID732" s="179"/>
      <c r="IE732" s="179"/>
      <c r="IF732" s="179"/>
      <c r="IG732" s="179"/>
      <c r="IH732" s="179"/>
      <c r="II732" s="179"/>
      <c r="IJ732" s="179"/>
      <c r="IK732" s="179"/>
      <c r="IL732" s="179"/>
      <c r="IM732" s="179"/>
      <c r="IN732" s="179"/>
      <c r="IO732" s="179"/>
      <c r="IP732" s="179"/>
      <c r="IQ732" s="179"/>
      <c r="IR732" s="179"/>
      <c r="IS732" s="179"/>
      <c r="IT732" s="179"/>
      <c r="IU732" s="179"/>
      <c r="IV732" s="179"/>
      <c r="IW732" s="179"/>
      <c r="IX732" s="179"/>
      <c r="IY732" s="179"/>
      <c r="IZ732" s="179"/>
      <c r="JA732" s="179"/>
      <c r="JB732" s="179"/>
      <c r="JC732" s="179"/>
      <c r="JD732" s="179"/>
      <c r="JE732" s="179"/>
      <c r="JF732" s="179"/>
      <c r="JG732" s="179"/>
      <c r="JH732" s="179"/>
      <c r="JI732" s="179"/>
      <c r="JJ732" s="61"/>
    </row>
    <row r="733" spans="1:270" s="9" customFormat="1" ht="80.099999999999994" customHeight="1" x14ac:dyDescent="0.25">
      <c r="A733" s="9">
        <f t="shared" si="65"/>
        <v>711</v>
      </c>
      <c r="B733" s="9">
        <f t="shared" si="64"/>
        <v>37</v>
      </c>
      <c r="C733" s="11" t="s">
        <v>1518</v>
      </c>
      <c r="D733" s="10" t="s">
        <v>276</v>
      </c>
      <c r="E733" s="9" t="s">
        <v>280</v>
      </c>
      <c r="F733" s="9" t="s">
        <v>280</v>
      </c>
      <c r="G733" s="9" t="s">
        <v>281</v>
      </c>
      <c r="H733" s="9" t="s">
        <v>4082</v>
      </c>
      <c r="I733" s="64" t="s">
        <v>4083</v>
      </c>
      <c r="J733" s="9">
        <v>3471211726</v>
      </c>
      <c r="K733" s="9" t="s">
        <v>280</v>
      </c>
      <c r="L733" s="180">
        <v>30.974661000000001</v>
      </c>
      <c r="M733" s="180">
        <v>69.859886000000003</v>
      </c>
      <c r="N733" s="9" t="s">
        <v>8</v>
      </c>
      <c r="O733" s="9" t="s">
        <v>7</v>
      </c>
      <c r="P733" s="9" t="s">
        <v>8</v>
      </c>
      <c r="S733" s="9">
        <v>2</v>
      </c>
      <c r="T733" s="9" t="s">
        <v>3978</v>
      </c>
      <c r="U733" s="9">
        <v>25500</v>
      </c>
      <c r="V733" s="9" t="s">
        <v>258</v>
      </c>
      <c r="W733" s="10" t="s">
        <v>11</v>
      </c>
      <c r="X733" s="10" t="s">
        <v>1471</v>
      </c>
      <c r="Y733" s="4"/>
      <c r="Z733" s="179"/>
      <c r="AA733" s="179"/>
      <c r="AB733" s="179"/>
      <c r="AC733" s="179"/>
      <c r="AD733" s="179"/>
      <c r="AE733" s="179"/>
      <c r="AF733" s="179"/>
      <c r="AG733" s="179"/>
      <c r="AH733" s="179"/>
      <c r="AI733" s="179"/>
      <c r="AJ733" s="179"/>
      <c r="AK733" s="179"/>
      <c r="AL733" s="179"/>
      <c r="AM733" s="179"/>
      <c r="AN733" s="179"/>
      <c r="AO733" s="179"/>
      <c r="AP733" s="179"/>
      <c r="AQ733" s="179"/>
      <c r="AR733" s="179"/>
      <c r="AS733" s="179"/>
      <c r="AT733" s="179"/>
      <c r="AU733" s="179"/>
      <c r="AV733" s="179"/>
      <c r="AW733" s="179"/>
      <c r="AX733" s="179"/>
      <c r="AY733" s="179"/>
      <c r="AZ733" s="179"/>
      <c r="BA733" s="179"/>
      <c r="BB733" s="179"/>
      <c r="BC733" s="179"/>
      <c r="BD733" s="179"/>
      <c r="BE733" s="179"/>
      <c r="BF733" s="179"/>
      <c r="BG733" s="179"/>
      <c r="BH733" s="179"/>
      <c r="BI733" s="179"/>
      <c r="BJ733" s="179"/>
      <c r="BK733" s="179"/>
      <c r="BL733" s="179"/>
      <c r="BM733" s="179"/>
      <c r="BN733" s="179"/>
      <c r="BO733" s="179"/>
      <c r="BP733" s="179"/>
      <c r="BQ733" s="179"/>
      <c r="BR733" s="179"/>
      <c r="BS733" s="179"/>
      <c r="BT733" s="179"/>
      <c r="BU733" s="179"/>
      <c r="BV733" s="179"/>
      <c r="BW733" s="179"/>
      <c r="BX733" s="179"/>
      <c r="BY733" s="179"/>
      <c r="BZ733" s="179"/>
      <c r="CA733" s="179"/>
      <c r="CB733" s="179"/>
      <c r="CC733" s="179"/>
      <c r="CD733" s="179"/>
      <c r="CE733" s="179"/>
      <c r="CF733" s="179"/>
      <c r="CG733" s="179"/>
      <c r="CH733" s="179"/>
      <c r="CI733" s="179"/>
      <c r="CJ733" s="179"/>
      <c r="CK733" s="179"/>
      <c r="CL733" s="179"/>
      <c r="CM733" s="179"/>
      <c r="CN733" s="179"/>
      <c r="CO733" s="179"/>
      <c r="CP733" s="179"/>
      <c r="CQ733" s="179"/>
      <c r="CR733" s="179"/>
      <c r="CS733" s="179"/>
      <c r="CT733" s="179"/>
      <c r="CU733" s="179"/>
      <c r="CV733" s="179"/>
      <c r="CW733" s="179"/>
      <c r="CX733" s="179"/>
      <c r="CY733" s="179"/>
      <c r="CZ733" s="179"/>
      <c r="DA733" s="179"/>
      <c r="DB733" s="179"/>
      <c r="DC733" s="179"/>
      <c r="DD733" s="179"/>
      <c r="DE733" s="179"/>
      <c r="DF733" s="179"/>
      <c r="DG733" s="179"/>
      <c r="DH733" s="179"/>
      <c r="DI733" s="179"/>
      <c r="DJ733" s="179"/>
      <c r="DK733" s="179"/>
      <c r="DL733" s="179"/>
      <c r="DM733" s="179"/>
      <c r="DN733" s="179"/>
      <c r="DO733" s="179"/>
      <c r="DP733" s="179"/>
      <c r="DQ733" s="179"/>
      <c r="DR733" s="179"/>
      <c r="DS733" s="179"/>
      <c r="DT733" s="179"/>
      <c r="DU733" s="179"/>
      <c r="DV733" s="179"/>
      <c r="DW733" s="179"/>
      <c r="DX733" s="179"/>
      <c r="DY733" s="179"/>
      <c r="DZ733" s="179"/>
      <c r="EA733" s="179"/>
      <c r="EB733" s="179"/>
      <c r="EC733" s="179"/>
      <c r="ED733" s="179"/>
      <c r="EE733" s="179"/>
      <c r="EF733" s="179"/>
      <c r="EG733" s="179"/>
      <c r="EH733" s="179"/>
      <c r="EI733" s="179"/>
      <c r="EJ733" s="179"/>
      <c r="EK733" s="179"/>
      <c r="EL733" s="179"/>
      <c r="EM733" s="179"/>
      <c r="EN733" s="179"/>
      <c r="EO733" s="179"/>
      <c r="EP733" s="179"/>
      <c r="EQ733" s="179"/>
      <c r="ER733" s="179"/>
      <c r="ES733" s="179"/>
      <c r="ET733" s="179"/>
      <c r="EU733" s="179"/>
      <c r="EV733" s="179"/>
      <c r="EW733" s="179"/>
      <c r="EX733" s="179"/>
      <c r="EY733" s="179"/>
      <c r="EZ733" s="179"/>
      <c r="FA733" s="179"/>
      <c r="FB733" s="179"/>
      <c r="FC733" s="179"/>
      <c r="FD733" s="179"/>
      <c r="FE733" s="179"/>
      <c r="FF733" s="179"/>
      <c r="FG733" s="179"/>
      <c r="FH733" s="179"/>
      <c r="FI733" s="179"/>
      <c r="FJ733" s="179"/>
      <c r="FK733" s="179"/>
      <c r="FL733" s="179"/>
      <c r="FM733" s="179"/>
      <c r="FN733" s="179"/>
      <c r="FO733" s="179"/>
      <c r="FP733" s="179"/>
      <c r="FQ733" s="179"/>
      <c r="FR733" s="179"/>
      <c r="FS733" s="179"/>
      <c r="FT733" s="179"/>
      <c r="FU733" s="179"/>
      <c r="FV733" s="179"/>
      <c r="FW733" s="179"/>
      <c r="FX733" s="179"/>
      <c r="FY733" s="179"/>
      <c r="FZ733" s="179"/>
      <c r="GA733" s="179"/>
      <c r="GB733" s="179"/>
      <c r="GC733" s="179"/>
      <c r="GD733" s="179"/>
      <c r="GE733" s="179"/>
      <c r="GF733" s="179"/>
      <c r="GG733" s="179"/>
      <c r="GH733" s="179"/>
      <c r="GI733" s="179"/>
      <c r="GJ733" s="179"/>
      <c r="GK733" s="179"/>
      <c r="GL733" s="179"/>
      <c r="GM733" s="179"/>
      <c r="GN733" s="179"/>
      <c r="GO733" s="179"/>
      <c r="GP733" s="179"/>
      <c r="GQ733" s="179"/>
      <c r="GR733" s="179"/>
      <c r="GS733" s="179"/>
      <c r="GT733" s="179"/>
      <c r="GU733" s="179"/>
      <c r="GV733" s="179"/>
      <c r="GW733" s="179"/>
      <c r="GX733" s="179"/>
      <c r="GY733" s="179"/>
      <c r="GZ733" s="179"/>
      <c r="HA733" s="179"/>
      <c r="HB733" s="179"/>
      <c r="HC733" s="179"/>
      <c r="HD733" s="179"/>
      <c r="HE733" s="179"/>
      <c r="HF733" s="179"/>
      <c r="HG733" s="179"/>
      <c r="HH733" s="179"/>
      <c r="HI733" s="179"/>
      <c r="HJ733" s="179"/>
      <c r="HK733" s="179"/>
      <c r="HL733" s="179"/>
      <c r="HM733" s="179"/>
      <c r="HN733" s="179"/>
      <c r="HO733" s="179"/>
      <c r="HP733" s="179"/>
      <c r="HQ733" s="179"/>
      <c r="HR733" s="179"/>
      <c r="HS733" s="179"/>
      <c r="HT733" s="179"/>
      <c r="HU733" s="179"/>
      <c r="HV733" s="179"/>
      <c r="HW733" s="179"/>
      <c r="HX733" s="179"/>
      <c r="HY733" s="179"/>
      <c r="HZ733" s="179"/>
      <c r="IA733" s="179"/>
      <c r="IB733" s="179"/>
      <c r="IC733" s="179"/>
      <c r="ID733" s="179"/>
      <c r="IE733" s="179"/>
      <c r="IF733" s="179"/>
      <c r="IG733" s="179"/>
      <c r="IH733" s="179"/>
      <c r="II733" s="179"/>
      <c r="IJ733" s="179"/>
      <c r="IK733" s="179"/>
      <c r="IL733" s="179"/>
      <c r="IM733" s="179"/>
      <c r="IN733" s="179"/>
      <c r="IO733" s="179"/>
      <c r="IP733" s="179"/>
      <c r="IQ733" s="179"/>
      <c r="IR733" s="179"/>
      <c r="IS733" s="179"/>
      <c r="IT733" s="179"/>
      <c r="IU733" s="179"/>
      <c r="IV733" s="179"/>
      <c r="IW733" s="179"/>
      <c r="IX733" s="179"/>
      <c r="IY733" s="179"/>
      <c r="IZ733" s="179"/>
      <c r="JA733" s="179"/>
      <c r="JB733" s="179"/>
      <c r="JC733" s="179"/>
      <c r="JD733" s="179"/>
      <c r="JE733" s="179"/>
      <c r="JF733" s="179"/>
      <c r="JG733" s="179"/>
      <c r="JH733" s="179"/>
      <c r="JI733" s="179"/>
      <c r="JJ733" s="61"/>
    </row>
    <row r="734" spans="1:270" s="9" customFormat="1" ht="80.099999999999994" customHeight="1" x14ac:dyDescent="0.25">
      <c r="A734" s="9">
        <f t="shared" si="65"/>
        <v>712</v>
      </c>
      <c r="B734" s="9">
        <f t="shared" si="64"/>
        <v>38</v>
      </c>
      <c r="C734" s="11" t="s">
        <v>1518</v>
      </c>
      <c r="D734" s="10" t="s">
        <v>276</v>
      </c>
      <c r="E734" s="9" t="s">
        <v>280</v>
      </c>
      <c r="F734" s="9" t="s">
        <v>280</v>
      </c>
      <c r="G734" s="9" t="s">
        <v>3735</v>
      </c>
      <c r="H734" s="9" t="s">
        <v>4084</v>
      </c>
      <c r="I734" s="64" t="s">
        <v>4085</v>
      </c>
      <c r="J734" s="9">
        <v>3473744303</v>
      </c>
      <c r="K734" s="9" t="s">
        <v>280</v>
      </c>
      <c r="L734" s="180">
        <v>30.909946000000001</v>
      </c>
      <c r="M734" s="180">
        <v>69.845168999999999</v>
      </c>
      <c r="N734" s="9" t="s">
        <v>8</v>
      </c>
      <c r="O734" s="9" t="s">
        <v>7</v>
      </c>
      <c r="P734" s="9" t="s">
        <v>8</v>
      </c>
      <c r="S734" s="9">
        <v>2</v>
      </c>
      <c r="T734" s="9" t="s">
        <v>3978</v>
      </c>
      <c r="U734" s="9">
        <v>25500</v>
      </c>
      <c r="V734" s="9" t="s">
        <v>258</v>
      </c>
      <c r="W734" s="10" t="s">
        <v>11</v>
      </c>
      <c r="X734" s="10" t="s">
        <v>1471</v>
      </c>
      <c r="Y734" s="4"/>
      <c r="Z734" s="179"/>
      <c r="AA734" s="179"/>
      <c r="AB734" s="179"/>
      <c r="AC734" s="179"/>
      <c r="AD734" s="179"/>
      <c r="AE734" s="179"/>
      <c r="AF734" s="179"/>
      <c r="AG734" s="179"/>
      <c r="AH734" s="179"/>
      <c r="AI734" s="179"/>
      <c r="AJ734" s="179"/>
      <c r="AK734" s="179"/>
      <c r="AL734" s="179"/>
      <c r="AM734" s="179"/>
      <c r="AN734" s="179"/>
      <c r="AO734" s="179"/>
      <c r="AP734" s="179"/>
      <c r="AQ734" s="179"/>
      <c r="AR734" s="179"/>
      <c r="AS734" s="179"/>
      <c r="AT734" s="179"/>
      <c r="AU734" s="179"/>
      <c r="AV734" s="179"/>
      <c r="AW734" s="179"/>
      <c r="AX734" s="179"/>
      <c r="AY734" s="179"/>
      <c r="AZ734" s="179"/>
      <c r="BA734" s="179"/>
      <c r="BB734" s="179"/>
      <c r="BC734" s="179"/>
      <c r="BD734" s="179"/>
      <c r="BE734" s="179"/>
      <c r="BF734" s="179"/>
      <c r="BG734" s="179"/>
      <c r="BH734" s="179"/>
      <c r="BI734" s="179"/>
      <c r="BJ734" s="179"/>
      <c r="BK734" s="179"/>
      <c r="BL734" s="179"/>
      <c r="BM734" s="179"/>
      <c r="BN734" s="179"/>
      <c r="BO734" s="179"/>
      <c r="BP734" s="179"/>
      <c r="BQ734" s="179"/>
      <c r="BR734" s="179"/>
      <c r="BS734" s="179"/>
      <c r="BT734" s="179"/>
      <c r="BU734" s="179"/>
      <c r="BV734" s="179"/>
      <c r="BW734" s="179"/>
      <c r="BX734" s="179"/>
      <c r="BY734" s="179"/>
      <c r="BZ734" s="179"/>
      <c r="CA734" s="179"/>
      <c r="CB734" s="179"/>
      <c r="CC734" s="179"/>
      <c r="CD734" s="179"/>
      <c r="CE734" s="179"/>
      <c r="CF734" s="179"/>
      <c r="CG734" s="179"/>
      <c r="CH734" s="179"/>
      <c r="CI734" s="179"/>
      <c r="CJ734" s="179"/>
      <c r="CK734" s="179"/>
      <c r="CL734" s="179"/>
      <c r="CM734" s="179"/>
      <c r="CN734" s="179"/>
      <c r="CO734" s="179"/>
      <c r="CP734" s="179"/>
      <c r="CQ734" s="179"/>
      <c r="CR734" s="179"/>
      <c r="CS734" s="179"/>
      <c r="CT734" s="179"/>
      <c r="CU734" s="179"/>
      <c r="CV734" s="179"/>
      <c r="CW734" s="179"/>
      <c r="CX734" s="179"/>
      <c r="CY734" s="179"/>
      <c r="CZ734" s="179"/>
      <c r="DA734" s="179"/>
      <c r="DB734" s="179"/>
      <c r="DC734" s="179"/>
      <c r="DD734" s="179"/>
      <c r="DE734" s="179"/>
      <c r="DF734" s="179"/>
      <c r="DG734" s="179"/>
      <c r="DH734" s="179"/>
      <c r="DI734" s="179"/>
      <c r="DJ734" s="179"/>
      <c r="DK734" s="179"/>
      <c r="DL734" s="179"/>
      <c r="DM734" s="179"/>
      <c r="DN734" s="179"/>
      <c r="DO734" s="179"/>
      <c r="DP734" s="179"/>
      <c r="DQ734" s="179"/>
      <c r="DR734" s="179"/>
      <c r="DS734" s="179"/>
      <c r="DT734" s="179"/>
      <c r="DU734" s="179"/>
      <c r="DV734" s="179"/>
      <c r="DW734" s="179"/>
      <c r="DX734" s="179"/>
      <c r="DY734" s="179"/>
      <c r="DZ734" s="179"/>
      <c r="EA734" s="179"/>
      <c r="EB734" s="179"/>
      <c r="EC734" s="179"/>
      <c r="ED734" s="179"/>
      <c r="EE734" s="179"/>
      <c r="EF734" s="179"/>
      <c r="EG734" s="179"/>
      <c r="EH734" s="179"/>
      <c r="EI734" s="179"/>
      <c r="EJ734" s="179"/>
      <c r="EK734" s="179"/>
      <c r="EL734" s="179"/>
      <c r="EM734" s="179"/>
      <c r="EN734" s="179"/>
      <c r="EO734" s="179"/>
      <c r="EP734" s="179"/>
      <c r="EQ734" s="179"/>
      <c r="ER734" s="179"/>
      <c r="ES734" s="179"/>
      <c r="ET734" s="179"/>
      <c r="EU734" s="179"/>
      <c r="EV734" s="179"/>
      <c r="EW734" s="179"/>
      <c r="EX734" s="179"/>
      <c r="EY734" s="179"/>
      <c r="EZ734" s="179"/>
      <c r="FA734" s="179"/>
      <c r="FB734" s="179"/>
      <c r="FC734" s="179"/>
      <c r="FD734" s="179"/>
      <c r="FE734" s="179"/>
      <c r="FF734" s="179"/>
      <c r="FG734" s="179"/>
      <c r="FH734" s="179"/>
      <c r="FI734" s="179"/>
      <c r="FJ734" s="179"/>
      <c r="FK734" s="179"/>
      <c r="FL734" s="179"/>
      <c r="FM734" s="179"/>
      <c r="FN734" s="179"/>
      <c r="FO734" s="179"/>
      <c r="FP734" s="179"/>
      <c r="FQ734" s="179"/>
      <c r="FR734" s="179"/>
      <c r="FS734" s="179"/>
      <c r="FT734" s="179"/>
      <c r="FU734" s="179"/>
      <c r="FV734" s="179"/>
      <c r="FW734" s="179"/>
      <c r="FX734" s="179"/>
      <c r="FY734" s="179"/>
      <c r="FZ734" s="179"/>
      <c r="GA734" s="179"/>
      <c r="GB734" s="179"/>
      <c r="GC734" s="179"/>
      <c r="GD734" s="179"/>
      <c r="GE734" s="179"/>
      <c r="GF734" s="179"/>
      <c r="GG734" s="179"/>
      <c r="GH734" s="179"/>
      <c r="GI734" s="179"/>
      <c r="GJ734" s="179"/>
      <c r="GK734" s="179"/>
      <c r="GL734" s="179"/>
      <c r="GM734" s="179"/>
      <c r="GN734" s="179"/>
      <c r="GO734" s="179"/>
      <c r="GP734" s="179"/>
      <c r="GQ734" s="179"/>
      <c r="GR734" s="179"/>
      <c r="GS734" s="179"/>
      <c r="GT734" s="179"/>
      <c r="GU734" s="179"/>
      <c r="GV734" s="179"/>
      <c r="GW734" s="179"/>
      <c r="GX734" s="179"/>
      <c r="GY734" s="179"/>
      <c r="GZ734" s="179"/>
      <c r="HA734" s="179"/>
      <c r="HB734" s="179"/>
      <c r="HC734" s="179"/>
      <c r="HD734" s="179"/>
      <c r="HE734" s="179"/>
      <c r="HF734" s="179"/>
      <c r="HG734" s="179"/>
      <c r="HH734" s="179"/>
      <c r="HI734" s="179"/>
      <c r="HJ734" s="179"/>
      <c r="HK734" s="179"/>
      <c r="HL734" s="179"/>
      <c r="HM734" s="179"/>
      <c r="HN734" s="179"/>
      <c r="HO734" s="179"/>
      <c r="HP734" s="179"/>
      <c r="HQ734" s="179"/>
      <c r="HR734" s="179"/>
      <c r="HS734" s="179"/>
      <c r="HT734" s="179"/>
      <c r="HU734" s="179"/>
      <c r="HV734" s="179"/>
      <c r="HW734" s="179"/>
      <c r="HX734" s="179"/>
      <c r="HY734" s="179"/>
      <c r="HZ734" s="179"/>
      <c r="IA734" s="179"/>
      <c r="IB734" s="179"/>
      <c r="IC734" s="179"/>
      <c r="ID734" s="179"/>
      <c r="IE734" s="179"/>
      <c r="IF734" s="179"/>
      <c r="IG734" s="179"/>
      <c r="IH734" s="179"/>
      <c r="II734" s="179"/>
      <c r="IJ734" s="179"/>
      <c r="IK734" s="179"/>
      <c r="IL734" s="179"/>
      <c r="IM734" s="179"/>
      <c r="IN734" s="179"/>
      <c r="IO734" s="179"/>
      <c r="IP734" s="179"/>
      <c r="IQ734" s="179"/>
      <c r="IR734" s="179"/>
      <c r="IS734" s="179"/>
      <c r="IT734" s="179"/>
      <c r="IU734" s="179"/>
      <c r="IV734" s="179"/>
      <c r="IW734" s="179"/>
      <c r="IX734" s="179"/>
      <c r="IY734" s="179"/>
      <c r="IZ734" s="179"/>
      <c r="JA734" s="179"/>
      <c r="JB734" s="179"/>
      <c r="JC734" s="179"/>
      <c r="JD734" s="179"/>
      <c r="JE734" s="179"/>
      <c r="JF734" s="179"/>
      <c r="JG734" s="179"/>
      <c r="JH734" s="179"/>
      <c r="JI734" s="179"/>
      <c r="JJ734" s="61"/>
    </row>
    <row r="735" spans="1:270" s="9" customFormat="1" ht="80.099999999999994" customHeight="1" x14ac:dyDescent="0.25">
      <c r="A735" s="9">
        <f t="shared" si="65"/>
        <v>713</v>
      </c>
      <c r="B735" s="9">
        <f t="shared" si="64"/>
        <v>39</v>
      </c>
      <c r="C735" s="11" t="s">
        <v>1518</v>
      </c>
      <c r="D735" s="10" t="s">
        <v>276</v>
      </c>
      <c r="E735" s="9" t="s">
        <v>280</v>
      </c>
      <c r="F735" s="9" t="s">
        <v>280</v>
      </c>
      <c r="G735" s="9" t="s">
        <v>3735</v>
      </c>
      <c r="H735" s="9" t="s">
        <v>4086</v>
      </c>
      <c r="I735" s="64" t="s">
        <v>4087</v>
      </c>
      <c r="J735" s="9">
        <v>3312603030</v>
      </c>
      <c r="K735" s="9" t="s">
        <v>280</v>
      </c>
      <c r="L735" s="180">
        <v>30.909952000000001</v>
      </c>
      <c r="M735" s="180">
        <v>69.844870999999998</v>
      </c>
      <c r="N735" s="9" t="s">
        <v>8</v>
      </c>
      <c r="O735" s="9" t="s">
        <v>7</v>
      </c>
      <c r="P735" s="9" t="s">
        <v>8</v>
      </c>
      <c r="S735" s="9">
        <v>2</v>
      </c>
      <c r="T735" s="9" t="s">
        <v>3978</v>
      </c>
      <c r="U735" s="9">
        <v>25500</v>
      </c>
      <c r="V735" s="9" t="s">
        <v>258</v>
      </c>
      <c r="W735" s="10" t="s">
        <v>11</v>
      </c>
      <c r="X735" s="10" t="s">
        <v>1471</v>
      </c>
      <c r="Y735" s="4"/>
      <c r="Z735" s="179"/>
      <c r="AA735" s="179"/>
      <c r="AB735" s="179"/>
      <c r="AC735" s="179"/>
      <c r="AD735" s="179"/>
      <c r="AE735" s="179"/>
      <c r="AF735" s="179"/>
      <c r="AG735" s="179"/>
      <c r="AH735" s="179"/>
      <c r="AI735" s="179"/>
      <c r="AJ735" s="179"/>
      <c r="AK735" s="179"/>
      <c r="AL735" s="179"/>
      <c r="AM735" s="179"/>
      <c r="AN735" s="179"/>
      <c r="AO735" s="179"/>
      <c r="AP735" s="179"/>
      <c r="AQ735" s="179"/>
      <c r="AR735" s="179"/>
      <c r="AS735" s="179"/>
      <c r="AT735" s="179"/>
      <c r="AU735" s="179"/>
      <c r="AV735" s="179"/>
      <c r="AW735" s="179"/>
      <c r="AX735" s="179"/>
      <c r="AY735" s="179"/>
      <c r="AZ735" s="179"/>
      <c r="BA735" s="179"/>
      <c r="BB735" s="179"/>
      <c r="BC735" s="179"/>
      <c r="BD735" s="179"/>
      <c r="BE735" s="179"/>
      <c r="BF735" s="179"/>
      <c r="BG735" s="179"/>
      <c r="BH735" s="179"/>
      <c r="BI735" s="179"/>
      <c r="BJ735" s="179"/>
      <c r="BK735" s="179"/>
      <c r="BL735" s="179"/>
      <c r="BM735" s="179"/>
      <c r="BN735" s="179"/>
      <c r="BO735" s="179"/>
      <c r="BP735" s="179"/>
      <c r="BQ735" s="179"/>
      <c r="BR735" s="179"/>
      <c r="BS735" s="179"/>
      <c r="BT735" s="179"/>
      <c r="BU735" s="179"/>
      <c r="BV735" s="179"/>
      <c r="BW735" s="179"/>
      <c r="BX735" s="179"/>
      <c r="BY735" s="179"/>
      <c r="BZ735" s="179"/>
      <c r="CA735" s="179"/>
      <c r="CB735" s="179"/>
      <c r="CC735" s="179"/>
      <c r="CD735" s="179"/>
      <c r="CE735" s="179"/>
      <c r="CF735" s="179"/>
      <c r="CG735" s="179"/>
      <c r="CH735" s="179"/>
      <c r="CI735" s="179"/>
      <c r="CJ735" s="179"/>
      <c r="CK735" s="179"/>
      <c r="CL735" s="179"/>
      <c r="CM735" s="179"/>
      <c r="CN735" s="179"/>
      <c r="CO735" s="179"/>
      <c r="CP735" s="179"/>
      <c r="CQ735" s="179"/>
      <c r="CR735" s="179"/>
      <c r="CS735" s="179"/>
      <c r="CT735" s="179"/>
      <c r="CU735" s="179"/>
      <c r="CV735" s="179"/>
      <c r="CW735" s="179"/>
      <c r="CX735" s="179"/>
      <c r="CY735" s="179"/>
      <c r="CZ735" s="179"/>
      <c r="DA735" s="179"/>
      <c r="DB735" s="179"/>
      <c r="DC735" s="179"/>
      <c r="DD735" s="179"/>
      <c r="DE735" s="179"/>
      <c r="DF735" s="179"/>
      <c r="DG735" s="179"/>
      <c r="DH735" s="179"/>
      <c r="DI735" s="179"/>
      <c r="DJ735" s="179"/>
      <c r="DK735" s="179"/>
      <c r="DL735" s="179"/>
      <c r="DM735" s="179"/>
      <c r="DN735" s="179"/>
      <c r="DO735" s="179"/>
      <c r="DP735" s="179"/>
      <c r="DQ735" s="179"/>
      <c r="DR735" s="179"/>
      <c r="DS735" s="179"/>
      <c r="DT735" s="179"/>
      <c r="DU735" s="179"/>
      <c r="DV735" s="179"/>
      <c r="DW735" s="179"/>
      <c r="DX735" s="179"/>
      <c r="DY735" s="179"/>
      <c r="DZ735" s="179"/>
      <c r="EA735" s="179"/>
      <c r="EB735" s="179"/>
      <c r="EC735" s="179"/>
      <c r="ED735" s="179"/>
      <c r="EE735" s="179"/>
      <c r="EF735" s="179"/>
      <c r="EG735" s="179"/>
      <c r="EH735" s="179"/>
      <c r="EI735" s="179"/>
      <c r="EJ735" s="179"/>
      <c r="EK735" s="179"/>
      <c r="EL735" s="179"/>
      <c r="EM735" s="179"/>
      <c r="EN735" s="179"/>
      <c r="EO735" s="179"/>
      <c r="EP735" s="179"/>
      <c r="EQ735" s="179"/>
      <c r="ER735" s="179"/>
      <c r="ES735" s="179"/>
      <c r="ET735" s="179"/>
      <c r="EU735" s="179"/>
      <c r="EV735" s="179"/>
      <c r="EW735" s="179"/>
      <c r="EX735" s="179"/>
      <c r="EY735" s="179"/>
      <c r="EZ735" s="179"/>
      <c r="FA735" s="179"/>
      <c r="FB735" s="179"/>
      <c r="FC735" s="179"/>
      <c r="FD735" s="179"/>
      <c r="FE735" s="179"/>
      <c r="FF735" s="179"/>
      <c r="FG735" s="179"/>
      <c r="FH735" s="179"/>
      <c r="FI735" s="179"/>
      <c r="FJ735" s="179"/>
      <c r="FK735" s="179"/>
      <c r="FL735" s="179"/>
      <c r="FM735" s="179"/>
      <c r="FN735" s="179"/>
      <c r="FO735" s="179"/>
      <c r="FP735" s="179"/>
      <c r="FQ735" s="179"/>
      <c r="FR735" s="179"/>
      <c r="FS735" s="179"/>
      <c r="FT735" s="179"/>
      <c r="FU735" s="179"/>
      <c r="FV735" s="179"/>
      <c r="FW735" s="179"/>
      <c r="FX735" s="179"/>
      <c r="FY735" s="179"/>
      <c r="FZ735" s="179"/>
      <c r="GA735" s="179"/>
      <c r="GB735" s="179"/>
      <c r="GC735" s="179"/>
      <c r="GD735" s="179"/>
      <c r="GE735" s="179"/>
      <c r="GF735" s="179"/>
      <c r="GG735" s="179"/>
      <c r="GH735" s="179"/>
      <c r="GI735" s="179"/>
      <c r="GJ735" s="179"/>
      <c r="GK735" s="179"/>
      <c r="GL735" s="179"/>
      <c r="GM735" s="179"/>
      <c r="GN735" s="179"/>
      <c r="GO735" s="179"/>
      <c r="GP735" s="179"/>
      <c r="GQ735" s="179"/>
      <c r="GR735" s="179"/>
      <c r="GS735" s="179"/>
      <c r="GT735" s="179"/>
      <c r="GU735" s="179"/>
      <c r="GV735" s="179"/>
      <c r="GW735" s="179"/>
      <c r="GX735" s="179"/>
      <c r="GY735" s="179"/>
      <c r="GZ735" s="179"/>
      <c r="HA735" s="179"/>
      <c r="HB735" s="179"/>
      <c r="HC735" s="179"/>
      <c r="HD735" s="179"/>
      <c r="HE735" s="179"/>
      <c r="HF735" s="179"/>
      <c r="HG735" s="179"/>
      <c r="HH735" s="179"/>
      <c r="HI735" s="179"/>
      <c r="HJ735" s="179"/>
      <c r="HK735" s="179"/>
      <c r="HL735" s="179"/>
      <c r="HM735" s="179"/>
      <c r="HN735" s="179"/>
      <c r="HO735" s="179"/>
      <c r="HP735" s="179"/>
      <c r="HQ735" s="179"/>
      <c r="HR735" s="179"/>
      <c r="HS735" s="179"/>
      <c r="HT735" s="179"/>
      <c r="HU735" s="179"/>
      <c r="HV735" s="179"/>
      <c r="HW735" s="179"/>
      <c r="HX735" s="179"/>
      <c r="HY735" s="179"/>
      <c r="HZ735" s="179"/>
      <c r="IA735" s="179"/>
      <c r="IB735" s="179"/>
      <c r="IC735" s="179"/>
      <c r="ID735" s="179"/>
      <c r="IE735" s="179"/>
      <c r="IF735" s="179"/>
      <c r="IG735" s="179"/>
      <c r="IH735" s="179"/>
      <c r="II735" s="179"/>
      <c r="IJ735" s="179"/>
      <c r="IK735" s="179"/>
      <c r="IL735" s="179"/>
      <c r="IM735" s="179"/>
      <c r="IN735" s="179"/>
      <c r="IO735" s="179"/>
      <c r="IP735" s="179"/>
      <c r="IQ735" s="179"/>
      <c r="IR735" s="179"/>
      <c r="IS735" s="179"/>
      <c r="IT735" s="179"/>
      <c r="IU735" s="179"/>
      <c r="IV735" s="179"/>
      <c r="IW735" s="179"/>
      <c r="IX735" s="179"/>
      <c r="IY735" s="179"/>
      <c r="IZ735" s="179"/>
      <c r="JA735" s="179"/>
      <c r="JB735" s="179"/>
      <c r="JC735" s="179"/>
      <c r="JD735" s="179"/>
      <c r="JE735" s="179"/>
      <c r="JF735" s="179"/>
      <c r="JG735" s="179"/>
      <c r="JH735" s="179"/>
      <c r="JI735" s="179"/>
      <c r="JJ735" s="61"/>
    </row>
    <row r="736" spans="1:270" s="9" customFormat="1" ht="80.099999999999994" customHeight="1" x14ac:dyDescent="0.25">
      <c r="A736" s="9">
        <f t="shared" si="65"/>
        <v>714</v>
      </c>
      <c r="B736" s="9">
        <f t="shared" si="64"/>
        <v>40</v>
      </c>
      <c r="C736" s="11" t="s">
        <v>1518</v>
      </c>
      <c r="D736" s="10" t="s">
        <v>276</v>
      </c>
      <c r="E736" s="9" t="s">
        <v>280</v>
      </c>
      <c r="F736" s="9" t="s">
        <v>280</v>
      </c>
      <c r="G736" s="9" t="s">
        <v>281</v>
      </c>
      <c r="H736" s="9" t="s">
        <v>4088</v>
      </c>
      <c r="I736" s="64" t="s">
        <v>4089</v>
      </c>
      <c r="J736" s="9">
        <v>3312006561</v>
      </c>
      <c r="K736" s="9" t="s">
        <v>280</v>
      </c>
      <c r="L736" s="180">
        <v>30.906478</v>
      </c>
      <c r="M736" s="180">
        <v>69.856641999999994</v>
      </c>
      <c r="N736" s="9" t="s">
        <v>8</v>
      </c>
      <c r="O736" s="9" t="s">
        <v>7</v>
      </c>
      <c r="P736" s="9" t="s">
        <v>8</v>
      </c>
      <c r="S736" s="9">
        <v>2</v>
      </c>
      <c r="T736" s="9" t="s">
        <v>3978</v>
      </c>
      <c r="U736" s="9">
        <v>25500</v>
      </c>
      <c r="V736" s="9" t="s">
        <v>258</v>
      </c>
      <c r="W736" s="10" t="s">
        <v>11</v>
      </c>
      <c r="X736" s="10" t="s">
        <v>1471</v>
      </c>
      <c r="Y736" s="4"/>
      <c r="Z736" s="179"/>
      <c r="AA736" s="179"/>
      <c r="AB736" s="179"/>
      <c r="AC736" s="179"/>
      <c r="AD736" s="179"/>
      <c r="AE736" s="179"/>
      <c r="AF736" s="179"/>
      <c r="AG736" s="179"/>
      <c r="AH736" s="179"/>
      <c r="AI736" s="179"/>
      <c r="AJ736" s="179"/>
      <c r="AK736" s="179"/>
      <c r="AL736" s="179"/>
      <c r="AM736" s="179"/>
      <c r="AN736" s="179"/>
      <c r="AO736" s="179"/>
      <c r="AP736" s="179"/>
      <c r="AQ736" s="179"/>
      <c r="AR736" s="179"/>
      <c r="AS736" s="179"/>
      <c r="AT736" s="179"/>
      <c r="AU736" s="179"/>
      <c r="AV736" s="179"/>
      <c r="AW736" s="179"/>
      <c r="AX736" s="179"/>
      <c r="AY736" s="179"/>
      <c r="AZ736" s="179"/>
      <c r="BA736" s="179"/>
      <c r="BB736" s="179"/>
      <c r="BC736" s="179"/>
      <c r="BD736" s="179"/>
      <c r="BE736" s="179"/>
      <c r="BF736" s="179"/>
      <c r="BG736" s="179"/>
      <c r="BH736" s="179"/>
      <c r="BI736" s="179"/>
      <c r="BJ736" s="179"/>
      <c r="BK736" s="179"/>
      <c r="BL736" s="179"/>
      <c r="BM736" s="179"/>
      <c r="BN736" s="179"/>
      <c r="BO736" s="179"/>
      <c r="BP736" s="179"/>
      <c r="BQ736" s="179"/>
      <c r="BR736" s="179"/>
      <c r="BS736" s="179"/>
      <c r="BT736" s="179"/>
      <c r="BU736" s="179"/>
      <c r="BV736" s="179"/>
      <c r="BW736" s="179"/>
      <c r="BX736" s="179"/>
      <c r="BY736" s="179"/>
      <c r="BZ736" s="179"/>
      <c r="CA736" s="179"/>
      <c r="CB736" s="179"/>
      <c r="CC736" s="179"/>
      <c r="CD736" s="179"/>
      <c r="CE736" s="179"/>
      <c r="CF736" s="179"/>
      <c r="CG736" s="179"/>
      <c r="CH736" s="179"/>
      <c r="CI736" s="179"/>
      <c r="CJ736" s="179"/>
      <c r="CK736" s="179"/>
      <c r="CL736" s="179"/>
      <c r="CM736" s="179"/>
      <c r="CN736" s="179"/>
      <c r="CO736" s="179"/>
      <c r="CP736" s="179"/>
      <c r="CQ736" s="179"/>
      <c r="CR736" s="179"/>
      <c r="CS736" s="179"/>
      <c r="CT736" s="179"/>
      <c r="CU736" s="179"/>
      <c r="CV736" s="179"/>
      <c r="CW736" s="179"/>
      <c r="CX736" s="179"/>
      <c r="CY736" s="179"/>
      <c r="CZ736" s="179"/>
      <c r="DA736" s="179"/>
      <c r="DB736" s="179"/>
      <c r="DC736" s="179"/>
      <c r="DD736" s="179"/>
      <c r="DE736" s="179"/>
      <c r="DF736" s="179"/>
      <c r="DG736" s="179"/>
      <c r="DH736" s="179"/>
      <c r="DI736" s="179"/>
      <c r="DJ736" s="179"/>
      <c r="DK736" s="179"/>
      <c r="DL736" s="179"/>
      <c r="DM736" s="179"/>
      <c r="DN736" s="179"/>
      <c r="DO736" s="179"/>
      <c r="DP736" s="179"/>
      <c r="DQ736" s="179"/>
      <c r="DR736" s="179"/>
      <c r="DS736" s="179"/>
      <c r="DT736" s="179"/>
      <c r="DU736" s="179"/>
      <c r="DV736" s="179"/>
      <c r="DW736" s="179"/>
      <c r="DX736" s="179"/>
      <c r="DY736" s="179"/>
      <c r="DZ736" s="179"/>
      <c r="EA736" s="179"/>
      <c r="EB736" s="179"/>
      <c r="EC736" s="179"/>
      <c r="ED736" s="179"/>
      <c r="EE736" s="179"/>
      <c r="EF736" s="179"/>
      <c r="EG736" s="179"/>
      <c r="EH736" s="179"/>
      <c r="EI736" s="179"/>
      <c r="EJ736" s="179"/>
      <c r="EK736" s="179"/>
      <c r="EL736" s="179"/>
      <c r="EM736" s="179"/>
      <c r="EN736" s="179"/>
      <c r="EO736" s="179"/>
      <c r="EP736" s="179"/>
      <c r="EQ736" s="179"/>
      <c r="ER736" s="179"/>
      <c r="ES736" s="179"/>
      <c r="ET736" s="179"/>
      <c r="EU736" s="179"/>
      <c r="EV736" s="179"/>
      <c r="EW736" s="179"/>
      <c r="EX736" s="179"/>
      <c r="EY736" s="179"/>
      <c r="EZ736" s="179"/>
      <c r="FA736" s="179"/>
      <c r="FB736" s="179"/>
      <c r="FC736" s="179"/>
      <c r="FD736" s="179"/>
      <c r="FE736" s="179"/>
      <c r="FF736" s="179"/>
      <c r="FG736" s="179"/>
      <c r="FH736" s="179"/>
      <c r="FI736" s="179"/>
      <c r="FJ736" s="179"/>
      <c r="FK736" s="179"/>
      <c r="FL736" s="179"/>
      <c r="FM736" s="179"/>
      <c r="FN736" s="179"/>
      <c r="FO736" s="179"/>
      <c r="FP736" s="179"/>
      <c r="FQ736" s="179"/>
      <c r="FR736" s="179"/>
      <c r="FS736" s="179"/>
      <c r="FT736" s="179"/>
      <c r="FU736" s="179"/>
      <c r="FV736" s="179"/>
      <c r="FW736" s="179"/>
      <c r="FX736" s="179"/>
      <c r="FY736" s="179"/>
      <c r="FZ736" s="179"/>
      <c r="GA736" s="179"/>
      <c r="GB736" s="179"/>
      <c r="GC736" s="179"/>
      <c r="GD736" s="179"/>
      <c r="GE736" s="179"/>
      <c r="GF736" s="179"/>
      <c r="GG736" s="179"/>
      <c r="GH736" s="179"/>
      <c r="GI736" s="179"/>
      <c r="GJ736" s="179"/>
      <c r="GK736" s="179"/>
      <c r="GL736" s="179"/>
      <c r="GM736" s="179"/>
      <c r="GN736" s="179"/>
      <c r="GO736" s="179"/>
      <c r="GP736" s="179"/>
      <c r="GQ736" s="179"/>
      <c r="GR736" s="179"/>
      <c r="GS736" s="179"/>
      <c r="GT736" s="179"/>
      <c r="GU736" s="179"/>
      <c r="GV736" s="179"/>
      <c r="GW736" s="179"/>
      <c r="GX736" s="179"/>
      <c r="GY736" s="179"/>
      <c r="GZ736" s="179"/>
      <c r="HA736" s="179"/>
      <c r="HB736" s="179"/>
      <c r="HC736" s="179"/>
      <c r="HD736" s="179"/>
      <c r="HE736" s="179"/>
      <c r="HF736" s="179"/>
      <c r="HG736" s="179"/>
      <c r="HH736" s="179"/>
      <c r="HI736" s="179"/>
      <c r="HJ736" s="179"/>
      <c r="HK736" s="179"/>
      <c r="HL736" s="179"/>
      <c r="HM736" s="179"/>
      <c r="HN736" s="179"/>
      <c r="HO736" s="179"/>
      <c r="HP736" s="179"/>
      <c r="HQ736" s="179"/>
      <c r="HR736" s="179"/>
      <c r="HS736" s="179"/>
      <c r="HT736" s="179"/>
      <c r="HU736" s="179"/>
      <c r="HV736" s="179"/>
      <c r="HW736" s="179"/>
      <c r="HX736" s="179"/>
      <c r="HY736" s="179"/>
      <c r="HZ736" s="179"/>
      <c r="IA736" s="179"/>
      <c r="IB736" s="179"/>
      <c r="IC736" s="179"/>
      <c r="ID736" s="179"/>
      <c r="IE736" s="179"/>
      <c r="IF736" s="179"/>
      <c r="IG736" s="179"/>
      <c r="IH736" s="179"/>
      <c r="II736" s="179"/>
      <c r="IJ736" s="179"/>
      <c r="IK736" s="179"/>
      <c r="IL736" s="179"/>
      <c r="IM736" s="179"/>
      <c r="IN736" s="179"/>
      <c r="IO736" s="179"/>
      <c r="IP736" s="179"/>
      <c r="IQ736" s="179"/>
      <c r="IR736" s="179"/>
      <c r="IS736" s="179"/>
      <c r="IT736" s="179"/>
      <c r="IU736" s="179"/>
      <c r="IV736" s="179"/>
      <c r="IW736" s="179"/>
      <c r="IX736" s="179"/>
      <c r="IY736" s="179"/>
      <c r="IZ736" s="179"/>
      <c r="JA736" s="179"/>
      <c r="JB736" s="179"/>
      <c r="JC736" s="179"/>
      <c r="JD736" s="179"/>
      <c r="JE736" s="179"/>
      <c r="JF736" s="179"/>
      <c r="JG736" s="179"/>
      <c r="JH736" s="179"/>
      <c r="JI736" s="179"/>
      <c r="JJ736" s="61"/>
    </row>
    <row r="737" spans="1:270" s="9" customFormat="1" ht="80.099999999999994" customHeight="1" x14ac:dyDescent="0.25">
      <c r="A737" s="9">
        <f t="shared" si="65"/>
        <v>715</v>
      </c>
      <c r="B737" s="9">
        <f t="shared" si="64"/>
        <v>41</v>
      </c>
      <c r="C737" s="11" t="s">
        <v>1518</v>
      </c>
      <c r="D737" s="10" t="s">
        <v>276</v>
      </c>
      <c r="E737" s="9" t="s">
        <v>280</v>
      </c>
      <c r="F737" s="9" t="s">
        <v>280</v>
      </c>
      <c r="G737" s="9" t="s">
        <v>1243</v>
      </c>
      <c r="H737" s="9" t="s">
        <v>4090</v>
      </c>
      <c r="I737" s="64" t="s">
        <v>4091</v>
      </c>
      <c r="J737" s="9">
        <v>3218033798</v>
      </c>
      <c r="K737" s="9" t="s">
        <v>280</v>
      </c>
      <c r="L737" s="180">
        <v>30.863681</v>
      </c>
      <c r="M737" s="180">
        <v>69.847724999999997</v>
      </c>
      <c r="N737" s="9" t="s">
        <v>8</v>
      </c>
      <c r="O737" s="9" t="s">
        <v>7</v>
      </c>
      <c r="P737" s="9" t="s">
        <v>8</v>
      </c>
      <c r="S737" s="9">
        <v>2</v>
      </c>
      <c r="T737" s="9" t="s">
        <v>3978</v>
      </c>
      <c r="U737" s="9">
        <v>25500</v>
      </c>
      <c r="V737" s="9" t="s">
        <v>258</v>
      </c>
      <c r="W737" s="10" t="s">
        <v>11</v>
      </c>
      <c r="X737" s="10" t="s">
        <v>1471</v>
      </c>
      <c r="Y737" s="4"/>
      <c r="Z737" s="179"/>
      <c r="AA737" s="179"/>
      <c r="AB737" s="179"/>
      <c r="AC737" s="179"/>
      <c r="AD737" s="179"/>
      <c r="AE737" s="179"/>
      <c r="AF737" s="179"/>
      <c r="AG737" s="179"/>
      <c r="AH737" s="179"/>
      <c r="AI737" s="179"/>
      <c r="AJ737" s="179"/>
      <c r="AK737" s="179"/>
      <c r="AL737" s="179"/>
      <c r="AM737" s="179"/>
      <c r="AN737" s="179"/>
      <c r="AO737" s="179"/>
      <c r="AP737" s="179"/>
      <c r="AQ737" s="179"/>
      <c r="AR737" s="179"/>
      <c r="AS737" s="179"/>
      <c r="AT737" s="179"/>
      <c r="AU737" s="179"/>
      <c r="AV737" s="179"/>
      <c r="AW737" s="179"/>
      <c r="AX737" s="179"/>
      <c r="AY737" s="179"/>
      <c r="AZ737" s="179"/>
      <c r="BA737" s="179"/>
      <c r="BB737" s="179"/>
      <c r="BC737" s="179"/>
      <c r="BD737" s="179"/>
      <c r="BE737" s="179"/>
      <c r="BF737" s="179"/>
      <c r="BG737" s="179"/>
      <c r="BH737" s="179"/>
      <c r="BI737" s="179"/>
      <c r="BJ737" s="179"/>
      <c r="BK737" s="179"/>
      <c r="BL737" s="179"/>
      <c r="BM737" s="179"/>
      <c r="BN737" s="179"/>
      <c r="BO737" s="179"/>
      <c r="BP737" s="179"/>
      <c r="BQ737" s="179"/>
      <c r="BR737" s="179"/>
      <c r="BS737" s="179"/>
      <c r="BT737" s="179"/>
      <c r="BU737" s="179"/>
      <c r="BV737" s="179"/>
      <c r="BW737" s="179"/>
      <c r="BX737" s="179"/>
      <c r="BY737" s="179"/>
      <c r="BZ737" s="179"/>
      <c r="CA737" s="179"/>
      <c r="CB737" s="179"/>
      <c r="CC737" s="179"/>
      <c r="CD737" s="179"/>
      <c r="CE737" s="179"/>
      <c r="CF737" s="179"/>
      <c r="CG737" s="179"/>
      <c r="CH737" s="179"/>
      <c r="CI737" s="179"/>
      <c r="CJ737" s="179"/>
      <c r="CK737" s="179"/>
      <c r="CL737" s="179"/>
      <c r="CM737" s="179"/>
      <c r="CN737" s="179"/>
      <c r="CO737" s="179"/>
      <c r="CP737" s="179"/>
      <c r="CQ737" s="179"/>
      <c r="CR737" s="179"/>
      <c r="CS737" s="179"/>
      <c r="CT737" s="179"/>
      <c r="CU737" s="179"/>
      <c r="CV737" s="179"/>
      <c r="CW737" s="179"/>
      <c r="CX737" s="179"/>
      <c r="CY737" s="179"/>
      <c r="CZ737" s="179"/>
      <c r="DA737" s="179"/>
      <c r="DB737" s="179"/>
      <c r="DC737" s="179"/>
      <c r="DD737" s="179"/>
      <c r="DE737" s="179"/>
      <c r="DF737" s="179"/>
      <c r="DG737" s="179"/>
      <c r="DH737" s="179"/>
      <c r="DI737" s="179"/>
      <c r="DJ737" s="179"/>
      <c r="DK737" s="179"/>
      <c r="DL737" s="179"/>
      <c r="DM737" s="179"/>
      <c r="DN737" s="179"/>
      <c r="DO737" s="179"/>
      <c r="DP737" s="179"/>
      <c r="DQ737" s="179"/>
      <c r="DR737" s="179"/>
      <c r="DS737" s="179"/>
      <c r="DT737" s="179"/>
      <c r="DU737" s="179"/>
      <c r="DV737" s="179"/>
      <c r="DW737" s="179"/>
      <c r="DX737" s="179"/>
      <c r="DY737" s="179"/>
      <c r="DZ737" s="179"/>
      <c r="EA737" s="179"/>
      <c r="EB737" s="179"/>
      <c r="EC737" s="179"/>
      <c r="ED737" s="179"/>
      <c r="EE737" s="179"/>
      <c r="EF737" s="179"/>
      <c r="EG737" s="179"/>
      <c r="EH737" s="179"/>
      <c r="EI737" s="179"/>
      <c r="EJ737" s="179"/>
      <c r="EK737" s="179"/>
      <c r="EL737" s="179"/>
      <c r="EM737" s="179"/>
      <c r="EN737" s="179"/>
      <c r="EO737" s="179"/>
      <c r="EP737" s="179"/>
      <c r="EQ737" s="179"/>
      <c r="ER737" s="179"/>
      <c r="ES737" s="179"/>
      <c r="ET737" s="179"/>
      <c r="EU737" s="179"/>
      <c r="EV737" s="179"/>
      <c r="EW737" s="179"/>
      <c r="EX737" s="179"/>
      <c r="EY737" s="179"/>
      <c r="EZ737" s="179"/>
      <c r="FA737" s="179"/>
      <c r="FB737" s="179"/>
      <c r="FC737" s="179"/>
      <c r="FD737" s="179"/>
      <c r="FE737" s="179"/>
      <c r="FF737" s="179"/>
      <c r="FG737" s="179"/>
      <c r="FH737" s="179"/>
      <c r="FI737" s="179"/>
      <c r="FJ737" s="179"/>
      <c r="FK737" s="179"/>
      <c r="FL737" s="179"/>
      <c r="FM737" s="179"/>
      <c r="FN737" s="179"/>
      <c r="FO737" s="179"/>
      <c r="FP737" s="179"/>
      <c r="FQ737" s="179"/>
      <c r="FR737" s="179"/>
      <c r="FS737" s="179"/>
      <c r="FT737" s="179"/>
      <c r="FU737" s="179"/>
      <c r="FV737" s="179"/>
      <c r="FW737" s="179"/>
      <c r="FX737" s="179"/>
      <c r="FY737" s="179"/>
      <c r="FZ737" s="179"/>
      <c r="GA737" s="179"/>
      <c r="GB737" s="179"/>
      <c r="GC737" s="179"/>
      <c r="GD737" s="179"/>
      <c r="GE737" s="179"/>
      <c r="GF737" s="179"/>
      <c r="GG737" s="179"/>
      <c r="GH737" s="179"/>
      <c r="GI737" s="179"/>
      <c r="GJ737" s="179"/>
      <c r="GK737" s="179"/>
      <c r="GL737" s="179"/>
      <c r="GM737" s="179"/>
      <c r="GN737" s="179"/>
      <c r="GO737" s="179"/>
      <c r="GP737" s="179"/>
      <c r="GQ737" s="179"/>
      <c r="GR737" s="179"/>
      <c r="GS737" s="179"/>
      <c r="GT737" s="179"/>
      <c r="GU737" s="179"/>
      <c r="GV737" s="179"/>
      <c r="GW737" s="179"/>
      <c r="GX737" s="179"/>
      <c r="GY737" s="179"/>
      <c r="GZ737" s="179"/>
      <c r="HA737" s="179"/>
      <c r="HB737" s="179"/>
      <c r="HC737" s="179"/>
      <c r="HD737" s="179"/>
      <c r="HE737" s="179"/>
      <c r="HF737" s="179"/>
      <c r="HG737" s="179"/>
      <c r="HH737" s="179"/>
      <c r="HI737" s="179"/>
      <c r="HJ737" s="179"/>
      <c r="HK737" s="179"/>
      <c r="HL737" s="179"/>
      <c r="HM737" s="179"/>
      <c r="HN737" s="179"/>
      <c r="HO737" s="179"/>
      <c r="HP737" s="179"/>
      <c r="HQ737" s="179"/>
      <c r="HR737" s="179"/>
      <c r="HS737" s="179"/>
      <c r="HT737" s="179"/>
      <c r="HU737" s="179"/>
      <c r="HV737" s="179"/>
      <c r="HW737" s="179"/>
      <c r="HX737" s="179"/>
      <c r="HY737" s="179"/>
      <c r="HZ737" s="179"/>
      <c r="IA737" s="179"/>
      <c r="IB737" s="179"/>
      <c r="IC737" s="179"/>
      <c r="ID737" s="179"/>
      <c r="IE737" s="179"/>
      <c r="IF737" s="179"/>
      <c r="IG737" s="179"/>
      <c r="IH737" s="179"/>
      <c r="II737" s="179"/>
      <c r="IJ737" s="179"/>
      <c r="IK737" s="179"/>
      <c r="IL737" s="179"/>
      <c r="IM737" s="179"/>
      <c r="IN737" s="179"/>
      <c r="IO737" s="179"/>
      <c r="IP737" s="179"/>
      <c r="IQ737" s="179"/>
      <c r="IR737" s="179"/>
      <c r="IS737" s="179"/>
      <c r="IT737" s="179"/>
      <c r="IU737" s="179"/>
      <c r="IV737" s="179"/>
      <c r="IW737" s="179"/>
      <c r="IX737" s="179"/>
      <c r="IY737" s="179"/>
      <c r="IZ737" s="179"/>
      <c r="JA737" s="179"/>
      <c r="JB737" s="179"/>
      <c r="JC737" s="179"/>
      <c r="JD737" s="179"/>
      <c r="JE737" s="179"/>
      <c r="JF737" s="179"/>
      <c r="JG737" s="179"/>
      <c r="JH737" s="179"/>
      <c r="JI737" s="179"/>
      <c r="JJ737" s="61"/>
    </row>
    <row r="738" spans="1:270" s="9" customFormat="1" ht="80.099999999999994" customHeight="1" x14ac:dyDescent="0.25">
      <c r="A738" s="9">
        <f t="shared" si="65"/>
        <v>716</v>
      </c>
      <c r="B738" s="9">
        <f t="shared" si="64"/>
        <v>42</v>
      </c>
      <c r="C738" s="11" t="s">
        <v>1518</v>
      </c>
      <c r="D738" s="10" t="s">
        <v>276</v>
      </c>
      <c r="E738" s="9" t="s">
        <v>280</v>
      </c>
      <c r="F738" s="9" t="s">
        <v>280</v>
      </c>
      <c r="G738" s="9" t="s">
        <v>281</v>
      </c>
      <c r="H738" s="9" t="s">
        <v>4074</v>
      </c>
      <c r="I738" s="64" t="s">
        <v>4092</v>
      </c>
      <c r="J738" s="9">
        <v>3412445724</v>
      </c>
      <c r="K738" s="9" t="s">
        <v>280</v>
      </c>
      <c r="L738" s="180">
        <v>30.874109000000001</v>
      </c>
      <c r="M738" s="180">
        <v>69.888261</v>
      </c>
      <c r="N738" s="9" t="s">
        <v>8</v>
      </c>
      <c r="O738" s="9" t="s">
        <v>7</v>
      </c>
      <c r="P738" s="9" t="s">
        <v>8</v>
      </c>
      <c r="S738" s="9">
        <v>2</v>
      </c>
      <c r="T738" s="9" t="s">
        <v>3978</v>
      </c>
      <c r="U738" s="9">
        <v>25500</v>
      </c>
      <c r="V738" s="9" t="s">
        <v>258</v>
      </c>
      <c r="W738" s="10" t="s">
        <v>11</v>
      </c>
      <c r="X738" s="10" t="s">
        <v>1471</v>
      </c>
      <c r="Y738" s="4"/>
      <c r="Z738" s="179"/>
      <c r="AA738" s="179"/>
      <c r="AB738" s="179"/>
      <c r="AC738" s="179"/>
      <c r="AD738" s="179"/>
      <c r="AE738" s="179"/>
      <c r="AF738" s="179"/>
      <c r="AG738" s="179"/>
      <c r="AH738" s="179"/>
      <c r="AI738" s="179"/>
      <c r="AJ738" s="179"/>
      <c r="AK738" s="179"/>
      <c r="AL738" s="179"/>
      <c r="AM738" s="179"/>
      <c r="AN738" s="179"/>
      <c r="AO738" s="179"/>
      <c r="AP738" s="179"/>
      <c r="AQ738" s="179"/>
      <c r="AR738" s="179"/>
      <c r="AS738" s="179"/>
      <c r="AT738" s="179"/>
      <c r="AU738" s="179"/>
      <c r="AV738" s="179"/>
      <c r="AW738" s="179"/>
      <c r="AX738" s="179"/>
      <c r="AY738" s="179"/>
      <c r="AZ738" s="179"/>
      <c r="BA738" s="179"/>
      <c r="BB738" s="179"/>
      <c r="BC738" s="179"/>
      <c r="BD738" s="179"/>
      <c r="BE738" s="179"/>
      <c r="BF738" s="179"/>
      <c r="BG738" s="179"/>
      <c r="BH738" s="179"/>
      <c r="BI738" s="179"/>
      <c r="BJ738" s="179"/>
      <c r="BK738" s="179"/>
      <c r="BL738" s="179"/>
      <c r="BM738" s="179"/>
      <c r="BN738" s="179"/>
      <c r="BO738" s="179"/>
      <c r="BP738" s="179"/>
      <c r="BQ738" s="179"/>
      <c r="BR738" s="179"/>
      <c r="BS738" s="179"/>
      <c r="BT738" s="179"/>
      <c r="BU738" s="179"/>
      <c r="BV738" s="179"/>
      <c r="BW738" s="179"/>
      <c r="BX738" s="179"/>
      <c r="BY738" s="179"/>
      <c r="BZ738" s="179"/>
      <c r="CA738" s="179"/>
      <c r="CB738" s="179"/>
      <c r="CC738" s="179"/>
      <c r="CD738" s="179"/>
      <c r="CE738" s="179"/>
      <c r="CF738" s="179"/>
      <c r="CG738" s="179"/>
      <c r="CH738" s="179"/>
      <c r="CI738" s="179"/>
      <c r="CJ738" s="179"/>
      <c r="CK738" s="179"/>
      <c r="CL738" s="179"/>
      <c r="CM738" s="179"/>
      <c r="CN738" s="179"/>
      <c r="CO738" s="179"/>
      <c r="CP738" s="179"/>
      <c r="CQ738" s="179"/>
      <c r="CR738" s="179"/>
      <c r="CS738" s="179"/>
      <c r="CT738" s="179"/>
      <c r="CU738" s="179"/>
      <c r="CV738" s="179"/>
      <c r="CW738" s="179"/>
      <c r="CX738" s="179"/>
      <c r="CY738" s="179"/>
      <c r="CZ738" s="179"/>
      <c r="DA738" s="179"/>
      <c r="DB738" s="179"/>
      <c r="DC738" s="179"/>
      <c r="DD738" s="179"/>
      <c r="DE738" s="179"/>
      <c r="DF738" s="179"/>
      <c r="DG738" s="179"/>
      <c r="DH738" s="179"/>
      <c r="DI738" s="179"/>
      <c r="DJ738" s="179"/>
      <c r="DK738" s="179"/>
      <c r="DL738" s="179"/>
      <c r="DM738" s="179"/>
      <c r="DN738" s="179"/>
      <c r="DO738" s="179"/>
      <c r="DP738" s="179"/>
      <c r="DQ738" s="179"/>
      <c r="DR738" s="179"/>
      <c r="DS738" s="179"/>
      <c r="DT738" s="179"/>
      <c r="DU738" s="179"/>
      <c r="DV738" s="179"/>
      <c r="DW738" s="179"/>
      <c r="DX738" s="179"/>
      <c r="DY738" s="179"/>
      <c r="DZ738" s="179"/>
      <c r="EA738" s="179"/>
      <c r="EB738" s="179"/>
      <c r="EC738" s="179"/>
      <c r="ED738" s="179"/>
      <c r="EE738" s="179"/>
      <c r="EF738" s="179"/>
      <c r="EG738" s="179"/>
      <c r="EH738" s="179"/>
      <c r="EI738" s="179"/>
      <c r="EJ738" s="179"/>
      <c r="EK738" s="179"/>
      <c r="EL738" s="179"/>
      <c r="EM738" s="179"/>
      <c r="EN738" s="179"/>
      <c r="EO738" s="179"/>
      <c r="EP738" s="179"/>
      <c r="EQ738" s="179"/>
      <c r="ER738" s="179"/>
      <c r="ES738" s="179"/>
      <c r="ET738" s="179"/>
      <c r="EU738" s="179"/>
      <c r="EV738" s="179"/>
      <c r="EW738" s="179"/>
      <c r="EX738" s="179"/>
      <c r="EY738" s="179"/>
      <c r="EZ738" s="179"/>
      <c r="FA738" s="179"/>
      <c r="FB738" s="179"/>
      <c r="FC738" s="179"/>
      <c r="FD738" s="179"/>
      <c r="FE738" s="179"/>
      <c r="FF738" s="179"/>
      <c r="FG738" s="179"/>
      <c r="FH738" s="179"/>
      <c r="FI738" s="179"/>
      <c r="FJ738" s="179"/>
      <c r="FK738" s="179"/>
      <c r="FL738" s="179"/>
      <c r="FM738" s="179"/>
      <c r="FN738" s="179"/>
      <c r="FO738" s="179"/>
      <c r="FP738" s="179"/>
      <c r="FQ738" s="179"/>
      <c r="FR738" s="179"/>
      <c r="FS738" s="179"/>
      <c r="FT738" s="179"/>
      <c r="FU738" s="179"/>
      <c r="FV738" s="179"/>
      <c r="FW738" s="179"/>
      <c r="FX738" s="179"/>
      <c r="FY738" s="179"/>
      <c r="FZ738" s="179"/>
      <c r="GA738" s="179"/>
      <c r="GB738" s="179"/>
      <c r="GC738" s="179"/>
      <c r="GD738" s="179"/>
      <c r="GE738" s="179"/>
      <c r="GF738" s="179"/>
      <c r="GG738" s="179"/>
      <c r="GH738" s="179"/>
      <c r="GI738" s="179"/>
      <c r="GJ738" s="179"/>
      <c r="GK738" s="179"/>
      <c r="GL738" s="179"/>
      <c r="GM738" s="179"/>
      <c r="GN738" s="179"/>
      <c r="GO738" s="179"/>
      <c r="GP738" s="179"/>
      <c r="GQ738" s="179"/>
      <c r="GR738" s="179"/>
      <c r="GS738" s="179"/>
      <c r="GT738" s="179"/>
      <c r="GU738" s="179"/>
      <c r="GV738" s="179"/>
      <c r="GW738" s="179"/>
      <c r="GX738" s="179"/>
      <c r="GY738" s="179"/>
      <c r="GZ738" s="179"/>
      <c r="HA738" s="179"/>
      <c r="HB738" s="179"/>
      <c r="HC738" s="179"/>
      <c r="HD738" s="179"/>
      <c r="HE738" s="179"/>
      <c r="HF738" s="179"/>
      <c r="HG738" s="179"/>
      <c r="HH738" s="179"/>
      <c r="HI738" s="179"/>
      <c r="HJ738" s="179"/>
      <c r="HK738" s="179"/>
      <c r="HL738" s="179"/>
      <c r="HM738" s="179"/>
      <c r="HN738" s="179"/>
      <c r="HO738" s="179"/>
      <c r="HP738" s="179"/>
      <c r="HQ738" s="179"/>
      <c r="HR738" s="179"/>
      <c r="HS738" s="179"/>
      <c r="HT738" s="179"/>
      <c r="HU738" s="179"/>
      <c r="HV738" s="179"/>
      <c r="HW738" s="179"/>
      <c r="HX738" s="179"/>
      <c r="HY738" s="179"/>
      <c r="HZ738" s="179"/>
      <c r="IA738" s="179"/>
      <c r="IB738" s="179"/>
      <c r="IC738" s="179"/>
      <c r="ID738" s="179"/>
      <c r="IE738" s="179"/>
      <c r="IF738" s="179"/>
      <c r="IG738" s="179"/>
      <c r="IH738" s="179"/>
      <c r="II738" s="179"/>
      <c r="IJ738" s="179"/>
      <c r="IK738" s="179"/>
      <c r="IL738" s="179"/>
      <c r="IM738" s="179"/>
      <c r="IN738" s="179"/>
      <c r="IO738" s="179"/>
      <c r="IP738" s="179"/>
      <c r="IQ738" s="179"/>
      <c r="IR738" s="179"/>
      <c r="IS738" s="179"/>
      <c r="IT738" s="179"/>
      <c r="IU738" s="179"/>
      <c r="IV738" s="179"/>
      <c r="IW738" s="179"/>
      <c r="IX738" s="179"/>
      <c r="IY738" s="179"/>
      <c r="IZ738" s="179"/>
      <c r="JA738" s="179"/>
      <c r="JB738" s="179"/>
      <c r="JC738" s="179"/>
      <c r="JD738" s="179"/>
      <c r="JE738" s="179"/>
      <c r="JF738" s="179"/>
      <c r="JG738" s="179"/>
      <c r="JH738" s="179"/>
      <c r="JI738" s="179"/>
      <c r="JJ738" s="61"/>
    </row>
    <row r="739" spans="1:270" s="9" customFormat="1" ht="80.099999999999994" customHeight="1" x14ac:dyDescent="0.25">
      <c r="A739" s="9">
        <f t="shared" si="65"/>
        <v>717</v>
      </c>
      <c r="B739" s="9">
        <f t="shared" si="64"/>
        <v>43</v>
      </c>
      <c r="C739" s="11" t="s">
        <v>1518</v>
      </c>
      <c r="D739" s="10" t="s">
        <v>276</v>
      </c>
      <c r="E739" s="9" t="s">
        <v>280</v>
      </c>
      <c r="F739" s="9" t="s">
        <v>280</v>
      </c>
      <c r="G739" s="9" t="s">
        <v>281</v>
      </c>
      <c r="H739" s="9" t="s">
        <v>4093</v>
      </c>
      <c r="I739" s="64" t="s">
        <v>4094</v>
      </c>
      <c r="J739" s="9">
        <v>3218014583</v>
      </c>
      <c r="K739" s="9" t="s">
        <v>280</v>
      </c>
      <c r="L739" s="180">
        <v>30.867622000000001</v>
      </c>
      <c r="M739" s="180">
        <v>69.897265000000004</v>
      </c>
      <c r="N739" s="9" t="s">
        <v>8</v>
      </c>
      <c r="O739" s="9" t="s">
        <v>7</v>
      </c>
      <c r="P739" s="9" t="s">
        <v>8</v>
      </c>
      <c r="S739" s="9">
        <v>2</v>
      </c>
      <c r="T739" s="9" t="s">
        <v>3978</v>
      </c>
      <c r="U739" s="9">
        <v>25500</v>
      </c>
      <c r="V739" s="9" t="s">
        <v>258</v>
      </c>
      <c r="W739" s="10" t="s">
        <v>11</v>
      </c>
      <c r="X739" s="10" t="s">
        <v>1471</v>
      </c>
      <c r="Y739" s="4"/>
      <c r="Z739" s="179"/>
      <c r="AA739" s="179"/>
      <c r="AB739" s="179"/>
      <c r="AC739" s="179"/>
      <c r="AD739" s="179"/>
      <c r="AE739" s="179"/>
      <c r="AF739" s="179"/>
      <c r="AG739" s="179"/>
      <c r="AH739" s="179"/>
      <c r="AI739" s="179"/>
      <c r="AJ739" s="179"/>
      <c r="AK739" s="179"/>
      <c r="AL739" s="179"/>
      <c r="AM739" s="179"/>
      <c r="AN739" s="179"/>
      <c r="AO739" s="179"/>
      <c r="AP739" s="179"/>
      <c r="AQ739" s="179"/>
      <c r="AR739" s="179"/>
      <c r="AS739" s="179"/>
      <c r="AT739" s="179"/>
      <c r="AU739" s="179"/>
      <c r="AV739" s="179"/>
      <c r="AW739" s="179"/>
      <c r="AX739" s="179"/>
      <c r="AY739" s="179"/>
      <c r="AZ739" s="179"/>
      <c r="BA739" s="179"/>
      <c r="BB739" s="179"/>
      <c r="BC739" s="179"/>
      <c r="BD739" s="179"/>
      <c r="BE739" s="179"/>
      <c r="BF739" s="179"/>
      <c r="BG739" s="179"/>
      <c r="BH739" s="179"/>
      <c r="BI739" s="179"/>
      <c r="BJ739" s="179"/>
      <c r="BK739" s="179"/>
      <c r="BL739" s="179"/>
      <c r="BM739" s="179"/>
      <c r="BN739" s="179"/>
      <c r="BO739" s="179"/>
      <c r="BP739" s="179"/>
      <c r="BQ739" s="179"/>
      <c r="BR739" s="179"/>
      <c r="BS739" s="179"/>
      <c r="BT739" s="179"/>
      <c r="BU739" s="179"/>
      <c r="BV739" s="179"/>
      <c r="BW739" s="179"/>
      <c r="BX739" s="179"/>
      <c r="BY739" s="179"/>
      <c r="BZ739" s="179"/>
      <c r="CA739" s="179"/>
      <c r="CB739" s="179"/>
      <c r="CC739" s="179"/>
      <c r="CD739" s="179"/>
      <c r="CE739" s="179"/>
      <c r="CF739" s="179"/>
      <c r="CG739" s="179"/>
      <c r="CH739" s="179"/>
      <c r="CI739" s="179"/>
      <c r="CJ739" s="179"/>
      <c r="CK739" s="179"/>
      <c r="CL739" s="179"/>
      <c r="CM739" s="179"/>
      <c r="CN739" s="179"/>
      <c r="CO739" s="179"/>
      <c r="CP739" s="179"/>
      <c r="CQ739" s="179"/>
      <c r="CR739" s="179"/>
      <c r="CS739" s="179"/>
      <c r="CT739" s="179"/>
      <c r="CU739" s="179"/>
      <c r="CV739" s="179"/>
      <c r="CW739" s="179"/>
      <c r="CX739" s="179"/>
      <c r="CY739" s="179"/>
      <c r="CZ739" s="179"/>
      <c r="DA739" s="179"/>
      <c r="DB739" s="179"/>
      <c r="DC739" s="179"/>
      <c r="DD739" s="179"/>
      <c r="DE739" s="179"/>
      <c r="DF739" s="179"/>
      <c r="DG739" s="179"/>
      <c r="DH739" s="179"/>
      <c r="DI739" s="179"/>
      <c r="DJ739" s="179"/>
      <c r="DK739" s="179"/>
      <c r="DL739" s="179"/>
      <c r="DM739" s="179"/>
      <c r="DN739" s="179"/>
      <c r="DO739" s="179"/>
      <c r="DP739" s="179"/>
      <c r="DQ739" s="179"/>
      <c r="DR739" s="179"/>
      <c r="DS739" s="179"/>
      <c r="DT739" s="179"/>
      <c r="DU739" s="179"/>
      <c r="DV739" s="179"/>
      <c r="DW739" s="179"/>
      <c r="DX739" s="179"/>
      <c r="DY739" s="179"/>
      <c r="DZ739" s="179"/>
      <c r="EA739" s="179"/>
      <c r="EB739" s="179"/>
      <c r="EC739" s="179"/>
      <c r="ED739" s="179"/>
      <c r="EE739" s="179"/>
      <c r="EF739" s="179"/>
      <c r="EG739" s="179"/>
      <c r="EH739" s="179"/>
      <c r="EI739" s="179"/>
      <c r="EJ739" s="179"/>
      <c r="EK739" s="179"/>
      <c r="EL739" s="179"/>
      <c r="EM739" s="179"/>
      <c r="EN739" s="179"/>
      <c r="EO739" s="179"/>
      <c r="EP739" s="179"/>
      <c r="EQ739" s="179"/>
      <c r="ER739" s="179"/>
      <c r="ES739" s="179"/>
      <c r="ET739" s="179"/>
      <c r="EU739" s="179"/>
      <c r="EV739" s="179"/>
      <c r="EW739" s="179"/>
      <c r="EX739" s="179"/>
      <c r="EY739" s="179"/>
      <c r="EZ739" s="179"/>
      <c r="FA739" s="179"/>
      <c r="FB739" s="179"/>
      <c r="FC739" s="179"/>
      <c r="FD739" s="179"/>
      <c r="FE739" s="179"/>
      <c r="FF739" s="179"/>
      <c r="FG739" s="179"/>
      <c r="FH739" s="179"/>
      <c r="FI739" s="179"/>
      <c r="FJ739" s="179"/>
      <c r="FK739" s="179"/>
      <c r="FL739" s="179"/>
      <c r="FM739" s="179"/>
      <c r="FN739" s="179"/>
      <c r="FO739" s="179"/>
      <c r="FP739" s="179"/>
      <c r="FQ739" s="179"/>
      <c r="FR739" s="179"/>
      <c r="FS739" s="179"/>
      <c r="FT739" s="179"/>
      <c r="FU739" s="179"/>
      <c r="FV739" s="179"/>
      <c r="FW739" s="179"/>
      <c r="FX739" s="179"/>
      <c r="FY739" s="179"/>
      <c r="FZ739" s="179"/>
      <c r="GA739" s="179"/>
      <c r="GB739" s="179"/>
      <c r="GC739" s="179"/>
      <c r="GD739" s="179"/>
      <c r="GE739" s="179"/>
      <c r="GF739" s="179"/>
      <c r="GG739" s="179"/>
      <c r="GH739" s="179"/>
      <c r="GI739" s="179"/>
      <c r="GJ739" s="179"/>
      <c r="GK739" s="179"/>
      <c r="GL739" s="179"/>
      <c r="GM739" s="179"/>
      <c r="GN739" s="179"/>
      <c r="GO739" s="179"/>
      <c r="GP739" s="179"/>
      <c r="GQ739" s="179"/>
      <c r="GR739" s="179"/>
      <c r="GS739" s="179"/>
      <c r="GT739" s="179"/>
      <c r="GU739" s="179"/>
      <c r="GV739" s="179"/>
      <c r="GW739" s="179"/>
      <c r="GX739" s="179"/>
      <c r="GY739" s="179"/>
      <c r="GZ739" s="179"/>
      <c r="HA739" s="179"/>
      <c r="HB739" s="179"/>
      <c r="HC739" s="179"/>
      <c r="HD739" s="179"/>
      <c r="HE739" s="179"/>
      <c r="HF739" s="179"/>
      <c r="HG739" s="179"/>
      <c r="HH739" s="179"/>
      <c r="HI739" s="179"/>
      <c r="HJ739" s="179"/>
      <c r="HK739" s="179"/>
      <c r="HL739" s="179"/>
      <c r="HM739" s="179"/>
      <c r="HN739" s="179"/>
      <c r="HO739" s="179"/>
      <c r="HP739" s="179"/>
      <c r="HQ739" s="179"/>
      <c r="HR739" s="179"/>
      <c r="HS739" s="179"/>
      <c r="HT739" s="179"/>
      <c r="HU739" s="179"/>
      <c r="HV739" s="179"/>
      <c r="HW739" s="179"/>
      <c r="HX739" s="179"/>
      <c r="HY739" s="179"/>
      <c r="HZ739" s="179"/>
      <c r="IA739" s="179"/>
      <c r="IB739" s="179"/>
      <c r="IC739" s="179"/>
      <c r="ID739" s="179"/>
      <c r="IE739" s="179"/>
      <c r="IF739" s="179"/>
      <c r="IG739" s="179"/>
      <c r="IH739" s="179"/>
      <c r="II739" s="179"/>
      <c r="IJ739" s="179"/>
      <c r="IK739" s="179"/>
      <c r="IL739" s="179"/>
      <c r="IM739" s="179"/>
      <c r="IN739" s="179"/>
      <c r="IO739" s="179"/>
      <c r="IP739" s="179"/>
      <c r="IQ739" s="179"/>
      <c r="IR739" s="179"/>
      <c r="IS739" s="179"/>
      <c r="IT739" s="179"/>
      <c r="IU739" s="179"/>
      <c r="IV739" s="179"/>
      <c r="IW739" s="179"/>
      <c r="IX739" s="179"/>
      <c r="IY739" s="179"/>
      <c r="IZ739" s="179"/>
      <c r="JA739" s="179"/>
      <c r="JB739" s="179"/>
      <c r="JC739" s="179"/>
      <c r="JD739" s="179"/>
      <c r="JE739" s="179"/>
      <c r="JF739" s="179"/>
      <c r="JG739" s="179"/>
      <c r="JH739" s="179"/>
      <c r="JI739" s="179"/>
      <c r="JJ739" s="61"/>
    </row>
    <row r="740" spans="1:270" s="9" customFormat="1" ht="80.099999999999994" customHeight="1" x14ac:dyDescent="0.25">
      <c r="A740" s="9">
        <f t="shared" si="65"/>
        <v>718</v>
      </c>
      <c r="B740" s="9">
        <f t="shared" si="64"/>
        <v>44</v>
      </c>
      <c r="C740" s="11" t="s">
        <v>1518</v>
      </c>
      <c r="D740" s="10" t="s">
        <v>276</v>
      </c>
      <c r="E740" s="9" t="s">
        <v>280</v>
      </c>
      <c r="F740" s="9" t="s">
        <v>280</v>
      </c>
      <c r="G740" s="9" t="s">
        <v>281</v>
      </c>
      <c r="H740" s="9" t="s">
        <v>1118</v>
      </c>
      <c r="I740" s="64" t="s">
        <v>4095</v>
      </c>
      <c r="J740" s="9">
        <v>3444065378</v>
      </c>
      <c r="K740" s="9" t="s">
        <v>280</v>
      </c>
      <c r="L740" s="180">
        <v>30.884049000000001</v>
      </c>
      <c r="M740" s="180">
        <v>69.951690999999997</v>
      </c>
      <c r="N740" s="9" t="s">
        <v>8</v>
      </c>
      <c r="O740" s="9" t="s">
        <v>7</v>
      </c>
      <c r="P740" s="9" t="s">
        <v>8</v>
      </c>
      <c r="S740" s="9">
        <v>2</v>
      </c>
      <c r="T740" s="9" t="s">
        <v>3978</v>
      </c>
      <c r="U740" s="9">
        <v>25500</v>
      </c>
      <c r="V740" s="9" t="s">
        <v>258</v>
      </c>
      <c r="W740" s="10" t="s">
        <v>11</v>
      </c>
      <c r="X740" s="10" t="s">
        <v>1471</v>
      </c>
      <c r="Y740" s="4"/>
      <c r="Z740" s="179"/>
      <c r="AA740" s="179"/>
      <c r="AB740" s="179"/>
      <c r="AC740" s="179"/>
      <c r="AD740" s="179"/>
      <c r="AE740" s="179"/>
      <c r="AF740" s="179"/>
      <c r="AG740" s="179"/>
      <c r="AH740" s="179"/>
      <c r="AI740" s="179"/>
      <c r="AJ740" s="179"/>
      <c r="AK740" s="179"/>
      <c r="AL740" s="179"/>
      <c r="AM740" s="179"/>
      <c r="AN740" s="179"/>
      <c r="AO740" s="179"/>
      <c r="AP740" s="179"/>
      <c r="AQ740" s="179"/>
      <c r="AR740" s="179"/>
      <c r="AS740" s="179"/>
      <c r="AT740" s="179"/>
      <c r="AU740" s="179"/>
      <c r="AV740" s="179"/>
      <c r="AW740" s="179"/>
      <c r="AX740" s="179"/>
      <c r="AY740" s="179"/>
      <c r="AZ740" s="179"/>
      <c r="BA740" s="179"/>
      <c r="BB740" s="179"/>
      <c r="BC740" s="179"/>
      <c r="BD740" s="179"/>
      <c r="BE740" s="179"/>
      <c r="BF740" s="179"/>
      <c r="BG740" s="179"/>
      <c r="BH740" s="179"/>
      <c r="BI740" s="179"/>
      <c r="BJ740" s="179"/>
      <c r="BK740" s="179"/>
      <c r="BL740" s="179"/>
      <c r="BM740" s="179"/>
      <c r="BN740" s="179"/>
      <c r="BO740" s="179"/>
      <c r="BP740" s="179"/>
      <c r="BQ740" s="179"/>
      <c r="BR740" s="179"/>
      <c r="BS740" s="179"/>
      <c r="BT740" s="179"/>
      <c r="BU740" s="179"/>
      <c r="BV740" s="179"/>
      <c r="BW740" s="179"/>
      <c r="BX740" s="179"/>
      <c r="BY740" s="179"/>
      <c r="BZ740" s="179"/>
      <c r="CA740" s="179"/>
      <c r="CB740" s="179"/>
      <c r="CC740" s="179"/>
      <c r="CD740" s="179"/>
      <c r="CE740" s="179"/>
      <c r="CF740" s="179"/>
      <c r="CG740" s="179"/>
      <c r="CH740" s="179"/>
      <c r="CI740" s="179"/>
      <c r="CJ740" s="179"/>
      <c r="CK740" s="179"/>
      <c r="CL740" s="179"/>
      <c r="CM740" s="179"/>
      <c r="CN740" s="179"/>
      <c r="CO740" s="179"/>
      <c r="CP740" s="179"/>
      <c r="CQ740" s="179"/>
      <c r="CR740" s="179"/>
      <c r="CS740" s="179"/>
      <c r="CT740" s="179"/>
      <c r="CU740" s="179"/>
      <c r="CV740" s="179"/>
      <c r="CW740" s="179"/>
      <c r="CX740" s="179"/>
      <c r="CY740" s="179"/>
      <c r="CZ740" s="179"/>
      <c r="DA740" s="179"/>
      <c r="DB740" s="179"/>
      <c r="DC740" s="179"/>
      <c r="DD740" s="179"/>
      <c r="DE740" s="179"/>
      <c r="DF740" s="179"/>
      <c r="DG740" s="179"/>
      <c r="DH740" s="179"/>
      <c r="DI740" s="179"/>
      <c r="DJ740" s="179"/>
      <c r="DK740" s="179"/>
      <c r="DL740" s="179"/>
      <c r="DM740" s="179"/>
      <c r="DN740" s="179"/>
      <c r="DO740" s="179"/>
      <c r="DP740" s="179"/>
      <c r="DQ740" s="179"/>
      <c r="DR740" s="179"/>
      <c r="DS740" s="179"/>
      <c r="DT740" s="179"/>
      <c r="DU740" s="179"/>
      <c r="DV740" s="179"/>
      <c r="DW740" s="179"/>
      <c r="DX740" s="179"/>
      <c r="DY740" s="179"/>
      <c r="DZ740" s="179"/>
      <c r="EA740" s="179"/>
      <c r="EB740" s="179"/>
      <c r="EC740" s="179"/>
      <c r="ED740" s="179"/>
      <c r="EE740" s="179"/>
      <c r="EF740" s="179"/>
      <c r="EG740" s="179"/>
      <c r="EH740" s="179"/>
      <c r="EI740" s="179"/>
      <c r="EJ740" s="179"/>
      <c r="EK740" s="179"/>
      <c r="EL740" s="179"/>
      <c r="EM740" s="179"/>
      <c r="EN740" s="179"/>
      <c r="EO740" s="179"/>
      <c r="EP740" s="179"/>
      <c r="EQ740" s="179"/>
      <c r="ER740" s="179"/>
      <c r="ES740" s="179"/>
      <c r="ET740" s="179"/>
      <c r="EU740" s="179"/>
      <c r="EV740" s="179"/>
      <c r="EW740" s="179"/>
      <c r="EX740" s="179"/>
      <c r="EY740" s="179"/>
      <c r="EZ740" s="179"/>
      <c r="FA740" s="179"/>
      <c r="FB740" s="179"/>
      <c r="FC740" s="179"/>
      <c r="FD740" s="179"/>
      <c r="FE740" s="179"/>
      <c r="FF740" s="179"/>
      <c r="FG740" s="179"/>
      <c r="FH740" s="179"/>
      <c r="FI740" s="179"/>
      <c r="FJ740" s="179"/>
      <c r="FK740" s="179"/>
      <c r="FL740" s="179"/>
      <c r="FM740" s="179"/>
      <c r="FN740" s="179"/>
      <c r="FO740" s="179"/>
      <c r="FP740" s="179"/>
      <c r="FQ740" s="179"/>
      <c r="FR740" s="179"/>
      <c r="FS740" s="179"/>
      <c r="FT740" s="179"/>
      <c r="FU740" s="179"/>
      <c r="FV740" s="179"/>
      <c r="FW740" s="179"/>
      <c r="FX740" s="179"/>
      <c r="FY740" s="179"/>
      <c r="FZ740" s="179"/>
      <c r="GA740" s="179"/>
      <c r="GB740" s="179"/>
      <c r="GC740" s="179"/>
      <c r="GD740" s="179"/>
      <c r="GE740" s="179"/>
      <c r="GF740" s="179"/>
      <c r="GG740" s="179"/>
      <c r="GH740" s="179"/>
      <c r="GI740" s="179"/>
      <c r="GJ740" s="179"/>
      <c r="GK740" s="179"/>
      <c r="GL740" s="179"/>
      <c r="GM740" s="179"/>
      <c r="GN740" s="179"/>
      <c r="GO740" s="179"/>
      <c r="GP740" s="179"/>
      <c r="GQ740" s="179"/>
      <c r="GR740" s="179"/>
      <c r="GS740" s="179"/>
      <c r="GT740" s="179"/>
      <c r="GU740" s="179"/>
      <c r="GV740" s="179"/>
      <c r="GW740" s="179"/>
      <c r="GX740" s="179"/>
      <c r="GY740" s="179"/>
      <c r="GZ740" s="179"/>
      <c r="HA740" s="179"/>
      <c r="HB740" s="179"/>
      <c r="HC740" s="179"/>
      <c r="HD740" s="179"/>
      <c r="HE740" s="179"/>
      <c r="HF740" s="179"/>
      <c r="HG740" s="179"/>
      <c r="HH740" s="179"/>
      <c r="HI740" s="179"/>
      <c r="HJ740" s="179"/>
      <c r="HK740" s="179"/>
      <c r="HL740" s="179"/>
      <c r="HM740" s="179"/>
      <c r="HN740" s="179"/>
      <c r="HO740" s="179"/>
      <c r="HP740" s="179"/>
      <c r="HQ740" s="179"/>
      <c r="HR740" s="179"/>
      <c r="HS740" s="179"/>
      <c r="HT740" s="179"/>
      <c r="HU740" s="179"/>
      <c r="HV740" s="179"/>
      <c r="HW740" s="179"/>
      <c r="HX740" s="179"/>
      <c r="HY740" s="179"/>
      <c r="HZ740" s="179"/>
      <c r="IA740" s="179"/>
      <c r="IB740" s="179"/>
      <c r="IC740" s="179"/>
      <c r="ID740" s="179"/>
      <c r="IE740" s="179"/>
      <c r="IF740" s="179"/>
      <c r="IG740" s="179"/>
      <c r="IH740" s="179"/>
      <c r="II740" s="179"/>
      <c r="IJ740" s="179"/>
      <c r="IK740" s="179"/>
      <c r="IL740" s="179"/>
      <c r="IM740" s="179"/>
      <c r="IN740" s="179"/>
      <c r="IO740" s="179"/>
      <c r="IP740" s="179"/>
      <c r="IQ740" s="179"/>
      <c r="IR740" s="179"/>
      <c r="IS740" s="179"/>
      <c r="IT740" s="179"/>
      <c r="IU740" s="179"/>
      <c r="IV740" s="179"/>
      <c r="IW740" s="179"/>
      <c r="IX740" s="179"/>
      <c r="IY740" s="179"/>
      <c r="IZ740" s="179"/>
      <c r="JA740" s="179"/>
      <c r="JB740" s="179"/>
      <c r="JC740" s="179"/>
      <c r="JD740" s="179"/>
      <c r="JE740" s="179"/>
      <c r="JF740" s="179"/>
      <c r="JG740" s="179"/>
      <c r="JH740" s="179"/>
      <c r="JI740" s="179"/>
      <c r="JJ740" s="61"/>
    </row>
    <row r="741" spans="1:270" s="9" customFormat="1" ht="80.099999999999994" customHeight="1" x14ac:dyDescent="0.25">
      <c r="A741" s="9">
        <f t="shared" si="65"/>
        <v>719</v>
      </c>
      <c r="B741" s="9">
        <f t="shared" si="64"/>
        <v>45</v>
      </c>
      <c r="C741" s="11" t="s">
        <v>1518</v>
      </c>
      <c r="D741" s="10" t="s">
        <v>276</v>
      </c>
      <c r="E741" s="9" t="s">
        <v>280</v>
      </c>
      <c r="F741" s="9" t="s">
        <v>280</v>
      </c>
      <c r="G741" s="9" t="s">
        <v>281</v>
      </c>
      <c r="H741" s="9" t="s">
        <v>4096</v>
      </c>
      <c r="I741" s="64" t="s">
        <v>4097</v>
      </c>
      <c r="J741" s="9">
        <v>3362248543</v>
      </c>
      <c r="K741" s="9" t="s">
        <v>280</v>
      </c>
      <c r="L741" s="180">
        <v>30.925927999999999</v>
      </c>
      <c r="M741" s="180">
        <v>69.848197999999996</v>
      </c>
      <c r="N741" s="9" t="s">
        <v>8</v>
      </c>
      <c r="O741" s="9" t="s">
        <v>7</v>
      </c>
      <c r="P741" s="9" t="s">
        <v>8</v>
      </c>
      <c r="S741" s="9">
        <v>2</v>
      </c>
      <c r="T741" s="9" t="s">
        <v>3978</v>
      </c>
      <c r="U741" s="9">
        <v>25500</v>
      </c>
      <c r="V741" s="9" t="s">
        <v>258</v>
      </c>
      <c r="W741" s="10" t="s">
        <v>11</v>
      </c>
      <c r="X741" s="10" t="s">
        <v>1471</v>
      </c>
      <c r="Y741" s="4"/>
      <c r="Z741" s="179"/>
      <c r="AA741" s="179"/>
      <c r="AB741" s="179"/>
      <c r="AC741" s="179"/>
      <c r="AD741" s="179"/>
      <c r="AE741" s="179"/>
      <c r="AF741" s="179"/>
      <c r="AG741" s="179"/>
      <c r="AH741" s="179"/>
      <c r="AI741" s="179"/>
      <c r="AJ741" s="179"/>
      <c r="AK741" s="179"/>
      <c r="AL741" s="179"/>
      <c r="AM741" s="179"/>
      <c r="AN741" s="179"/>
      <c r="AO741" s="179"/>
      <c r="AP741" s="179"/>
      <c r="AQ741" s="179"/>
      <c r="AR741" s="179"/>
      <c r="AS741" s="179"/>
      <c r="AT741" s="179"/>
      <c r="AU741" s="179"/>
      <c r="AV741" s="179"/>
      <c r="AW741" s="179"/>
      <c r="AX741" s="179"/>
      <c r="AY741" s="179"/>
      <c r="AZ741" s="179"/>
      <c r="BA741" s="179"/>
      <c r="BB741" s="179"/>
      <c r="BC741" s="179"/>
      <c r="BD741" s="179"/>
      <c r="BE741" s="179"/>
      <c r="BF741" s="179"/>
      <c r="BG741" s="179"/>
      <c r="BH741" s="179"/>
      <c r="BI741" s="179"/>
      <c r="BJ741" s="179"/>
      <c r="BK741" s="179"/>
      <c r="BL741" s="179"/>
      <c r="BM741" s="179"/>
      <c r="BN741" s="179"/>
      <c r="BO741" s="179"/>
      <c r="BP741" s="179"/>
      <c r="BQ741" s="179"/>
      <c r="BR741" s="179"/>
      <c r="BS741" s="179"/>
      <c r="BT741" s="179"/>
      <c r="BU741" s="179"/>
      <c r="BV741" s="179"/>
      <c r="BW741" s="179"/>
      <c r="BX741" s="179"/>
      <c r="BY741" s="179"/>
      <c r="BZ741" s="179"/>
      <c r="CA741" s="179"/>
      <c r="CB741" s="179"/>
      <c r="CC741" s="179"/>
      <c r="CD741" s="179"/>
      <c r="CE741" s="179"/>
      <c r="CF741" s="179"/>
      <c r="CG741" s="179"/>
      <c r="CH741" s="179"/>
      <c r="CI741" s="179"/>
      <c r="CJ741" s="179"/>
      <c r="CK741" s="179"/>
      <c r="CL741" s="179"/>
      <c r="CM741" s="179"/>
      <c r="CN741" s="179"/>
      <c r="CO741" s="179"/>
      <c r="CP741" s="179"/>
      <c r="CQ741" s="179"/>
      <c r="CR741" s="179"/>
      <c r="CS741" s="179"/>
      <c r="CT741" s="179"/>
      <c r="CU741" s="179"/>
      <c r="CV741" s="179"/>
      <c r="CW741" s="179"/>
      <c r="CX741" s="179"/>
      <c r="CY741" s="179"/>
      <c r="CZ741" s="179"/>
      <c r="DA741" s="179"/>
      <c r="DB741" s="179"/>
      <c r="DC741" s="179"/>
      <c r="DD741" s="179"/>
      <c r="DE741" s="179"/>
      <c r="DF741" s="179"/>
      <c r="DG741" s="179"/>
      <c r="DH741" s="179"/>
      <c r="DI741" s="179"/>
      <c r="DJ741" s="179"/>
      <c r="DK741" s="179"/>
      <c r="DL741" s="179"/>
      <c r="DM741" s="179"/>
      <c r="DN741" s="179"/>
      <c r="DO741" s="179"/>
      <c r="DP741" s="179"/>
      <c r="DQ741" s="179"/>
      <c r="DR741" s="179"/>
      <c r="DS741" s="179"/>
      <c r="DT741" s="179"/>
      <c r="DU741" s="179"/>
      <c r="DV741" s="179"/>
      <c r="DW741" s="179"/>
      <c r="DX741" s="179"/>
      <c r="DY741" s="179"/>
      <c r="DZ741" s="179"/>
      <c r="EA741" s="179"/>
      <c r="EB741" s="179"/>
      <c r="EC741" s="179"/>
      <c r="ED741" s="179"/>
      <c r="EE741" s="179"/>
      <c r="EF741" s="179"/>
      <c r="EG741" s="179"/>
      <c r="EH741" s="179"/>
      <c r="EI741" s="179"/>
      <c r="EJ741" s="179"/>
      <c r="EK741" s="179"/>
      <c r="EL741" s="179"/>
      <c r="EM741" s="179"/>
      <c r="EN741" s="179"/>
      <c r="EO741" s="179"/>
      <c r="EP741" s="179"/>
      <c r="EQ741" s="179"/>
      <c r="ER741" s="179"/>
      <c r="ES741" s="179"/>
      <c r="ET741" s="179"/>
      <c r="EU741" s="179"/>
      <c r="EV741" s="179"/>
      <c r="EW741" s="179"/>
      <c r="EX741" s="179"/>
      <c r="EY741" s="179"/>
      <c r="EZ741" s="179"/>
      <c r="FA741" s="179"/>
      <c r="FB741" s="179"/>
      <c r="FC741" s="179"/>
      <c r="FD741" s="179"/>
      <c r="FE741" s="179"/>
      <c r="FF741" s="179"/>
      <c r="FG741" s="179"/>
      <c r="FH741" s="179"/>
      <c r="FI741" s="179"/>
      <c r="FJ741" s="179"/>
      <c r="FK741" s="179"/>
      <c r="FL741" s="179"/>
      <c r="FM741" s="179"/>
      <c r="FN741" s="179"/>
      <c r="FO741" s="179"/>
      <c r="FP741" s="179"/>
      <c r="FQ741" s="179"/>
      <c r="FR741" s="179"/>
      <c r="FS741" s="179"/>
      <c r="FT741" s="179"/>
      <c r="FU741" s="179"/>
      <c r="FV741" s="179"/>
      <c r="FW741" s="179"/>
      <c r="FX741" s="179"/>
      <c r="FY741" s="179"/>
      <c r="FZ741" s="179"/>
      <c r="GA741" s="179"/>
      <c r="GB741" s="179"/>
      <c r="GC741" s="179"/>
      <c r="GD741" s="179"/>
      <c r="GE741" s="179"/>
      <c r="GF741" s="179"/>
      <c r="GG741" s="179"/>
      <c r="GH741" s="179"/>
      <c r="GI741" s="179"/>
      <c r="GJ741" s="179"/>
      <c r="GK741" s="179"/>
      <c r="GL741" s="179"/>
      <c r="GM741" s="179"/>
      <c r="GN741" s="179"/>
      <c r="GO741" s="179"/>
      <c r="GP741" s="179"/>
      <c r="GQ741" s="179"/>
      <c r="GR741" s="179"/>
      <c r="GS741" s="179"/>
      <c r="GT741" s="179"/>
      <c r="GU741" s="179"/>
      <c r="GV741" s="179"/>
      <c r="GW741" s="179"/>
      <c r="GX741" s="179"/>
      <c r="GY741" s="179"/>
      <c r="GZ741" s="179"/>
      <c r="HA741" s="179"/>
      <c r="HB741" s="179"/>
      <c r="HC741" s="179"/>
      <c r="HD741" s="179"/>
      <c r="HE741" s="179"/>
      <c r="HF741" s="179"/>
      <c r="HG741" s="179"/>
      <c r="HH741" s="179"/>
      <c r="HI741" s="179"/>
      <c r="HJ741" s="179"/>
      <c r="HK741" s="179"/>
      <c r="HL741" s="179"/>
      <c r="HM741" s="179"/>
      <c r="HN741" s="179"/>
      <c r="HO741" s="179"/>
      <c r="HP741" s="179"/>
      <c r="HQ741" s="179"/>
      <c r="HR741" s="179"/>
      <c r="HS741" s="179"/>
      <c r="HT741" s="179"/>
      <c r="HU741" s="179"/>
      <c r="HV741" s="179"/>
      <c r="HW741" s="179"/>
      <c r="HX741" s="179"/>
      <c r="HY741" s="179"/>
      <c r="HZ741" s="179"/>
      <c r="IA741" s="179"/>
      <c r="IB741" s="179"/>
      <c r="IC741" s="179"/>
      <c r="ID741" s="179"/>
      <c r="IE741" s="179"/>
      <c r="IF741" s="179"/>
      <c r="IG741" s="179"/>
      <c r="IH741" s="179"/>
      <c r="II741" s="179"/>
      <c r="IJ741" s="179"/>
      <c r="IK741" s="179"/>
      <c r="IL741" s="179"/>
      <c r="IM741" s="179"/>
      <c r="IN741" s="179"/>
      <c r="IO741" s="179"/>
      <c r="IP741" s="179"/>
      <c r="IQ741" s="179"/>
      <c r="IR741" s="179"/>
      <c r="IS741" s="179"/>
      <c r="IT741" s="179"/>
      <c r="IU741" s="179"/>
      <c r="IV741" s="179"/>
      <c r="IW741" s="179"/>
      <c r="IX741" s="179"/>
      <c r="IY741" s="179"/>
      <c r="IZ741" s="179"/>
      <c r="JA741" s="179"/>
      <c r="JB741" s="179"/>
      <c r="JC741" s="179"/>
      <c r="JD741" s="179"/>
      <c r="JE741" s="179"/>
      <c r="JF741" s="179"/>
      <c r="JG741" s="179"/>
      <c r="JH741" s="179"/>
      <c r="JI741" s="179"/>
      <c r="JJ741" s="61"/>
    </row>
    <row r="742" spans="1:270" s="9" customFormat="1" ht="80.099999999999994" customHeight="1" x14ac:dyDescent="0.25">
      <c r="A742" s="9">
        <f t="shared" si="65"/>
        <v>720</v>
      </c>
      <c r="B742" s="9">
        <f t="shared" si="64"/>
        <v>46</v>
      </c>
      <c r="C742" s="11" t="s">
        <v>1518</v>
      </c>
      <c r="D742" s="10" t="s">
        <v>276</v>
      </c>
      <c r="E742" s="9" t="s">
        <v>3711</v>
      </c>
      <c r="F742" s="9" t="s">
        <v>3711</v>
      </c>
      <c r="G742" s="9" t="s">
        <v>4098</v>
      </c>
      <c r="H742" s="9" t="s">
        <v>222</v>
      </c>
      <c r="I742" s="64" t="s">
        <v>4099</v>
      </c>
      <c r="J742" s="9">
        <v>3347757606</v>
      </c>
      <c r="K742" s="9" t="s">
        <v>3711</v>
      </c>
      <c r="L742" s="180">
        <v>30.734805999999999</v>
      </c>
      <c r="M742" s="180">
        <v>69.886075000000005</v>
      </c>
      <c r="N742" s="9" t="s">
        <v>8</v>
      </c>
      <c r="O742" s="9" t="s">
        <v>7</v>
      </c>
      <c r="P742" s="9" t="s">
        <v>8</v>
      </c>
      <c r="S742" s="9">
        <v>2</v>
      </c>
      <c r="T742" s="9" t="s">
        <v>3978</v>
      </c>
      <c r="U742" s="9">
        <v>25500</v>
      </c>
      <c r="V742" s="9" t="s">
        <v>258</v>
      </c>
      <c r="W742" s="10" t="s">
        <v>11</v>
      </c>
      <c r="X742" s="10" t="s">
        <v>1471</v>
      </c>
      <c r="Y742" s="4"/>
      <c r="Z742" s="179"/>
      <c r="AA742" s="179"/>
      <c r="AB742" s="179"/>
      <c r="AC742" s="179"/>
      <c r="AD742" s="179"/>
      <c r="AE742" s="179"/>
      <c r="AF742" s="179"/>
      <c r="AG742" s="179"/>
      <c r="AH742" s="179"/>
      <c r="AI742" s="179"/>
      <c r="AJ742" s="179"/>
      <c r="AK742" s="179"/>
      <c r="AL742" s="179"/>
      <c r="AM742" s="179"/>
      <c r="AN742" s="179"/>
      <c r="AO742" s="179"/>
      <c r="AP742" s="179"/>
      <c r="AQ742" s="179"/>
      <c r="AR742" s="179"/>
      <c r="AS742" s="179"/>
      <c r="AT742" s="179"/>
      <c r="AU742" s="179"/>
      <c r="AV742" s="179"/>
      <c r="AW742" s="179"/>
      <c r="AX742" s="179"/>
      <c r="AY742" s="179"/>
      <c r="AZ742" s="179"/>
      <c r="BA742" s="179"/>
      <c r="BB742" s="179"/>
      <c r="BC742" s="179"/>
      <c r="BD742" s="179"/>
      <c r="BE742" s="179"/>
      <c r="BF742" s="179"/>
      <c r="BG742" s="179"/>
      <c r="BH742" s="179"/>
      <c r="BI742" s="179"/>
      <c r="BJ742" s="179"/>
      <c r="BK742" s="179"/>
      <c r="BL742" s="179"/>
      <c r="BM742" s="179"/>
      <c r="BN742" s="179"/>
      <c r="BO742" s="179"/>
      <c r="BP742" s="179"/>
      <c r="BQ742" s="179"/>
      <c r="BR742" s="179"/>
      <c r="BS742" s="179"/>
      <c r="BT742" s="179"/>
      <c r="BU742" s="179"/>
      <c r="BV742" s="179"/>
      <c r="BW742" s="179"/>
      <c r="BX742" s="179"/>
      <c r="BY742" s="179"/>
      <c r="BZ742" s="179"/>
      <c r="CA742" s="179"/>
      <c r="CB742" s="179"/>
      <c r="CC742" s="179"/>
      <c r="CD742" s="179"/>
      <c r="CE742" s="179"/>
      <c r="CF742" s="179"/>
      <c r="CG742" s="179"/>
      <c r="CH742" s="179"/>
      <c r="CI742" s="179"/>
      <c r="CJ742" s="179"/>
      <c r="CK742" s="179"/>
      <c r="CL742" s="179"/>
      <c r="CM742" s="179"/>
      <c r="CN742" s="179"/>
      <c r="CO742" s="179"/>
      <c r="CP742" s="179"/>
      <c r="CQ742" s="179"/>
      <c r="CR742" s="179"/>
      <c r="CS742" s="179"/>
      <c r="CT742" s="179"/>
      <c r="CU742" s="179"/>
      <c r="CV742" s="179"/>
      <c r="CW742" s="179"/>
      <c r="CX742" s="179"/>
      <c r="CY742" s="179"/>
      <c r="CZ742" s="179"/>
      <c r="DA742" s="179"/>
      <c r="DB742" s="179"/>
      <c r="DC742" s="179"/>
      <c r="DD742" s="179"/>
      <c r="DE742" s="179"/>
      <c r="DF742" s="179"/>
      <c r="DG742" s="179"/>
      <c r="DH742" s="179"/>
      <c r="DI742" s="179"/>
      <c r="DJ742" s="179"/>
      <c r="DK742" s="179"/>
      <c r="DL742" s="179"/>
      <c r="DM742" s="179"/>
      <c r="DN742" s="179"/>
      <c r="DO742" s="179"/>
      <c r="DP742" s="179"/>
      <c r="DQ742" s="179"/>
      <c r="DR742" s="179"/>
      <c r="DS742" s="179"/>
      <c r="DT742" s="179"/>
      <c r="DU742" s="179"/>
      <c r="DV742" s="179"/>
      <c r="DW742" s="179"/>
      <c r="DX742" s="179"/>
      <c r="DY742" s="179"/>
      <c r="DZ742" s="179"/>
      <c r="EA742" s="179"/>
      <c r="EB742" s="179"/>
      <c r="EC742" s="179"/>
      <c r="ED742" s="179"/>
      <c r="EE742" s="179"/>
      <c r="EF742" s="179"/>
      <c r="EG742" s="179"/>
      <c r="EH742" s="179"/>
      <c r="EI742" s="179"/>
      <c r="EJ742" s="179"/>
      <c r="EK742" s="179"/>
      <c r="EL742" s="179"/>
      <c r="EM742" s="179"/>
      <c r="EN742" s="179"/>
      <c r="EO742" s="179"/>
      <c r="EP742" s="179"/>
      <c r="EQ742" s="179"/>
      <c r="ER742" s="179"/>
      <c r="ES742" s="179"/>
      <c r="ET742" s="179"/>
      <c r="EU742" s="179"/>
      <c r="EV742" s="179"/>
      <c r="EW742" s="179"/>
      <c r="EX742" s="179"/>
      <c r="EY742" s="179"/>
      <c r="EZ742" s="179"/>
      <c r="FA742" s="179"/>
      <c r="FB742" s="179"/>
      <c r="FC742" s="179"/>
      <c r="FD742" s="179"/>
      <c r="FE742" s="179"/>
      <c r="FF742" s="179"/>
      <c r="FG742" s="179"/>
      <c r="FH742" s="179"/>
      <c r="FI742" s="179"/>
      <c r="FJ742" s="179"/>
      <c r="FK742" s="179"/>
      <c r="FL742" s="179"/>
      <c r="FM742" s="179"/>
      <c r="FN742" s="179"/>
      <c r="FO742" s="179"/>
      <c r="FP742" s="179"/>
      <c r="FQ742" s="179"/>
      <c r="FR742" s="179"/>
      <c r="FS742" s="179"/>
      <c r="FT742" s="179"/>
      <c r="FU742" s="179"/>
      <c r="FV742" s="179"/>
      <c r="FW742" s="179"/>
      <c r="FX742" s="179"/>
      <c r="FY742" s="179"/>
      <c r="FZ742" s="179"/>
      <c r="GA742" s="179"/>
      <c r="GB742" s="179"/>
      <c r="GC742" s="179"/>
      <c r="GD742" s="179"/>
      <c r="GE742" s="179"/>
      <c r="GF742" s="179"/>
      <c r="GG742" s="179"/>
      <c r="GH742" s="179"/>
      <c r="GI742" s="179"/>
      <c r="GJ742" s="179"/>
      <c r="GK742" s="179"/>
      <c r="GL742" s="179"/>
      <c r="GM742" s="179"/>
      <c r="GN742" s="179"/>
      <c r="GO742" s="179"/>
      <c r="GP742" s="179"/>
      <c r="GQ742" s="179"/>
      <c r="GR742" s="179"/>
      <c r="GS742" s="179"/>
      <c r="GT742" s="179"/>
      <c r="GU742" s="179"/>
      <c r="GV742" s="179"/>
      <c r="GW742" s="179"/>
      <c r="GX742" s="179"/>
      <c r="GY742" s="179"/>
      <c r="GZ742" s="179"/>
      <c r="HA742" s="179"/>
      <c r="HB742" s="179"/>
      <c r="HC742" s="179"/>
      <c r="HD742" s="179"/>
      <c r="HE742" s="179"/>
      <c r="HF742" s="179"/>
      <c r="HG742" s="179"/>
      <c r="HH742" s="179"/>
      <c r="HI742" s="179"/>
      <c r="HJ742" s="179"/>
      <c r="HK742" s="179"/>
      <c r="HL742" s="179"/>
      <c r="HM742" s="179"/>
      <c r="HN742" s="179"/>
      <c r="HO742" s="179"/>
      <c r="HP742" s="179"/>
      <c r="HQ742" s="179"/>
      <c r="HR742" s="179"/>
      <c r="HS742" s="179"/>
      <c r="HT742" s="179"/>
      <c r="HU742" s="179"/>
      <c r="HV742" s="179"/>
      <c r="HW742" s="179"/>
      <c r="HX742" s="179"/>
      <c r="HY742" s="179"/>
      <c r="HZ742" s="179"/>
      <c r="IA742" s="179"/>
      <c r="IB742" s="179"/>
      <c r="IC742" s="179"/>
      <c r="ID742" s="179"/>
      <c r="IE742" s="179"/>
      <c r="IF742" s="179"/>
      <c r="IG742" s="179"/>
      <c r="IH742" s="179"/>
      <c r="II742" s="179"/>
      <c r="IJ742" s="179"/>
      <c r="IK742" s="179"/>
      <c r="IL742" s="179"/>
      <c r="IM742" s="179"/>
      <c r="IN742" s="179"/>
      <c r="IO742" s="179"/>
      <c r="IP742" s="179"/>
      <c r="IQ742" s="179"/>
      <c r="IR742" s="179"/>
      <c r="IS742" s="179"/>
      <c r="IT742" s="179"/>
      <c r="IU742" s="179"/>
      <c r="IV742" s="179"/>
      <c r="IW742" s="179"/>
      <c r="IX742" s="179"/>
      <c r="IY742" s="179"/>
      <c r="IZ742" s="179"/>
      <c r="JA742" s="179"/>
      <c r="JB742" s="179"/>
      <c r="JC742" s="179"/>
      <c r="JD742" s="179"/>
      <c r="JE742" s="179"/>
      <c r="JF742" s="179"/>
      <c r="JG742" s="179"/>
      <c r="JH742" s="179"/>
      <c r="JI742" s="179"/>
      <c r="JJ742" s="61"/>
    </row>
    <row r="743" spans="1:270" s="9" customFormat="1" ht="80.099999999999994" customHeight="1" x14ac:dyDescent="0.25">
      <c r="A743" s="9">
        <f t="shared" si="65"/>
        <v>721</v>
      </c>
      <c r="B743" s="9">
        <f t="shared" si="64"/>
        <v>47</v>
      </c>
      <c r="C743" s="11" t="s">
        <v>1518</v>
      </c>
      <c r="D743" s="10" t="s">
        <v>276</v>
      </c>
      <c r="E743" s="9" t="s">
        <v>280</v>
      </c>
      <c r="F743" s="9" t="s">
        <v>280</v>
      </c>
      <c r="G743" s="9" t="s">
        <v>1243</v>
      </c>
      <c r="H743" s="9" t="s">
        <v>3399</v>
      </c>
      <c r="I743" s="64" t="s">
        <v>4100</v>
      </c>
      <c r="J743" s="9">
        <v>3412373013</v>
      </c>
      <c r="K743" s="9" t="s">
        <v>280</v>
      </c>
      <c r="L743" s="180">
        <v>30.838131000000001</v>
      </c>
      <c r="M743" s="180">
        <v>69.899006</v>
      </c>
      <c r="N743" s="9" t="s">
        <v>8</v>
      </c>
      <c r="O743" s="9" t="s">
        <v>7</v>
      </c>
      <c r="P743" s="9" t="s">
        <v>8</v>
      </c>
      <c r="S743" s="9">
        <v>2</v>
      </c>
      <c r="T743" s="9" t="s">
        <v>3978</v>
      </c>
      <c r="U743" s="9">
        <v>25500</v>
      </c>
      <c r="V743" s="9" t="s">
        <v>258</v>
      </c>
      <c r="W743" s="10" t="s">
        <v>11</v>
      </c>
      <c r="X743" s="10" t="s">
        <v>1471</v>
      </c>
      <c r="Y743" s="4"/>
      <c r="Z743" s="179"/>
      <c r="AA743" s="179"/>
      <c r="AB743" s="179"/>
      <c r="AC743" s="179"/>
      <c r="AD743" s="179"/>
      <c r="AE743" s="179"/>
      <c r="AF743" s="179"/>
      <c r="AG743" s="179"/>
      <c r="AH743" s="179"/>
      <c r="AI743" s="179"/>
      <c r="AJ743" s="179"/>
      <c r="AK743" s="179"/>
      <c r="AL743" s="179"/>
      <c r="AM743" s="179"/>
      <c r="AN743" s="179"/>
      <c r="AO743" s="179"/>
      <c r="AP743" s="179"/>
      <c r="AQ743" s="179"/>
      <c r="AR743" s="179"/>
      <c r="AS743" s="179"/>
      <c r="AT743" s="179"/>
      <c r="AU743" s="179"/>
      <c r="AV743" s="179"/>
      <c r="AW743" s="179"/>
      <c r="AX743" s="179"/>
      <c r="AY743" s="179"/>
      <c r="AZ743" s="179"/>
      <c r="BA743" s="179"/>
      <c r="BB743" s="179"/>
      <c r="BC743" s="179"/>
      <c r="BD743" s="179"/>
      <c r="BE743" s="179"/>
      <c r="BF743" s="179"/>
      <c r="BG743" s="179"/>
      <c r="BH743" s="179"/>
      <c r="BI743" s="179"/>
      <c r="BJ743" s="179"/>
      <c r="BK743" s="179"/>
      <c r="BL743" s="179"/>
      <c r="BM743" s="179"/>
      <c r="BN743" s="179"/>
      <c r="BO743" s="179"/>
      <c r="BP743" s="179"/>
      <c r="BQ743" s="179"/>
      <c r="BR743" s="179"/>
      <c r="BS743" s="179"/>
      <c r="BT743" s="179"/>
      <c r="BU743" s="179"/>
      <c r="BV743" s="179"/>
      <c r="BW743" s="179"/>
      <c r="BX743" s="179"/>
      <c r="BY743" s="179"/>
      <c r="BZ743" s="179"/>
      <c r="CA743" s="179"/>
      <c r="CB743" s="179"/>
      <c r="CC743" s="179"/>
      <c r="CD743" s="179"/>
      <c r="CE743" s="179"/>
      <c r="CF743" s="179"/>
      <c r="CG743" s="179"/>
      <c r="CH743" s="179"/>
      <c r="CI743" s="179"/>
      <c r="CJ743" s="179"/>
      <c r="CK743" s="179"/>
      <c r="CL743" s="179"/>
      <c r="CM743" s="179"/>
      <c r="CN743" s="179"/>
      <c r="CO743" s="179"/>
      <c r="CP743" s="179"/>
      <c r="CQ743" s="179"/>
      <c r="CR743" s="179"/>
      <c r="CS743" s="179"/>
      <c r="CT743" s="179"/>
      <c r="CU743" s="179"/>
      <c r="CV743" s="179"/>
      <c r="CW743" s="179"/>
      <c r="CX743" s="179"/>
      <c r="CY743" s="179"/>
      <c r="CZ743" s="179"/>
      <c r="DA743" s="179"/>
      <c r="DB743" s="179"/>
      <c r="DC743" s="179"/>
      <c r="DD743" s="179"/>
      <c r="DE743" s="179"/>
      <c r="DF743" s="179"/>
      <c r="DG743" s="179"/>
      <c r="DH743" s="179"/>
      <c r="DI743" s="179"/>
      <c r="DJ743" s="179"/>
      <c r="DK743" s="179"/>
      <c r="DL743" s="179"/>
      <c r="DM743" s="179"/>
      <c r="DN743" s="179"/>
      <c r="DO743" s="179"/>
      <c r="DP743" s="179"/>
      <c r="DQ743" s="179"/>
      <c r="DR743" s="179"/>
      <c r="DS743" s="179"/>
      <c r="DT743" s="179"/>
      <c r="DU743" s="179"/>
      <c r="DV743" s="179"/>
      <c r="DW743" s="179"/>
      <c r="DX743" s="179"/>
      <c r="DY743" s="179"/>
      <c r="DZ743" s="179"/>
      <c r="EA743" s="179"/>
      <c r="EB743" s="179"/>
      <c r="EC743" s="179"/>
      <c r="ED743" s="179"/>
      <c r="EE743" s="179"/>
      <c r="EF743" s="179"/>
      <c r="EG743" s="179"/>
      <c r="EH743" s="179"/>
      <c r="EI743" s="179"/>
      <c r="EJ743" s="179"/>
      <c r="EK743" s="179"/>
      <c r="EL743" s="179"/>
      <c r="EM743" s="179"/>
      <c r="EN743" s="179"/>
      <c r="EO743" s="179"/>
      <c r="EP743" s="179"/>
      <c r="EQ743" s="179"/>
      <c r="ER743" s="179"/>
      <c r="ES743" s="179"/>
      <c r="ET743" s="179"/>
      <c r="EU743" s="179"/>
      <c r="EV743" s="179"/>
      <c r="EW743" s="179"/>
      <c r="EX743" s="179"/>
      <c r="EY743" s="179"/>
      <c r="EZ743" s="179"/>
      <c r="FA743" s="179"/>
      <c r="FB743" s="179"/>
      <c r="FC743" s="179"/>
      <c r="FD743" s="179"/>
      <c r="FE743" s="179"/>
      <c r="FF743" s="179"/>
      <c r="FG743" s="179"/>
      <c r="FH743" s="179"/>
      <c r="FI743" s="179"/>
      <c r="FJ743" s="179"/>
      <c r="FK743" s="179"/>
      <c r="FL743" s="179"/>
      <c r="FM743" s="179"/>
      <c r="FN743" s="179"/>
      <c r="FO743" s="179"/>
      <c r="FP743" s="179"/>
      <c r="FQ743" s="179"/>
      <c r="FR743" s="179"/>
      <c r="FS743" s="179"/>
      <c r="FT743" s="179"/>
      <c r="FU743" s="179"/>
      <c r="FV743" s="179"/>
      <c r="FW743" s="179"/>
      <c r="FX743" s="179"/>
      <c r="FY743" s="179"/>
      <c r="FZ743" s="179"/>
      <c r="GA743" s="179"/>
      <c r="GB743" s="179"/>
      <c r="GC743" s="179"/>
      <c r="GD743" s="179"/>
      <c r="GE743" s="179"/>
      <c r="GF743" s="179"/>
      <c r="GG743" s="179"/>
      <c r="GH743" s="179"/>
      <c r="GI743" s="179"/>
      <c r="GJ743" s="179"/>
      <c r="GK743" s="179"/>
      <c r="GL743" s="179"/>
      <c r="GM743" s="179"/>
      <c r="GN743" s="179"/>
      <c r="GO743" s="179"/>
      <c r="GP743" s="179"/>
      <c r="GQ743" s="179"/>
      <c r="GR743" s="179"/>
      <c r="GS743" s="179"/>
      <c r="GT743" s="179"/>
      <c r="GU743" s="179"/>
      <c r="GV743" s="179"/>
      <c r="GW743" s="179"/>
      <c r="GX743" s="179"/>
      <c r="GY743" s="179"/>
      <c r="GZ743" s="179"/>
      <c r="HA743" s="179"/>
      <c r="HB743" s="179"/>
      <c r="HC743" s="179"/>
      <c r="HD743" s="179"/>
      <c r="HE743" s="179"/>
      <c r="HF743" s="179"/>
      <c r="HG743" s="179"/>
      <c r="HH743" s="179"/>
      <c r="HI743" s="179"/>
      <c r="HJ743" s="179"/>
      <c r="HK743" s="179"/>
      <c r="HL743" s="179"/>
      <c r="HM743" s="179"/>
      <c r="HN743" s="179"/>
      <c r="HO743" s="179"/>
      <c r="HP743" s="179"/>
      <c r="HQ743" s="179"/>
      <c r="HR743" s="179"/>
      <c r="HS743" s="179"/>
      <c r="HT743" s="179"/>
      <c r="HU743" s="179"/>
      <c r="HV743" s="179"/>
      <c r="HW743" s="179"/>
      <c r="HX743" s="179"/>
      <c r="HY743" s="179"/>
      <c r="HZ743" s="179"/>
      <c r="IA743" s="179"/>
      <c r="IB743" s="179"/>
      <c r="IC743" s="179"/>
      <c r="ID743" s="179"/>
      <c r="IE743" s="179"/>
      <c r="IF743" s="179"/>
      <c r="IG743" s="179"/>
      <c r="IH743" s="179"/>
      <c r="II743" s="179"/>
      <c r="IJ743" s="179"/>
      <c r="IK743" s="179"/>
      <c r="IL743" s="179"/>
      <c r="IM743" s="179"/>
      <c r="IN743" s="179"/>
      <c r="IO743" s="179"/>
      <c r="IP743" s="179"/>
      <c r="IQ743" s="179"/>
      <c r="IR743" s="179"/>
      <c r="IS743" s="179"/>
      <c r="IT743" s="179"/>
      <c r="IU743" s="179"/>
      <c r="IV743" s="179"/>
      <c r="IW743" s="179"/>
      <c r="IX743" s="179"/>
      <c r="IY743" s="179"/>
      <c r="IZ743" s="179"/>
      <c r="JA743" s="179"/>
      <c r="JB743" s="179"/>
      <c r="JC743" s="179"/>
      <c r="JD743" s="179"/>
      <c r="JE743" s="179"/>
      <c r="JF743" s="179"/>
      <c r="JG743" s="179"/>
      <c r="JH743" s="179"/>
      <c r="JI743" s="179"/>
      <c r="JJ743" s="61"/>
    </row>
    <row r="744" spans="1:270" s="9" customFormat="1" ht="80.099999999999994" customHeight="1" x14ac:dyDescent="0.25">
      <c r="A744" s="9">
        <f t="shared" si="65"/>
        <v>722</v>
      </c>
      <c r="B744" s="9">
        <f t="shared" si="64"/>
        <v>48</v>
      </c>
      <c r="C744" s="11" t="s">
        <v>1518</v>
      </c>
      <c r="D744" s="10" t="s">
        <v>276</v>
      </c>
      <c r="E744" s="9" t="s">
        <v>280</v>
      </c>
      <c r="F744" s="9" t="s">
        <v>280</v>
      </c>
      <c r="G744" s="9" t="s">
        <v>1243</v>
      </c>
      <c r="H744" s="9" t="s">
        <v>4101</v>
      </c>
      <c r="I744" s="64" t="s">
        <v>4102</v>
      </c>
      <c r="J744" s="9">
        <v>3337738924</v>
      </c>
      <c r="K744" s="9" t="s">
        <v>280</v>
      </c>
      <c r="L744" s="180">
        <v>30.834218</v>
      </c>
      <c r="M744" s="180">
        <v>69.826271000000006</v>
      </c>
      <c r="N744" s="9" t="s">
        <v>8</v>
      </c>
      <c r="O744" s="9" t="s">
        <v>7</v>
      </c>
      <c r="P744" s="9" t="s">
        <v>8</v>
      </c>
      <c r="S744" s="9">
        <v>2</v>
      </c>
      <c r="T744" s="9" t="s">
        <v>3978</v>
      </c>
      <c r="U744" s="9">
        <v>25500</v>
      </c>
      <c r="V744" s="9" t="s">
        <v>258</v>
      </c>
      <c r="W744" s="10" t="s">
        <v>11</v>
      </c>
      <c r="X744" s="10" t="s">
        <v>1471</v>
      </c>
      <c r="Y744" s="4"/>
      <c r="Z744" s="179"/>
      <c r="AA744" s="179"/>
      <c r="AB744" s="179"/>
      <c r="AC744" s="179"/>
      <c r="AD744" s="179"/>
      <c r="AE744" s="179"/>
      <c r="AF744" s="179"/>
      <c r="AG744" s="179"/>
      <c r="AH744" s="179"/>
      <c r="AI744" s="179"/>
      <c r="AJ744" s="179"/>
      <c r="AK744" s="179"/>
      <c r="AL744" s="179"/>
      <c r="AM744" s="179"/>
      <c r="AN744" s="179"/>
      <c r="AO744" s="179"/>
      <c r="AP744" s="179"/>
      <c r="AQ744" s="179"/>
      <c r="AR744" s="179"/>
      <c r="AS744" s="179"/>
      <c r="AT744" s="179"/>
      <c r="AU744" s="179"/>
      <c r="AV744" s="179"/>
      <c r="AW744" s="179"/>
      <c r="AX744" s="179"/>
      <c r="AY744" s="179"/>
      <c r="AZ744" s="179"/>
      <c r="BA744" s="179"/>
      <c r="BB744" s="179"/>
      <c r="BC744" s="179"/>
      <c r="BD744" s="179"/>
      <c r="BE744" s="179"/>
      <c r="BF744" s="179"/>
      <c r="BG744" s="179"/>
      <c r="BH744" s="179"/>
      <c r="BI744" s="179"/>
      <c r="BJ744" s="179"/>
      <c r="BK744" s="179"/>
      <c r="BL744" s="179"/>
      <c r="BM744" s="179"/>
      <c r="BN744" s="179"/>
      <c r="BO744" s="179"/>
      <c r="BP744" s="179"/>
      <c r="BQ744" s="179"/>
      <c r="BR744" s="179"/>
      <c r="BS744" s="179"/>
      <c r="BT744" s="179"/>
      <c r="BU744" s="179"/>
      <c r="BV744" s="179"/>
      <c r="BW744" s="179"/>
      <c r="BX744" s="179"/>
      <c r="BY744" s="179"/>
      <c r="BZ744" s="179"/>
      <c r="CA744" s="179"/>
      <c r="CB744" s="179"/>
      <c r="CC744" s="179"/>
      <c r="CD744" s="179"/>
      <c r="CE744" s="179"/>
      <c r="CF744" s="179"/>
      <c r="CG744" s="179"/>
      <c r="CH744" s="179"/>
      <c r="CI744" s="179"/>
      <c r="CJ744" s="179"/>
      <c r="CK744" s="179"/>
      <c r="CL744" s="179"/>
      <c r="CM744" s="179"/>
      <c r="CN744" s="179"/>
      <c r="CO744" s="179"/>
      <c r="CP744" s="179"/>
      <c r="CQ744" s="179"/>
      <c r="CR744" s="179"/>
      <c r="CS744" s="179"/>
      <c r="CT744" s="179"/>
      <c r="CU744" s="179"/>
      <c r="CV744" s="179"/>
      <c r="CW744" s="179"/>
      <c r="CX744" s="179"/>
      <c r="CY744" s="179"/>
      <c r="CZ744" s="179"/>
      <c r="DA744" s="179"/>
      <c r="DB744" s="179"/>
      <c r="DC744" s="179"/>
      <c r="DD744" s="179"/>
      <c r="DE744" s="179"/>
      <c r="DF744" s="179"/>
      <c r="DG744" s="179"/>
      <c r="DH744" s="179"/>
      <c r="DI744" s="179"/>
      <c r="DJ744" s="179"/>
      <c r="DK744" s="179"/>
      <c r="DL744" s="179"/>
      <c r="DM744" s="179"/>
      <c r="DN744" s="179"/>
      <c r="DO744" s="179"/>
      <c r="DP744" s="179"/>
      <c r="DQ744" s="179"/>
      <c r="DR744" s="179"/>
      <c r="DS744" s="179"/>
      <c r="DT744" s="179"/>
      <c r="DU744" s="179"/>
      <c r="DV744" s="179"/>
      <c r="DW744" s="179"/>
      <c r="DX744" s="179"/>
      <c r="DY744" s="179"/>
      <c r="DZ744" s="179"/>
      <c r="EA744" s="179"/>
      <c r="EB744" s="179"/>
      <c r="EC744" s="179"/>
      <c r="ED744" s="179"/>
      <c r="EE744" s="179"/>
      <c r="EF744" s="179"/>
      <c r="EG744" s="179"/>
      <c r="EH744" s="179"/>
      <c r="EI744" s="179"/>
      <c r="EJ744" s="179"/>
      <c r="EK744" s="179"/>
      <c r="EL744" s="179"/>
      <c r="EM744" s="179"/>
      <c r="EN744" s="179"/>
      <c r="EO744" s="179"/>
      <c r="EP744" s="179"/>
      <c r="EQ744" s="179"/>
      <c r="ER744" s="179"/>
      <c r="ES744" s="179"/>
      <c r="ET744" s="179"/>
      <c r="EU744" s="179"/>
      <c r="EV744" s="179"/>
      <c r="EW744" s="179"/>
      <c r="EX744" s="179"/>
      <c r="EY744" s="179"/>
      <c r="EZ744" s="179"/>
      <c r="FA744" s="179"/>
      <c r="FB744" s="179"/>
      <c r="FC744" s="179"/>
      <c r="FD744" s="179"/>
      <c r="FE744" s="179"/>
      <c r="FF744" s="179"/>
      <c r="FG744" s="179"/>
      <c r="FH744" s="179"/>
      <c r="FI744" s="179"/>
      <c r="FJ744" s="179"/>
      <c r="FK744" s="179"/>
      <c r="FL744" s="179"/>
      <c r="FM744" s="179"/>
      <c r="FN744" s="179"/>
      <c r="FO744" s="179"/>
      <c r="FP744" s="179"/>
      <c r="FQ744" s="179"/>
      <c r="FR744" s="179"/>
      <c r="FS744" s="179"/>
      <c r="FT744" s="179"/>
      <c r="FU744" s="179"/>
      <c r="FV744" s="179"/>
      <c r="FW744" s="179"/>
      <c r="FX744" s="179"/>
      <c r="FY744" s="179"/>
      <c r="FZ744" s="179"/>
      <c r="GA744" s="179"/>
      <c r="GB744" s="179"/>
      <c r="GC744" s="179"/>
      <c r="GD744" s="179"/>
      <c r="GE744" s="179"/>
      <c r="GF744" s="179"/>
      <c r="GG744" s="179"/>
      <c r="GH744" s="179"/>
      <c r="GI744" s="179"/>
      <c r="GJ744" s="179"/>
      <c r="GK744" s="179"/>
      <c r="GL744" s="179"/>
      <c r="GM744" s="179"/>
      <c r="GN744" s="179"/>
      <c r="GO744" s="179"/>
      <c r="GP744" s="179"/>
      <c r="GQ744" s="179"/>
      <c r="GR744" s="179"/>
      <c r="GS744" s="179"/>
      <c r="GT744" s="179"/>
      <c r="GU744" s="179"/>
      <c r="GV744" s="179"/>
      <c r="GW744" s="179"/>
      <c r="GX744" s="179"/>
      <c r="GY744" s="179"/>
      <c r="GZ744" s="179"/>
      <c r="HA744" s="179"/>
      <c r="HB744" s="179"/>
      <c r="HC744" s="179"/>
      <c r="HD744" s="179"/>
      <c r="HE744" s="179"/>
      <c r="HF744" s="179"/>
      <c r="HG744" s="179"/>
      <c r="HH744" s="179"/>
      <c r="HI744" s="179"/>
      <c r="HJ744" s="179"/>
      <c r="HK744" s="179"/>
      <c r="HL744" s="179"/>
      <c r="HM744" s="179"/>
      <c r="HN744" s="179"/>
      <c r="HO744" s="179"/>
      <c r="HP744" s="179"/>
      <c r="HQ744" s="179"/>
      <c r="HR744" s="179"/>
      <c r="HS744" s="179"/>
      <c r="HT744" s="179"/>
      <c r="HU744" s="179"/>
      <c r="HV744" s="179"/>
      <c r="HW744" s="179"/>
      <c r="HX744" s="179"/>
      <c r="HY744" s="179"/>
      <c r="HZ744" s="179"/>
      <c r="IA744" s="179"/>
      <c r="IB744" s="179"/>
      <c r="IC744" s="179"/>
      <c r="ID744" s="179"/>
      <c r="IE744" s="179"/>
      <c r="IF744" s="179"/>
      <c r="IG744" s="179"/>
      <c r="IH744" s="179"/>
      <c r="II744" s="179"/>
      <c r="IJ744" s="179"/>
      <c r="IK744" s="179"/>
      <c r="IL744" s="179"/>
      <c r="IM744" s="179"/>
      <c r="IN744" s="179"/>
      <c r="IO744" s="179"/>
      <c r="IP744" s="179"/>
      <c r="IQ744" s="179"/>
      <c r="IR744" s="179"/>
      <c r="IS744" s="179"/>
      <c r="IT744" s="179"/>
      <c r="IU744" s="179"/>
      <c r="IV744" s="179"/>
      <c r="IW744" s="179"/>
      <c r="IX744" s="179"/>
      <c r="IY744" s="179"/>
      <c r="IZ744" s="179"/>
      <c r="JA744" s="179"/>
      <c r="JB744" s="179"/>
      <c r="JC744" s="179"/>
      <c r="JD744" s="179"/>
      <c r="JE744" s="179"/>
      <c r="JF744" s="179"/>
      <c r="JG744" s="179"/>
      <c r="JH744" s="179"/>
      <c r="JI744" s="179"/>
      <c r="JJ744" s="61"/>
    </row>
    <row r="745" spans="1:270" s="9" customFormat="1" ht="80.099999999999994" customHeight="1" x14ac:dyDescent="0.25">
      <c r="A745" s="9">
        <f t="shared" si="65"/>
        <v>723</v>
      </c>
      <c r="B745" s="9">
        <f t="shared" si="64"/>
        <v>49</v>
      </c>
      <c r="C745" s="11" t="s">
        <v>1518</v>
      </c>
      <c r="D745" s="10" t="s">
        <v>276</v>
      </c>
      <c r="E745" s="9" t="s">
        <v>280</v>
      </c>
      <c r="F745" s="9" t="s">
        <v>280</v>
      </c>
      <c r="G745" s="9" t="s">
        <v>1243</v>
      </c>
      <c r="H745" s="9" t="s">
        <v>153</v>
      </c>
      <c r="I745" s="64" t="s">
        <v>4103</v>
      </c>
      <c r="J745" s="9">
        <v>3377858141</v>
      </c>
      <c r="K745" s="9" t="s">
        <v>280</v>
      </c>
      <c r="L745" s="180">
        <v>30.837212000000001</v>
      </c>
      <c r="M745" s="180">
        <v>69.824162000000001</v>
      </c>
      <c r="N745" s="9" t="s">
        <v>8</v>
      </c>
      <c r="O745" s="9" t="s">
        <v>7</v>
      </c>
      <c r="P745" s="9" t="s">
        <v>8</v>
      </c>
      <c r="S745" s="9">
        <v>2</v>
      </c>
      <c r="T745" s="9" t="s">
        <v>3978</v>
      </c>
      <c r="U745" s="9">
        <v>25500</v>
      </c>
      <c r="V745" s="9" t="s">
        <v>258</v>
      </c>
      <c r="W745" s="10" t="s">
        <v>11</v>
      </c>
      <c r="X745" s="10" t="s">
        <v>1471</v>
      </c>
      <c r="Y745" s="4"/>
      <c r="Z745" s="179"/>
      <c r="AA745" s="179"/>
      <c r="AB745" s="179"/>
      <c r="AC745" s="179"/>
      <c r="AD745" s="179"/>
      <c r="AE745" s="179"/>
      <c r="AF745" s="179"/>
      <c r="AG745" s="179"/>
      <c r="AH745" s="179"/>
      <c r="AI745" s="179"/>
      <c r="AJ745" s="179"/>
      <c r="AK745" s="179"/>
      <c r="AL745" s="179"/>
      <c r="AM745" s="179"/>
      <c r="AN745" s="179"/>
      <c r="AO745" s="179"/>
      <c r="AP745" s="179"/>
      <c r="AQ745" s="179"/>
      <c r="AR745" s="179"/>
      <c r="AS745" s="179"/>
      <c r="AT745" s="179"/>
      <c r="AU745" s="179"/>
      <c r="AV745" s="179"/>
      <c r="AW745" s="179"/>
      <c r="AX745" s="179"/>
      <c r="AY745" s="179"/>
      <c r="AZ745" s="179"/>
      <c r="BA745" s="179"/>
      <c r="BB745" s="179"/>
      <c r="BC745" s="179"/>
      <c r="BD745" s="179"/>
      <c r="BE745" s="179"/>
      <c r="BF745" s="179"/>
      <c r="BG745" s="179"/>
      <c r="BH745" s="179"/>
      <c r="BI745" s="179"/>
      <c r="BJ745" s="179"/>
      <c r="BK745" s="179"/>
      <c r="BL745" s="179"/>
      <c r="BM745" s="179"/>
      <c r="BN745" s="179"/>
      <c r="BO745" s="179"/>
      <c r="BP745" s="179"/>
      <c r="BQ745" s="179"/>
      <c r="BR745" s="179"/>
      <c r="BS745" s="179"/>
      <c r="BT745" s="179"/>
      <c r="BU745" s="179"/>
      <c r="BV745" s="179"/>
      <c r="BW745" s="179"/>
      <c r="BX745" s="179"/>
      <c r="BY745" s="179"/>
      <c r="BZ745" s="179"/>
      <c r="CA745" s="179"/>
      <c r="CB745" s="179"/>
      <c r="CC745" s="179"/>
      <c r="CD745" s="179"/>
      <c r="CE745" s="179"/>
      <c r="CF745" s="179"/>
      <c r="CG745" s="179"/>
      <c r="CH745" s="179"/>
      <c r="CI745" s="179"/>
      <c r="CJ745" s="179"/>
      <c r="CK745" s="179"/>
      <c r="CL745" s="179"/>
      <c r="CM745" s="179"/>
      <c r="CN745" s="179"/>
      <c r="CO745" s="179"/>
      <c r="CP745" s="179"/>
      <c r="CQ745" s="179"/>
      <c r="CR745" s="179"/>
      <c r="CS745" s="179"/>
      <c r="CT745" s="179"/>
      <c r="CU745" s="179"/>
      <c r="CV745" s="179"/>
      <c r="CW745" s="179"/>
      <c r="CX745" s="179"/>
      <c r="CY745" s="179"/>
      <c r="CZ745" s="179"/>
      <c r="DA745" s="179"/>
      <c r="DB745" s="179"/>
      <c r="DC745" s="179"/>
      <c r="DD745" s="179"/>
      <c r="DE745" s="179"/>
      <c r="DF745" s="179"/>
      <c r="DG745" s="179"/>
      <c r="DH745" s="179"/>
      <c r="DI745" s="179"/>
      <c r="DJ745" s="179"/>
      <c r="DK745" s="179"/>
      <c r="DL745" s="179"/>
      <c r="DM745" s="179"/>
      <c r="DN745" s="179"/>
      <c r="DO745" s="179"/>
      <c r="DP745" s="179"/>
      <c r="DQ745" s="179"/>
      <c r="DR745" s="179"/>
      <c r="DS745" s="179"/>
      <c r="DT745" s="179"/>
      <c r="DU745" s="179"/>
      <c r="DV745" s="179"/>
      <c r="DW745" s="179"/>
      <c r="DX745" s="179"/>
      <c r="DY745" s="179"/>
      <c r="DZ745" s="179"/>
      <c r="EA745" s="179"/>
      <c r="EB745" s="179"/>
      <c r="EC745" s="179"/>
      <c r="ED745" s="179"/>
      <c r="EE745" s="179"/>
      <c r="EF745" s="179"/>
      <c r="EG745" s="179"/>
      <c r="EH745" s="179"/>
      <c r="EI745" s="179"/>
      <c r="EJ745" s="179"/>
      <c r="EK745" s="179"/>
      <c r="EL745" s="179"/>
      <c r="EM745" s="179"/>
      <c r="EN745" s="179"/>
      <c r="EO745" s="179"/>
      <c r="EP745" s="179"/>
      <c r="EQ745" s="179"/>
      <c r="ER745" s="179"/>
      <c r="ES745" s="179"/>
      <c r="ET745" s="179"/>
      <c r="EU745" s="179"/>
      <c r="EV745" s="179"/>
      <c r="EW745" s="179"/>
      <c r="EX745" s="179"/>
      <c r="EY745" s="179"/>
      <c r="EZ745" s="179"/>
      <c r="FA745" s="179"/>
      <c r="FB745" s="179"/>
      <c r="FC745" s="179"/>
      <c r="FD745" s="179"/>
      <c r="FE745" s="179"/>
      <c r="FF745" s="179"/>
      <c r="FG745" s="179"/>
      <c r="FH745" s="179"/>
      <c r="FI745" s="179"/>
      <c r="FJ745" s="179"/>
      <c r="FK745" s="179"/>
      <c r="FL745" s="179"/>
      <c r="FM745" s="179"/>
      <c r="FN745" s="179"/>
      <c r="FO745" s="179"/>
      <c r="FP745" s="179"/>
      <c r="FQ745" s="179"/>
      <c r="FR745" s="179"/>
      <c r="FS745" s="179"/>
      <c r="FT745" s="179"/>
      <c r="FU745" s="179"/>
      <c r="FV745" s="179"/>
      <c r="FW745" s="179"/>
      <c r="FX745" s="179"/>
      <c r="FY745" s="179"/>
      <c r="FZ745" s="179"/>
      <c r="GA745" s="179"/>
      <c r="GB745" s="179"/>
      <c r="GC745" s="179"/>
      <c r="GD745" s="179"/>
      <c r="GE745" s="179"/>
      <c r="GF745" s="179"/>
      <c r="GG745" s="179"/>
      <c r="GH745" s="179"/>
      <c r="GI745" s="179"/>
      <c r="GJ745" s="179"/>
      <c r="GK745" s="179"/>
      <c r="GL745" s="179"/>
      <c r="GM745" s="179"/>
      <c r="GN745" s="179"/>
      <c r="GO745" s="179"/>
      <c r="GP745" s="179"/>
      <c r="GQ745" s="179"/>
      <c r="GR745" s="179"/>
      <c r="GS745" s="179"/>
      <c r="GT745" s="179"/>
      <c r="GU745" s="179"/>
      <c r="GV745" s="179"/>
      <c r="GW745" s="179"/>
      <c r="GX745" s="179"/>
      <c r="GY745" s="179"/>
      <c r="GZ745" s="179"/>
      <c r="HA745" s="179"/>
      <c r="HB745" s="179"/>
      <c r="HC745" s="179"/>
      <c r="HD745" s="179"/>
      <c r="HE745" s="179"/>
      <c r="HF745" s="179"/>
      <c r="HG745" s="179"/>
      <c r="HH745" s="179"/>
      <c r="HI745" s="179"/>
      <c r="HJ745" s="179"/>
      <c r="HK745" s="179"/>
      <c r="HL745" s="179"/>
      <c r="HM745" s="179"/>
      <c r="HN745" s="179"/>
      <c r="HO745" s="179"/>
      <c r="HP745" s="179"/>
      <c r="HQ745" s="179"/>
      <c r="HR745" s="179"/>
      <c r="HS745" s="179"/>
      <c r="HT745" s="179"/>
      <c r="HU745" s="179"/>
      <c r="HV745" s="179"/>
      <c r="HW745" s="179"/>
      <c r="HX745" s="179"/>
      <c r="HY745" s="179"/>
      <c r="HZ745" s="179"/>
      <c r="IA745" s="179"/>
      <c r="IB745" s="179"/>
      <c r="IC745" s="179"/>
      <c r="ID745" s="179"/>
      <c r="IE745" s="179"/>
      <c r="IF745" s="179"/>
      <c r="IG745" s="179"/>
      <c r="IH745" s="179"/>
      <c r="II745" s="179"/>
      <c r="IJ745" s="179"/>
      <c r="IK745" s="179"/>
      <c r="IL745" s="179"/>
      <c r="IM745" s="179"/>
      <c r="IN745" s="179"/>
      <c r="IO745" s="179"/>
      <c r="IP745" s="179"/>
      <c r="IQ745" s="179"/>
      <c r="IR745" s="179"/>
      <c r="IS745" s="179"/>
      <c r="IT745" s="179"/>
      <c r="IU745" s="179"/>
      <c r="IV745" s="179"/>
      <c r="IW745" s="179"/>
      <c r="IX745" s="179"/>
      <c r="IY745" s="179"/>
      <c r="IZ745" s="179"/>
      <c r="JA745" s="179"/>
      <c r="JB745" s="179"/>
      <c r="JC745" s="179"/>
      <c r="JD745" s="179"/>
      <c r="JE745" s="179"/>
      <c r="JF745" s="179"/>
      <c r="JG745" s="179"/>
      <c r="JH745" s="179"/>
      <c r="JI745" s="179"/>
      <c r="JJ745" s="61"/>
    </row>
    <row r="746" spans="1:270" s="9" customFormat="1" ht="80.099999999999994" customHeight="1" x14ac:dyDescent="0.25">
      <c r="A746" s="9">
        <f t="shared" si="65"/>
        <v>724</v>
      </c>
      <c r="B746" s="9">
        <f t="shared" si="64"/>
        <v>50</v>
      </c>
      <c r="C746" s="11" t="s">
        <v>1518</v>
      </c>
      <c r="D746" s="10" t="s">
        <v>276</v>
      </c>
      <c r="E746" s="9" t="s">
        <v>280</v>
      </c>
      <c r="F746" s="9" t="s">
        <v>280</v>
      </c>
      <c r="G746" s="9" t="s">
        <v>1243</v>
      </c>
      <c r="H746" s="9" t="s">
        <v>1886</v>
      </c>
      <c r="I746" s="64" t="s">
        <v>4104</v>
      </c>
      <c r="J746" s="9">
        <v>3491428293</v>
      </c>
      <c r="K746" s="9" t="s">
        <v>280</v>
      </c>
      <c r="L746" s="180">
        <v>30.863672000000001</v>
      </c>
      <c r="M746" s="180">
        <v>69.847728000000004</v>
      </c>
      <c r="N746" s="9" t="s">
        <v>8</v>
      </c>
      <c r="O746" s="9" t="s">
        <v>7</v>
      </c>
      <c r="P746" s="9" t="s">
        <v>8</v>
      </c>
      <c r="S746" s="9">
        <v>2</v>
      </c>
      <c r="T746" s="9" t="s">
        <v>3978</v>
      </c>
      <c r="U746" s="9">
        <v>25500</v>
      </c>
      <c r="V746" s="9" t="s">
        <v>258</v>
      </c>
      <c r="W746" s="10" t="s">
        <v>11</v>
      </c>
      <c r="X746" s="10" t="s">
        <v>1471</v>
      </c>
      <c r="Y746" s="4"/>
      <c r="Z746" s="179"/>
      <c r="AA746" s="179"/>
      <c r="AB746" s="179"/>
      <c r="AC746" s="179"/>
      <c r="AD746" s="179"/>
      <c r="AE746" s="179"/>
      <c r="AF746" s="179"/>
      <c r="AG746" s="179"/>
      <c r="AH746" s="179"/>
      <c r="AI746" s="179"/>
      <c r="AJ746" s="179"/>
      <c r="AK746" s="179"/>
      <c r="AL746" s="179"/>
      <c r="AM746" s="179"/>
      <c r="AN746" s="179"/>
      <c r="AO746" s="179"/>
      <c r="AP746" s="179"/>
      <c r="AQ746" s="179"/>
      <c r="AR746" s="179"/>
      <c r="AS746" s="179"/>
      <c r="AT746" s="179"/>
      <c r="AU746" s="179"/>
      <c r="AV746" s="179"/>
      <c r="AW746" s="179"/>
      <c r="AX746" s="179"/>
      <c r="AY746" s="179"/>
      <c r="AZ746" s="179"/>
      <c r="BA746" s="179"/>
      <c r="BB746" s="179"/>
      <c r="BC746" s="179"/>
      <c r="BD746" s="179"/>
      <c r="BE746" s="179"/>
      <c r="BF746" s="179"/>
      <c r="BG746" s="179"/>
      <c r="BH746" s="179"/>
      <c r="BI746" s="179"/>
      <c r="BJ746" s="179"/>
      <c r="BK746" s="179"/>
      <c r="BL746" s="179"/>
      <c r="BM746" s="179"/>
      <c r="BN746" s="179"/>
      <c r="BO746" s="179"/>
      <c r="BP746" s="179"/>
      <c r="BQ746" s="179"/>
      <c r="BR746" s="179"/>
      <c r="BS746" s="179"/>
      <c r="BT746" s="179"/>
      <c r="BU746" s="179"/>
      <c r="BV746" s="179"/>
      <c r="BW746" s="179"/>
      <c r="BX746" s="179"/>
      <c r="BY746" s="179"/>
      <c r="BZ746" s="179"/>
      <c r="CA746" s="179"/>
      <c r="CB746" s="179"/>
      <c r="CC746" s="179"/>
      <c r="CD746" s="179"/>
      <c r="CE746" s="179"/>
      <c r="CF746" s="179"/>
      <c r="CG746" s="179"/>
      <c r="CH746" s="179"/>
      <c r="CI746" s="179"/>
      <c r="CJ746" s="179"/>
      <c r="CK746" s="179"/>
      <c r="CL746" s="179"/>
      <c r="CM746" s="179"/>
      <c r="CN746" s="179"/>
      <c r="CO746" s="179"/>
      <c r="CP746" s="179"/>
      <c r="CQ746" s="179"/>
      <c r="CR746" s="179"/>
      <c r="CS746" s="179"/>
      <c r="CT746" s="179"/>
      <c r="CU746" s="179"/>
      <c r="CV746" s="179"/>
      <c r="CW746" s="179"/>
      <c r="CX746" s="179"/>
      <c r="CY746" s="179"/>
      <c r="CZ746" s="179"/>
      <c r="DA746" s="179"/>
      <c r="DB746" s="179"/>
      <c r="DC746" s="179"/>
      <c r="DD746" s="179"/>
      <c r="DE746" s="179"/>
      <c r="DF746" s="179"/>
      <c r="DG746" s="179"/>
      <c r="DH746" s="179"/>
      <c r="DI746" s="179"/>
      <c r="DJ746" s="179"/>
      <c r="DK746" s="179"/>
      <c r="DL746" s="179"/>
      <c r="DM746" s="179"/>
      <c r="DN746" s="179"/>
      <c r="DO746" s="179"/>
      <c r="DP746" s="179"/>
      <c r="DQ746" s="179"/>
      <c r="DR746" s="179"/>
      <c r="DS746" s="179"/>
      <c r="DT746" s="179"/>
      <c r="DU746" s="179"/>
      <c r="DV746" s="179"/>
      <c r="DW746" s="179"/>
      <c r="DX746" s="179"/>
      <c r="DY746" s="179"/>
      <c r="DZ746" s="179"/>
      <c r="EA746" s="179"/>
      <c r="EB746" s="179"/>
      <c r="EC746" s="179"/>
      <c r="ED746" s="179"/>
      <c r="EE746" s="179"/>
      <c r="EF746" s="179"/>
      <c r="EG746" s="179"/>
      <c r="EH746" s="179"/>
      <c r="EI746" s="179"/>
      <c r="EJ746" s="179"/>
      <c r="EK746" s="179"/>
      <c r="EL746" s="179"/>
      <c r="EM746" s="179"/>
      <c r="EN746" s="179"/>
      <c r="EO746" s="179"/>
      <c r="EP746" s="179"/>
      <c r="EQ746" s="179"/>
      <c r="ER746" s="179"/>
      <c r="ES746" s="179"/>
      <c r="ET746" s="179"/>
      <c r="EU746" s="179"/>
      <c r="EV746" s="179"/>
      <c r="EW746" s="179"/>
      <c r="EX746" s="179"/>
      <c r="EY746" s="179"/>
      <c r="EZ746" s="179"/>
      <c r="FA746" s="179"/>
      <c r="FB746" s="179"/>
      <c r="FC746" s="179"/>
      <c r="FD746" s="179"/>
      <c r="FE746" s="179"/>
      <c r="FF746" s="179"/>
      <c r="FG746" s="179"/>
      <c r="FH746" s="179"/>
      <c r="FI746" s="179"/>
      <c r="FJ746" s="179"/>
      <c r="FK746" s="179"/>
      <c r="FL746" s="179"/>
      <c r="FM746" s="179"/>
      <c r="FN746" s="179"/>
      <c r="FO746" s="179"/>
      <c r="FP746" s="179"/>
      <c r="FQ746" s="179"/>
      <c r="FR746" s="179"/>
      <c r="FS746" s="179"/>
      <c r="FT746" s="179"/>
      <c r="FU746" s="179"/>
      <c r="FV746" s="179"/>
      <c r="FW746" s="179"/>
      <c r="FX746" s="179"/>
      <c r="FY746" s="179"/>
      <c r="FZ746" s="179"/>
      <c r="GA746" s="179"/>
      <c r="GB746" s="179"/>
      <c r="GC746" s="179"/>
      <c r="GD746" s="179"/>
      <c r="GE746" s="179"/>
      <c r="GF746" s="179"/>
      <c r="GG746" s="179"/>
      <c r="GH746" s="179"/>
      <c r="GI746" s="179"/>
      <c r="GJ746" s="179"/>
      <c r="GK746" s="179"/>
      <c r="GL746" s="179"/>
      <c r="GM746" s="179"/>
      <c r="GN746" s="179"/>
      <c r="GO746" s="179"/>
      <c r="GP746" s="179"/>
      <c r="GQ746" s="179"/>
      <c r="GR746" s="179"/>
      <c r="GS746" s="179"/>
      <c r="GT746" s="179"/>
      <c r="GU746" s="179"/>
      <c r="GV746" s="179"/>
      <c r="GW746" s="179"/>
      <c r="GX746" s="179"/>
      <c r="GY746" s="179"/>
      <c r="GZ746" s="179"/>
      <c r="HA746" s="179"/>
      <c r="HB746" s="179"/>
      <c r="HC746" s="179"/>
      <c r="HD746" s="179"/>
      <c r="HE746" s="179"/>
      <c r="HF746" s="179"/>
      <c r="HG746" s="179"/>
      <c r="HH746" s="179"/>
      <c r="HI746" s="179"/>
      <c r="HJ746" s="179"/>
      <c r="HK746" s="179"/>
      <c r="HL746" s="179"/>
      <c r="HM746" s="179"/>
      <c r="HN746" s="179"/>
      <c r="HO746" s="179"/>
      <c r="HP746" s="179"/>
      <c r="HQ746" s="179"/>
      <c r="HR746" s="179"/>
      <c r="HS746" s="179"/>
      <c r="HT746" s="179"/>
      <c r="HU746" s="179"/>
      <c r="HV746" s="179"/>
      <c r="HW746" s="179"/>
      <c r="HX746" s="179"/>
      <c r="HY746" s="179"/>
      <c r="HZ746" s="179"/>
      <c r="IA746" s="179"/>
      <c r="IB746" s="179"/>
      <c r="IC746" s="179"/>
      <c r="ID746" s="179"/>
      <c r="IE746" s="179"/>
      <c r="IF746" s="179"/>
      <c r="IG746" s="179"/>
      <c r="IH746" s="179"/>
      <c r="II746" s="179"/>
      <c r="IJ746" s="179"/>
      <c r="IK746" s="179"/>
      <c r="IL746" s="179"/>
      <c r="IM746" s="179"/>
      <c r="IN746" s="179"/>
      <c r="IO746" s="179"/>
      <c r="IP746" s="179"/>
      <c r="IQ746" s="179"/>
      <c r="IR746" s="179"/>
      <c r="IS746" s="179"/>
      <c r="IT746" s="179"/>
      <c r="IU746" s="179"/>
      <c r="IV746" s="179"/>
      <c r="IW746" s="179"/>
      <c r="IX746" s="179"/>
      <c r="IY746" s="179"/>
      <c r="IZ746" s="179"/>
      <c r="JA746" s="179"/>
      <c r="JB746" s="179"/>
      <c r="JC746" s="179"/>
      <c r="JD746" s="179"/>
      <c r="JE746" s="179"/>
      <c r="JF746" s="179"/>
      <c r="JG746" s="179"/>
      <c r="JH746" s="179"/>
      <c r="JI746" s="179"/>
      <c r="JJ746" s="61"/>
    </row>
    <row r="747" spans="1:270" s="9" customFormat="1" ht="80.099999999999994" customHeight="1" x14ac:dyDescent="0.25">
      <c r="A747" s="9">
        <f t="shared" si="65"/>
        <v>725</v>
      </c>
      <c r="B747" s="9">
        <f t="shared" si="64"/>
        <v>51</v>
      </c>
      <c r="C747" s="11" t="s">
        <v>1518</v>
      </c>
      <c r="D747" s="10" t="s">
        <v>276</v>
      </c>
      <c r="E747" s="9" t="s">
        <v>280</v>
      </c>
      <c r="F747" s="9" t="s">
        <v>280</v>
      </c>
      <c r="G747" s="9" t="s">
        <v>281</v>
      </c>
      <c r="H747" s="9" t="s">
        <v>4105</v>
      </c>
      <c r="I747" s="64" t="s">
        <v>4106</v>
      </c>
      <c r="J747" s="9">
        <v>3350880753</v>
      </c>
      <c r="K747" s="9" t="s">
        <v>280</v>
      </c>
      <c r="L747" s="180">
        <v>30.890461999999999</v>
      </c>
      <c r="M747" s="180">
        <v>69.902466000000004</v>
      </c>
      <c r="N747" s="9" t="s">
        <v>8</v>
      </c>
      <c r="O747" s="9" t="s">
        <v>7</v>
      </c>
      <c r="P747" s="9" t="s">
        <v>8</v>
      </c>
      <c r="S747" s="9">
        <v>2</v>
      </c>
      <c r="T747" s="9" t="s">
        <v>3978</v>
      </c>
      <c r="U747" s="9">
        <v>25500</v>
      </c>
      <c r="V747" s="9" t="s">
        <v>258</v>
      </c>
      <c r="W747" s="10" t="s">
        <v>11</v>
      </c>
      <c r="X747" s="10" t="s">
        <v>1471</v>
      </c>
      <c r="Y747" s="4"/>
      <c r="Z747" s="179"/>
      <c r="AA747" s="179"/>
      <c r="AB747" s="179"/>
      <c r="AC747" s="179"/>
      <c r="AD747" s="179"/>
      <c r="AE747" s="179"/>
      <c r="AF747" s="179"/>
      <c r="AG747" s="179"/>
      <c r="AH747" s="179"/>
      <c r="AI747" s="179"/>
      <c r="AJ747" s="179"/>
      <c r="AK747" s="179"/>
      <c r="AL747" s="179"/>
      <c r="AM747" s="179"/>
      <c r="AN747" s="179"/>
      <c r="AO747" s="179"/>
      <c r="AP747" s="179"/>
      <c r="AQ747" s="179"/>
      <c r="AR747" s="179"/>
      <c r="AS747" s="179"/>
      <c r="AT747" s="179"/>
      <c r="AU747" s="179"/>
      <c r="AV747" s="179"/>
      <c r="AW747" s="179"/>
      <c r="AX747" s="179"/>
      <c r="AY747" s="179"/>
      <c r="AZ747" s="179"/>
      <c r="BA747" s="179"/>
      <c r="BB747" s="179"/>
      <c r="BC747" s="179"/>
      <c r="BD747" s="179"/>
      <c r="BE747" s="179"/>
      <c r="BF747" s="179"/>
      <c r="BG747" s="179"/>
      <c r="BH747" s="179"/>
      <c r="BI747" s="179"/>
      <c r="BJ747" s="179"/>
      <c r="BK747" s="179"/>
      <c r="BL747" s="179"/>
      <c r="BM747" s="179"/>
      <c r="BN747" s="179"/>
      <c r="BO747" s="179"/>
      <c r="BP747" s="179"/>
      <c r="BQ747" s="179"/>
      <c r="BR747" s="179"/>
      <c r="BS747" s="179"/>
      <c r="BT747" s="179"/>
      <c r="BU747" s="179"/>
      <c r="BV747" s="179"/>
      <c r="BW747" s="179"/>
      <c r="BX747" s="179"/>
      <c r="BY747" s="179"/>
      <c r="BZ747" s="179"/>
      <c r="CA747" s="179"/>
      <c r="CB747" s="179"/>
      <c r="CC747" s="179"/>
      <c r="CD747" s="179"/>
      <c r="CE747" s="179"/>
      <c r="CF747" s="179"/>
      <c r="CG747" s="179"/>
      <c r="CH747" s="179"/>
      <c r="CI747" s="179"/>
      <c r="CJ747" s="179"/>
      <c r="CK747" s="179"/>
      <c r="CL747" s="179"/>
      <c r="CM747" s="179"/>
      <c r="CN747" s="179"/>
      <c r="CO747" s="179"/>
      <c r="CP747" s="179"/>
      <c r="CQ747" s="179"/>
      <c r="CR747" s="179"/>
      <c r="CS747" s="179"/>
      <c r="CT747" s="179"/>
      <c r="CU747" s="179"/>
      <c r="CV747" s="179"/>
      <c r="CW747" s="179"/>
      <c r="CX747" s="179"/>
      <c r="CY747" s="179"/>
      <c r="CZ747" s="179"/>
      <c r="DA747" s="179"/>
      <c r="DB747" s="179"/>
      <c r="DC747" s="179"/>
      <c r="DD747" s="179"/>
      <c r="DE747" s="179"/>
      <c r="DF747" s="179"/>
      <c r="DG747" s="179"/>
      <c r="DH747" s="179"/>
      <c r="DI747" s="179"/>
      <c r="DJ747" s="179"/>
      <c r="DK747" s="179"/>
      <c r="DL747" s="179"/>
      <c r="DM747" s="179"/>
      <c r="DN747" s="179"/>
      <c r="DO747" s="179"/>
      <c r="DP747" s="179"/>
      <c r="DQ747" s="179"/>
      <c r="DR747" s="179"/>
      <c r="DS747" s="179"/>
      <c r="DT747" s="179"/>
      <c r="DU747" s="179"/>
      <c r="DV747" s="179"/>
      <c r="DW747" s="179"/>
      <c r="DX747" s="179"/>
      <c r="DY747" s="179"/>
      <c r="DZ747" s="179"/>
      <c r="EA747" s="179"/>
      <c r="EB747" s="179"/>
      <c r="EC747" s="179"/>
      <c r="ED747" s="179"/>
      <c r="EE747" s="179"/>
      <c r="EF747" s="179"/>
      <c r="EG747" s="179"/>
      <c r="EH747" s="179"/>
      <c r="EI747" s="179"/>
      <c r="EJ747" s="179"/>
      <c r="EK747" s="179"/>
      <c r="EL747" s="179"/>
      <c r="EM747" s="179"/>
      <c r="EN747" s="179"/>
      <c r="EO747" s="179"/>
      <c r="EP747" s="179"/>
      <c r="EQ747" s="179"/>
      <c r="ER747" s="179"/>
      <c r="ES747" s="179"/>
      <c r="ET747" s="179"/>
      <c r="EU747" s="179"/>
      <c r="EV747" s="179"/>
      <c r="EW747" s="179"/>
      <c r="EX747" s="179"/>
      <c r="EY747" s="179"/>
      <c r="EZ747" s="179"/>
      <c r="FA747" s="179"/>
      <c r="FB747" s="179"/>
      <c r="FC747" s="179"/>
      <c r="FD747" s="179"/>
      <c r="FE747" s="179"/>
      <c r="FF747" s="179"/>
      <c r="FG747" s="179"/>
      <c r="FH747" s="179"/>
      <c r="FI747" s="179"/>
      <c r="FJ747" s="179"/>
      <c r="FK747" s="179"/>
      <c r="FL747" s="179"/>
      <c r="FM747" s="179"/>
      <c r="FN747" s="179"/>
      <c r="FO747" s="179"/>
      <c r="FP747" s="179"/>
      <c r="FQ747" s="179"/>
      <c r="FR747" s="179"/>
      <c r="FS747" s="179"/>
      <c r="FT747" s="179"/>
      <c r="FU747" s="179"/>
      <c r="FV747" s="179"/>
      <c r="FW747" s="179"/>
      <c r="FX747" s="179"/>
      <c r="FY747" s="179"/>
      <c r="FZ747" s="179"/>
      <c r="GA747" s="179"/>
      <c r="GB747" s="179"/>
      <c r="GC747" s="179"/>
      <c r="GD747" s="179"/>
      <c r="GE747" s="179"/>
      <c r="GF747" s="179"/>
      <c r="GG747" s="179"/>
      <c r="GH747" s="179"/>
      <c r="GI747" s="179"/>
      <c r="GJ747" s="179"/>
      <c r="GK747" s="179"/>
      <c r="GL747" s="179"/>
      <c r="GM747" s="179"/>
      <c r="GN747" s="179"/>
      <c r="GO747" s="179"/>
      <c r="GP747" s="179"/>
      <c r="GQ747" s="179"/>
      <c r="GR747" s="179"/>
      <c r="GS747" s="179"/>
      <c r="GT747" s="179"/>
      <c r="GU747" s="179"/>
      <c r="GV747" s="179"/>
      <c r="GW747" s="179"/>
      <c r="GX747" s="179"/>
      <c r="GY747" s="179"/>
      <c r="GZ747" s="179"/>
      <c r="HA747" s="179"/>
      <c r="HB747" s="179"/>
      <c r="HC747" s="179"/>
      <c r="HD747" s="179"/>
      <c r="HE747" s="179"/>
      <c r="HF747" s="179"/>
      <c r="HG747" s="179"/>
      <c r="HH747" s="179"/>
      <c r="HI747" s="179"/>
      <c r="HJ747" s="179"/>
      <c r="HK747" s="179"/>
      <c r="HL747" s="179"/>
      <c r="HM747" s="179"/>
      <c r="HN747" s="179"/>
      <c r="HO747" s="179"/>
      <c r="HP747" s="179"/>
      <c r="HQ747" s="179"/>
      <c r="HR747" s="179"/>
      <c r="HS747" s="179"/>
      <c r="HT747" s="179"/>
      <c r="HU747" s="179"/>
      <c r="HV747" s="179"/>
      <c r="HW747" s="179"/>
      <c r="HX747" s="179"/>
      <c r="HY747" s="179"/>
      <c r="HZ747" s="179"/>
      <c r="IA747" s="179"/>
      <c r="IB747" s="179"/>
      <c r="IC747" s="179"/>
      <c r="ID747" s="179"/>
      <c r="IE747" s="179"/>
      <c r="IF747" s="179"/>
      <c r="IG747" s="179"/>
      <c r="IH747" s="179"/>
      <c r="II747" s="179"/>
      <c r="IJ747" s="179"/>
      <c r="IK747" s="179"/>
      <c r="IL747" s="179"/>
      <c r="IM747" s="179"/>
      <c r="IN747" s="179"/>
      <c r="IO747" s="179"/>
      <c r="IP747" s="179"/>
      <c r="IQ747" s="179"/>
      <c r="IR747" s="179"/>
      <c r="IS747" s="179"/>
      <c r="IT747" s="179"/>
      <c r="IU747" s="179"/>
      <c r="IV747" s="179"/>
      <c r="IW747" s="179"/>
      <c r="IX747" s="179"/>
      <c r="IY747" s="179"/>
      <c r="IZ747" s="179"/>
      <c r="JA747" s="179"/>
      <c r="JB747" s="179"/>
      <c r="JC747" s="179"/>
      <c r="JD747" s="179"/>
      <c r="JE747" s="179"/>
      <c r="JF747" s="179"/>
      <c r="JG747" s="179"/>
      <c r="JH747" s="179"/>
      <c r="JI747" s="179"/>
      <c r="JJ747" s="61"/>
    </row>
    <row r="748" spans="1:270" s="9" customFormat="1" ht="80.099999999999994" customHeight="1" x14ac:dyDescent="0.25">
      <c r="A748" s="9">
        <f t="shared" si="65"/>
        <v>726</v>
      </c>
      <c r="B748" s="9">
        <f t="shared" si="64"/>
        <v>52</v>
      </c>
      <c r="C748" s="11" t="s">
        <v>1518</v>
      </c>
      <c r="D748" s="10" t="s">
        <v>276</v>
      </c>
      <c r="E748" s="9" t="s">
        <v>280</v>
      </c>
      <c r="F748" s="9" t="s">
        <v>280</v>
      </c>
      <c r="G748" s="88" t="s">
        <v>1243</v>
      </c>
      <c r="H748" s="9" t="s">
        <v>4107</v>
      </c>
      <c r="I748" s="64" t="s">
        <v>4108</v>
      </c>
      <c r="J748" s="9">
        <v>3368144732</v>
      </c>
      <c r="K748" s="9" t="s">
        <v>280</v>
      </c>
      <c r="L748" s="180">
        <v>30.959237999999999</v>
      </c>
      <c r="M748" s="180">
        <v>69.805351000000002</v>
      </c>
      <c r="N748" s="9" t="s">
        <v>8</v>
      </c>
      <c r="O748" s="9" t="s">
        <v>7</v>
      </c>
      <c r="P748" s="9" t="s">
        <v>8</v>
      </c>
      <c r="S748" s="9">
        <v>2</v>
      </c>
      <c r="T748" s="9" t="s">
        <v>3978</v>
      </c>
      <c r="U748" s="9">
        <v>25500</v>
      </c>
      <c r="V748" s="9" t="s">
        <v>258</v>
      </c>
      <c r="W748" s="10" t="s">
        <v>11</v>
      </c>
      <c r="X748" s="10" t="s">
        <v>1471</v>
      </c>
      <c r="Y748" s="4"/>
      <c r="Z748" s="179"/>
      <c r="AA748" s="179"/>
      <c r="AB748" s="179"/>
      <c r="AC748" s="179"/>
      <c r="AD748" s="179"/>
      <c r="AE748" s="179"/>
      <c r="AF748" s="179"/>
      <c r="AG748" s="179"/>
      <c r="AH748" s="179"/>
      <c r="AI748" s="179"/>
      <c r="AJ748" s="179"/>
      <c r="AK748" s="179"/>
      <c r="AL748" s="179"/>
      <c r="AM748" s="179"/>
      <c r="AN748" s="179"/>
      <c r="AO748" s="179"/>
      <c r="AP748" s="179"/>
      <c r="AQ748" s="179"/>
      <c r="AR748" s="179"/>
      <c r="AS748" s="179"/>
      <c r="AT748" s="179"/>
      <c r="AU748" s="179"/>
      <c r="AV748" s="179"/>
      <c r="AW748" s="179"/>
      <c r="AX748" s="179"/>
      <c r="AY748" s="179"/>
      <c r="AZ748" s="179"/>
      <c r="BA748" s="179"/>
      <c r="BB748" s="179"/>
      <c r="BC748" s="179"/>
      <c r="BD748" s="179"/>
      <c r="BE748" s="179"/>
      <c r="BF748" s="179"/>
      <c r="BG748" s="179"/>
      <c r="BH748" s="179"/>
      <c r="BI748" s="179"/>
      <c r="BJ748" s="179"/>
      <c r="BK748" s="179"/>
      <c r="BL748" s="179"/>
      <c r="BM748" s="179"/>
      <c r="BN748" s="179"/>
      <c r="BO748" s="179"/>
      <c r="BP748" s="179"/>
      <c r="BQ748" s="179"/>
      <c r="BR748" s="179"/>
      <c r="BS748" s="179"/>
      <c r="BT748" s="179"/>
      <c r="BU748" s="179"/>
      <c r="BV748" s="179"/>
      <c r="BW748" s="179"/>
      <c r="BX748" s="179"/>
      <c r="BY748" s="179"/>
      <c r="BZ748" s="179"/>
      <c r="CA748" s="179"/>
      <c r="CB748" s="179"/>
      <c r="CC748" s="179"/>
      <c r="CD748" s="179"/>
      <c r="CE748" s="179"/>
      <c r="CF748" s="179"/>
      <c r="CG748" s="179"/>
      <c r="CH748" s="179"/>
      <c r="CI748" s="179"/>
      <c r="CJ748" s="179"/>
      <c r="CK748" s="179"/>
      <c r="CL748" s="179"/>
      <c r="CM748" s="179"/>
      <c r="CN748" s="179"/>
      <c r="CO748" s="179"/>
      <c r="CP748" s="179"/>
      <c r="CQ748" s="179"/>
      <c r="CR748" s="179"/>
      <c r="CS748" s="179"/>
      <c r="CT748" s="179"/>
      <c r="CU748" s="179"/>
      <c r="CV748" s="179"/>
      <c r="CW748" s="179"/>
      <c r="CX748" s="179"/>
      <c r="CY748" s="179"/>
      <c r="CZ748" s="179"/>
      <c r="DA748" s="179"/>
      <c r="DB748" s="179"/>
      <c r="DC748" s="179"/>
      <c r="DD748" s="179"/>
      <c r="DE748" s="179"/>
      <c r="DF748" s="179"/>
      <c r="DG748" s="179"/>
      <c r="DH748" s="179"/>
      <c r="DI748" s="179"/>
      <c r="DJ748" s="179"/>
      <c r="DK748" s="179"/>
      <c r="DL748" s="179"/>
      <c r="DM748" s="179"/>
      <c r="DN748" s="179"/>
      <c r="DO748" s="179"/>
      <c r="DP748" s="179"/>
      <c r="DQ748" s="179"/>
      <c r="DR748" s="179"/>
      <c r="DS748" s="179"/>
      <c r="DT748" s="179"/>
      <c r="DU748" s="179"/>
      <c r="DV748" s="179"/>
      <c r="DW748" s="179"/>
      <c r="DX748" s="179"/>
      <c r="DY748" s="179"/>
      <c r="DZ748" s="179"/>
      <c r="EA748" s="179"/>
      <c r="EB748" s="179"/>
      <c r="EC748" s="179"/>
      <c r="ED748" s="179"/>
      <c r="EE748" s="179"/>
      <c r="EF748" s="179"/>
      <c r="EG748" s="179"/>
      <c r="EH748" s="179"/>
      <c r="EI748" s="179"/>
      <c r="EJ748" s="179"/>
      <c r="EK748" s="179"/>
      <c r="EL748" s="179"/>
      <c r="EM748" s="179"/>
      <c r="EN748" s="179"/>
      <c r="EO748" s="179"/>
      <c r="EP748" s="179"/>
      <c r="EQ748" s="179"/>
      <c r="ER748" s="179"/>
      <c r="ES748" s="179"/>
      <c r="ET748" s="179"/>
      <c r="EU748" s="179"/>
      <c r="EV748" s="179"/>
      <c r="EW748" s="179"/>
      <c r="EX748" s="179"/>
      <c r="EY748" s="179"/>
      <c r="EZ748" s="179"/>
      <c r="FA748" s="179"/>
      <c r="FB748" s="179"/>
      <c r="FC748" s="179"/>
      <c r="FD748" s="179"/>
      <c r="FE748" s="179"/>
      <c r="FF748" s="179"/>
      <c r="FG748" s="179"/>
      <c r="FH748" s="179"/>
      <c r="FI748" s="179"/>
      <c r="FJ748" s="179"/>
      <c r="FK748" s="179"/>
      <c r="FL748" s="179"/>
      <c r="FM748" s="179"/>
      <c r="FN748" s="179"/>
      <c r="FO748" s="179"/>
      <c r="FP748" s="179"/>
      <c r="FQ748" s="179"/>
      <c r="FR748" s="179"/>
      <c r="FS748" s="179"/>
      <c r="FT748" s="179"/>
      <c r="FU748" s="179"/>
      <c r="FV748" s="179"/>
      <c r="FW748" s="179"/>
      <c r="FX748" s="179"/>
      <c r="FY748" s="179"/>
      <c r="FZ748" s="179"/>
      <c r="GA748" s="179"/>
      <c r="GB748" s="179"/>
      <c r="GC748" s="179"/>
      <c r="GD748" s="179"/>
      <c r="GE748" s="179"/>
      <c r="GF748" s="179"/>
      <c r="GG748" s="179"/>
      <c r="GH748" s="179"/>
      <c r="GI748" s="179"/>
      <c r="GJ748" s="179"/>
      <c r="GK748" s="179"/>
      <c r="GL748" s="179"/>
      <c r="GM748" s="179"/>
      <c r="GN748" s="179"/>
      <c r="GO748" s="179"/>
      <c r="GP748" s="179"/>
      <c r="GQ748" s="179"/>
      <c r="GR748" s="179"/>
      <c r="GS748" s="179"/>
      <c r="GT748" s="179"/>
      <c r="GU748" s="179"/>
      <c r="GV748" s="179"/>
      <c r="GW748" s="179"/>
      <c r="GX748" s="179"/>
      <c r="GY748" s="179"/>
      <c r="GZ748" s="179"/>
      <c r="HA748" s="179"/>
      <c r="HB748" s="179"/>
      <c r="HC748" s="179"/>
      <c r="HD748" s="179"/>
      <c r="HE748" s="179"/>
      <c r="HF748" s="179"/>
      <c r="HG748" s="179"/>
      <c r="HH748" s="179"/>
      <c r="HI748" s="179"/>
      <c r="HJ748" s="179"/>
      <c r="HK748" s="179"/>
      <c r="HL748" s="179"/>
      <c r="HM748" s="179"/>
      <c r="HN748" s="179"/>
      <c r="HO748" s="179"/>
      <c r="HP748" s="179"/>
      <c r="HQ748" s="179"/>
      <c r="HR748" s="179"/>
      <c r="HS748" s="179"/>
      <c r="HT748" s="179"/>
      <c r="HU748" s="179"/>
      <c r="HV748" s="179"/>
      <c r="HW748" s="179"/>
      <c r="HX748" s="179"/>
      <c r="HY748" s="179"/>
      <c r="HZ748" s="179"/>
      <c r="IA748" s="179"/>
      <c r="IB748" s="179"/>
      <c r="IC748" s="179"/>
      <c r="ID748" s="179"/>
      <c r="IE748" s="179"/>
      <c r="IF748" s="179"/>
      <c r="IG748" s="179"/>
      <c r="IH748" s="179"/>
      <c r="II748" s="179"/>
      <c r="IJ748" s="179"/>
      <c r="IK748" s="179"/>
      <c r="IL748" s="179"/>
      <c r="IM748" s="179"/>
      <c r="IN748" s="179"/>
      <c r="IO748" s="179"/>
      <c r="IP748" s="179"/>
      <c r="IQ748" s="179"/>
      <c r="IR748" s="179"/>
      <c r="IS748" s="179"/>
      <c r="IT748" s="179"/>
      <c r="IU748" s="179"/>
      <c r="IV748" s="179"/>
      <c r="IW748" s="179"/>
      <c r="IX748" s="179"/>
      <c r="IY748" s="179"/>
      <c r="IZ748" s="179"/>
      <c r="JA748" s="179"/>
      <c r="JB748" s="179"/>
      <c r="JC748" s="179"/>
      <c r="JD748" s="179"/>
      <c r="JE748" s="179"/>
      <c r="JF748" s="179"/>
      <c r="JG748" s="179"/>
      <c r="JH748" s="179"/>
      <c r="JI748" s="179"/>
      <c r="JJ748" s="61"/>
    </row>
    <row r="749" spans="1:270" s="9" customFormat="1" ht="80.099999999999994" customHeight="1" x14ac:dyDescent="0.25">
      <c r="A749" s="9">
        <f t="shared" si="65"/>
        <v>727</v>
      </c>
      <c r="B749" s="9">
        <f t="shared" si="64"/>
        <v>53</v>
      </c>
      <c r="C749" s="11" t="s">
        <v>1518</v>
      </c>
      <c r="D749" s="10" t="s">
        <v>276</v>
      </c>
      <c r="E749" s="9" t="s">
        <v>280</v>
      </c>
      <c r="F749" s="9" t="s">
        <v>280</v>
      </c>
      <c r="G749" s="88" t="s">
        <v>281</v>
      </c>
      <c r="H749" s="9" t="s">
        <v>3730</v>
      </c>
      <c r="I749" s="64" t="s">
        <v>283</v>
      </c>
      <c r="J749" s="9">
        <v>3337738937</v>
      </c>
      <c r="K749" s="9" t="s">
        <v>280</v>
      </c>
      <c r="L749" s="180">
        <v>30.874106000000001</v>
      </c>
      <c r="M749" s="180">
        <v>69.888250999999997</v>
      </c>
      <c r="N749" s="9" t="s">
        <v>8</v>
      </c>
      <c r="O749" s="9" t="s">
        <v>7</v>
      </c>
      <c r="P749" s="9" t="s">
        <v>8</v>
      </c>
      <c r="S749" s="9">
        <v>2</v>
      </c>
      <c r="T749" s="9" t="s">
        <v>3978</v>
      </c>
      <c r="U749" s="9">
        <v>25500</v>
      </c>
      <c r="V749" s="9" t="s">
        <v>258</v>
      </c>
      <c r="W749" s="10" t="s">
        <v>11</v>
      </c>
      <c r="X749" s="10" t="s">
        <v>1471</v>
      </c>
      <c r="Y749" s="4"/>
      <c r="Z749" s="179"/>
      <c r="AA749" s="179"/>
      <c r="AB749" s="179"/>
      <c r="AC749" s="179"/>
      <c r="AD749" s="179"/>
      <c r="AE749" s="179"/>
      <c r="AF749" s="179"/>
      <c r="AG749" s="179"/>
      <c r="AH749" s="179"/>
      <c r="AI749" s="179"/>
      <c r="AJ749" s="179"/>
      <c r="AK749" s="179"/>
      <c r="AL749" s="179"/>
      <c r="AM749" s="179"/>
      <c r="AN749" s="179"/>
      <c r="AO749" s="179"/>
      <c r="AP749" s="179"/>
      <c r="AQ749" s="179"/>
      <c r="AR749" s="179"/>
      <c r="AS749" s="179"/>
      <c r="AT749" s="179"/>
      <c r="AU749" s="179"/>
      <c r="AV749" s="179"/>
      <c r="AW749" s="179"/>
      <c r="AX749" s="179"/>
      <c r="AY749" s="179"/>
      <c r="AZ749" s="179"/>
      <c r="BA749" s="179"/>
      <c r="BB749" s="179"/>
      <c r="BC749" s="179"/>
      <c r="BD749" s="179"/>
      <c r="BE749" s="179"/>
      <c r="BF749" s="179"/>
      <c r="BG749" s="179"/>
      <c r="BH749" s="179"/>
      <c r="BI749" s="179"/>
      <c r="BJ749" s="179"/>
      <c r="BK749" s="179"/>
      <c r="BL749" s="179"/>
      <c r="BM749" s="179"/>
      <c r="BN749" s="179"/>
      <c r="BO749" s="179"/>
      <c r="BP749" s="179"/>
      <c r="BQ749" s="179"/>
      <c r="BR749" s="179"/>
      <c r="BS749" s="179"/>
      <c r="BT749" s="179"/>
      <c r="BU749" s="179"/>
      <c r="BV749" s="179"/>
      <c r="BW749" s="179"/>
      <c r="BX749" s="179"/>
      <c r="BY749" s="179"/>
      <c r="BZ749" s="179"/>
      <c r="CA749" s="179"/>
      <c r="CB749" s="179"/>
      <c r="CC749" s="179"/>
      <c r="CD749" s="179"/>
      <c r="CE749" s="179"/>
      <c r="CF749" s="179"/>
      <c r="CG749" s="179"/>
      <c r="CH749" s="179"/>
      <c r="CI749" s="179"/>
      <c r="CJ749" s="179"/>
      <c r="CK749" s="179"/>
      <c r="CL749" s="179"/>
      <c r="CM749" s="179"/>
      <c r="CN749" s="179"/>
      <c r="CO749" s="179"/>
      <c r="CP749" s="179"/>
      <c r="CQ749" s="179"/>
      <c r="CR749" s="179"/>
      <c r="CS749" s="179"/>
      <c r="CT749" s="179"/>
      <c r="CU749" s="179"/>
      <c r="CV749" s="179"/>
      <c r="CW749" s="179"/>
      <c r="CX749" s="179"/>
      <c r="CY749" s="179"/>
      <c r="CZ749" s="179"/>
      <c r="DA749" s="179"/>
      <c r="DB749" s="179"/>
      <c r="DC749" s="179"/>
      <c r="DD749" s="179"/>
      <c r="DE749" s="179"/>
      <c r="DF749" s="179"/>
      <c r="DG749" s="179"/>
      <c r="DH749" s="179"/>
      <c r="DI749" s="179"/>
      <c r="DJ749" s="179"/>
      <c r="DK749" s="179"/>
      <c r="DL749" s="179"/>
      <c r="DM749" s="179"/>
      <c r="DN749" s="179"/>
      <c r="DO749" s="179"/>
      <c r="DP749" s="179"/>
      <c r="DQ749" s="179"/>
      <c r="DR749" s="179"/>
      <c r="DS749" s="179"/>
      <c r="DT749" s="179"/>
      <c r="DU749" s="179"/>
      <c r="DV749" s="179"/>
      <c r="DW749" s="179"/>
      <c r="DX749" s="179"/>
      <c r="DY749" s="179"/>
      <c r="DZ749" s="179"/>
      <c r="EA749" s="179"/>
      <c r="EB749" s="179"/>
      <c r="EC749" s="179"/>
      <c r="ED749" s="179"/>
      <c r="EE749" s="179"/>
      <c r="EF749" s="179"/>
      <c r="EG749" s="179"/>
      <c r="EH749" s="179"/>
      <c r="EI749" s="179"/>
      <c r="EJ749" s="179"/>
      <c r="EK749" s="179"/>
      <c r="EL749" s="179"/>
      <c r="EM749" s="179"/>
      <c r="EN749" s="179"/>
      <c r="EO749" s="179"/>
      <c r="EP749" s="179"/>
      <c r="EQ749" s="179"/>
      <c r="ER749" s="179"/>
      <c r="ES749" s="179"/>
      <c r="ET749" s="179"/>
      <c r="EU749" s="179"/>
      <c r="EV749" s="179"/>
      <c r="EW749" s="179"/>
      <c r="EX749" s="179"/>
      <c r="EY749" s="179"/>
      <c r="EZ749" s="179"/>
      <c r="FA749" s="179"/>
      <c r="FB749" s="179"/>
      <c r="FC749" s="179"/>
      <c r="FD749" s="179"/>
      <c r="FE749" s="179"/>
      <c r="FF749" s="179"/>
      <c r="FG749" s="179"/>
      <c r="FH749" s="179"/>
      <c r="FI749" s="179"/>
      <c r="FJ749" s="179"/>
      <c r="FK749" s="179"/>
      <c r="FL749" s="179"/>
      <c r="FM749" s="179"/>
      <c r="FN749" s="179"/>
      <c r="FO749" s="179"/>
      <c r="FP749" s="179"/>
      <c r="FQ749" s="179"/>
      <c r="FR749" s="179"/>
      <c r="FS749" s="179"/>
      <c r="FT749" s="179"/>
      <c r="FU749" s="179"/>
      <c r="FV749" s="179"/>
      <c r="FW749" s="179"/>
      <c r="FX749" s="179"/>
      <c r="FY749" s="179"/>
      <c r="FZ749" s="179"/>
      <c r="GA749" s="179"/>
      <c r="GB749" s="179"/>
      <c r="GC749" s="179"/>
      <c r="GD749" s="179"/>
      <c r="GE749" s="179"/>
      <c r="GF749" s="179"/>
      <c r="GG749" s="179"/>
      <c r="GH749" s="179"/>
      <c r="GI749" s="179"/>
      <c r="GJ749" s="179"/>
      <c r="GK749" s="179"/>
      <c r="GL749" s="179"/>
      <c r="GM749" s="179"/>
      <c r="GN749" s="179"/>
      <c r="GO749" s="179"/>
      <c r="GP749" s="179"/>
      <c r="GQ749" s="179"/>
      <c r="GR749" s="179"/>
      <c r="GS749" s="179"/>
      <c r="GT749" s="179"/>
      <c r="GU749" s="179"/>
      <c r="GV749" s="179"/>
      <c r="GW749" s="179"/>
      <c r="GX749" s="179"/>
      <c r="GY749" s="179"/>
      <c r="GZ749" s="179"/>
      <c r="HA749" s="179"/>
      <c r="HB749" s="179"/>
      <c r="HC749" s="179"/>
      <c r="HD749" s="179"/>
      <c r="HE749" s="179"/>
      <c r="HF749" s="179"/>
      <c r="HG749" s="179"/>
      <c r="HH749" s="179"/>
      <c r="HI749" s="179"/>
      <c r="HJ749" s="179"/>
      <c r="HK749" s="179"/>
      <c r="HL749" s="179"/>
      <c r="HM749" s="179"/>
      <c r="HN749" s="179"/>
      <c r="HO749" s="179"/>
      <c r="HP749" s="179"/>
      <c r="HQ749" s="179"/>
      <c r="HR749" s="179"/>
      <c r="HS749" s="179"/>
      <c r="HT749" s="179"/>
      <c r="HU749" s="179"/>
      <c r="HV749" s="179"/>
      <c r="HW749" s="179"/>
      <c r="HX749" s="179"/>
      <c r="HY749" s="179"/>
      <c r="HZ749" s="179"/>
      <c r="IA749" s="179"/>
      <c r="IB749" s="179"/>
      <c r="IC749" s="179"/>
      <c r="ID749" s="179"/>
      <c r="IE749" s="179"/>
      <c r="IF749" s="179"/>
      <c r="IG749" s="179"/>
      <c r="IH749" s="179"/>
      <c r="II749" s="179"/>
      <c r="IJ749" s="179"/>
      <c r="IK749" s="179"/>
      <c r="IL749" s="179"/>
      <c r="IM749" s="179"/>
      <c r="IN749" s="179"/>
      <c r="IO749" s="179"/>
      <c r="IP749" s="179"/>
      <c r="IQ749" s="179"/>
      <c r="IR749" s="179"/>
      <c r="IS749" s="179"/>
      <c r="IT749" s="179"/>
      <c r="IU749" s="179"/>
      <c r="IV749" s="179"/>
      <c r="IW749" s="179"/>
      <c r="IX749" s="179"/>
      <c r="IY749" s="179"/>
      <c r="IZ749" s="179"/>
      <c r="JA749" s="179"/>
      <c r="JB749" s="179"/>
      <c r="JC749" s="179"/>
      <c r="JD749" s="179"/>
      <c r="JE749" s="179"/>
      <c r="JF749" s="179"/>
      <c r="JG749" s="179"/>
      <c r="JH749" s="179"/>
      <c r="JI749" s="179"/>
      <c r="JJ749" s="61"/>
    </row>
    <row r="750" spans="1:270" s="9" customFormat="1" ht="80.099999999999994" customHeight="1" x14ac:dyDescent="0.25">
      <c r="A750" s="9">
        <f t="shared" si="65"/>
        <v>728</v>
      </c>
      <c r="B750" s="9">
        <f t="shared" si="64"/>
        <v>54</v>
      </c>
      <c r="C750" s="11" t="s">
        <v>1518</v>
      </c>
      <c r="D750" s="10" t="s">
        <v>276</v>
      </c>
      <c r="E750" s="9" t="s">
        <v>4017</v>
      </c>
      <c r="F750" s="9" t="s">
        <v>4017</v>
      </c>
      <c r="G750" s="88" t="s">
        <v>4025</v>
      </c>
      <c r="H750" s="9" t="s">
        <v>4109</v>
      </c>
      <c r="I750" s="64" t="s">
        <v>4110</v>
      </c>
      <c r="J750" s="9">
        <v>3323538600</v>
      </c>
      <c r="K750" s="9" t="s">
        <v>4017</v>
      </c>
      <c r="L750" s="180">
        <v>30.865112</v>
      </c>
      <c r="M750" s="180">
        <v>69.858530999999999</v>
      </c>
      <c r="N750" s="9" t="s">
        <v>8</v>
      </c>
      <c r="O750" s="9" t="s">
        <v>7</v>
      </c>
      <c r="P750" s="9" t="s">
        <v>8</v>
      </c>
      <c r="S750" s="9">
        <v>2</v>
      </c>
      <c r="T750" s="9" t="s">
        <v>3978</v>
      </c>
      <c r="U750" s="9">
        <v>25500</v>
      </c>
      <c r="V750" s="9" t="s">
        <v>258</v>
      </c>
      <c r="W750" s="10" t="s">
        <v>11</v>
      </c>
      <c r="X750" s="10" t="s">
        <v>1471</v>
      </c>
      <c r="Y750" s="4"/>
      <c r="Z750" s="179"/>
      <c r="AA750" s="179"/>
      <c r="AB750" s="179"/>
      <c r="AC750" s="179"/>
      <c r="AD750" s="179"/>
      <c r="AE750" s="179"/>
      <c r="AF750" s="179"/>
      <c r="AG750" s="179"/>
      <c r="AH750" s="179"/>
      <c r="AI750" s="179"/>
      <c r="AJ750" s="179"/>
      <c r="AK750" s="179"/>
      <c r="AL750" s="179"/>
      <c r="AM750" s="179"/>
      <c r="AN750" s="179"/>
      <c r="AO750" s="179"/>
      <c r="AP750" s="179"/>
      <c r="AQ750" s="179"/>
      <c r="AR750" s="179"/>
      <c r="AS750" s="179"/>
      <c r="AT750" s="179"/>
      <c r="AU750" s="179"/>
      <c r="AV750" s="179"/>
      <c r="AW750" s="179"/>
      <c r="AX750" s="179"/>
      <c r="AY750" s="179"/>
      <c r="AZ750" s="179"/>
      <c r="BA750" s="179"/>
      <c r="BB750" s="179"/>
      <c r="BC750" s="179"/>
      <c r="BD750" s="179"/>
      <c r="BE750" s="179"/>
      <c r="BF750" s="179"/>
      <c r="BG750" s="179"/>
      <c r="BH750" s="179"/>
      <c r="BI750" s="179"/>
      <c r="BJ750" s="179"/>
      <c r="BK750" s="179"/>
      <c r="BL750" s="179"/>
      <c r="BM750" s="179"/>
      <c r="BN750" s="179"/>
      <c r="BO750" s="179"/>
      <c r="BP750" s="179"/>
      <c r="BQ750" s="179"/>
      <c r="BR750" s="179"/>
      <c r="BS750" s="179"/>
      <c r="BT750" s="179"/>
      <c r="BU750" s="179"/>
      <c r="BV750" s="179"/>
      <c r="BW750" s="179"/>
      <c r="BX750" s="179"/>
      <c r="BY750" s="179"/>
      <c r="BZ750" s="179"/>
      <c r="CA750" s="179"/>
      <c r="CB750" s="179"/>
      <c r="CC750" s="179"/>
      <c r="CD750" s="179"/>
      <c r="CE750" s="179"/>
      <c r="CF750" s="179"/>
      <c r="CG750" s="179"/>
      <c r="CH750" s="179"/>
      <c r="CI750" s="179"/>
      <c r="CJ750" s="179"/>
      <c r="CK750" s="179"/>
      <c r="CL750" s="179"/>
      <c r="CM750" s="179"/>
      <c r="CN750" s="179"/>
      <c r="CO750" s="179"/>
      <c r="CP750" s="179"/>
      <c r="CQ750" s="179"/>
      <c r="CR750" s="179"/>
      <c r="CS750" s="179"/>
      <c r="CT750" s="179"/>
      <c r="CU750" s="179"/>
      <c r="CV750" s="179"/>
      <c r="CW750" s="179"/>
      <c r="CX750" s="179"/>
      <c r="CY750" s="179"/>
      <c r="CZ750" s="179"/>
      <c r="DA750" s="179"/>
      <c r="DB750" s="179"/>
      <c r="DC750" s="179"/>
      <c r="DD750" s="179"/>
      <c r="DE750" s="179"/>
      <c r="DF750" s="179"/>
      <c r="DG750" s="179"/>
      <c r="DH750" s="179"/>
      <c r="DI750" s="179"/>
      <c r="DJ750" s="179"/>
      <c r="DK750" s="179"/>
      <c r="DL750" s="179"/>
      <c r="DM750" s="179"/>
      <c r="DN750" s="179"/>
      <c r="DO750" s="179"/>
      <c r="DP750" s="179"/>
      <c r="DQ750" s="179"/>
      <c r="DR750" s="179"/>
      <c r="DS750" s="179"/>
      <c r="DT750" s="179"/>
      <c r="DU750" s="179"/>
      <c r="DV750" s="179"/>
      <c r="DW750" s="179"/>
      <c r="DX750" s="179"/>
      <c r="DY750" s="179"/>
      <c r="DZ750" s="179"/>
      <c r="EA750" s="179"/>
      <c r="EB750" s="179"/>
      <c r="EC750" s="179"/>
      <c r="ED750" s="179"/>
      <c r="EE750" s="179"/>
      <c r="EF750" s="179"/>
      <c r="EG750" s="179"/>
      <c r="EH750" s="179"/>
      <c r="EI750" s="179"/>
      <c r="EJ750" s="179"/>
      <c r="EK750" s="179"/>
      <c r="EL750" s="179"/>
      <c r="EM750" s="179"/>
      <c r="EN750" s="179"/>
      <c r="EO750" s="179"/>
      <c r="EP750" s="179"/>
      <c r="EQ750" s="179"/>
      <c r="ER750" s="179"/>
      <c r="ES750" s="179"/>
      <c r="ET750" s="179"/>
      <c r="EU750" s="179"/>
      <c r="EV750" s="179"/>
      <c r="EW750" s="179"/>
      <c r="EX750" s="179"/>
      <c r="EY750" s="179"/>
      <c r="EZ750" s="179"/>
      <c r="FA750" s="179"/>
      <c r="FB750" s="179"/>
      <c r="FC750" s="179"/>
      <c r="FD750" s="179"/>
      <c r="FE750" s="179"/>
      <c r="FF750" s="179"/>
      <c r="FG750" s="179"/>
      <c r="FH750" s="179"/>
      <c r="FI750" s="179"/>
      <c r="FJ750" s="179"/>
      <c r="FK750" s="179"/>
      <c r="FL750" s="179"/>
      <c r="FM750" s="179"/>
      <c r="FN750" s="179"/>
      <c r="FO750" s="179"/>
      <c r="FP750" s="179"/>
      <c r="FQ750" s="179"/>
      <c r="FR750" s="179"/>
      <c r="FS750" s="179"/>
      <c r="FT750" s="179"/>
      <c r="FU750" s="179"/>
      <c r="FV750" s="179"/>
      <c r="FW750" s="179"/>
      <c r="FX750" s="179"/>
      <c r="FY750" s="179"/>
      <c r="FZ750" s="179"/>
      <c r="GA750" s="179"/>
      <c r="GB750" s="179"/>
      <c r="GC750" s="179"/>
      <c r="GD750" s="179"/>
      <c r="GE750" s="179"/>
      <c r="GF750" s="179"/>
      <c r="GG750" s="179"/>
      <c r="GH750" s="179"/>
      <c r="GI750" s="179"/>
      <c r="GJ750" s="179"/>
      <c r="GK750" s="179"/>
      <c r="GL750" s="179"/>
      <c r="GM750" s="179"/>
      <c r="GN750" s="179"/>
      <c r="GO750" s="179"/>
      <c r="GP750" s="179"/>
      <c r="GQ750" s="179"/>
      <c r="GR750" s="179"/>
      <c r="GS750" s="179"/>
      <c r="GT750" s="179"/>
      <c r="GU750" s="179"/>
      <c r="GV750" s="179"/>
      <c r="GW750" s="179"/>
      <c r="GX750" s="179"/>
      <c r="GY750" s="179"/>
      <c r="GZ750" s="179"/>
      <c r="HA750" s="179"/>
      <c r="HB750" s="179"/>
      <c r="HC750" s="179"/>
      <c r="HD750" s="179"/>
      <c r="HE750" s="179"/>
      <c r="HF750" s="179"/>
      <c r="HG750" s="179"/>
      <c r="HH750" s="179"/>
      <c r="HI750" s="179"/>
      <c r="HJ750" s="179"/>
      <c r="HK750" s="179"/>
      <c r="HL750" s="179"/>
      <c r="HM750" s="179"/>
      <c r="HN750" s="179"/>
      <c r="HO750" s="179"/>
      <c r="HP750" s="179"/>
      <c r="HQ750" s="179"/>
      <c r="HR750" s="179"/>
      <c r="HS750" s="179"/>
      <c r="HT750" s="179"/>
      <c r="HU750" s="179"/>
      <c r="HV750" s="179"/>
      <c r="HW750" s="179"/>
      <c r="HX750" s="179"/>
      <c r="HY750" s="179"/>
      <c r="HZ750" s="179"/>
      <c r="IA750" s="179"/>
      <c r="IB750" s="179"/>
      <c r="IC750" s="179"/>
      <c r="ID750" s="179"/>
      <c r="IE750" s="179"/>
      <c r="IF750" s="179"/>
      <c r="IG750" s="179"/>
      <c r="IH750" s="179"/>
      <c r="II750" s="179"/>
      <c r="IJ750" s="179"/>
      <c r="IK750" s="179"/>
      <c r="IL750" s="179"/>
      <c r="IM750" s="179"/>
      <c r="IN750" s="179"/>
      <c r="IO750" s="179"/>
      <c r="IP750" s="179"/>
      <c r="IQ750" s="179"/>
      <c r="IR750" s="179"/>
      <c r="IS750" s="179"/>
      <c r="IT750" s="179"/>
      <c r="IU750" s="179"/>
      <c r="IV750" s="179"/>
      <c r="IW750" s="179"/>
      <c r="IX750" s="179"/>
      <c r="IY750" s="179"/>
      <c r="IZ750" s="179"/>
      <c r="JA750" s="179"/>
      <c r="JB750" s="179"/>
      <c r="JC750" s="179"/>
      <c r="JD750" s="179"/>
      <c r="JE750" s="179"/>
      <c r="JF750" s="179"/>
      <c r="JG750" s="179"/>
      <c r="JH750" s="179"/>
      <c r="JI750" s="179"/>
      <c r="JJ750" s="61"/>
    </row>
    <row r="751" spans="1:270" s="9" customFormat="1" ht="80.099999999999994" customHeight="1" x14ac:dyDescent="0.25">
      <c r="A751" s="9">
        <f t="shared" si="65"/>
        <v>729</v>
      </c>
      <c r="B751" s="9">
        <f t="shared" si="64"/>
        <v>55</v>
      </c>
      <c r="C751" s="11" t="s">
        <v>1518</v>
      </c>
      <c r="D751" s="10" t="s">
        <v>276</v>
      </c>
      <c r="E751" s="9" t="s">
        <v>4017</v>
      </c>
      <c r="F751" s="9" t="s">
        <v>4017</v>
      </c>
      <c r="G751" s="88" t="s">
        <v>4111</v>
      </c>
      <c r="H751" s="9" t="s">
        <v>4112</v>
      </c>
      <c r="I751" s="64" t="s">
        <v>4113</v>
      </c>
      <c r="J751" s="9">
        <v>3356012744</v>
      </c>
      <c r="K751" s="9" t="s">
        <v>4017</v>
      </c>
      <c r="L751" s="180">
        <v>31.114182</v>
      </c>
      <c r="M751" s="180">
        <v>69.525896000000003</v>
      </c>
      <c r="N751" s="9" t="s">
        <v>8</v>
      </c>
      <c r="O751" s="9" t="s">
        <v>7</v>
      </c>
      <c r="P751" s="9" t="s">
        <v>8</v>
      </c>
      <c r="S751" s="9">
        <v>2</v>
      </c>
      <c r="T751" s="9" t="s">
        <v>3978</v>
      </c>
      <c r="U751" s="9">
        <v>25500</v>
      </c>
      <c r="V751" s="9" t="s">
        <v>258</v>
      </c>
      <c r="W751" s="10" t="s">
        <v>11</v>
      </c>
      <c r="X751" s="10" t="s">
        <v>1471</v>
      </c>
      <c r="Y751" s="4"/>
      <c r="Z751" s="179"/>
      <c r="AA751" s="179"/>
      <c r="AB751" s="179"/>
      <c r="AC751" s="179"/>
      <c r="AD751" s="179"/>
      <c r="AE751" s="179"/>
      <c r="AF751" s="179"/>
      <c r="AG751" s="179"/>
      <c r="AH751" s="179"/>
      <c r="AI751" s="179"/>
      <c r="AJ751" s="179"/>
      <c r="AK751" s="179"/>
      <c r="AL751" s="179"/>
      <c r="AM751" s="179"/>
      <c r="AN751" s="179"/>
      <c r="AO751" s="179"/>
      <c r="AP751" s="179"/>
      <c r="AQ751" s="179"/>
      <c r="AR751" s="179"/>
      <c r="AS751" s="179"/>
      <c r="AT751" s="179"/>
      <c r="AU751" s="179"/>
      <c r="AV751" s="179"/>
      <c r="AW751" s="179"/>
      <c r="AX751" s="179"/>
      <c r="AY751" s="179"/>
      <c r="AZ751" s="179"/>
      <c r="BA751" s="179"/>
      <c r="BB751" s="179"/>
      <c r="BC751" s="179"/>
      <c r="BD751" s="179"/>
      <c r="BE751" s="179"/>
      <c r="BF751" s="179"/>
      <c r="BG751" s="179"/>
      <c r="BH751" s="179"/>
      <c r="BI751" s="179"/>
      <c r="BJ751" s="179"/>
      <c r="BK751" s="179"/>
      <c r="BL751" s="179"/>
      <c r="BM751" s="179"/>
      <c r="BN751" s="179"/>
      <c r="BO751" s="179"/>
      <c r="BP751" s="179"/>
      <c r="BQ751" s="179"/>
      <c r="BR751" s="179"/>
      <c r="BS751" s="179"/>
      <c r="BT751" s="179"/>
      <c r="BU751" s="179"/>
      <c r="BV751" s="179"/>
      <c r="BW751" s="179"/>
      <c r="BX751" s="179"/>
      <c r="BY751" s="179"/>
      <c r="BZ751" s="179"/>
      <c r="CA751" s="179"/>
      <c r="CB751" s="179"/>
      <c r="CC751" s="179"/>
      <c r="CD751" s="179"/>
      <c r="CE751" s="179"/>
      <c r="CF751" s="179"/>
      <c r="CG751" s="179"/>
      <c r="CH751" s="179"/>
      <c r="CI751" s="179"/>
      <c r="CJ751" s="179"/>
      <c r="CK751" s="179"/>
      <c r="CL751" s="179"/>
      <c r="CM751" s="179"/>
      <c r="CN751" s="179"/>
      <c r="CO751" s="179"/>
      <c r="CP751" s="179"/>
      <c r="CQ751" s="179"/>
      <c r="CR751" s="179"/>
      <c r="CS751" s="179"/>
      <c r="CT751" s="179"/>
      <c r="CU751" s="179"/>
      <c r="CV751" s="179"/>
      <c r="CW751" s="179"/>
      <c r="CX751" s="179"/>
      <c r="CY751" s="179"/>
      <c r="CZ751" s="179"/>
      <c r="DA751" s="179"/>
      <c r="DB751" s="179"/>
      <c r="DC751" s="179"/>
      <c r="DD751" s="179"/>
      <c r="DE751" s="179"/>
      <c r="DF751" s="179"/>
      <c r="DG751" s="179"/>
      <c r="DH751" s="179"/>
      <c r="DI751" s="179"/>
      <c r="DJ751" s="179"/>
      <c r="DK751" s="179"/>
      <c r="DL751" s="179"/>
      <c r="DM751" s="179"/>
      <c r="DN751" s="179"/>
      <c r="DO751" s="179"/>
      <c r="DP751" s="179"/>
      <c r="DQ751" s="179"/>
      <c r="DR751" s="179"/>
      <c r="DS751" s="179"/>
      <c r="DT751" s="179"/>
      <c r="DU751" s="179"/>
      <c r="DV751" s="179"/>
      <c r="DW751" s="179"/>
      <c r="DX751" s="179"/>
      <c r="DY751" s="179"/>
      <c r="DZ751" s="179"/>
      <c r="EA751" s="179"/>
      <c r="EB751" s="179"/>
      <c r="EC751" s="179"/>
      <c r="ED751" s="179"/>
      <c r="EE751" s="179"/>
      <c r="EF751" s="179"/>
      <c r="EG751" s="179"/>
      <c r="EH751" s="179"/>
      <c r="EI751" s="179"/>
      <c r="EJ751" s="179"/>
      <c r="EK751" s="179"/>
      <c r="EL751" s="179"/>
      <c r="EM751" s="179"/>
      <c r="EN751" s="179"/>
      <c r="EO751" s="179"/>
      <c r="EP751" s="179"/>
      <c r="EQ751" s="179"/>
      <c r="ER751" s="179"/>
      <c r="ES751" s="179"/>
      <c r="ET751" s="179"/>
      <c r="EU751" s="179"/>
      <c r="EV751" s="179"/>
      <c r="EW751" s="179"/>
      <c r="EX751" s="179"/>
      <c r="EY751" s="179"/>
      <c r="EZ751" s="179"/>
      <c r="FA751" s="179"/>
      <c r="FB751" s="179"/>
      <c r="FC751" s="179"/>
      <c r="FD751" s="179"/>
      <c r="FE751" s="179"/>
      <c r="FF751" s="179"/>
      <c r="FG751" s="179"/>
      <c r="FH751" s="179"/>
      <c r="FI751" s="179"/>
      <c r="FJ751" s="179"/>
      <c r="FK751" s="179"/>
      <c r="FL751" s="179"/>
      <c r="FM751" s="179"/>
      <c r="FN751" s="179"/>
      <c r="FO751" s="179"/>
      <c r="FP751" s="179"/>
      <c r="FQ751" s="179"/>
      <c r="FR751" s="179"/>
      <c r="FS751" s="179"/>
      <c r="FT751" s="179"/>
      <c r="FU751" s="179"/>
      <c r="FV751" s="179"/>
      <c r="FW751" s="179"/>
      <c r="FX751" s="179"/>
      <c r="FY751" s="179"/>
      <c r="FZ751" s="179"/>
      <c r="GA751" s="179"/>
      <c r="GB751" s="179"/>
      <c r="GC751" s="179"/>
      <c r="GD751" s="179"/>
      <c r="GE751" s="179"/>
      <c r="GF751" s="179"/>
      <c r="GG751" s="179"/>
      <c r="GH751" s="179"/>
      <c r="GI751" s="179"/>
      <c r="GJ751" s="179"/>
      <c r="GK751" s="179"/>
      <c r="GL751" s="179"/>
      <c r="GM751" s="179"/>
      <c r="GN751" s="179"/>
      <c r="GO751" s="179"/>
      <c r="GP751" s="179"/>
      <c r="GQ751" s="179"/>
      <c r="GR751" s="179"/>
      <c r="GS751" s="179"/>
      <c r="GT751" s="179"/>
      <c r="GU751" s="179"/>
      <c r="GV751" s="179"/>
      <c r="GW751" s="179"/>
      <c r="GX751" s="179"/>
      <c r="GY751" s="179"/>
      <c r="GZ751" s="179"/>
      <c r="HA751" s="179"/>
      <c r="HB751" s="179"/>
      <c r="HC751" s="179"/>
      <c r="HD751" s="179"/>
      <c r="HE751" s="179"/>
      <c r="HF751" s="179"/>
      <c r="HG751" s="179"/>
      <c r="HH751" s="179"/>
      <c r="HI751" s="179"/>
      <c r="HJ751" s="179"/>
      <c r="HK751" s="179"/>
      <c r="HL751" s="179"/>
      <c r="HM751" s="179"/>
      <c r="HN751" s="179"/>
      <c r="HO751" s="179"/>
      <c r="HP751" s="179"/>
      <c r="HQ751" s="179"/>
      <c r="HR751" s="179"/>
      <c r="HS751" s="179"/>
      <c r="HT751" s="179"/>
      <c r="HU751" s="179"/>
      <c r="HV751" s="179"/>
      <c r="HW751" s="179"/>
      <c r="HX751" s="179"/>
      <c r="HY751" s="179"/>
      <c r="HZ751" s="179"/>
      <c r="IA751" s="179"/>
      <c r="IB751" s="179"/>
      <c r="IC751" s="179"/>
      <c r="ID751" s="179"/>
      <c r="IE751" s="179"/>
      <c r="IF751" s="179"/>
      <c r="IG751" s="179"/>
      <c r="IH751" s="179"/>
      <c r="II751" s="179"/>
      <c r="IJ751" s="179"/>
      <c r="IK751" s="179"/>
      <c r="IL751" s="179"/>
      <c r="IM751" s="179"/>
      <c r="IN751" s="179"/>
      <c r="IO751" s="179"/>
      <c r="IP751" s="179"/>
      <c r="IQ751" s="179"/>
      <c r="IR751" s="179"/>
      <c r="IS751" s="179"/>
      <c r="IT751" s="179"/>
      <c r="IU751" s="179"/>
      <c r="IV751" s="179"/>
      <c r="IW751" s="179"/>
      <c r="IX751" s="179"/>
      <c r="IY751" s="179"/>
      <c r="IZ751" s="179"/>
      <c r="JA751" s="179"/>
      <c r="JB751" s="179"/>
      <c r="JC751" s="179"/>
      <c r="JD751" s="179"/>
      <c r="JE751" s="179"/>
      <c r="JF751" s="179"/>
      <c r="JG751" s="179"/>
      <c r="JH751" s="179"/>
      <c r="JI751" s="179"/>
      <c r="JJ751" s="61"/>
    </row>
    <row r="752" spans="1:270" s="9" customFormat="1" ht="80.099999999999994" customHeight="1" x14ac:dyDescent="0.25">
      <c r="A752" s="9">
        <f t="shared" si="65"/>
        <v>730</v>
      </c>
      <c r="B752" s="9">
        <f t="shared" si="64"/>
        <v>56</v>
      </c>
      <c r="C752" s="11" t="s">
        <v>1518</v>
      </c>
      <c r="D752" s="10" t="s">
        <v>276</v>
      </c>
      <c r="E752" s="9" t="s">
        <v>4017</v>
      </c>
      <c r="F752" s="9" t="s">
        <v>4017</v>
      </c>
      <c r="G752" s="88" t="s">
        <v>4111</v>
      </c>
      <c r="H752" s="9" t="s">
        <v>4114</v>
      </c>
      <c r="I752" s="64" t="s">
        <v>4115</v>
      </c>
      <c r="J752" s="9">
        <v>3441345250</v>
      </c>
      <c r="K752" s="9" t="s">
        <v>4017</v>
      </c>
      <c r="L752" s="180">
        <v>31.114245</v>
      </c>
      <c r="M752" s="180">
        <v>69.623645999999994</v>
      </c>
      <c r="N752" s="9" t="s">
        <v>8</v>
      </c>
      <c r="O752" s="9" t="s">
        <v>7</v>
      </c>
      <c r="P752" s="9" t="s">
        <v>8</v>
      </c>
      <c r="S752" s="9">
        <v>2</v>
      </c>
      <c r="T752" s="9" t="s">
        <v>3978</v>
      </c>
      <c r="U752" s="9">
        <v>25500</v>
      </c>
      <c r="V752" s="9" t="s">
        <v>258</v>
      </c>
      <c r="W752" s="10" t="s">
        <v>11</v>
      </c>
      <c r="X752" s="10" t="s">
        <v>1471</v>
      </c>
      <c r="Y752" s="4"/>
      <c r="Z752" s="179"/>
      <c r="AA752" s="179"/>
      <c r="AB752" s="179"/>
      <c r="AC752" s="179"/>
      <c r="AD752" s="179"/>
      <c r="AE752" s="179"/>
      <c r="AF752" s="179"/>
      <c r="AG752" s="179"/>
      <c r="AH752" s="179"/>
      <c r="AI752" s="179"/>
      <c r="AJ752" s="179"/>
      <c r="AK752" s="179"/>
      <c r="AL752" s="179"/>
      <c r="AM752" s="179"/>
      <c r="AN752" s="179"/>
      <c r="AO752" s="179"/>
      <c r="AP752" s="179"/>
      <c r="AQ752" s="179"/>
      <c r="AR752" s="179"/>
      <c r="AS752" s="179"/>
      <c r="AT752" s="179"/>
      <c r="AU752" s="179"/>
      <c r="AV752" s="179"/>
      <c r="AW752" s="179"/>
      <c r="AX752" s="179"/>
      <c r="AY752" s="179"/>
      <c r="AZ752" s="179"/>
      <c r="BA752" s="179"/>
      <c r="BB752" s="179"/>
      <c r="BC752" s="179"/>
      <c r="BD752" s="179"/>
      <c r="BE752" s="179"/>
      <c r="BF752" s="179"/>
      <c r="BG752" s="179"/>
      <c r="BH752" s="179"/>
      <c r="BI752" s="179"/>
      <c r="BJ752" s="179"/>
      <c r="BK752" s="179"/>
      <c r="BL752" s="179"/>
      <c r="BM752" s="179"/>
      <c r="BN752" s="179"/>
      <c r="BO752" s="179"/>
      <c r="BP752" s="179"/>
      <c r="BQ752" s="179"/>
      <c r="BR752" s="179"/>
      <c r="BS752" s="179"/>
      <c r="BT752" s="179"/>
      <c r="BU752" s="179"/>
      <c r="BV752" s="179"/>
      <c r="BW752" s="179"/>
      <c r="BX752" s="179"/>
      <c r="BY752" s="179"/>
      <c r="BZ752" s="179"/>
      <c r="CA752" s="179"/>
      <c r="CB752" s="179"/>
      <c r="CC752" s="179"/>
      <c r="CD752" s="179"/>
      <c r="CE752" s="179"/>
      <c r="CF752" s="179"/>
      <c r="CG752" s="179"/>
      <c r="CH752" s="179"/>
      <c r="CI752" s="179"/>
      <c r="CJ752" s="179"/>
      <c r="CK752" s="179"/>
      <c r="CL752" s="179"/>
      <c r="CM752" s="179"/>
      <c r="CN752" s="179"/>
      <c r="CO752" s="179"/>
      <c r="CP752" s="179"/>
      <c r="CQ752" s="179"/>
      <c r="CR752" s="179"/>
      <c r="CS752" s="179"/>
      <c r="CT752" s="179"/>
      <c r="CU752" s="179"/>
      <c r="CV752" s="179"/>
      <c r="CW752" s="179"/>
      <c r="CX752" s="179"/>
      <c r="CY752" s="179"/>
      <c r="CZ752" s="179"/>
      <c r="DA752" s="179"/>
      <c r="DB752" s="179"/>
      <c r="DC752" s="179"/>
      <c r="DD752" s="179"/>
      <c r="DE752" s="179"/>
      <c r="DF752" s="179"/>
      <c r="DG752" s="179"/>
      <c r="DH752" s="179"/>
      <c r="DI752" s="179"/>
      <c r="DJ752" s="179"/>
      <c r="DK752" s="179"/>
      <c r="DL752" s="179"/>
      <c r="DM752" s="179"/>
      <c r="DN752" s="179"/>
      <c r="DO752" s="179"/>
      <c r="DP752" s="179"/>
      <c r="DQ752" s="179"/>
      <c r="DR752" s="179"/>
      <c r="DS752" s="179"/>
      <c r="DT752" s="179"/>
      <c r="DU752" s="179"/>
      <c r="DV752" s="179"/>
      <c r="DW752" s="179"/>
      <c r="DX752" s="179"/>
      <c r="DY752" s="179"/>
      <c r="DZ752" s="179"/>
      <c r="EA752" s="179"/>
      <c r="EB752" s="179"/>
      <c r="EC752" s="179"/>
      <c r="ED752" s="179"/>
      <c r="EE752" s="179"/>
      <c r="EF752" s="179"/>
      <c r="EG752" s="179"/>
      <c r="EH752" s="179"/>
      <c r="EI752" s="179"/>
      <c r="EJ752" s="179"/>
      <c r="EK752" s="179"/>
      <c r="EL752" s="179"/>
      <c r="EM752" s="179"/>
      <c r="EN752" s="179"/>
      <c r="EO752" s="179"/>
      <c r="EP752" s="179"/>
      <c r="EQ752" s="179"/>
      <c r="ER752" s="179"/>
      <c r="ES752" s="179"/>
      <c r="ET752" s="179"/>
      <c r="EU752" s="179"/>
      <c r="EV752" s="179"/>
      <c r="EW752" s="179"/>
      <c r="EX752" s="179"/>
      <c r="EY752" s="179"/>
      <c r="EZ752" s="179"/>
      <c r="FA752" s="179"/>
      <c r="FB752" s="179"/>
      <c r="FC752" s="179"/>
      <c r="FD752" s="179"/>
      <c r="FE752" s="179"/>
      <c r="FF752" s="179"/>
      <c r="FG752" s="179"/>
      <c r="FH752" s="179"/>
      <c r="FI752" s="179"/>
      <c r="FJ752" s="179"/>
      <c r="FK752" s="179"/>
      <c r="FL752" s="179"/>
      <c r="FM752" s="179"/>
      <c r="FN752" s="179"/>
      <c r="FO752" s="179"/>
      <c r="FP752" s="179"/>
      <c r="FQ752" s="179"/>
      <c r="FR752" s="179"/>
      <c r="FS752" s="179"/>
      <c r="FT752" s="179"/>
      <c r="FU752" s="179"/>
      <c r="FV752" s="179"/>
      <c r="FW752" s="179"/>
      <c r="FX752" s="179"/>
      <c r="FY752" s="179"/>
      <c r="FZ752" s="179"/>
      <c r="GA752" s="179"/>
      <c r="GB752" s="179"/>
      <c r="GC752" s="179"/>
      <c r="GD752" s="179"/>
      <c r="GE752" s="179"/>
      <c r="GF752" s="179"/>
      <c r="GG752" s="179"/>
      <c r="GH752" s="179"/>
      <c r="GI752" s="179"/>
      <c r="GJ752" s="179"/>
      <c r="GK752" s="179"/>
      <c r="GL752" s="179"/>
      <c r="GM752" s="179"/>
      <c r="GN752" s="179"/>
      <c r="GO752" s="179"/>
      <c r="GP752" s="179"/>
      <c r="GQ752" s="179"/>
      <c r="GR752" s="179"/>
      <c r="GS752" s="179"/>
      <c r="GT752" s="179"/>
      <c r="GU752" s="179"/>
      <c r="GV752" s="179"/>
      <c r="GW752" s="179"/>
      <c r="GX752" s="179"/>
      <c r="GY752" s="179"/>
      <c r="GZ752" s="179"/>
      <c r="HA752" s="179"/>
      <c r="HB752" s="179"/>
      <c r="HC752" s="179"/>
      <c r="HD752" s="179"/>
      <c r="HE752" s="179"/>
      <c r="HF752" s="179"/>
      <c r="HG752" s="179"/>
      <c r="HH752" s="179"/>
      <c r="HI752" s="179"/>
      <c r="HJ752" s="179"/>
      <c r="HK752" s="179"/>
      <c r="HL752" s="179"/>
      <c r="HM752" s="179"/>
      <c r="HN752" s="179"/>
      <c r="HO752" s="179"/>
      <c r="HP752" s="179"/>
      <c r="HQ752" s="179"/>
      <c r="HR752" s="179"/>
      <c r="HS752" s="179"/>
      <c r="HT752" s="179"/>
      <c r="HU752" s="179"/>
      <c r="HV752" s="179"/>
      <c r="HW752" s="179"/>
      <c r="HX752" s="179"/>
      <c r="HY752" s="179"/>
      <c r="HZ752" s="179"/>
      <c r="IA752" s="179"/>
      <c r="IB752" s="179"/>
      <c r="IC752" s="179"/>
      <c r="ID752" s="179"/>
      <c r="IE752" s="179"/>
      <c r="IF752" s="179"/>
      <c r="IG752" s="179"/>
      <c r="IH752" s="179"/>
      <c r="II752" s="179"/>
      <c r="IJ752" s="179"/>
      <c r="IK752" s="179"/>
      <c r="IL752" s="179"/>
      <c r="IM752" s="179"/>
      <c r="IN752" s="179"/>
      <c r="IO752" s="179"/>
      <c r="IP752" s="179"/>
      <c r="IQ752" s="179"/>
      <c r="IR752" s="179"/>
      <c r="IS752" s="179"/>
      <c r="IT752" s="179"/>
      <c r="IU752" s="179"/>
      <c r="IV752" s="179"/>
      <c r="IW752" s="179"/>
      <c r="IX752" s="179"/>
      <c r="IY752" s="179"/>
      <c r="IZ752" s="179"/>
      <c r="JA752" s="179"/>
      <c r="JB752" s="179"/>
      <c r="JC752" s="179"/>
      <c r="JD752" s="179"/>
      <c r="JE752" s="179"/>
      <c r="JF752" s="179"/>
      <c r="JG752" s="179"/>
      <c r="JH752" s="179"/>
      <c r="JI752" s="179"/>
      <c r="JJ752" s="61"/>
    </row>
    <row r="753" spans="1:270" s="9" customFormat="1" ht="80.099999999999994" customHeight="1" x14ac:dyDescent="0.25">
      <c r="A753" s="9">
        <f t="shared" si="65"/>
        <v>731</v>
      </c>
      <c r="B753" s="9">
        <f t="shared" si="64"/>
        <v>57</v>
      </c>
      <c r="C753" s="11" t="s">
        <v>1518</v>
      </c>
      <c r="D753" s="10" t="s">
        <v>276</v>
      </c>
      <c r="E753" s="9" t="s">
        <v>4017</v>
      </c>
      <c r="F753" s="9" t="s">
        <v>4017</v>
      </c>
      <c r="G753" s="88" t="s">
        <v>4111</v>
      </c>
      <c r="H753" s="9" t="s">
        <v>4116</v>
      </c>
      <c r="I753" s="64" t="s">
        <v>4117</v>
      </c>
      <c r="J753" s="9">
        <v>3206558855</v>
      </c>
      <c r="K753" s="9" t="s">
        <v>4017</v>
      </c>
      <c r="L753" s="180">
        <v>31.115978999999999</v>
      </c>
      <c r="M753" s="180">
        <v>69.828441999999995</v>
      </c>
      <c r="N753" s="9" t="s">
        <v>8</v>
      </c>
      <c r="O753" s="9" t="s">
        <v>7</v>
      </c>
      <c r="P753" s="9" t="s">
        <v>8</v>
      </c>
      <c r="S753" s="9">
        <v>2</v>
      </c>
      <c r="T753" s="9" t="s">
        <v>3978</v>
      </c>
      <c r="U753" s="9">
        <v>25500</v>
      </c>
      <c r="V753" s="9" t="s">
        <v>258</v>
      </c>
      <c r="W753" s="10" t="s">
        <v>11</v>
      </c>
      <c r="X753" s="10" t="s">
        <v>1471</v>
      </c>
      <c r="Y753" s="4"/>
      <c r="Z753" s="179"/>
      <c r="AA753" s="179"/>
      <c r="AB753" s="179"/>
      <c r="AC753" s="179"/>
      <c r="AD753" s="179"/>
      <c r="AE753" s="179"/>
      <c r="AF753" s="179"/>
      <c r="AG753" s="179"/>
      <c r="AH753" s="179"/>
      <c r="AI753" s="179"/>
      <c r="AJ753" s="179"/>
      <c r="AK753" s="179"/>
      <c r="AL753" s="179"/>
      <c r="AM753" s="179"/>
      <c r="AN753" s="179"/>
      <c r="AO753" s="179"/>
      <c r="AP753" s="179"/>
      <c r="AQ753" s="179"/>
      <c r="AR753" s="179"/>
      <c r="AS753" s="179"/>
      <c r="AT753" s="179"/>
      <c r="AU753" s="179"/>
      <c r="AV753" s="179"/>
      <c r="AW753" s="179"/>
      <c r="AX753" s="179"/>
      <c r="AY753" s="179"/>
      <c r="AZ753" s="179"/>
      <c r="BA753" s="179"/>
      <c r="BB753" s="179"/>
      <c r="BC753" s="179"/>
      <c r="BD753" s="179"/>
      <c r="BE753" s="179"/>
      <c r="BF753" s="179"/>
      <c r="BG753" s="179"/>
      <c r="BH753" s="179"/>
      <c r="BI753" s="179"/>
      <c r="BJ753" s="179"/>
      <c r="BK753" s="179"/>
      <c r="BL753" s="179"/>
      <c r="BM753" s="179"/>
      <c r="BN753" s="179"/>
      <c r="BO753" s="179"/>
      <c r="BP753" s="179"/>
      <c r="BQ753" s="179"/>
      <c r="BR753" s="179"/>
      <c r="BS753" s="179"/>
      <c r="BT753" s="179"/>
      <c r="BU753" s="179"/>
      <c r="BV753" s="179"/>
      <c r="BW753" s="179"/>
      <c r="BX753" s="179"/>
      <c r="BY753" s="179"/>
      <c r="BZ753" s="179"/>
      <c r="CA753" s="179"/>
      <c r="CB753" s="179"/>
      <c r="CC753" s="179"/>
      <c r="CD753" s="179"/>
      <c r="CE753" s="179"/>
      <c r="CF753" s="179"/>
      <c r="CG753" s="179"/>
      <c r="CH753" s="179"/>
      <c r="CI753" s="179"/>
      <c r="CJ753" s="179"/>
      <c r="CK753" s="179"/>
      <c r="CL753" s="179"/>
      <c r="CM753" s="179"/>
      <c r="CN753" s="179"/>
      <c r="CO753" s="179"/>
      <c r="CP753" s="179"/>
      <c r="CQ753" s="179"/>
      <c r="CR753" s="179"/>
      <c r="CS753" s="179"/>
      <c r="CT753" s="179"/>
      <c r="CU753" s="179"/>
      <c r="CV753" s="179"/>
      <c r="CW753" s="179"/>
      <c r="CX753" s="179"/>
      <c r="CY753" s="179"/>
      <c r="CZ753" s="179"/>
      <c r="DA753" s="179"/>
      <c r="DB753" s="179"/>
      <c r="DC753" s="179"/>
      <c r="DD753" s="179"/>
      <c r="DE753" s="179"/>
      <c r="DF753" s="179"/>
      <c r="DG753" s="179"/>
      <c r="DH753" s="179"/>
      <c r="DI753" s="179"/>
      <c r="DJ753" s="179"/>
      <c r="DK753" s="179"/>
      <c r="DL753" s="179"/>
      <c r="DM753" s="179"/>
      <c r="DN753" s="179"/>
      <c r="DO753" s="179"/>
      <c r="DP753" s="179"/>
      <c r="DQ753" s="179"/>
      <c r="DR753" s="179"/>
      <c r="DS753" s="179"/>
      <c r="DT753" s="179"/>
      <c r="DU753" s="179"/>
      <c r="DV753" s="179"/>
      <c r="DW753" s="179"/>
      <c r="DX753" s="179"/>
      <c r="DY753" s="179"/>
      <c r="DZ753" s="179"/>
      <c r="EA753" s="179"/>
      <c r="EB753" s="179"/>
      <c r="EC753" s="179"/>
      <c r="ED753" s="179"/>
      <c r="EE753" s="179"/>
      <c r="EF753" s="179"/>
      <c r="EG753" s="179"/>
      <c r="EH753" s="179"/>
      <c r="EI753" s="179"/>
      <c r="EJ753" s="179"/>
      <c r="EK753" s="179"/>
      <c r="EL753" s="179"/>
      <c r="EM753" s="179"/>
      <c r="EN753" s="179"/>
      <c r="EO753" s="179"/>
      <c r="EP753" s="179"/>
      <c r="EQ753" s="179"/>
      <c r="ER753" s="179"/>
      <c r="ES753" s="179"/>
      <c r="ET753" s="179"/>
      <c r="EU753" s="179"/>
      <c r="EV753" s="179"/>
      <c r="EW753" s="179"/>
      <c r="EX753" s="179"/>
      <c r="EY753" s="179"/>
      <c r="EZ753" s="179"/>
      <c r="FA753" s="179"/>
      <c r="FB753" s="179"/>
      <c r="FC753" s="179"/>
      <c r="FD753" s="179"/>
      <c r="FE753" s="179"/>
      <c r="FF753" s="179"/>
      <c r="FG753" s="179"/>
      <c r="FH753" s="179"/>
      <c r="FI753" s="179"/>
      <c r="FJ753" s="179"/>
      <c r="FK753" s="179"/>
      <c r="FL753" s="179"/>
      <c r="FM753" s="179"/>
      <c r="FN753" s="179"/>
      <c r="FO753" s="179"/>
      <c r="FP753" s="179"/>
      <c r="FQ753" s="179"/>
      <c r="FR753" s="179"/>
      <c r="FS753" s="179"/>
      <c r="FT753" s="179"/>
      <c r="FU753" s="179"/>
      <c r="FV753" s="179"/>
      <c r="FW753" s="179"/>
      <c r="FX753" s="179"/>
      <c r="FY753" s="179"/>
      <c r="FZ753" s="179"/>
      <c r="GA753" s="179"/>
      <c r="GB753" s="179"/>
      <c r="GC753" s="179"/>
      <c r="GD753" s="179"/>
      <c r="GE753" s="179"/>
      <c r="GF753" s="179"/>
      <c r="GG753" s="179"/>
      <c r="GH753" s="179"/>
      <c r="GI753" s="179"/>
      <c r="GJ753" s="179"/>
      <c r="GK753" s="179"/>
      <c r="GL753" s="179"/>
      <c r="GM753" s="179"/>
      <c r="GN753" s="179"/>
      <c r="GO753" s="179"/>
      <c r="GP753" s="179"/>
      <c r="GQ753" s="179"/>
      <c r="GR753" s="179"/>
      <c r="GS753" s="179"/>
      <c r="GT753" s="179"/>
      <c r="GU753" s="179"/>
      <c r="GV753" s="179"/>
      <c r="GW753" s="179"/>
      <c r="GX753" s="179"/>
      <c r="GY753" s="179"/>
      <c r="GZ753" s="179"/>
      <c r="HA753" s="179"/>
      <c r="HB753" s="179"/>
      <c r="HC753" s="179"/>
      <c r="HD753" s="179"/>
      <c r="HE753" s="179"/>
      <c r="HF753" s="179"/>
      <c r="HG753" s="179"/>
      <c r="HH753" s="179"/>
      <c r="HI753" s="179"/>
      <c r="HJ753" s="179"/>
      <c r="HK753" s="179"/>
      <c r="HL753" s="179"/>
      <c r="HM753" s="179"/>
      <c r="HN753" s="179"/>
      <c r="HO753" s="179"/>
      <c r="HP753" s="179"/>
      <c r="HQ753" s="179"/>
      <c r="HR753" s="179"/>
      <c r="HS753" s="179"/>
      <c r="HT753" s="179"/>
      <c r="HU753" s="179"/>
      <c r="HV753" s="179"/>
      <c r="HW753" s="179"/>
      <c r="HX753" s="179"/>
      <c r="HY753" s="179"/>
      <c r="HZ753" s="179"/>
      <c r="IA753" s="179"/>
      <c r="IB753" s="179"/>
      <c r="IC753" s="179"/>
      <c r="ID753" s="179"/>
      <c r="IE753" s="179"/>
      <c r="IF753" s="179"/>
      <c r="IG753" s="179"/>
      <c r="IH753" s="179"/>
      <c r="II753" s="179"/>
      <c r="IJ753" s="179"/>
      <c r="IK753" s="179"/>
      <c r="IL753" s="179"/>
      <c r="IM753" s="179"/>
      <c r="IN753" s="179"/>
      <c r="IO753" s="179"/>
      <c r="IP753" s="179"/>
      <c r="IQ753" s="179"/>
      <c r="IR753" s="179"/>
      <c r="IS753" s="179"/>
      <c r="IT753" s="179"/>
      <c r="IU753" s="179"/>
      <c r="IV753" s="179"/>
      <c r="IW753" s="179"/>
      <c r="IX753" s="179"/>
      <c r="IY753" s="179"/>
      <c r="IZ753" s="179"/>
      <c r="JA753" s="179"/>
      <c r="JB753" s="179"/>
      <c r="JC753" s="179"/>
      <c r="JD753" s="179"/>
      <c r="JE753" s="179"/>
      <c r="JF753" s="179"/>
      <c r="JG753" s="179"/>
      <c r="JH753" s="179"/>
      <c r="JI753" s="179"/>
      <c r="JJ753" s="61"/>
    </row>
    <row r="754" spans="1:270" s="9" customFormat="1" ht="80.099999999999994" customHeight="1" x14ac:dyDescent="0.25">
      <c r="A754" s="9">
        <f t="shared" si="65"/>
        <v>732</v>
      </c>
      <c r="B754" s="9">
        <f t="shared" si="64"/>
        <v>58</v>
      </c>
      <c r="C754" s="11" t="s">
        <v>1518</v>
      </c>
      <c r="D754" s="10" t="s">
        <v>276</v>
      </c>
      <c r="E754" s="9" t="s">
        <v>4017</v>
      </c>
      <c r="F754" s="9" t="s">
        <v>4017</v>
      </c>
      <c r="G754" s="88" t="s">
        <v>4111</v>
      </c>
      <c r="H754" s="9" t="s">
        <v>4118</v>
      </c>
      <c r="I754" s="64" t="s">
        <v>4119</v>
      </c>
      <c r="J754" s="9">
        <v>3455347218</v>
      </c>
      <c r="K754" s="9" t="s">
        <v>4017</v>
      </c>
      <c r="L754" s="180">
        <v>31.123954000000001</v>
      </c>
      <c r="M754" s="180">
        <v>69.521980999999997</v>
      </c>
      <c r="N754" s="9" t="s">
        <v>8</v>
      </c>
      <c r="O754" s="9" t="s">
        <v>7</v>
      </c>
      <c r="P754" s="9" t="s">
        <v>8</v>
      </c>
      <c r="S754" s="9">
        <v>2</v>
      </c>
      <c r="T754" s="9" t="s">
        <v>3978</v>
      </c>
      <c r="U754" s="9">
        <v>25500</v>
      </c>
      <c r="V754" s="9" t="s">
        <v>258</v>
      </c>
      <c r="W754" s="10" t="s">
        <v>11</v>
      </c>
      <c r="X754" s="10" t="s">
        <v>1471</v>
      </c>
      <c r="Y754" s="4"/>
      <c r="Z754" s="179"/>
      <c r="AA754" s="179"/>
      <c r="AB754" s="179"/>
      <c r="AC754" s="179"/>
      <c r="AD754" s="179"/>
      <c r="AE754" s="179"/>
      <c r="AF754" s="179"/>
      <c r="AG754" s="179"/>
      <c r="AH754" s="179"/>
      <c r="AI754" s="179"/>
      <c r="AJ754" s="179"/>
      <c r="AK754" s="179"/>
      <c r="AL754" s="179"/>
      <c r="AM754" s="179"/>
      <c r="AN754" s="179"/>
      <c r="AO754" s="179"/>
      <c r="AP754" s="179"/>
      <c r="AQ754" s="179"/>
      <c r="AR754" s="179"/>
      <c r="AS754" s="179"/>
      <c r="AT754" s="179"/>
      <c r="AU754" s="179"/>
      <c r="AV754" s="179"/>
      <c r="AW754" s="179"/>
      <c r="AX754" s="179"/>
      <c r="AY754" s="179"/>
      <c r="AZ754" s="179"/>
      <c r="BA754" s="179"/>
      <c r="BB754" s="179"/>
      <c r="BC754" s="179"/>
      <c r="BD754" s="179"/>
      <c r="BE754" s="179"/>
      <c r="BF754" s="179"/>
      <c r="BG754" s="179"/>
      <c r="BH754" s="179"/>
      <c r="BI754" s="179"/>
      <c r="BJ754" s="179"/>
      <c r="BK754" s="179"/>
      <c r="BL754" s="179"/>
      <c r="BM754" s="179"/>
      <c r="BN754" s="179"/>
      <c r="BO754" s="179"/>
      <c r="BP754" s="179"/>
      <c r="BQ754" s="179"/>
      <c r="BR754" s="179"/>
      <c r="BS754" s="179"/>
      <c r="BT754" s="179"/>
      <c r="BU754" s="179"/>
      <c r="BV754" s="179"/>
      <c r="BW754" s="179"/>
      <c r="BX754" s="179"/>
      <c r="BY754" s="179"/>
      <c r="BZ754" s="179"/>
      <c r="CA754" s="179"/>
      <c r="CB754" s="179"/>
      <c r="CC754" s="179"/>
      <c r="CD754" s="179"/>
      <c r="CE754" s="179"/>
      <c r="CF754" s="179"/>
      <c r="CG754" s="179"/>
      <c r="CH754" s="179"/>
      <c r="CI754" s="179"/>
      <c r="CJ754" s="179"/>
      <c r="CK754" s="179"/>
      <c r="CL754" s="179"/>
      <c r="CM754" s="179"/>
      <c r="CN754" s="179"/>
      <c r="CO754" s="179"/>
      <c r="CP754" s="179"/>
      <c r="CQ754" s="179"/>
      <c r="CR754" s="179"/>
      <c r="CS754" s="179"/>
      <c r="CT754" s="179"/>
      <c r="CU754" s="179"/>
      <c r="CV754" s="179"/>
      <c r="CW754" s="179"/>
      <c r="CX754" s="179"/>
      <c r="CY754" s="179"/>
      <c r="CZ754" s="179"/>
      <c r="DA754" s="179"/>
      <c r="DB754" s="179"/>
      <c r="DC754" s="179"/>
      <c r="DD754" s="179"/>
      <c r="DE754" s="179"/>
      <c r="DF754" s="179"/>
      <c r="DG754" s="179"/>
      <c r="DH754" s="179"/>
      <c r="DI754" s="179"/>
      <c r="DJ754" s="179"/>
      <c r="DK754" s="179"/>
      <c r="DL754" s="179"/>
      <c r="DM754" s="179"/>
      <c r="DN754" s="179"/>
      <c r="DO754" s="179"/>
      <c r="DP754" s="179"/>
      <c r="DQ754" s="179"/>
      <c r="DR754" s="179"/>
      <c r="DS754" s="179"/>
      <c r="DT754" s="179"/>
      <c r="DU754" s="179"/>
      <c r="DV754" s="179"/>
      <c r="DW754" s="179"/>
      <c r="DX754" s="179"/>
      <c r="DY754" s="179"/>
      <c r="DZ754" s="179"/>
      <c r="EA754" s="179"/>
      <c r="EB754" s="179"/>
      <c r="EC754" s="179"/>
      <c r="ED754" s="179"/>
      <c r="EE754" s="179"/>
      <c r="EF754" s="179"/>
      <c r="EG754" s="179"/>
      <c r="EH754" s="179"/>
      <c r="EI754" s="179"/>
      <c r="EJ754" s="179"/>
      <c r="EK754" s="179"/>
      <c r="EL754" s="179"/>
      <c r="EM754" s="179"/>
      <c r="EN754" s="179"/>
      <c r="EO754" s="179"/>
      <c r="EP754" s="179"/>
      <c r="EQ754" s="179"/>
      <c r="ER754" s="179"/>
      <c r="ES754" s="179"/>
      <c r="ET754" s="179"/>
      <c r="EU754" s="179"/>
      <c r="EV754" s="179"/>
      <c r="EW754" s="179"/>
      <c r="EX754" s="179"/>
      <c r="EY754" s="179"/>
      <c r="EZ754" s="179"/>
      <c r="FA754" s="179"/>
      <c r="FB754" s="179"/>
      <c r="FC754" s="179"/>
      <c r="FD754" s="179"/>
      <c r="FE754" s="179"/>
      <c r="FF754" s="179"/>
      <c r="FG754" s="179"/>
      <c r="FH754" s="179"/>
      <c r="FI754" s="179"/>
      <c r="FJ754" s="179"/>
      <c r="FK754" s="179"/>
      <c r="FL754" s="179"/>
      <c r="FM754" s="179"/>
      <c r="FN754" s="179"/>
      <c r="FO754" s="179"/>
      <c r="FP754" s="179"/>
      <c r="FQ754" s="179"/>
      <c r="FR754" s="179"/>
      <c r="FS754" s="179"/>
      <c r="FT754" s="179"/>
      <c r="FU754" s="179"/>
      <c r="FV754" s="179"/>
      <c r="FW754" s="179"/>
      <c r="FX754" s="179"/>
      <c r="FY754" s="179"/>
      <c r="FZ754" s="179"/>
      <c r="GA754" s="179"/>
      <c r="GB754" s="179"/>
      <c r="GC754" s="179"/>
      <c r="GD754" s="179"/>
      <c r="GE754" s="179"/>
      <c r="GF754" s="179"/>
      <c r="GG754" s="179"/>
      <c r="GH754" s="179"/>
      <c r="GI754" s="179"/>
      <c r="GJ754" s="179"/>
      <c r="GK754" s="179"/>
      <c r="GL754" s="179"/>
      <c r="GM754" s="179"/>
      <c r="GN754" s="179"/>
      <c r="GO754" s="179"/>
      <c r="GP754" s="179"/>
      <c r="GQ754" s="179"/>
      <c r="GR754" s="179"/>
      <c r="GS754" s="179"/>
      <c r="GT754" s="179"/>
      <c r="GU754" s="179"/>
      <c r="GV754" s="179"/>
      <c r="GW754" s="179"/>
      <c r="GX754" s="179"/>
      <c r="GY754" s="179"/>
      <c r="GZ754" s="179"/>
      <c r="HA754" s="179"/>
      <c r="HB754" s="179"/>
      <c r="HC754" s="179"/>
      <c r="HD754" s="179"/>
      <c r="HE754" s="179"/>
      <c r="HF754" s="179"/>
      <c r="HG754" s="179"/>
      <c r="HH754" s="179"/>
      <c r="HI754" s="179"/>
      <c r="HJ754" s="179"/>
      <c r="HK754" s="179"/>
      <c r="HL754" s="179"/>
      <c r="HM754" s="179"/>
      <c r="HN754" s="179"/>
      <c r="HO754" s="179"/>
      <c r="HP754" s="179"/>
      <c r="HQ754" s="179"/>
      <c r="HR754" s="179"/>
      <c r="HS754" s="179"/>
      <c r="HT754" s="179"/>
      <c r="HU754" s="179"/>
      <c r="HV754" s="179"/>
      <c r="HW754" s="179"/>
      <c r="HX754" s="179"/>
      <c r="HY754" s="179"/>
      <c r="HZ754" s="179"/>
      <c r="IA754" s="179"/>
      <c r="IB754" s="179"/>
      <c r="IC754" s="179"/>
      <c r="ID754" s="179"/>
      <c r="IE754" s="179"/>
      <c r="IF754" s="179"/>
      <c r="IG754" s="179"/>
      <c r="IH754" s="179"/>
      <c r="II754" s="179"/>
      <c r="IJ754" s="179"/>
      <c r="IK754" s="179"/>
      <c r="IL754" s="179"/>
      <c r="IM754" s="179"/>
      <c r="IN754" s="179"/>
      <c r="IO754" s="179"/>
      <c r="IP754" s="179"/>
      <c r="IQ754" s="179"/>
      <c r="IR754" s="179"/>
      <c r="IS754" s="179"/>
      <c r="IT754" s="179"/>
      <c r="IU754" s="179"/>
      <c r="IV754" s="179"/>
      <c r="IW754" s="179"/>
      <c r="IX754" s="179"/>
      <c r="IY754" s="179"/>
      <c r="IZ754" s="179"/>
      <c r="JA754" s="179"/>
      <c r="JB754" s="179"/>
      <c r="JC754" s="179"/>
      <c r="JD754" s="179"/>
      <c r="JE754" s="179"/>
      <c r="JF754" s="179"/>
      <c r="JG754" s="179"/>
      <c r="JH754" s="179"/>
      <c r="JI754" s="179"/>
      <c r="JJ754" s="61"/>
    </row>
    <row r="755" spans="1:270" s="9" customFormat="1" ht="80.099999999999994" customHeight="1" x14ac:dyDescent="0.25">
      <c r="A755" s="9">
        <f t="shared" si="65"/>
        <v>733</v>
      </c>
      <c r="B755" s="9">
        <f t="shared" si="64"/>
        <v>59</v>
      </c>
      <c r="C755" s="11" t="s">
        <v>1518</v>
      </c>
      <c r="D755" s="10" t="s">
        <v>276</v>
      </c>
      <c r="E755" s="9" t="s">
        <v>4017</v>
      </c>
      <c r="F755" s="9" t="s">
        <v>4017</v>
      </c>
      <c r="G755" s="88" t="s">
        <v>4111</v>
      </c>
      <c r="H755" s="9" t="s">
        <v>190</v>
      </c>
      <c r="I755" s="64" t="s">
        <v>4120</v>
      </c>
      <c r="J755" s="9">
        <v>3318961621</v>
      </c>
      <c r="K755" s="9" t="s">
        <v>4017</v>
      </c>
      <c r="L755" s="180">
        <v>31.090613000000001</v>
      </c>
      <c r="M755" s="180">
        <v>69.518474999999995</v>
      </c>
      <c r="N755" s="9" t="s">
        <v>8</v>
      </c>
      <c r="O755" s="9" t="s">
        <v>7</v>
      </c>
      <c r="P755" s="9" t="s">
        <v>8</v>
      </c>
      <c r="S755" s="9">
        <v>2</v>
      </c>
      <c r="T755" s="9" t="s">
        <v>3978</v>
      </c>
      <c r="U755" s="9">
        <v>25500</v>
      </c>
      <c r="V755" s="9" t="s">
        <v>258</v>
      </c>
      <c r="W755" s="10" t="s">
        <v>11</v>
      </c>
      <c r="X755" s="10" t="s">
        <v>1471</v>
      </c>
      <c r="Y755" s="4"/>
      <c r="Z755" s="179"/>
      <c r="AA755" s="179"/>
      <c r="AB755" s="179"/>
      <c r="AC755" s="179"/>
      <c r="AD755" s="179"/>
      <c r="AE755" s="179"/>
      <c r="AF755" s="179"/>
      <c r="AG755" s="179"/>
      <c r="AH755" s="179"/>
      <c r="AI755" s="179"/>
      <c r="AJ755" s="179"/>
      <c r="AK755" s="179"/>
      <c r="AL755" s="179"/>
      <c r="AM755" s="179"/>
      <c r="AN755" s="179"/>
      <c r="AO755" s="179"/>
      <c r="AP755" s="179"/>
      <c r="AQ755" s="179"/>
      <c r="AR755" s="179"/>
      <c r="AS755" s="179"/>
      <c r="AT755" s="179"/>
      <c r="AU755" s="179"/>
      <c r="AV755" s="179"/>
      <c r="AW755" s="179"/>
      <c r="AX755" s="179"/>
      <c r="AY755" s="179"/>
      <c r="AZ755" s="179"/>
      <c r="BA755" s="179"/>
      <c r="BB755" s="179"/>
      <c r="BC755" s="179"/>
      <c r="BD755" s="179"/>
      <c r="BE755" s="179"/>
      <c r="BF755" s="179"/>
      <c r="BG755" s="179"/>
      <c r="BH755" s="179"/>
      <c r="BI755" s="179"/>
      <c r="BJ755" s="179"/>
      <c r="BK755" s="179"/>
      <c r="BL755" s="179"/>
      <c r="BM755" s="179"/>
      <c r="BN755" s="179"/>
      <c r="BO755" s="179"/>
      <c r="BP755" s="179"/>
      <c r="BQ755" s="179"/>
      <c r="BR755" s="179"/>
      <c r="BS755" s="179"/>
      <c r="BT755" s="179"/>
      <c r="BU755" s="179"/>
      <c r="BV755" s="179"/>
      <c r="BW755" s="179"/>
      <c r="BX755" s="179"/>
      <c r="BY755" s="179"/>
      <c r="BZ755" s="179"/>
      <c r="CA755" s="179"/>
      <c r="CB755" s="179"/>
      <c r="CC755" s="179"/>
      <c r="CD755" s="179"/>
      <c r="CE755" s="179"/>
      <c r="CF755" s="179"/>
      <c r="CG755" s="179"/>
      <c r="CH755" s="179"/>
      <c r="CI755" s="179"/>
      <c r="CJ755" s="179"/>
      <c r="CK755" s="179"/>
      <c r="CL755" s="179"/>
      <c r="CM755" s="179"/>
      <c r="CN755" s="179"/>
      <c r="CO755" s="179"/>
      <c r="CP755" s="179"/>
      <c r="CQ755" s="179"/>
      <c r="CR755" s="179"/>
      <c r="CS755" s="179"/>
      <c r="CT755" s="179"/>
      <c r="CU755" s="179"/>
      <c r="CV755" s="179"/>
      <c r="CW755" s="179"/>
      <c r="CX755" s="179"/>
      <c r="CY755" s="179"/>
      <c r="CZ755" s="179"/>
      <c r="DA755" s="179"/>
      <c r="DB755" s="179"/>
      <c r="DC755" s="179"/>
      <c r="DD755" s="179"/>
      <c r="DE755" s="179"/>
      <c r="DF755" s="179"/>
      <c r="DG755" s="179"/>
      <c r="DH755" s="179"/>
      <c r="DI755" s="179"/>
      <c r="DJ755" s="179"/>
      <c r="DK755" s="179"/>
      <c r="DL755" s="179"/>
      <c r="DM755" s="179"/>
      <c r="DN755" s="179"/>
      <c r="DO755" s="179"/>
      <c r="DP755" s="179"/>
      <c r="DQ755" s="179"/>
      <c r="DR755" s="179"/>
      <c r="DS755" s="179"/>
      <c r="DT755" s="179"/>
      <c r="DU755" s="179"/>
      <c r="DV755" s="179"/>
      <c r="DW755" s="179"/>
      <c r="DX755" s="179"/>
      <c r="DY755" s="179"/>
      <c r="DZ755" s="179"/>
      <c r="EA755" s="179"/>
      <c r="EB755" s="179"/>
      <c r="EC755" s="179"/>
      <c r="ED755" s="179"/>
      <c r="EE755" s="179"/>
      <c r="EF755" s="179"/>
      <c r="EG755" s="179"/>
      <c r="EH755" s="179"/>
      <c r="EI755" s="179"/>
      <c r="EJ755" s="179"/>
      <c r="EK755" s="179"/>
      <c r="EL755" s="179"/>
      <c r="EM755" s="179"/>
      <c r="EN755" s="179"/>
      <c r="EO755" s="179"/>
      <c r="EP755" s="179"/>
      <c r="EQ755" s="179"/>
      <c r="ER755" s="179"/>
      <c r="ES755" s="179"/>
      <c r="ET755" s="179"/>
      <c r="EU755" s="179"/>
      <c r="EV755" s="179"/>
      <c r="EW755" s="179"/>
      <c r="EX755" s="179"/>
      <c r="EY755" s="179"/>
      <c r="EZ755" s="179"/>
      <c r="FA755" s="179"/>
      <c r="FB755" s="179"/>
      <c r="FC755" s="179"/>
      <c r="FD755" s="179"/>
      <c r="FE755" s="179"/>
      <c r="FF755" s="179"/>
      <c r="FG755" s="179"/>
      <c r="FH755" s="179"/>
      <c r="FI755" s="179"/>
      <c r="FJ755" s="179"/>
      <c r="FK755" s="179"/>
      <c r="FL755" s="179"/>
      <c r="FM755" s="179"/>
      <c r="FN755" s="179"/>
      <c r="FO755" s="179"/>
      <c r="FP755" s="179"/>
      <c r="FQ755" s="179"/>
      <c r="FR755" s="179"/>
      <c r="FS755" s="179"/>
      <c r="FT755" s="179"/>
      <c r="FU755" s="179"/>
      <c r="FV755" s="179"/>
      <c r="FW755" s="179"/>
      <c r="FX755" s="179"/>
      <c r="FY755" s="179"/>
      <c r="FZ755" s="179"/>
      <c r="GA755" s="179"/>
      <c r="GB755" s="179"/>
      <c r="GC755" s="179"/>
      <c r="GD755" s="179"/>
      <c r="GE755" s="179"/>
      <c r="GF755" s="179"/>
      <c r="GG755" s="179"/>
      <c r="GH755" s="179"/>
      <c r="GI755" s="179"/>
      <c r="GJ755" s="179"/>
      <c r="GK755" s="179"/>
      <c r="GL755" s="179"/>
      <c r="GM755" s="179"/>
      <c r="GN755" s="179"/>
      <c r="GO755" s="179"/>
      <c r="GP755" s="179"/>
      <c r="GQ755" s="179"/>
      <c r="GR755" s="179"/>
      <c r="GS755" s="179"/>
      <c r="GT755" s="179"/>
      <c r="GU755" s="179"/>
      <c r="GV755" s="179"/>
      <c r="GW755" s="179"/>
      <c r="GX755" s="179"/>
      <c r="GY755" s="179"/>
      <c r="GZ755" s="179"/>
      <c r="HA755" s="179"/>
      <c r="HB755" s="179"/>
      <c r="HC755" s="179"/>
      <c r="HD755" s="179"/>
      <c r="HE755" s="179"/>
      <c r="HF755" s="179"/>
      <c r="HG755" s="179"/>
      <c r="HH755" s="179"/>
      <c r="HI755" s="179"/>
      <c r="HJ755" s="179"/>
      <c r="HK755" s="179"/>
      <c r="HL755" s="179"/>
      <c r="HM755" s="179"/>
      <c r="HN755" s="179"/>
      <c r="HO755" s="179"/>
      <c r="HP755" s="179"/>
      <c r="HQ755" s="179"/>
      <c r="HR755" s="179"/>
      <c r="HS755" s="179"/>
      <c r="HT755" s="179"/>
      <c r="HU755" s="179"/>
      <c r="HV755" s="179"/>
      <c r="HW755" s="179"/>
      <c r="HX755" s="179"/>
      <c r="HY755" s="179"/>
      <c r="HZ755" s="179"/>
      <c r="IA755" s="179"/>
      <c r="IB755" s="179"/>
      <c r="IC755" s="179"/>
      <c r="ID755" s="179"/>
      <c r="IE755" s="179"/>
      <c r="IF755" s="179"/>
      <c r="IG755" s="179"/>
      <c r="IH755" s="179"/>
      <c r="II755" s="179"/>
      <c r="IJ755" s="179"/>
      <c r="IK755" s="179"/>
      <c r="IL755" s="179"/>
      <c r="IM755" s="179"/>
      <c r="IN755" s="179"/>
      <c r="IO755" s="179"/>
      <c r="IP755" s="179"/>
      <c r="IQ755" s="179"/>
      <c r="IR755" s="179"/>
      <c r="IS755" s="179"/>
      <c r="IT755" s="179"/>
      <c r="IU755" s="179"/>
      <c r="IV755" s="179"/>
      <c r="IW755" s="179"/>
      <c r="IX755" s="179"/>
      <c r="IY755" s="179"/>
      <c r="IZ755" s="179"/>
      <c r="JA755" s="179"/>
      <c r="JB755" s="179"/>
      <c r="JC755" s="179"/>
      <c r="JD755" s="179"/>
      <c r="JE755" s="179"/>
      <c r="JF755" s="179"/>
      <c r="JG755" s="179"/>
      <c r="JH755" s="179"/>
      <c r="JI755" s="179"/>
      <c r="JJ755" s="61"/>
    </row>
    <row r="756" spans="1:270" s="9" customFormat="1" ht="80.099999999999994" customHeight="1" x14ac:dyDescent="0.25">
      <c r="A756" s="9">
        <f t="shared" si="65"/>
        <v>734</v>
      </c>
      <c r="B756" s="9">
        <f t="shared" si="64"/>
        <v>60</v>
      </c>
      <c r="C756" s="11" t="s">
        <v>1518</v>
      </c>
      <c r="D756" s="10" t="s">
        <v>276</v>
      </c>
      <c r="E756" s="9" t="s">
        <v>4017</v>
      </c>
      <c r="F756" s="9" t="s">
        <v>4017</v>
      </c>
      <c r="G756" s="88" t="s">
        <v>4121</v>
      </c>
      <c r="H756" s="9" t="s">
        <v>4122</v>
      </c>
      <c r="I756" s="64" t="s">
        <v>4123</v>
      </c>
      <c r="J756" s="9">
        <v>3377456626</v>
      </c>
      <c r="K756" s="9" t="s">
        <v>4017</v>
      </c>
      <c r="L756" s="180">
        <v>31.090212000000001</v>
      </c>
      <c r="M756" s="180">
        <v>69.514852000000005</v>
      </c>
      <c r="N756" s="9" t="s">
        <v>8</v>
      </c>
      <c r="O756" s="9" t="s">
        <v>7</v>
      </c>
      <c r="P756" s="9" t="s">
        <v>8</v>
      </c>
      <c r="S756" s="9">
        <v>2</v>
      </c>
      <c r="T756" s="9" t="s">
        <v>3978</v>
      </c>
      <c r="U756" s="9">
        <v>25500</v>
      </c>
      <c r="V756" s="9" t="s">
        <v>258</v>
      </c>
      <c r="W756" s="10" t="s">
        <v>11</v>
      </c>
      <c r="X756" s="10" t="s">
        <v>1471</v>
      </c>
      <c r="Y756" s="4"/>
      <c r="Z756" s="179"/>
      <c r="AA756" s="179"/>
      <c r="AB756" s="179"/>
      <c r="AC756" s="179"/>
      <c r="AD756" s="179"/>
      <c r="AE756" s="179"/>
      <c r="AF756" s="179"/>
      <c r="AG756" s="179"/>
      <c r="AH756" s="179"/>
      <c r="AI756" s="179"/>
      <c r="AJ756" s="179"/>
      <c r="AK756" s="179"/>
      <c r="AL756" s="179"/>
      <c r="AM756" s="179"/>
      <c r="AN756" s="179"/>
      <c r="AO756" s="179"/>
      <c r="AP756" s="179"/>
      <c r="AQ756" s="179"/>
      <c r="AR756" s="179"/>
      <c r="AS756" s="179"/>
      <c r="AT756" s="179"/>
      <c r="AU756" s="179"/>
      <c r="AV756" s="179"/>
      <c r="AW756" s="179"/>
      <c r="AX756" s="179"/>
      <c r="AY756" s="179"/>
      <c r="AZ756" s="179"/>
      <c r="BA756" s="179"/>
      <c r="BB756" s="179"/>
      <c r="BC756" s="179"/>
      <c r="BD756" s="179"/>
      <c r="BE756" s="179"/>
      <c r="BF756" s="179"/>
      <c r="BG756" s="179"/>
      <c r="BH756" s="179"/>
      <c r="BI756" s="179"/>
      <c r="BJ756" s="179"/>
      <c r="BK756" s="179"/>
      <c r="BL756" s="179"/>
      <c r="BM756" s="179"/>
      <c r="BN756" s="179"/>
      <c r="BO756" s="179"/>
      <c r="BP756" s="179"/>
      <c r="BQ756" s="179"/>
      <c r="BR756" s="179"/>
      <c r="BS756" s="179"/>
      <c r="BT756" s="179"/>
      <c r="BU756" s="179"/>
      <c r="BV756" s="179"/>
      <c r="BW756" s="179"/>
      <c r="BX756" s="179"/>
      <c r="BY756" s="179"/>
      <c r="BZ756" s="179"/>
      <c r="CA756" s="179"/>
      <c r="CB756" s="179"/>
      <c r="CC756" s="179"/>
      <c r="CD756" s="179"/>
      <c r="CE756" s="179"/>
      <c r="CF756" s="179"/>
      <c r="CG756" s="179"/>
      <c r="CH756" s="179"/>
      <c r="CI756" s="179"/>
      <c r="CJ756" s="179"/>
      <c r="CK756" s="179"/>
      <c r="CL756" s="179"/>
      <c r="CM756" s="179"/>
      <c r="CN756" s="179"/>
      <c r="CO756" s="179"/>
      <c r="CP756" s="179"/>
      <c r="CQ756" s="179"/>
      <c r="CR756" s="179"/>
      <c r="CS756" s="179"/>
      <c r="CT756" s="179"/>
      <c r="CU756" s="179"/>
      <c r="CV756" s="179"/>
      <c r="CW756" s="179"/>
      <c r="CX756" s="179"/>
      <c r="CY756" s="179"/>
      <c r="CZ756" s="179"/>
      <c r="DA756" s="179"/>
      <c r="DB756" s="179"/>
      <c r="DC756" s="179"/>
      <c r="DD756" s="179"/>
      <c r="DE756" s="179"/>
      <c r="DF756" s="179"/>
      <c r="DG756" s="179"/>
      <c r="DH756" s="179"/>
      <c r="DI756" s="179"/>
      <c r="DJ756" s="179"/>
      <c r="DK756" s="179"/>
      <c r="DL756" s="179"/>
      <c r="DM756" s="179"/>
      <c r="DN756" s="179"/>
      <c r="DO756" s="179"/>
      <c r="DP756" s="179"/>
      <c r="DQ756" s="179"/>
      <c r="DR756" s="179"/>
      <c r="DS756" s="179"/>
      <c r="DT756" s="179"/>
      <c r="DU756" s="179"/>
      <c r="DV756" s="179"/>
      <c r="DW756" s="179"/>
      <c r="DX756" s="179"/>
      <c r="DY756" s="179"/>
      <c r="DZ756" s="179"/>
      <c r="EA756" s="179"/>
      <c r="EB756" s="179"/>
      <c r="EC756" s="179"/>
      <c r="ED756" s="179"/>
      <c r="EE756" s="179"/>
      <c r="EF756" s="179"/>
      <c r="EG756" s="179"/>
      <c r="EH756" s="179"/>
      <c r="EI756" s="179"/>
      <c r="EJ756" s="179"/>
      <c r="EK756" s="179"/>
      <c r="EL756" s="179"/>
      <c r="EM756" s="179"/>
      <c r="EN756" s="179"/>
      <c r="EO756" s="179"/>
      <c r="EP756" s="179"/>
      <c r="EQ756" s="179"/>
      <c r="ER756" s="179"/>
      <c r="ES756" s="179"/>
      <c r="ET756" s="179"/>
      <c r="EU756" s="179"/>
      <c r="EV756" s="179"/>
      <c r="EW756" s="179"/>
      <c r="EX756" s="179"/>
      <c r="EY756" s="179"/>
      <c r="EZ756" s="179"/>
      <c r="FA756" s="179"/>
      <c r="FB756" s="179"/>
      <c r="FC756" s="179"/>
      <c r="FD756" s="179"/>
      <c r="FE756" s="179"/>
      <c r="FF756" s="179"/>
      <c r="FG756" s="179"/>
      <c r="FH756" s="179"/>
      <c r="FI756" s="179"/>
      <c r="FJ756" s="179"/>
      <c r="FK756" s="179"/>
      <c r="FL756" s="179"/>
      <c r="FM756" s="179"/>
      <c r="FN756" s="179"/>
      <c r="FO756" s="179"/>
      <c r="FP756" s="179"/>
      <c r="FQ756" s="179"/>
      <c r="FR756" s="179"/>
      <c r="FS756" s="179"/>
      <c r="FT756" s="179"/>
      <c r="FU756" s="179"/>
      <c r="FV756" s="179"/>
      <c r="FW756" s="179"/>
      <c r="FX756" s="179"/>
      <c r="FY756" s="179"/>
      <c r="FZ756" s="179"/>
      <c r="GA756" s="179"/>
      <c r="GB756" s="179"/>
      <c r="GC756" s="179"/>
      <c r="GD756" s="179"/>
      <c r="GE756" s="179"/>
      <c r="GF756" s="179"/>
      <c r="GG756" s="179"/>
      <c r="GH756" s="179"/>
      <c r="GI756" s="179"/>
      <c r="GJ756" s="179"/>
      <c r="GK756" s="179"/>
      <c r="GL756" s="179"/>
      <c r="GM756" s="179"/>
      <c r="GN756" s="179"/>
      <c r="GO756" s="179"/>
      <c r="GP756" s="179"/>
      <c r="GQ756" s="179"/>
      <c r="GR756" s="179"/>
      <c r="GS756" s="179"/>
      <c r="GT756" s="179"/>
      <c r="GU756" s="179"/>
      <c r="GV756" s="179"/>
      <c r="GW756" s="179"/>
      <c r="GX756" s="179"/>
      <c r="GY756" s="179"/>
      <c r="GZ756" s="179"/>
      <c r="HA756" s="179"/>
      <c r="HB756" s="179"/>
      <c r="HC756" s="179"/>
      <c r="HD756" s="179"/>
      <c r="HE756" s="179"/>
      <c r="HF756" s="179"/>
      <c r="HG756" s="179"/>
      <c r="HH756" s="179"/>
      <c r="HI756" s="179"/>
      <c r="HJ756" s="179"/>
      <c r="HK756" s="179"/>
      <c r="HL756" s="179"/>
      <c r="HM756" s="179"/>
      <c r="HN756" s="179"/>
      <c r="HO756" s="179"/>
      <c r="HP756" s="179"/>
      <c r="HQ756" s="179"/>
      <c r="HR756" s="179"/>
      <c r="HS756" s="179"/>
      <c r="HT756" s="179"/>
      <c r="HU756" s="179"/>
      <c r="HV756" s="179"/>
      <c r="HW756" s="179"/>
      <c r="HX756" s="179"/>
      <c r="HY756" s="179"/>
      <c r="HZ756" s="179"/>
      <c r="IA756" s="179"/>
      <c r="IB756" s="179"/>
      <c r="IC756" s="179"/>
      <c r="ID756" s="179"/>
      <c r="IE756" s="179"/>
      <c r="IF756" s="179"/>
      <c r="IG756" s="179"/>
      <c r="IH756" s="179"/>
      <c r="II756" s="179"/>
      <c r="IJ756" s="179"/>
      <c r="IK756" s="179"/>
      <c r="IL756" s="179"/>
      <c r="IM756" s="179"/>
      <c r="IN756" s="179"/>
      <c r="IO756" s="179"/>
      <c r="IP756" s="179"/>
      <c r="IQ756" s="179"/>
      <c r="IR756" s="179"/>
      <c r="IS756" s="179"/>
      <c r="IT756" s="179"/>
      <c r="IU756" s="179"/>
      <c r="IV756" s="179"/>
      <c r="IW756" s="179"/>
      <c r="IX756" s="179"/>
      <c r="IY756" s="179"/>
      <c r="IZ756" s="179"/>
      <c r="JA756" s="179"/>
      <c r="JB756" s="179"/>
      <c r="JC756" s="179"/>
      <c r="JD756" s="179"/>
      <c r="JE756" s="179"/>
      <c r="JF756" s="179"/>
      <c r="JG756" s="179"/>
      <c r="JH756" s="179"/>
      <c r="JI756" s="179"/>
      <c r="JJ756" s="61"/>
    </row>
    <row r="757" spans="1:270" s="9" customFormat="1" ht="80.099999999999994" customHeight="1" x14ac:dyDescent="0.25">
      <c r="A757" s="9">
        <f t="shared" si="65"/>
        <v>735</v>
      </c>
      <c r="B757" s="9">
        <f t="shared" si="64"/>
        <v>61</v>
      </c>
      <c r="C757" s="11" t="s">
        <v>1518</v>
      </c>
      <c r="D757" s="10" t="s">
        <v>276</v>
      </c>
      <c r="E757" s="9" t="s">
        <v>3983</v>
      </c>
      <c r="F757" s="9" t="s">
        <v>3983</v>
      </c>
      <c r="G757" s="88" t="s">
        <v>4124</v>
      </c>
      <c r="H757" s="9" t="s">
        <v>4125</v>
      </c>
      <c r="I757" s="64" t="s">
        <v>4126</v>
      </c>
      <c r="J757" s="9">
        <v>3490239493</v>
      </c>
      <c r="K757" s="9" t="s">
        <v>3983</v>
      </c>
      <c r="L757" s="180">
        <v>30.514856999999999</v>
      </c>
      <c r="M757" s="180">
        <v>70.072644999999994</v>
      </c>
      <c r="N757" s="9" t="s">
        <v>8</v>
      </c>
      <c r="O757" s="9" t="s">
        <v>7</v>
      </c>
      <c r="P757" s="9" t="s">
        <v>8</v>
      </c>
      <c r="S757" s="9">
        <v>2</v>
      </c>
      <c r="T757" s="9" t="s">
        <v>3978</v>
      </c>
      <c r="U757" s="9">
        <v>25500</v>
      </c>
      <c r="V757" s="9" t="s">
        <v>258</v>
      </c>
      <c r="W757" s="10" t="s">
        <v>11</v>
      </c>
      <c r="X757" s="10" t="s">
        <v>1471</v>
      </c>
      <c r="Y757" s="4"/>
      <c r="Z757" s="179"/>
      <c r="AA757" s="179"/>
      <c r="AB757" s="179"/>
      <c r="AC757" s="179"/>
      <c r="AD757" s="179"/>
      <c r="AE757" s="179"/>
      <c r="AF757" s="179"/>
      <c r="AG757" s="179"/>
      <c r="AH757" s="179"/>
      <c r="AI757" s="179"/>
      <c r="AJ757" s="179"/>
      <c r="AK757" s="179"/>
      <c r="AL757" s="179"/>
      <c r="AM757" s="179"/>
      <c r="AN757" s="179"/>
      <c r="AO757" s="179"/>
      <c r="AP757" s="179"/>
      <c r="AQ757" s="179"/>
      <c r="AR757" s="179"/>
      <c r="AS757" s="179"/>
      <c r="AT757" s="179"/>
      <c r="AU757" s="179"/>
      <c r="AV757" s="179"/>
      <c r="AW757" s="179"/>
      <c r="AX757" s="179"/>
      <c r="AY757" s="179"/>
      <c r="AZ757" s="179"/>
      <c r="BA757" s="179"/>
      <c r="BB757" s="179"/>
      <c r="BC757" s="179"/>
      <c r="BD757" s="179"/>
      <c r="BE757" s="179"/>
      <c r="BF757" s="179"/>
      <c r="BG757" s="179"/>
      <c r="BH757" s="179"/>
      <c r="BI757" s="179"/>
      <c r="BJ757" s="179"/>
      <c r="BK757" s="179"/>
      <c r="BL757" s="179"/>
      <c r="BM757" s="179"/>
      <c r="BN757" s="179"/>
      <c r="BO757" s="179"/>
      <c r="BP757" s="179"/>
      <c r="BQ757" s="179"/>
      <c r="BR757" s="179"/>
      <c r="BS757" s="179"/>
      <c r="BT757" s="179"/>
      <c r="BU757" s="179"/>
      <c r="BV757" s="179"/>
      <c r="BW757" s="179"/>
      <c r="BX757" s="179"/>
      <c r="BY757" s="179"/>
      <c r="BZ757" s="179"/>
      <c r="CA757" s="179"/>
      <c r="CB757" s="179"/>
      <c r="CC757" s="179"/>
      <c r="CD757" s="179"/>
      <c r="CE757" s="179"/>
      <c r="CF757" s="179"/>
      <c r="CG757" s="179"/>
      <c r="CH757" s="179"/>
      <c r="CI757" s="179"/>
      <c r="CJ757" s="179"/>
      <c r="CK757" s="179"/>
      <c r="CL757" s="179"/>
      <c r="CM757" s="179"/>
      <c r="CN757" s="179"/>
      <c r="CO757" s="179"/>
      <c r="CP757" s="179"/>
      <c r="CQ757" s="179"/>
      <c r="CR757" s="179"/>
      <c r="CS757" s="179"/>
      <c r="CT757" s="179"/>
      <c r="CU757" s="179"/>
      <c r="CV757" s="179"/>
      <c r="CW757" s="179"/>
      <c r="CX757" s="179"/>
      <c r="CY757" s="179"/>
      <c r="CZ757" s="179"/>
      <c r="DA757" s="179"/>
      <c r="DB757" s="179"/>
      <c r="DC757" s="179"/>
      <c r="DD757" s="179"/>
      <c r="DE757" s="179"/>
      <c r="DF757" s="179"/>
      <c r="DG757" s="179"/>
      <c r="DH757" s="179"/>
      <c r="DI757" s="179"/>
      <c r="DJ757" s="179"/>
      <c r="DK757" s="179"/>
      <c r="DL757" s="179"/>
      <c r="DM757" s="179"/>
      <c r="DN757" s="179"/>
      <c r="DO757" s="179"/>
      <c r="DP757" s="179"/>
      <c r="DQ757" s="179"/>
      <c r="DR757" s="179"/>
      <c r="DS757" s="179"/>
      <c r="DT757" s="179"/>
      <c r="DU757" s="179"/>
      <c r="DV757" s="179"/>
      <c r="DW757" s="179"/>
      <c r="DX757" s="179"/>
      <c r="DY757" s="179"/>
      <c r="DZ757" s="179"/>
      <c r="EA757" s="179"/>
      <c r="EB757" s="179"/>
      <c r="EC757" s="179"/>
      <c r="ED757" s="179"/>
      <c r="EE757" s="179"/>
      <c r="EF757" s="179"/>
      <c r="EG757" s="179"/>
      <c r="EH757" s="179"/>
      <c r="EI757" s="179"/>
      <c r="EJ757" s="179"/>
      <c r="EK757" s="179"/>
      <c r="EL757" s="179"/>
      <c r="EM757" s="179"/>
      <c r="EN757" s="179"/>
      <c r="EO757" s="179"/>
      <c r="EP757" s="179"/>
      <c r="EQ757" s="179"/>
      <c r="ER757" s="179"/>
      <c r="ES757" s="179"/>
      <c r="ET757" s="179"/>
      <c r="EU757" s="179"/>
      <c r="EV757" s="179"/>
      <c r="EW757" s="179"/>
      <c r="EX757" s="179"/>
      <c r="EY757" s="179"/>
      <c r="EZ757" s="179"/>
      <c r="FA757" s="179"/>
      <c r="FB757" s="179"/>
      <c r="FC757" s="179"/>
      <c r="FD757" s="179"/>
      <c r="FE757" s="179"/>
      <c r="FF757" s="179"/>
      <c r="FG757" s="179"/>
      <c r="FH757" s="179"/>
      <c r="FI757" s="179"/>
      <c r="FJ757" s="179"/>
      <c r="FK757" s="179"/>
      <c r="FL757" s="179"/>
      <c r="FM757" s="179"/>
      <c r="FN757" s="179"/>
      <c r="FO757" s="179"/>
      <c r="FP757" s="179"/>
      <c r="FQ757" s="179"/>
      <c r="FR757" s="179"/>
      <c r="FS757" s="179"/>
      <c r="FT757" s="179"/>
      <c r="FU757" s="179"/>
      <c r="FV757" s="179"/>
      <c r="FW757" s="179"/>
      <c r="FX757" s="179"/>
      <c r="FY757" s="179"/>
      <c r="FZ757" s="179"/>
      <c r="GA757" s="179"/>
      <c r="GB757" s="179"/>
      <c r="GC757" s="179"/>
      <c r="GD757" s="179"/>
      <c r="GE757" s="179"/>
      <c r="GF757" s="179"/>
      <c r="GG757" s="179"/>
      <c r="GH757" s="179"/>
      <c r="GI757" s="179"/>
      <c r="GJ757" s="179"/>
      <c r="GK757" s="179"/>
      <c r="GL757" s="179"/>
      <c r="GM757" s="179"/>
      <c r="GN757" s="179"/>
      <c r="GO757" s="179"/>
      <c r="GP757" s="179"/>
      <c r="GQ757" s="179"/>
      <c r="GR757" s="179"/>
      <c r="GS757" s="179"/>
      <c r="GT757" s="179"/>
      <c r="GU757" s="179"/>
      <c r="GV757" s="179"/>
      <c r="GW757" s="179"/>
      <c r="GX757" s="179"/>
      <c r="GY757" s="179"/>
      <c r="GZ757" s="179"/>
      <c r="HA757" s="179"/>
      <c r="HB757" s="179"/>
      <c r="HC757" s="179"/>
      <c r="HD757" s="179"/>
      <c r="HE757" s="179"/>
      <c r="HF757" s="179"/>
      <c r="HG757" s="179"/>
      <c r="HH757" s="179"/>
      <c r="HI757" s="179"/>
      <c r="HJ757" s="179"/>
      <c r="HK757" s="179"/>
      <c r="HL757" s="179"/>
      <c r="HM757" s="179"/>
      <c r="HN757" s="179"/>
      <c r="HO757" s="179"/>
      <c r="HP757" s="179"/>
      <c r="HQ757" s="179"/>
      <c r="HR757" s="179"/>
      <c r="HS757" s="179"/>
      <c r="HT757" s="179"/>
      <c r="HU757" s="179"/>
      <c r="HV757" s="179"/>
      <c r="HW757" s="179"/>
      <c r="HX757" s="179"/>
      <c r="HY757" s="179"/>
      <c r="HZ757" s="179"/>
      <c r="IA757" s="179"/>
      <c r="IB757" s="179"/>
      <c r="IC757" s="179"/>
      <c r="ID757" s="179"/>
      <c r="IE757" s="179"/>
      <c r="IF757" s="179"/>
      <c r="IG757" s="179"/>
      <c r="IH757" s="179"/>
      <c r="II757" s="179"/>
      <c r="IJ757" s="179"/>
      <c r="IK757" s="179"/>
      <c r="IL757" s="179"/>
      <c r="IM757" s="179"/>
      <c r="IN757" s="179"/>
      <c r="IO757" s="179"/>
      <c r="IP757" s="179"/>
      <c r="IQ757" s="179"/>
      <c r="IR757" s="179"/>
      <c r="IS757" s="179"/>
      <c r="IT757" s="179"/>
      <c r="IU757" s="179"/>
      <c r="IV757" s="179"/>
      <c r="IW757" s="179"/>
      <c r="IX757" s="179"/>
      <c r="IY757" s="179"/>
      <c r="IZ757" s="179"/>
      <c r="JA757" s="179"/>
      <c r="JB757" s="179"/>
      <c r="JC757" s="179"/>
      <c r="JD757" s="179"/>
      <c r="JE757" s="179"/>
      <c r="JF757" s="179"/>
      <c r="JG757" s="179"/>
      <c r="JH757" s="179"/>
      <c r="JI757" s="179"/>
      <c r="JJ757" s="61"/>
    </row>
    <row r="758" spans="1:270" s="9" customFormat="1" ht="80.099999999999994" customHeight="1" x14ac:dyDescent="0.25">
      <c r="A758" s="9">
        <f t="shared" si="65"/>
        <v>736</v>
      </c>
      <c r="B758" s="9">
        <f t="shared" si="64"/>
        <v>62</v>
      </c>
      <c r="C758" s="11" t="s">
        <v>1518</v>
      </c>
      <c r="D758" s="10" t="s">
        <v>276</v>
      </c>
      <c r="E758" s="9" t="s">
        <v>3983</v>
      </c>
      <c r="F758" s="9" t="s">
        <v>3983</v>
      </c>
      <c r="G758" s="88" t="s">
        <v>4124</v>
      </c>
      <c r="H758" s="9" t="s">
        <v>947</v>
      </c>
      <c r="I758" s="64" t="s">
        <v>4127</v>
      </c>
      <c r="J758" s="9">
        <v>3238337551</v>
      </c>
      <c r="K758" s="9" t="s">
        <v>3983</v>
      </c>
      <c r="L758" s="180">
        <v>30.515844999999999</v>
      </c>
      <c r="M758" s="180">
        <v>70.073853999999997</v>
      </c>
      <c r="N758" s="9" t="s">
        <v>8</v>
      </c>
      <c r="O758" s="9" t="s">
        <v>7</v>
      </c>
      <c r="P758" s="9" t="s">
        <v>8</v>
      </c>
      <c r="S758" s="9">
        <v>2</v>
      </c>
      <c r="T758" s="9" t="s">
        <v>3978</v>
      </c>
      <c r="U758" s="9">
        <v>25500</v>
      </c>
      <c r="V758" s="9" t="s">
        <v>258</v>
      </c>
      <c r="W758" s="10" t="s">
        <v>11</v>
      </c>
      <c r="X758" s="10" t="s">
        <v>1471</v>
      </c>
      <c r="Y758" s="4"/>
      <c r="Z758" s="179"/>
      <c r="AA758" s="179"/>
      <c r="AB758" s="179"/>
      <c r="AC758" s="179"/>
      <c r="AD758" s="179"/>
      <c r="AE758" s="179"/>
      <c r="AF758" s="179"/>
      <c r="AG758" s="179"/>
      <c r="AH758" s="179"/>
      <c r="AI758" s="179"/>
      <c r="AJ758" s="179"/>
      <c r="AK758" s="179"/>
      <c r="AL758" s="179"/>
      <c r="AM758" s="179"/>
      <c r="AN758" s="179"/>
      <c r="AO758" s="179"/>
      <c r="AP758" s="179"/>
      <c r="AQ758" s="179"/>
      <c r="AR758" s="179"/>
      <c r="AS758" s="179"/>
      <c r="AT758" s="179"/>
      <c r="AU758" s="179"/>
      <c r="AV758" s="179"/>
      <c r="AW758" s="179"/>
      <c r="AX758" s="179"/>
      <c r="AY758" s="179"/>
      <c r="AZ758" s="179"/>
      <c r="BA758" s="179"/>
      <c r="BB758" s="179"/>
      <c r="BC758" s="179"/>
      <c r="BD758" s="179"/>
      <c r="BE758" s="179"/>
      <c r="BF758" s="179"/>
      <c r="BG758" s="179"/>
      <c r="BH758" s="179"/>
      <c r="BI758" s="179"/>
      <c r="BJ758" s="179"/>
      <c r="BK758" s="179"/>
      <c r="BL758" s="179"/>
      <c r="BM758" s="179"/>
      <c r="BN758" s="179"/>
      <c r="BO758" s="179"/>
      <c r="BP758" s="179"/>
      <c r="BQ758" s="179"/>
      <c r="BR758" s="179"/>
      <c r="BS758" s="179"/>
      <c r="BT758" s="179"/>
      <c r="BU758" s="179"/>
      <c r="BV758" s="179"/>
      <c r="BW758" s="179"/>
      <c r="BX758" s="179"/>
      <c r="BY758" s="179"/>
      <c r="BZ758" s="179"/>
      <c r="CA758" s="179"/>
      <c r="CB758" s="179"/>
      <c r="CC758" s="179"/>
      <c r="CD758" s="179"/>
      <c r="CE758" s="179"/>
      <c r="CF758" s="179"/>
      <c r="CG758" s="179"/>
      <c r="CH758" s="179"/>
      <c r="CI758" s="179"/>
      <c r="CJ758" s="179"/>
      <c r="CK758" s="179"/>
      <c r="CL758" s="179"/>
      <c r="CM758" s="179"/>
      <c r="CN758" s="179"/>
      <c r="CO758" s="179"/>
      <c r="CP758" s="179"/>
      <c r="CQ758" s="179"/>
      <c r="CR758" s="179"/>
      <c r="CS758" s="179"/>
      <c r="CT758" s="179"/>
      <c r="CU758" s="179"/>
      <c r="CV758" s="179"/>
      <c r="CW758" s="179"/>
      <c r="CX758" s="179"/>
      <c r="CY758" s="179"/>
      <c r="CZ758" s="179"/>
      <c r="DA758" s="179"/>
      <c r="DB758" s="179"/>
      <c r="DC758" s="179"/>
      <c r="DD758" s="179"/>
      <c r="DE758" s="179"/>
      <c r="DF758" s="179"/>
      <c r="DG758" s="179"/>
      <c r="DH758" s="179"/>
      <c r="DI758" s="179"/>
      <c r="DJ758" s="179"/>
      <c r="DK758" s="179"/>
      <c r="DL758" s="179"/>
      <c r="DM758" s="179"/>
      <c r="DN758" s="179"/>
      <c r="DO758" s="179"/>
      <c r="DP758" s="179"/>
      <c r="DQ758" s="179"/>
      <c r="DR758" s="179"/>
      <c r="DS758" s="179"/>
      <c r="DT758" s="179"/>
      <c r="DU758" s="179"/>
      <c r="DV758" s="179"/>
      <c r="DW758" s="179"/>
      <c r="DX758" s="179"/>
      <c r="DY758" s="179"/>
      <c r="DZ758" s="179"/>
      <c r="EA758" s="179"/>
      <c r="EB758" s="179"/>
      <c r="EC758" s="179"/>
      <c r="ED758" s="179"/>
      <c r="EE758" s="179"/>
      <c r="EF758" s="179"/>
      <c r="EG758" s="179"/>
      <c r="EH758" s="179"/>
      <c r="EI758" s="179"/>
      <c r="EJ758" s="179"/>
      <c r="EK758" s="179"/>
      <c r="EL758" s="179"/>
      <c r="EM758" s="179"/>
      <c r="EN758" s="179"/>
      <c r="EO758" s="179"/>
      <c r="EP758" s="179"/>
      <c r="EQ758" s="179"/>
      <c r="ER758" s="179"/>
      <c r="ES758" s="179"/>
      <c r="ET758" s="179"/>
      <c r="EU758" s="179"/>
      <c r="EV758" s="179"/>
      <c r="EW758" s="179"/>
      <c r="EX758" s="179"/>
      <c r="EY758" s="179"/>
      <c r="EZ758" s="179"/>
      <c r="FA758" s="179"/>
      <c r="FB758" s="179"/>
      <c r="FC758" s="179"/>
      <c r="FD758" s="179"/>
      <c r="FE758" s="179"/>
      <c r="FF758" s="179"/>
      <c r="FG758" s="179"/>
      <c r="FH758" s="179"/>
      <c r="FI758" s="179"/>
      <c r="FJ758" s="179"/>
      <c r="FK758" s="179"/>
      <c r="FL758" s="179"/>
      <c r="FM758" s="179"/>
      <c r="FN758" s="179"/>
      <c r="FO758" s="179"/>
      <c r="FP758" s="179"/>
      <c r="FQ758" s="179"/>
      <c r="FR758" s="179"/>
      <c r="FS758" s="179"/>
      <c r="FT758" s="179"/>
      <c r="FU758" s="179"/>
      <c r="FV758" s="179"/>
      <c r="FW758" s="179"/>
      <c r="FX758" s="179"/>
      <c r="FY758" s="179"/>
      <c r="FZ758" s="179"/>
      <c r="GA758" s="179"/>
      <c r="GB758" s="179"/>
      <c r="GC758" s="179"/>
      <c r="GD758" s="179"/>
      <c r="GE758" s="179"/>
      <c r="GF758" s="179"/>
      <c r="GG758" s="179"/>
      <c r="GH758" s="179"/>
      <c r="GI758" s="179"/>
      <c r="GJ758" s="179"/>
      <c r="GK758" s="179"/>
      <c r="GL758" s="179"/>
      <c r="GM758" s="179"/>
      <c r="GN758" s="179"/>
      <c r="GO758" s="179"/>
      <c r="GP758" s="179"/>
      <c r="GQ758" s="179"/>
      <c r="GR758" s="179"/>
      <c r="GS758" s="179"/>
      <c r="GT758" s="179"/>
      <c r="GU758" s="179"/>
      <c r="GV758" s="179"/>
      <c r="GW758" s="179"/>
      <c r="GX758" s="179"/>
      <c r="GY758" s="179"/>
      <c r="GZ758" s="179"/>
      <c r="HA758" s="179"/>
      <c r="HB758" s="179"/>
      <c r="HC758" s="179"/>
      <c r="HD758" s="179"/>
      <c r="HE758" s="179"/>
      <c r="HF758" s="179"/>
      <c r="HG758" s="179"/>
      <c r="HH758" s="179"/>
      <c r="HI758" s="179"/>
      <c r="HJ758" s="179"/>
      <c r="HK758" s="179"/>
      <c r="HL758" s="179"/>
      <c r="HM758" s="179"/>
      <c r="HN758" s="179"/>
      <c r="HO758" s="179"/>
      <c r="HP758" s="179"/>
      <c r="HQ758" s="179"/>
      <c r="HR758" s="179"/>
      <c r="HS758" s="179"/>
      <c r="HT758" s="179"/>
      <c r="HU758" s="179"/>
      <c r="HV758" s="179"/>
      <c r="HW758" s="179"/>
      <c r="HX758" s="179"/>
      <c r="HY758" s="179"/>
      <c r="HZ758" s="179"/>
      <c r="IA758" s="179"/>
      <c r="IB758" s="179"/>
      <c r="IC758" s="179"/>
      <c r="ID758" s="179"/>
      <c r="IE758" s="179"/>
      <c r="IF758" s="179"/>
      <c r="IG758" s="179"/>
      <c r="IH758" s="179"/>
      <c r="II758" s="179"/>
      <c r="IJ758" s="179"/>
      <c r="IK758" s="179"/>
      <c r="IL758" s="179"/>
      <c r="IM758" s="179"/>
      <c r="IN758" s="179"/>
      <c r="IO758" s="179"/>
      <c r="IP758" s="179"/>
      <c r="IQ758" s="179"/>
      <c r="IR758" s="179"/>
      <c r="IS758" s="179"/>
      <c r="IT758" s="179"/>
      <c r="IU758" s="179"/>
      <c r="IV758" s="179"/>
      <c r="IW758" s="179"/>
      <c r="IX758" s="179"/>
      <c r="IY758" s="179"/>
      <c r="IZ758" s="179"/>
      <c r="JA758" s="179"/>
      <c r="JB758" s="179"/>
      <c r="JC758" s="179"/>
      <c r="JD758" s="179"/>
      <c r="JE758" s="179"/>
      <c r="JF758" s="179"/>
      <c r="JG758" s="179"/>
      <c r="JH758" s="179"/>
      <c r="JI758" s="179"/>
      <c r="JJ758" s="61"/>
    </row>
    <row r="759" spans="1:270" s="9" customFormat="1" ht="80.099999999999994" customHeight="1" x14ac:dyDescent="0.25">
      <c r="A759" s="9">
        <f t="shared" si="65"/>
        <v>737</v>
      </c>
      <c r="B759" s="9">
        <f t="shared" si="64"/>
        <v>63</v>
      </c>
      <c r="C759" s="11" t="s">
        <v>1518</v>
      </c>
      <c r="D759" s="10" t="s">
        <v>276</v>
      </c>
      <c r="E759" s="9" t="s">
        <v>3983</v>
      </c>
      <c r="F759" s="9" t="s">
        <v>3983</v>
      </c>
      <c r="G759" s="88" t="s">
        <v>4124</v>
      </c>
      <c r="H759" s="9" t="s">
        <v>4128</v>
      </c>
      <c r="I759" s="64" t="s">
        <v>4129</v>
      </c>
      <c r="J759" s="9">
        <v>3490239493</v>
      </c>
      <c r="K759" s="9" t="s">
        <v>3983</v>
      </c>
      <c r="L759" s="180">
        <v>30.521241</v>
      </c>
      <c r="M759" s="180">
        <v>70.073638000000003</v>
      </c>
      <c r="N759" s="9" t="s">
        <v>8</v>
      </c>
      <c r="O759" s="9" t="s">
        <v>7</v>
      </c>
      <c r="P759" s="9" t="s">
        <v>8</v>
      </c>
      <c r="S759" s="9">
        <v>2</v>
      </c>
      <c r="T759" s="9" t="s">
        <v>3978</v>
      </c>
      <c r="U759" s="9">
        <v>25500</v>
      </c>
      <c r="V759" s="9" t="s">
        <v>258</v>
      </c>
      <c r="W759" s="10" t="s">
        <v>11</v>
      </c>
      <c r="X759" s="10" t="s">
        <v>1471</v>
      </c>
      <c r="Y759" s="4"/>
      <c r="Z759" s="179"/>
      <c r="AA759" s="179"/>
      <c r="AB759" s="179"/>
      <c r="AC759" s="179"/>
      <c r="AD759" s="179"/>
      <c r="AE759" s="179"/>
      <c r="AF759" s="179"/>
      <c r="AG759" s="179"/>
      <c r="AH759" s="179"/>
      <c r="AI759" s="179"/>
      <c r="AJ759" s="179"/>
      <c r="AK759" s="179"/>
      <c r="AL759" s="179"/>
      <c r="AM759" s="179"/>
      <c r="AN759" s="179"/>
      <c r="AO759" s="179"/>
      <c r="AP759" s="179"/>
      <c r="AQ759" s="179"/>
      <c r="AR759" s="179"/>
      <c r="AS759" s="179"/>
      <c r="AT759" s="179"/>
      <c r="AU759" s="179"/>
      <c r="AV759" s="179"/>
      <c r="AW759" s="179"/>
      <c r="AX759" s="179"/>
      <c r="AY759" s="179"/>
      <c r="AZ759" s="179"/>
      <c r="BA759" s="179"/>
      <c r="BB759" s="179"/>
      <c r="BC759" s="179"/>
      <c r="BD759" s="179"/>
      <c r="BE759" s="179"/>
      <c r="BF759" s="179"/>
      <c r="BG759" s="179"/>
      <c r="BH759" s="179"/>
      <c r="BI759" s="179"/>
      <c r="BJ759" s="179"/>
      <c r="BK759" s="179"/>
      <c r="BL759" s="179"/>
      <c r="BM759" s="179"/>
      <c r="BN759" s="179"/>
      <c r="BO759" s="179"/>
      <c r="BP759" s="179"/>
      <c r="BQ759" s="179"/>
      <c r="BR759" s="179"/>
      <c r="BS759" s="179"/>
      <c r="BT759" s="179"/>
      <c r="BU759" s="179"/>
      <c r="BV759" s="179"/>
      <c r="BW759" s="179"/>
      <c r="BX759" s="179"/>
      <c r="BY759" s="179"/>
      <c r="BZ759" s="179"/>
      <c r="CA759" s="179"/>
      <c r="CB759" s="179"/>
      <c r="CC759" s="179"/>
      <c r="CD759" s="179"/>
      <c r="CE759" s="179"/>
      <c r="CF759" s="179"/>
      <c r="CG759" s="179"/>
      <c r="CH759" s="179"/>
      <c r="CI759" s="179"/>
      <c r="CJ759" s="179"/>
      <c r="CK759" s="179"/>
      <c r="CL759" s="179"/>
      <c r="CM759" s="179"/>
      <c r="CN759" s="179"/>
      <c r="CO759" s="179"/>
      <c r="CP759" s="179"/>
      <c r="CQ759" s="179"/>
      <c r="CR759" s="179"/>
      <c r="CS759" s="179"/>
      <c r="CT759" s="179"/>
      <c r="CU759" s="179"/>
      <c r="CV759" s="179"/>
      <c r="CW759" s="179"/>
      <c r="CX759" s="179"/>
      <c r="CY759" s="179"/>
      <c r="CZ759" s="179"/>
      <c r="DA759" s="179"/>
      <c r="DB759" s="179"/>
      <c r="DC759" s="179"/>
      <c r="DD759" s="179"/>
      <c r="DE759" s="179"/>
      <c r="DF759" s="179"/>
      <c r="DG759" s="179"/>
      <c r="DH759" s="179"/>
      <c r="DI759" s="179"/>
      <c r="DJ759" s="179"/>
      <c r="DK759" s="179"/>
      <c r="DL759" s="179"/>
      <c r="DM759" s="179"/>
      <c r="DN759" s="179"/>
      <c r="DO759" s="179"/>
      <c r="DP759" s="179"/>
      <c r="DQ759" s="179"/>
      <c r="DR759" s="179"/>
      <c r="DS759" s="179"/>
      <c r="DT759" s="179"/>
      <c r="DU759" s="179"/>
      <c r="DV759" s="179"/>
      <c r="DW759" s="179"/>
      <c r="DX759" s="179"/>
      <c r="DY759" s="179"/>
      <c r="DZ759" s="179"/>
      <c r="EA759" s="179"/>
      <c r="EB759" s="179"/>
      <c r="EC759" s="179"/>
      <c r="ED759" s="179"/>
      <c r="EE759" s="179"/>
      <c r="EF759" s="179"/>
      <c r="EG759" s="179"/>
      <c r="EH759" s="179"/>
      <c r="EI759" s="179"/>
      <c r="EJ759" s="179"/>
      <c r="EK759" s="179"/>
      <c r="EL759" s="179"/>
      <c r="EM759" s="179"/>
      <c r="EN759" s="179"/>
      <c r="EO759" s="179"/>
      <c r="EP759" s="179"/>
      <c r="EQ759" s="179"/>
      <c r="ER759" s="179"/>
      <c r="ES759" s="179"/>
      <c r="ET759" s="179"/>
      <c r="EU759" s="179"/>
      <c r="EV759" s="179"/>
      <c r="EW759" s="179"/>
      <c r="EX759" s="179"/>
      <c r="EY759" s="179"/>
      <c r="EZ759" s="179"/>
      <c r="FA759" s="179"/>
      <c r="FB759" s="179"/>
      <c r="FC759" s="179"/>
      <c r="FD759" s="179"/>
      <c r="FE759" s="179"/>
      <c r="FF759" s="179"/>
      <c r="FG759" s="179"/>
      <c r="FH759" s="179"/>
      <c r="FI759" s="179"/>
      <c r="FJ759" s="179"/>
      <c r="FK759" s="179"/>
      <c r="FL759" s="179"/>
      <c r="FM759" s="179"/>
      <c r="FN759" s="179"/>
      <c r="FO759" s="179"/>
      <c r="FP759" s="179"/>
      <c r="FQ759" s="179"/>
      <c r="FR759" s="179"/>
      <c r="FS759" s="179"/>
      <c r="FT759" s="179"/>
      <c r="FU759" s="179"/>
      <c r="FV759" s="179"/>
      <c r="FW759" s="179"/>
      <c r="FX759" s="179"/>
      <c r="FY759" s="179"/>
      <c r="FZ759" s="179"/>
      <c r="GA759" s="179"/>
      <c r="GB759" s="179"/>
      <c r="GC759" s="179"/>
      <c r="GD759" s="179"/>
      <c r="GE759" s="179"/>
      <c r="GF759" s="179"/>
      <c r="GG759" s="179"/>
      <c r="GH759" s="179"/>
      <c r="GI759" s="179"/>
      <c r="GJ759" s="179"/>
      <c r="GK759" s="179"/>
      <c r="GL759" s="179"/>
      <c r="GM759" s="179"/>
      <c r="GN759" s="179"/>
      <c r="GO759" s="179"/>
      <c r="GP759" s="179"/>
      <c r="GQ759" s="179"/>
      <c r="GR759" s="179"/>
      <c r="GS759" s="179"/>
      <c r="GT759" s="179"/>
      <c r="GU759" s="179"/>
      <c r="GV759" s="179"/>
      <c r="GW759" s="179"/>
      <c r="GX759" s="179"/>
      <c r="GY759" s="179"/>
      <c r="GZ759" s="179"/>
      <c r="HA759" s="179"/>
      <c r="HB759" s="179"/>
      <c r="HC759" s="179"/>
      <c r="HD759" s="179"/>
      <c r="HE759" s="179"/>
      <c r="HF759" s="179"/>
      <c r="HG759" s="179"/>
      <c r="HH759" s="179"/>
      <c r="HI759" s="179"/>
      <c r="HJ759" s="179"/>
      <c r="HK759" s="179"/>
      <c r="HL759" s="179"/>
      <c r="HM759" s="179"/>
      <c r="HN759" s="179"/>
      <c r="HO759" s="179"/>
      <c r="HP759" s="179"/>
      <c r="HQ759" s="179"/>
      <c r="HR759" s="179"/>
      <c r="HS759" s="179"/>
      <c r="HT759" s="179"/>
      <c r="HU759" s="179"/>
      <c r="HV759" s="179"/>
      <c r="HW759" s="179"/>
      <c r="HX759" s="179"/>
      <c r="HY759" s="179"/>
      <c r="HZ759" s="179"/>
      <c r="IA759" s="179"/>
      <c r="IB759" s="179"/>
      <c r="IC759" s="179"/>
      <c r="ID759" s="179"/>
      <c r="IE759" s="179"/>
      <c r="IF759" s="179"/>
      <c r="IG759" s="179"/>
      <c r="IH759" s="179"/>
      <c r="II759" s="179"/>
      <c r="IJ759" s="179"/>
      <c r="IK759" s="179"/>
      <c r="IL759" s="179"/>
      <c r="IM759" s="179"/>
      <c r="IN759" s="179"/>
      <c r="IO759" s="179"/>
      <c r="IP759" s="179"/>
      <c r="IQ759" s="179"/>
      <c r="IR759" s="179"/>
      <c r="IS759" s="179"/>
      <c r="IT759" s="179"/>
      <c r="IU759" s="179"/>
      <c r="IV759" s="179"/>
      <c r="IW759" s="179"/>
      <c r="IX759" s="179"/>
      <c r="IY759" s="179"/>
      <c r="IZ759" s="179"/>
      <c r="JA759" s="179"/>
      <c r="JB759" s="179"/>
      <c r="JC759" s="179"/>
      <c r="JD759" s="179"/>
      <c r="JE759" s="179"/>
      <c r="JF759" s="179"/>
      <c r="JG759" s="179"/>
      <c r="JH759" s="179"/>
      <c r="JI759" s="179"/>
      <c r="JJ759" s="61"/>
    </row>
    <row r="760" spans="1:270" s="9" customFormat="1" ht="80.099999999999994" customHeight="1" x14ac:dyDescent="0.25">
      <c r="A760" s="9">
        <f t="shared" si="65"/>
        <v>738</v>
      </c>
      <c r="B760" s="9">
        <f t="shared" si="64"/>
        <v>64</v>
      </c>
      <c r="C760" s="11" t="s">
        <v>1518</v>
      </c>
      <c r="D760" s="10" t="s">
        <v>276</v>
      </c>
      <c r="E760" s="9" t="s">
        <v>3983</v>
      </c>
      <c r="F760" s="9" t="s">
        <v>3983</v>
      </c>
      <c r="G760" s="88" t="s">
        <v>4124</v>
      </c>
      <c r="H760" s="9" t="s">
        <v>4130</v>
      </c>
      <c r="I760" s="64" t="s">
        <v>4131</v>
      </c>
      <c r="J760" s="9">
        <v>3320421018</v>
      </c>
      <c r="K760" s="9" t="s">
        <v>3983</v>
      </c>
      <c r="L760" s="180">
        <v>30.522991000000001</v>
      </c>
      <c r="M760" s="180">
        <v>70.075693999999999</v>
      </c>
      <c r="N760" s="9" t="s">
        <v>8</v>
      </c>
      <c r="O760" s="9" t="s">
        <v>7</v>
      </c>
      <c r="P760" s="9" t="s">
        <v>8</v>
      </c>
      <c r="S760" s="9">
        <v>2</v>
      </c>
      <c r="T760" s="9" t="s">
        <v>3978</v>
      </c>
      <c r="U760" s="9">
        <v>25500</v>
      </c>
      <c r="V760" s="9" t="s">
        <v>258</v>
      </c>
      <c r="W760" s="10" t="s">
        <v>11</v>
      </c>
      <c r="X760" s="10" t="s">
        <v>1471</v>
      </c>
      <c r="Y760" s="4"/>
      <c r="Z760" s="179"/>
      <c r="AA760" s="179"/>
      <c r="AB760" s="179"/>
      <c r="AC760" s="179"/>
      <c r="AD760" s="179"/>
      <c r="AE760" s="179"/>
      <c r="AF760" s="179"/>
      <c r="AG760" s="179"/>
      <c r="AH760" s="179"/>
      <c r="AI760" s="179"/>
      <c r="AJ760" s="179"/>
      <c r="AK760" s="179"/>
      <c r="AL760" s="179"/>
      <c r="AM760" s="179"/>
      <c r="AN760" s="179"/>
      <c r="AO760" s="179"/>
      <c r="AP760" s="179"/>
      <c r="AQ760" s="179"/>
      <c r="AR760" s="179"/>
      <c r="AS760" s="179"/>
      <c r="AT760" s="179"/>
      <c r="AU760" s="179"/>
      <c r="AV760" s="179"/>
      <c r="AW760" s="179"/>
      <c r="AX760" s="179"/>
      <c r="AY760" s="179"/>
      <c r="AZ760" s="179"/>
      <c r="BA760" s="179"/>
      <c r="BB760" s="179"/>
      <c r="BC760" s="179"/>
      <c r="BD760" s="179"/>
      <c r="BE760" s="179"/>
      <c r="BF760" s="179"/>
      <c r="BG760" s="179"/>
      <c r="BH760" s="179"/>
      <c r="BI760" s="179"/>
      <c r="BJ760" s="179"/>
      <c r="BK760" s="179"/>
      <c r="BL760" s="179"/>
      <c r="BM760" s="179"/>
      <c r="BN760" s="179"/>
      <c r="BO760" s="179"/>
      <c r="BP760" s="179"/>
      <c r="BQ760" s="179"/>
      <c r="BR760" s="179"/>
      <c r="BS760" s="179"/>
      <c r="BT760" s="179"/>
      <c r="BU760" s="179"/>
      <c r="BV760" s="179"/>
      <c r="BW760" s="179"/>
      <c r="BX760" s="179"/>
      <c r="BY760" s="179"/>
      <c r="BZ760" s="179"/>
      <c r="CA760" s="179"/>
      <c r="CB760" s="179"/>
      <c r="CC760" s="179"/>
      <c r="CD760" s="179"/>
      <c r="CE760" s="179"/>
      <c r="CF760" s="179"/>
      <c r="CG760" s="179"/>
      <c r="CH760" s="179"/>
      <c r="CI760" s="179"/>
      <c r="CJ760" s="179"/>
      <c r="CK760" s="179"/>
      <c r="CL760" s="179"/>
      <c r="CM760" s="179"/>
      <c r="CN760" s="179"/>
      <c r="CO760" s="179"/>
      <c r="CP760" s="179"/>
      <c r="CQ760" s="179"/>
      <c r="CR760" s="179"/>
      <c r="CS760" s="179"/>
      <c r="CT760" s="179"/>
      <c r="CU760" s="179"/>
      <c r="CV760" s="179"/>
      <c r="CW760" s="179"/>
      <c r="CX760" s="179"/>
      <c r="CY760" s="179"/>
      <c r="CZ760" s="179"/>
      <c r="DA760" s="179"/>
      <c r="DB760" s="179"/>
      <c r="DC760" s="179"/>
      <c r="DD760" s="179"/>
      <c r="DE760" s="179"/>
      <c r="DF760" s="179"/>
      <c r="DG760" s="179"/>
      <c r="DH760" s="179"/>
      <c r="DI760" s="179"/>
      <c r="DJ760" s="179"/>
      <c r="DK760" s="179"/>
      <c r="DL760" s="179"/>
      <c r="DM760" s="179"/>
      <c r="DN760" s="179"/>
      <c r="DO760" s="179"/>
      <c r="DP760" s="179"/>
      <c r="DQ760" s="179"/>
      <c r="DR760" s="179"/>
      <c r="DS760" s="179"/>
      <c r="DT760" s="179"/>
      <c r="DU760" s="179"/>
      <c r="DV760" s="179"/>
      <c r="DW760" s="179"/>
      <c r="DX760" s="179"/>
      <c r="DY760" s="179"/>
      <c r="DZ760" s="179"/>
      <c r="EA760" s="179"/>
      <c r="EB760" s="179"/>
      <c r="EC760" s="179"/>
      <c r="ED760" s="179"/>
      <c r="EE760" s="179"/>
      <c r="EF760" s="179"/>
      <c r="EG760" s="179"/>
      <c r="EH760" s="179"/>
      <c r="EI760" s="179"/>
      <c r="EJ760" s="179"/>
      <c r="EK760" s="179"/>
      <c r="EL760" s="179"/>
      <c r="EM760" s="179"/>
      <c r="EN760" s="179"/>
      <c r="EO760" s="179"/>
      <c r="EP760" s="179"/>
      <c r="EQ760" s="179"/>
      <c r="ER760" s="179"/>
      <c r="ES760" s="179"/>
      <c r="ET760" s="179"/>
      <c r="EU760" s="179"/>
      <c r="EV760" s="179"/>
      <c r="EW760" s="179"/>
      <c r="EX760" s="179"/>
      <c r="EY760" s="179"/>
      <c r="EZ760" s="179"/>
      <c r="FA760" s="179"/>
      <c r="FB760" s="179"/>
      <c r="FC760" s="179"/>
      <c r="FD760" s="179"/>
      <c r="FE760" s="179"/>
      <c r="FF760" s="179"/>
      <c r="FG760" s="179"/>
      <c r="FH760" s="179"/>
      <c r="FI760" s="179"/>
      <c r="FJ760" s="179"/>
      <c r="FK760" s="179"/>
      <c r="FL760" s="179"/>
      <c r="FM760" s="179"/>
      <c r="FN760" s="179"/>
      <c r="FO760" s="179"/>
      <c r="FP760" s="179"/>
      <c r="FQ760" s="179"/>
      <c r="FR760" s="179"/>
      <c r="FS760" s="179"/>
      <c r="FT760" s="179"/>
      <c r="FU760" s="179"/>
      <c r="FV760" s="179"/>
      <c r="FW760" s="179"/>
      <c r="FX760" s="179"/>
      <c r="FY760" s="179"/>
      <c r="FZ760" s="179"/>
      <c r="GA760" s="179"/>
      <c r="GB760" s="179"/>
      <c r="GC760" s="179"/>
      <c r="GD760" s="179"/>
      <c r="GE760" s="179"/>
      <c r="GF760" s="179"/>
      <c r="GG760" s="179"/>
      <c r="GH760" s="179"/>
      <c r="GI760" s="179"/>
      <c r="GJ760" s="179"/>
      <c r="GK760" s="179"/>
      <c r="GL760" s="179"/>
      <c r="GM760" s="179"/>
      <c r="GN760" s="179"/>
      <c r="GO760" s="179"/>
      <c r="GP760" s="179"/>
      <c r="GQ760" s="179"/>
      <c r="GR760" s="179"/>
      <c r="GS760" s="179"/>
      <c r="GT760" s="179"/>
      <c r="GU760" s="179"/>
      <c r="GV760" s="179"/>
      <c r="GW760" s="179"/>
      <c r="GX760" s="179"/>
      <c r="GY760" s="179"/>
      <c r="GZ760" s="179"/>
      <c r="HA760" s="179"/>
      <c r="HB760" s="179"/>
      <c r="HC760" s="179"/>
      <c r="HD760" s="179"/>
      <c r="HE760" s="179"/>
      <c r="HF760" s="179"/>
      <c r="HG760" s="179"/>
      <c r="HH760" s="179"/>
      <c r="HI760" s="179"/>
      <c r="HJ760" s="179"/>
      <c r="HK760" s="179"/>
      <c r="HL760" s="179"/>
      <c r="HM760" s="179"/>
      <c r="HN760" s="179"/>
      <c r="HO760" s="179"/>
      <c r="HP760" s="179"/>
      <c r="HQ760" s="179"/>
      <c r="HR760" s="179"/>
      <c r="HS760" s="179"/>
      <c r="HT760" s="179"/>
      <c r="HU760" s="179"/>
      <c r="HV760" s="179"/>
      <c r="HW760" s="179"/>
      <c r="HX760" s="179"/>
      <c r="HY760" s="179"/>
      <c r="HZ760" s="179"/>
      <c r="IA760" s="179"/>
      <c r="IB760" s="179"/>
      <c r="IC760" s="179"/>
      <c r="ID760" s="179"/>
      <c r="IE760" s="179"/>
      <c r="IF760" s="179"/>
      <c r="IG760" s="179"/>
      <c r="IH760" s="179"/>
      <c r="II760" s="179"/>
      <c r="IJ760" s="179"/>
      <c r="IK760" s="179"/>
      <c r="IL760" s="179"/>
      <c r="IM760" s="179"/>
      <c r="IN760" s="179"/>
      <c r="IO760" s="179"/>
      <c r="IP760" s="179"/>
      <c r="IQ760" s="179"/>
      <c r="IR760" s="179"/>
      <c r="IS760" s="179"/>
      <c r="IT760" s="179"/>
      <c r="IU760" s="179"/>
      <c r="IV760" s="179"/>
      <c r="IW760" s="179"/>
      <c r="IX760" s="179"/>
      <c r="IY760" s="179"/>
      <c r="IZ760" s="179"/>
      <c r="JA760" s="179"/>
      <c r="JB760" s="179"/>
      <c r="JC760" s="179"/>
      <c r="JD760" s="179"/>
      <c r="JE760" s="179"/>
      <c r="JF760" s="179"/>
      <c r="JG760" s="179"/>
      <c r="JH760" s="179"/>
      <c r="JI760" s="179"/>
      <c r="JJ760" s="61"/>
    </row>
    <row r="761" spans="1:270" s="9" customFormat="1" ht="80.099999999999994" customHeight="1" x14ac:dyDescent="0.25">
      <c r="A761" s="9">
        <f t="shared" si="65"/>
        <v>739</v>
      </c>
      <c r="B761" s="9">
        <f t="shared" si="64"/>
        <v>65</v>
      </c>
      <c r="C761" s="11" t="s">
        <v>1518</v>
      </c>
      <c r="D761" s="10" t="s">
        <v>276</v>
      </c>
      <c r="E761" s="9" t="s">
        <v>3983</v>
      </c>
      <c r="F761" s="9" t="s">
        <v>3983</v>
      </c>
      <c r="G761" s="88" t="s">
        <v>4124</v>
      </c>
      <c r="H761" s="9" t="s">
        <v>4132</v>
      </c>
      <c r="I761" s="64" t="s">
        <v>4133</v>
      </c>
      <c r="J761" s="9">
        <v>3320421018</v>
      </c>
      <c r="K761" s="9" t="s">
        <v>3983</v>
      </c>
      <c r="L761" s="180">
        <v>30.522518999999999</v>
      </c>
      <c r="M761" s="180">
        <v>70.075642000000002</v>
      </c>
      <c r="N761" s="9" t="s">
        <v>8</v>
      </c>
      <c r="O761" s="9" t="s">
        <v>7</v>
      </c>
      <c r="P761" s="9" t="s">
        <v>8</v>
      </c>
      <c r="S761" s="9">
        <v>2</v>
      </c>
      <c r="T761" s="9" t="s">
        <v>3978</v>
      </c>
      <c r="U761" s="9">
        <v>25500</v>
      </c>
      <c r="V761" s="9" t="s">
        <v>258</v>
      </c>
      <c r="W761" s="10" t="s">
        <v>11</v>
      </c>
      <c r="X761" s="10" t="s">
        <v>1471</v>
      </c>
      <c r="Y761" s="4"/>
      <c r="Z761" s="179"/>
      <c r="AA761" s="179"/>
      <c r="AB761" s="179"/>
      <c r="AC761" s="179"/>
      <c r="AD761" s="179"/>
      <c r="AE761" s="179"/>
      <c r="AF761" s="179"/>
      <c r="AG761" s="179"/>
      <c r="AH761" s="179"/>
      <c r="AI761" s="179"/>
      <c r="AJ761" s="179"/>
      <c r="AK761" s="179"/>
      <c r="AL761" s="179"/>
      <c r="AM761" s="179"/>
      <c r="AN761" s="179"/>
      <c r="AO761" s="179"/>
      <c r="AP761" s="179"/>
      <c r="AQ761" s="179"/>
      <c r="AR761" s="179"/>
      <c r="AS761" s="179"/>
      <c r="AT761" s="179"/>
      <c r="AU761" s="179"/>
      <c r="AV761" s="179"/>
      <c r="AW761" s="179"/>
      <c r="AX761" s="179"/>
      <c r="AY761" s="179"/>
      <c r="AZ761" s="179"/>
      <c r="BA761" s="179"/>
      <c r="BB761" s="179"/>
      <c r="BC761" s="179"/>
      <c r="BD761" s="179"/>
      <c r="BE761" s="179"/>
      <c r="BF761" s="179"/>
      <c r="BG761" s="179"/>
      <c r="BH761" s="179"/>
      <c r="BI761" s="179"/>
      <c r="BJ761" s="179"/>
      <c r="BK761" s="179"/>
      <c r="BL761" s="179"/>
      <c r="BM761" s="179"/>
      <c r="BN761" s="179"/>
      <c r="BO761" s="179"/>
      <c r="BP761" s="179"/>
      <c r="BQ761" s="179"/>
      <c r="BR761" s="179"/>
      <c r="BS761" s="179"/>
      <c r="BT761" s="179"/>
      <c r="BU761" s="179"/>
      <c r="BV761" s="179"/>
      <c r="BW761" s="179"/>
      <c r="BX761" s="179"/>
      <c r="BY761" s="179"/>
      <c r="BZ761" s="179"/>
      <c r="CA761" s="179"/>
      <c r="CB761" s="179"/>
      <c r="CC761" s="179"/>
      <c r="CD761" s="179"/>
      <c r="CE761" s="179"/>
      <c r="CF761" s="179"/>
      <c r="CG761" s="179"/>
      <c r="CH761" s="179"/>
      <c r="CI761" s="179"/>
      <c r="CJ761" s="179"/>
      <c r="CK761" s="179"/>
      <c r="CL761" s="179"/>
      <c r="CM761" s="179"/>
      <c r="CN761" s="179"/>
      <c r="CO761" s="179"/>
      <c r="CP761" s="179"/>
      <c r="CQ761" s="179"/>
      <c r="CR761" s="179"/>
      <c r="CS761" s="179"/>
      <c r="CT761" s="179"/>
      <c r="CU761" s="179"/>
      <c r="CV761" s="179"/>
      <c r="CW761" s="179"/>
      <c r="CX761" s="179"/>
      <c r="CY761" s="179"/>
      <c r="CZ761" s="179"/>
      <c r="DA761" s="179"/>
      <c r="DB761" s="179"/>
      <c r="DC761" s="179"/>
      <c r="DD761" s="179"/>
      <c r="DE761" s="179"/>
      <c r="DF761" s="179"/>
      <c r="DG761" s="179"/>
      <c r="DH761" s="179"/>
      <c r="DI761" s="179"/>
      <c r="DJ761" s="179"/>
      <c r="DK761" s="179"/>
      <c r="DL761" s="179"/>
      <c r="DM761" s="179"/>
      <c r="DN761" s="179"/>
      <c r="DO761" s="179"/>
      <c r="DP761" s="179"/>
      <c r="DQ761" s="179"/>
      <c r="DR761" s="179"/>
      <c r="DS761" s="179"/>
      <c r="DT761" s="179"/>
      <c r="DU761" s="179"/>
      <c r="DV761" s="179"/>
      <c r="DW761" s="179"/>
      <c r="DX761" s="179"/>
      <c r="DY761" s="179"/>
      <c r="DZ761" s="179"/>
      <c r="EA761" s="179"/>
      <c r="EB761" s="179"/>
      <c r="EC761" s="179"/>
      <c r="ED761" s="179"/>
      <c r="EE761" s="179"/>
      <c r="EF761" s="179"/>
      <c r="EG761" s="179"/>
      <c r="EH761" s="179"/>
      <c r="EI761" s="179"/>
      <c r="EJ761" s="179"/>
      <c r="EK761" s="179"/>
      <c r="EL761" s="179"/>
      <c r="EM761" s="179"/>
      <c r="EN761" s="179"/>
      <c r="EO761" s="179"/>
      <c r="EP761" s="179"/>
      <c r="EQ761" s="179"/>
      <c r="ER761" s="179"/>
      <c r="ES761" s="179"/>
      <c r="ET761" s="179"/>
      <c r="EU761" s="179"/>
      <c r="EV761" s="179"/>
      <c r="EW761" s="179"/>
      <c r="EX761" s="179"/>
      <c r="EY761" s="179"/>
      <c r="EZ761" s="179"/>
      <c r="FA761" s="179"/>
      <c r="FB761" s="179"/>
      <c r="FC761" s="179"/>
      <c r="FD761" s="179"/>
      <c r="FE761" s="179"/>
      <c r="FF761" s="179"/>
      <c r="FG761" s="179"/>
      <c r="FH761" s="179"/>
      <c r="FI761" s="179"/>
      <c r="FJ761" s="179"/>
      <c r="FK761" s="179"/>
      <c r="FL761" s="179"/>
      <c r="FM761" s="179"/>
      <c r="FN761" s="179"/>
      <c r="FO761" s="179"/>
      <c r="FP761" s="179"/>
      <c r="FQ761" s="179"/>
      <c r="FR761" s="179"/>
      <c r="FS761" s="179"/>
      <c r="FT761" s="179"/>
      <c r="FU761" s="179"/>
      <c r="FV761" s="179"/>
      <c r="FW761" s="179"/>
      <c r="FX761" s="179"/>
      <c r="FY761" s="179"/>
      <c r="FZ761" s="179"/>
      <c r="GA761" s="179"/>
      <c r="GB761" s="179"/>
      <c r="GC761" s="179"/>
      <c r="GD761" s="179"/>
      <c r="GE761" s="179"/>
      <c r="GF761" s="179"/>
      <c r="GG761" s="179"/>
      <c r="GH761" s="179"/>
      <c r="GI761" s="179"/>
      <c r="GJ761" s="179"/>
      <c r="GK761" s="179"/>
      <c r="GL761" s="179"/>
      <c r="GM761" s="179"/>
      <c r="GN761" s="179"/>
      <c r="GO761" s="179"/>
      <c r="GP761" s="179"/>
      <c r="GQ761" s="179"/>
      <c r="GR761" s="179"/>
      <c r="GS761" s="179"/>
      <c r="GT761" s="179"/>
      <c r="GU761" s="179"/>
      <c r="GV761" s="179"/>
      <c r="GW761" s="179"/>
      <c r="GX761" s="179"/>
      <c r="GY761" s="179"/>
      <c r="GZ761" s="179"/>
      <c r="HA761" s="179"/>
      <c r="HB761" s="179"/>
      <c r="HC761" s="179"/>
      <c r="HD761" s="179"/>
      <c r="HE761" s="179"/>
      <c r="HF761" s="179"/>
      <c r="HG761" s="179"/>
      <c r="HH761" s="179"/>
      <c r="HI761" s="179"/>
      <c r="HJ761" s="179"/>
      <c r="HK761" s="179"/>
      <c r="HL761" s="179"/>
      <c r="HM761" s="179"/>
      <c r="HN761" s="179"/>
      <c r="HO761" s="179"/>
      <c r="HP761" s="179"/>
      <c r="HQ761" s="179"/>
      <c r="HR761" s="179"/>
      <c r="HS761" s="179"/>
      <c r="HT761" s="179"/>
      <c r="HU761" s="179"/>
      <c r="HV761" s="179"/>
      <c r="HW761" s="179"/>
      <c r="HX761" s="179"/>
      <c r="HY761" s="179"/>
      <c r="HZ761" s="179"/>
      <c r="IA761" s="179"/>
      <c r="IB761" s="179"/>
      <c r="IC761" s="179"/>
      <c r="ID761" s="179"/>
      <c r="IE761" s="179"/>
      <c r="IF761" s="179"/>
      <c r="IG761" s="179"/>
      <c r="IH761" s="179"/>
      <c r="II761" s="179"/>
      <c r="IJ761" s="179"/>
      <c r="IK761" s="179"/>
      <c r="IL761" s="179"/>
      <c r="IM761" s="179"/>
      <c r="IN761" s="179"/>
      <c r="IO761" s="179"/>
      <c r="IP761" s="179"/>
      <c r="IQ761" s="179"/>
      <c r="IR761" s="179"/>
      <c r="IS761" s="179"/>
      <c r="IT761" s="179"/>
      <c r="IU761" s="179"/>
      <c r="IV761" s="179"/>
      <c r="IW761" s="179"/>
      <c r="IX761" s="179"/>
      <c r="IY761" s="179"/>
      <c r="IZ761" s="179"/>
      <c r="JA761" s="179"/>
      <c r="JB761" s="179"/>
      <c r="JC761" s="179"/>
      <c r="JD761" s="179"/>
      <c r="JE761" s="179"/>
      <c r="JF761" s="179"/>
      <c r="JG761" s="179"/>
      <c r="JH761" s="179"/>
      <c r="JI761" s="179"/>
      <c r="JJ761" s="61"/>
    </row>
    <row r="762" spans="1:270" s="9" customFormat="1" ht="80.099999999999994" customHeight="1" x14ac:dyDescent="0.25">
      <c r="A762" s="9">
        <f t="shared" si="65"/>
        <v>740</v>
      </c>
      <c r="B762" s="9">
        <f t="shared" ref="B762:B763" si="66">B761+1</f>
        <v>66</v>
      </c>
      <c r="C762" s="11" t="s">
        <v>1518</v>
      </c>
      <c r="D762" s="10" t="s">
        <v>276</v>
      </c>
      <c r="E762" s="9" t="s">
        <v>3983</v>
      </c>
      <c r="F762" s="9" t="s">
        <v>3983</v>
      </c>
      <c r="G762" s="88" t="s">
        <v>4124</v>
      </c>
      <c r="H762" s="9" t="s">
        <v>4134</v>
      </c>
      <c r="I762" s="64" t="s">
        <v>4135</v>
      </c>
      <c r="J762" s="9">
        <v>3490239193</v>
      </c>
      <c r="K762" s="9" t="s">
        <v>3983</v>
      </c>
      <c r="L762" s="180">
        <v>30.521819000000001</v>
      </c>
      <c r="M762" s="180">
        <v>70.073918000000006</v>
      </c>
      <c r="N762" s="9" t="s">
        <v>8</v>
      </c>
      <c r="O762" s="9" t="s">
        <v>7</v>
      </c>
      <c r="P762" s="9" t="s">
        <v>8</v>
      </c>
      <c r="S762" s="9">
        <v>2</v>
      </c>
      <c r="T762" s="9" t="s">
        <v>3978</v>
      </c>
      <c r="U762" s="9">
        <v>25500</v>
      </c>
      <c r="V762" s="9" t="s">
        <v>258</v>
      </c>
      <c r="W762" s="10" t="s">
        <v>11</v>
      </c>
      <c r="X762" s="10" t="s">
        <v>1471</v>
      </c>
      <c r="Y762" s="4"/>
      <c r="Z762" s="179"/>
      <c r="AA762" s="179"/>
      <c r="AB762" s="179"/>
      <c r="AC762" s="179"/>
      <c r="AD762" s="179"/>
      <c r="AE762" s="179"/>
      <c r="AF762" s="179"/>
      <c r="AG762" s="179"/>
      <c r="AH762" s="179"/>
      <c r="AI762" s="179"/>
      <c r="AJ762" s="179"/>
      <c r="AK762" s="179"/>
      <c r="AL762" s="179"/>
      <c r="AM762" s="179"/>
      <c r="AN762" s="179"/>
      <c r="AO762" s="179"/>
      <c r="AP762" s="179"/>
      <c r="AQ762" s="179"/>
      <c r="AR762" s="179"/>
      <c r="AS762" s="179"/>
      <c r="AT762" s="179"/>
      <c r="AU762" s="179"/>
      <c r="AV762" s="179"/>
      <c r="AW762" s="179"/>
      <c r="AX762" s="179"/>
      <c r="AY762" s="179"/>
      <c r="AZ762" s="179"/>
      <c r="BA762" s="179"/>
      <c r="BB762" s="179"/>
      <c r="BC762" s="179"/>
      <c r="BD762" s="179"/>
      <c r="BE762" s="179"/>
      <c r="BF762" s="179"/>
      <c r="BG762" s="179"/>
      <c r="BH762" s="179"/>
      <c r="BI762" s="179"/>
      <c r="BJ762" s="179"/>
      <c r="BK762" s="179"/>
      <c r="BL762" s="179"/>
      <c r="BM762" s="179"/>
      <c r="BN762" s="179"/>
      <c r="BO762" s="179"/>
      <c r="BP762" s="179"/>
      <c r="BQ762" s="179"/>
      <c r="BR762" s="179"/>
      <c r="BS762" s="179"/>
      <c r="BT762" s="179"/>
      <c r="BU762" s="179"/>
      <c r="BV762" s="179"/>
      <c r="BW762" s="179"/>
      <c r="BX762" s="179"/>
      <c r="BY762" s="179"/>
      <c r="BZ762" s="179"/>
      <c r="CA762" s="179"/>
      <c r="CB762" s="179"/>
      <c r="CC762" s="179"/>
      <c r="CD762" s="179"/>
      <c r="CE762" s="179"/>
      <c r="CF762" s="179"/>
      <c r="CG762" s="179"/>
      <c r="CH762" s="179"/>
      <c r="CI762" s="179"/>
      <c r="CJ762" s="179"/>
      <c r="CK762" s="179"/>
      <c r="CL762" s="179"/>
      <c r="CM762" s="179"/>
      <c r="CN762" s="179"/>
      <c r="CO762" s="179"/>
      <c r="CP762" s="179"/>
      <c r="CQ762" s="179"/>
      <c r="CR762" s="179"/>
      <c r="CS762" s="179"/>
      <c r="CT762" s="179"/>
      <c r="CU762" s="179"/>
      <c r="CV762" s="179"/>
      <c r="CW762" s="179"/>
      <c r="CX762" s="179"/>
      <c r="CY762" s="179"/>
      <c r="CZ762" s="179"/>
      <c r="DA762" s="179"/>
      <c r="DB762" s="179"/>
      <c r="DC762" s="179"/>
      <c r="DD762" s="179"/>
      <c r="DE762" s="179"/>
      <c r="DF762" s="179"/>
      <c r="DG762" s="179"/>
      <c r="DH762" s="179"/>
      <c r="DI762" s="179"/>
      <c r="DJ762" s="179"/>
      <c r="DK762" s="179"/>
      <c r="DL762" s="179"/>
      <c r="DM762" s="179"/>
      <c r="DN762" s="179"/>
      <c r="DO762" s="179"/>
      <c r="DP762" s="179"/>
      <c r="DQ762" s="179"/>
      <c r="DR762" s="179"/>
      <c r="DS762" s="179"/>
      <c r="DT762" s="179"/>
      <c r="DU762" s="179"/>
      <c r="DV762" s="179"/>
      <c r="DW762" s="179"/>
      <c r="DX762" s="179"/>
      <c r="DY762" s="179"/>
      <c r="DZ762" s="179"/>
      <c r="EA762" s="179"/>
      <c r="EB762" s="179"/>
      <c r="EC762" s="179"/>
      <c r="ED762" s="179"/>
      <c r="EE762" s="179"/>
      <c r="EF762" s="179"/>
      <c r="EG762" s="179"/>
      <c r="EH762" s="179"/>
      <c r="EI762" s="179"/>
      <c r="EJ762" s="179"/>
      <c r="EK762" s="179"/>
      <c r="EL762" s="179"/>
      <c r="EM762" s="179"/>
      <c r="EN762" s="179"/>
      <c r="EO762" s="179"/>
      <c r="EP762" s="179"/>
      <c r="EQ762" s="179"/>
      <c r="ER762" s="179"/>
      <c r="ES762" s="179"/>
      <c r="ET762" s="179"/>
      <c r="EU762" s="179"/>
      <c r="EV762" s="179"/>
      <c r="EW762" s="179"/>
      <c r="EX762" s="179"/>
      <c r="EY762" s="179"/>
      <c r="EZ762" s="179"/>
      <c r="FA762" s="179"/>
      <c r="FB762" s="179"/>
      <c r="FC762" s="179"/>
      <c r="FD762" s="179"/>
      <c r="FE762" s="179"/>
      <c r="FF762" s="179"/>
      <c r="FG762" s="179"/>
      <c r="FH762" s="179"/>
      <c r="FI762" s="179"/>
      <c r="FJ762" s="179"/>
      <c r="FK762" s="179"/>
      <c r="FL762" s="179"/>
      <c r="FM762" s="179"/>
      <c r="FN762" s="179"/>
      <c r="FO762" s="179"/>
      <c r="FP762" s="179"/>
      <c r="FQ762" s="179"/>
      <c r="FR762" s="179"/>
      <c r="FS762" s="179"/>
      <c r="FT762" s="179"/>
      <c r="FU762" s="179"/>
      <c r="FV762" s="179"/>
      <c r="FW762" s="179"/>
      <c r="FX762" s="179"/>
      <c r="FY762" s="179"/>
      <c r="FZ762" s="179"/>
      <c r="GA762" s="179"/>
      <c r="GB762" s="179"/>
      <c r="GC762" s="179"/>
      <c r="GD762" s="179"/>
      <c r="GE762" s="179"/>
      <c r="GF762" s="179"/>
      <c r="GG762" s="179"/>
      <c r="GH762" s="179"/>
      <c r="GI762" s="179"/>
      <c r="GJ762" s="179"/>
      <c r="GK762" s="179"/>
      <c r="GL762" s="179"/>
      <c r="GM762" s="179"/>
      <c r="GN762" s="179"/>
      <c r="GO762" s="179"/>
      <c r="GP762" s="179"/>
      <c r="GQ762" s="179"/>
      <c r="GR762" s="179"/>
      <c r="GS762" s="179"/>
      <c r="GT762" s="179"/>
      <c r="GU762" s="179"/>
      <c r="GV762" s="179"/>
      <c r="GW762" s="179"/>
      <c r="GX762" s="179"/>
      <c r="GY762" s="179"/>
      <c r="GZ762" s="179"/>
      <c r="HA762" s="179"/>
      <c r="HB762" s="179"/>
      <c r="HC762" s="179"/>
      <c r="HD762" s="179"/>
      <c r="HE762" s="179"/>
      <c r="HF762" s="179"/>
      <c r="HG762" s="179"/>
      <c r="HH762" s="179"/>
      <c r="HI762" s="179"/>
      <c r="HJ762" s="179"/>
      <c r="HK762" s="179"/>
      <c r="HL762" s="179"/>
      <c r="HM762" s="179"/>
      <c r="HN762" s="179"/>
      <c r="HO762" s="179"/>
      <c r="HP762" s="179"/>
      <c r="HQ762" s="179"/>
      <c r="HR762" s="179"/>
      <c r="HS762" s="179"/>
      <c r="HT762" s="179"/>
      <c r="HU762" s="179"/>
      <c r="HV762" s="179"/>
      <c r="HW762" s="179"/>
      <c r="HX762" s="179"/>
      <c r="HY762" s="179"/>
      <c r="HZ762" s="179"/>
      <c r="IA762" s="179"/>
      <c r="IB762" s="179"/>
      <c r="IC762" s="179"/>
      <c r="ID762" s="179"/>
      <c r="IE762" s="179"/>
      <c r="IF762" s="179"/>
      <c r="IG762" s="179"/>
      <c r="IH762" s="179"/>
      <c r="II762" s="179"/>
      <c r="IJ762" s="179"/>
      <c r="IK762" s="179"/>
      <c r="IL762" s="179"/>
      <c r="IM762" s="179"/>
      <c r="IN762" s="179"/>
      <c r="IO762" s="179"/>
      <c r="IP762" s="179"/>
      <c r="IQ762" s="179"/>
      <c r="IR762" s="179"/>
      <c r="IS762" s="179"/>
      <c r="IT762" s="179"/>
      <c r="IU762" s="179"/>
      <c r="IV762" s="179"/>
      <c r="IW762" s="179"/>
      <c r="IX762" s="179"/>
      <c r="IY762" s="179"/>
      <c r="IZ762" s="179"/>
      <c r="JA762" s="179"/>
      <c r="JB762" s="179"/>
      <c r="JC762" s="179"/>
      <c r="JD762" s="179"/>
      <c r="JE762" s="179"/>
      <c r="JF762" s="179"/>
      <c r="JG762" s="179"/>
      <c r="JH762" s="179"/>
      <c r="JI762" s="179"/>
      <c r="JJ762" s="61"/>
    </row>
    <row r="763" spans="1:270" s="9" customFormat="1" ht="80.099999999999994" customHeight="1" x14ac:dyDescent="0.25">
      <c r="A763" s="9">
        <f t="shared" si="65"/>
        <v>741</v>
      </c>
      <c r="B763" s="9">
        <f t="shared" si="66"/>
        <v>67</v>
      </c>
      <c r="C763" s="11" t="s">
        <v>1518</v>
      </c>
      <c r="D763" s="10" t="s">
        <v>276</v>
      </c>
      <c r="E763" s="9" t="s">
        <v>3983</v>
      </c>
      <c r="F763" s="9" t="s">
        <v>3983</v>
      </c>
      <c r="G763" s="88" t="s">
        <v>4124</v>
      </c>
      <c r="H763" s="9" t="s">
        <v>3493</v>
      </c>
      <c r="I763" s="64" t="s">
        <v>4136</v>
      </c>
      <c r="J763" s="9">
        <v>3228181098</v>
      </c>
      <c r="K763" s="9" t="s">
        <v>3983</v>
      </c>
      <c r="L763" s="180">
        <v>30.522261</v>
      </c>
      <c r="M763" s="180">
        <v>70.074281999999997</v>
      </c>
      <c r="N763" s="9" t="s">
        <v>8</v>
      </c>
      <c r="O763" s="9" t="s">
        <v>7</v>
      </c>
      <c r="P763" s="9" t="s">
        <v>8</v>
      </c>
      <c r="S763" s="9">
        <v>2</v>
      </c>
      <c r="T763" s="9" t="s">
        <v>3978</v>
      </c>
      <c r="U763" s="9">
        <v>25500</v>
      </c>
      <c r="V763" s="9" t="s">
        <v>258</v>
      </c>
      <c r="W763" s="10" t="s">
        <v>11</v>
      </c>
      <c r="X763" s="10" t="s">
        <v>1471</v>
      </c>
      <c r="Y763" s="4"/>
      <c r="Z763" s="179"/>
      <c r="AA763" s="179"/>
      <c r="AB763" s="179"/>
      <c r="AC763" s="179"/>
      <c r="AD763" s="179"/>
      <c r="AE763" s="179"/>
      <c r="AF763" s="179"/>
      <c r="AG763" s="179"/>
      <c r="AH763" s="179"/>
      <c r="AI763" s="179"/>
      <c r="AJ763" s="179"/>
      <c r="AK763" s="179"/>
      <c r="AL763" s="179"/>
      <c r="AM763" s="179"/>
      <c r="AN763" s="179"/>
      <c r="AO763" s="179"/>
      <c r="AP763" s="179"/>
      <c r="AQ763" s="179"/>
      <c r="AR763" s="179"/>
      <c r="AS763" s="179"/>
      <c r="AT763" s="179"/>
      <c r="AU763" s="179"/>
      <c r="AV763" s="179"/>
      <c r="AW763" s="179"/>
      <c r="AX763" s="179"/>
      <c r="AY763" s="179"/>
      <c r="AZ763" s="179"/>
      <c r="BA763" s="179"/>
      <c r="BB763" s="179"/>
      <c r="BC763" s="179"/>
      <c r="BD763" s="179"/>
      <c r="BE763" s="179"/>
      <c r="BF763" s="179"/>
      <c r="BG763" s="179"/>
      <c r="BH763" s="179"/>
      <c r="BI763" s="179"/>
      <c r="BJ763" s="179"/>
      <c r="BK763" s="179"/>
      <c r="BL763" s="179"/>
      <c r="BM763" s="179"/>
      <c r="BN763" s="179"/>
      <c r="BO763" s="179"/>
      <c r="BP763" s="179"/>
      <c r="BQ763" s="179"/>
      <c r="BR763" s="179"/>
      <c r="BS763" s="179"/>
      <c r="BT763" s="179"/>
      <c r="BU763" s="179"/>
      <c r="BV763" s="179"/>
      <c r="BW763" s="179"/>
      <c r="BX763" s="179"/>
      <c r="BY763" s="179"/>
      <c r="BZ763" s="179"/>
      <c r="CA763" s="179"/>
      <c r="CB763" s="179"/>
      <c r="CC763" s="179"/>
      <c r="CD763" s="179"/>
      <c r="CE763" s="179"/>
      <c r="CF763" s="179"/>
      <c r="CG763" s="179"/>
      <c r="CH763" s="179"/>
      <c r="CI763" s="179"/>
      <c r="CJ763" s="179"/>
      <c r="CK763" s="179"/>
      <c r="CL763" s="179"/>
      <c r="CM763" s="179"/>
      <c r="CN763" s="179"/>
      <c r="CO763" s="179"/>
      <c r="CP763" s="179"/>
      <c r="CQ763" s="179"/>
      <c r="CR763" s="179"/>
      <c r="CS763" s="179"/>
      <c r="CT763" s="179"/>
      <c r="CU763" s="179"/>
      <c r="CV763" s="179"/>
      <c r="CW763" s="179"/>
      <c r="CX763" s="179"/>
      <c r="CY763" s="179"/>
      <c r="CZ763" s="179"/>
      <c r="DA763" s="179"/>
      <c r="DB763" s="179"/>
      <c r="DC763" s="179"/>
      <c r="DD763" s="179"/>
      <c r="DE763" s="179"/>
      <c r="DF763" s="179"/>
      <c r="DG763" s="179"/>
      <c r="DH763" s="179"/>
      <c r="DI763" s="179"/>
      <c r="DJ763" s="179"/>
      <c r="DK763" s="179"/>
      <c r="DL763" s="179"/>
      <c r="DM763" s="179"/>
      <c r="DN763" s="179"/>
      <c r="DO763" s="179"/>
      <c r="DP763" s="179"/>
      <c r="DQ763" s="179"/>
      <c r="DR763" s="179"/>
      <c r="DS763" s="179"/>
      <c r="DT763" s="179"/>
      <c r="DU763" s="179"/>
      <c r="DV763" s="179"/>
      <c r="DW763" s="179"/>
      <c r="DX763" s="179"/>
      <c r="DY763" s="179"/>
      <c r="DZ763" s="179"/>
      <c r="EA763" s="179"/>
      <c r="EB763" s="179"/>
      <c r="EC763" s="179"/>
      <c r="ED763" s="179"/>
      <c r="EE763" s="179"/>
      <c r="EF763" s="179"/>
      <c r="EG763" s="179"/>
      <c r="EH763" s="179"/>
      <c r="EI763" s="179"/>
      <c r="EJ763" s="179"/>
      <c r="EK763" s="179"/>
      <c r="EL763" s="179"/>
      <c r="EM763" s="179"/>
      <c r="EN763" s="179"/>
      <c r="EO763" s="179"/>
      <c r="EP763" s="179"/>
      <c r="EQ763" s="179"/>
      <c r="ER763" s="179"/>
      <c r="ES763" s="179"/>
      <c r="ET763" s="179"/>
      <c r="EU763" s="179"/>
      <c r="EV763" s="179"/>
      <c r="EW763" s="179"/>
      <c r="EX763" s="179"/>
      <c r="EY763" s="179"/>
      <c r="EZ763" s="179"/>
      <c r="FA763" s="179"/>
      <c r="FB763" s="179"/>
      <c r="FC763" s="179"/>
      <c r="FD763" s="179"/>
      <c r="FE763" s="179"/>
      <c r="FF763" s="179"/>
      <c r="FG763" s="179"/>
      <c r="FH763" s="179"/>
      <c r="FI763" s="179"/>
      <c r="FJ763" s="179"/>
      <c r="FK763" s="179"/>
      <c r="FL763" s="179"/>
      <c r="FM763" s="179"/>
      <c r="FN763" s="179"/>
      <c r="FO763" s="179"/>
      <c r="FP763" s="179"/>
      <c r="FQ763" s="179"/>
      <c r="FR763" s="179"/>
      <c r="FS763" s="179"/>
      <c r="FT763" s="179"/>
      <c r="FU763" s="179"/>
      <c r="FV763" s="179"/>
      <c r="FW763" s="179"/>
      <c r="FX763" s="179"/>
      <c r="FY763" s="179"/>
      <c r="FZ763" s="179"/>
      <c r="GA763" s="179"/>
      <c r="GB763" s="179"/>
      <c r="GC763" s="179"/>
      <c r="GD763" s="179"/>
      <c r="GE763" s="179"/>
      <c r="GF763" s="179"/>
      <c r="GG763" s="179"/>
      <c r="GH763" s="179"/>
      <c r="GI763" s="179"/>
      <c r="GJ763" s="179"/>
      <c r="GK763" s="179"/>
      <c r="GL763" s="179"/>
      <c r="GM763" s="179"/>
      <c r="GN763" s="179"/>
      <c r="GO763" s="179"/>
      <c r="GP763" s="179"/>
      <c r="GQ763" s="179"/>
      <c r="GR763" s="179"/>
      <c r="GS763" s="179"/>
      <c r="GT763" s="179"/>
      <c r="GU763" s="179"/>
      <c r="GV763" s="179"/>
      <c r="GW763" s="179"/>
      <c r="GX763" s="179"/>
      <c r="GY763" s="179"/>
      <c r="GZ763" s="179"/>
      <c r="HA763" s="179"/>
      <c r="HB763" s="179"/>
      <c r="HC763" s="179"/>
      <c r="HD763" s="179"/>
      <c r="HE763" s="179"/>
      <c r="HF763" s="179"/>
      <c r="HG763" s="179"/>
      <c r="HH763" s="179"/>
      <c r="HI763" s="179"/>
      <c r="HJ763" s="179"/>
      <c r="HK763" s="179"/>
      <c r="HL763" s="179"/>
      <c r="HM763" s="179"/>
      <c r="HN763" s="179"/>
      <c r="HO763" s="179"/>
      <c r="HP763" s="179"/>
      <c r="HQ763" s="179"/>
      <c r="HR763" s="179"/>
      <c r="HS763" s="179"/>
      <c r="HT763" s="179"/>
      <c r="HU763" s="179"/>
      <c r="HV763" s="179"/>
      <c r="HW763" s="179"/>
      <c r="HX763" s="179"/>
      <c r="HY763" s="179"/>
      <c r="HZ763" s="179"/>
      <c r="IA763" s="179"/>
      <c r="IB763" s="179"/>
      <c r="IC763" s="179"/>
      <c r="ID763" s="179"/>
      <c r="IE763" s="179"/>
      <c r="IF763" s="179"/>
      <c r="IG763" s="179"/>
      <c r="IH763" s="179"/>
      <c r="II763" s="179"/>
      <c r="IJ763" s="179"/>
      <c r="IK763" s="179"/>
      <c r="IL763" s="179"/>
      <c r="IM763" s="179"/>
      <c r="IN763" s="179"/>
      <c r="IO763" s="179"/>
      <c r="IP763" s="179"/>
      <c r="IQ763" s="179"/>
      <c r="IR763" s="179"/>
      <c r="IS763" s="179"/>
      <c r="IT763" s="179"/>
      <c r="IU763" s="179"/>
      <c r="IV763" s="179"/>
      <c r="IW763" s="179"/>
      <c r="IX763" s="179"/>
      <c r="IY763" s="179"/>
      <c r="IZ763" s="179"/>
      <c r="JA763" s="179"/>
      <c r="JB763" s="179"/>
      <c r="JC763" s="179"/>
      <c r="JD763" s="179"/>
      <c r="JE763" s="179"/>
      <c r="JF763" s="179"/>
      <c r="JG763" s="179"/>
      <c r="JH763" s="179"/>
      <c r="JI763" s="179"/>
      <c r="JJ763" s="61"/>
    </row>
    <row r="764" spans="1:270" s="9" customFormat="1" ht="80.099999999999994" customHeight="1" x14ac:dyDescent="0.25">
      <c r="A764" s="9">
        <f t="shared" ref="A764:A827" si="67">A763+1</f>
        <v>742</v>
      </c>
      <c r="B764" s="9">
        <f t="shared" ref="B764:B779" si="68">B763+1</f>
        <v>68</v>
      </c>
      <c r="C764" s="11" t="s">
        <v>1518</v>
      </c>
      <c r="D764" s="10" t="s">
        <v>276</v>
      </c>
      <c r="E764" s="9" t="s">
        <v>3983</v>
      </c>
      <c r="F764" s="9" t="s">
        <v>3983</v>
      </c>
      <c r="G764" s="88" t="s">
        <v>4124</v>
      </c>
      <c r="H764" s="9" t="s">
        <v>176</v>
      </c>
      <c r="I764" s="64" t="s">
        <v>4137</v>
      </c>
      <c r="J764" s="9">
        <v>3438243360</v>
      </c>
      <c r="K764" s="9" t="s">
        <v>3983</v>
      </c>
      <c r="L764" s="180">
        <v>30.022283900000001</v>
      </c>
      <c r="M764" s="180">
        <v>70.074753999999999</v>
      </c>
      <c r="N764" s="9" t="s">
        <v>8</v>
      </c>
      <c r="O764" s="9" t="s">
        <v>7</v>
      </c>
      <c r="P764" s="9" t="s">
        <v>8</v>
      </c>
      <c r="S764" s="9">
        <v>2</v>
      </c>
      <c r="T764" s="9" t="s">
        <v>3978</v>
      </c>
      <c r="U764" s="9">
        <v>25500</v>
      </c>
      <c r="V764" s="9" t="s">
        <v>258</v>
      </c>
      <c r="W764" s="10" t="s">
        <v>11</v>
      </c>
      <c r="X764" s="10" t="s">
        <v>1471</v>
      </c>
      <c r="Y764" s="4"/>
      <c r="Z764" s="179"/>
      <c r="AA764" s="179"/>
      <c r="AB764" s="179"/>
      <c r="AC764" s="179"/>
      <c r="AD764" s="179"/>
      <c r="AE764" s="179"/>
      <c r="AF764" s="179"/>
      <c r="AG764" s="179"/>
      <c r="AH764" s="179"/>
      <c r="AI764" s="179"/>
      <c r="AJ764" s="179"/>
      <c r="AK764" s="179"/>
      <c r="AL764" s="179"/>
      <c r="AM764" s="179"/>
      <c r="AN764" s="179"/>
      <c r="AO764" s="179"/>
      <c r="AP764" s="179"/>
      <c r="AQ764" s="179"/>
      <c r="AR764" s="179"/>
      <c r="AS764" s="179"/>
      <c r="AT764" s="179"/>
      <c r="AU764" s="179"/>
      <c r="AV764" s="179"/>
      <c r="AW764" s="179"/>
      <c r="AX764" s="179"/>
      <c r="AY764" s="179"/>
      <c r="AZ764" s="179"/>
      <c r="BA764" s="179"/>
      <c r="BB764" s="179"/>
      <c r="BC764" s="179"/>
      <c r="BD764" s="179"/>
      <c r="BE764" s="179"/>
      <c r="BF764" s="179"/>
      <c r="BG764" s="179"/>
      <c r="BH764" s="179"/>
      <c r="BI764" s="179"/>
      <c r="BJ764" s="179"/>
      <c r="BK764" s="179"/>
      <c r="BL764" s="179"/>
      <c r="BM764" s="179"/>
      <c r="BN764" s="179"/>
      <c r="BO764" s="179"/>
      <c r="BP764" s="179"/>
      <c r="BQ764" s="179"/>
      <c r="BR764" s="179"/>
      <c r="BS764" s="179"/>
      <c r="BT764" s="179"/>
      <c r="BU764" s="179"/>
      <c r="BV764" s="179"/>
      <c r="BW764" s="179"/>
      <c r="BX764" s="179"/>
      <c r="BY764" s="179"/>
      <c r="BZ764" s="179"/>
      <c r="CA764" s="179"/>
      <c r="CB764" s="179"/>
      <c r="CC764" s="179"/>
      <c r="CD764" s="179"/>
      <c r="CE764" s="179"/>
      <c r="CF764" s="179"/>
      <c r="CG764" s="179"/>
      <c r="CH764" s="179"/>
      <c r="CI764" s="179"/>
      <c r="CJ764" s="179"/>
      <c r="CK764" s="179"/>
      <c r="CL764" s="179"/>
      <c r="CM764" s="179"/>
      <c r="CN764" s="179"/>
      <c r="CO764" s="179"/>
      <c r="CP764" s="179"/>
      <c r="CQ764" s="179"/>
      <c r="CR764" s="179"/>
      <c r="CS764" s="179"/>
      <c r="CT764" s="179"/>
      <c r="CU764" s="179"/>
      <c r="CV764" s="179"/>
      <c r="CW764" s="179"/>
      <c r="CX764" s="179"/>
      <c r="CY764" s="179"/>
      <c r="CZ764" s="179"/>
      <c r="DA764" s="179"/>
      <c r="DB764" s="179"/>
      <c r="DC764" s="179"/>
      <c r="DD764" s="179"/>
      <c r="DE764" s="179"/>
      <c r="DF764" s="179"/>
      <c r="DG764" s="179"/>
      <c r="DH764" s="179"/>
      <c r="DI764" s="179"/>
      <c r="DJ764" s="179"/>
      <c r="DK764" s="179"/>
      <c r="DL764" s="179"/>
      <c r="DM764" s="179"/>
      <c r="DN764" s="179"/>
      <c r="DO764" s="179"/>
      <c r="DP764" s="179"/>
      <c r="DQ764" s="179"/>
      <c r="DR764" s="179"/>
      <c r="DS764" s="179"/>
      <c r="DT764" s="179"/>
      <c r="DU764" s="179"/>
      <c r="DV764" s="179"/>
      <c r="DW764" s="179"/>
      <c r="DX764" s="179"/>
      <c r="DY764" s="179"/>
      <c r="DZ764" s="179"/>
      <c r="EA764" s="179"/>
      <c r="EB764" s="179"/>
      <c r="EC764" s="179"/>
      <c r="ED764" s="179"/>
      <c r="EE764" s="179"/>
      <c r="EF764" s="179"/>
      <c r="EG764" s="179"/>
      <c r="EH764" s="179"/>
      <c r="EI764" s="179"/>
      <c r="EJ764" s="179"/>
      <c r="EK764" s="179"/>
      <c r="EL764" s="179"/>
      <c r="EM764" s="179"/>
      <c r="EN764" s="179"/>
      <c r="EO764" s="179"/>
      <c r="EP764" s="179"/>
      <c r="EQ764" s="179"/>
      <c r="ER764" s="179"/>
      <c r="ES764" s="179"/>
      <c r="ET764" s="179"/>
      <c r="EU764" s="179"/>
      <c r="EV764" s="179"/>
      <c r="EW764" s="179"/>
      <c r="EX764" s="179"/>
      <c r="EY764" s="179"/>
      <c r="EZ764" s="179"/>
      <c r="FA764" s="179"/>
      <c r="FB764" s="179"/>
      <c r="FC764" s="179"/>
      <c r="FD764" s="179"/>
      <c r="FE764" s="179"/>
      <c r="FF764" s="179"/>
      <c r="FG764" s="179"/>
      <c r="FH764" s="179"/>
      <c r="FI764" s="179"/>
      <c r="FJ764" s="179"/>
      <c r="FK764" s="179"/>
      <c r="FL764" s="179"/>
      <c r="FM764" s="179"/>
      <c r="FN764" s="179"/>
      <c r="FO764" s="179"/>
      <c r="FP764" s="179"/>
      <c r="FQ764" s="179"/>
      <c r="FR764" s="179"/>
      <c r="FS764" s="179"/>
      <c r="FT764" s="179"/>
      <c r="FU764" s="179"/>
      <c r="FV764" s="179"/>
      <c r="FW764" s="179"/>
      <c r="FX764" s="179"/>
      <c r="FY764" s="179"/>
      <c r="FZ764" s="179"/>
      <c r="GA764" s="179"/>
      <c r="GB764" s="179"/>
      <c r="GC764" s="179"/>
      <c r="GD764" s="179"/>
      <c r="GE764" s="179"/>
      <c r="GF764" s="179"/>
      <c r="GG764" s="179"/>
      <c r="GH764" s="179"/>
      <c r="GI764" s="179"/>
      <c r="GJ764" s="179"/>
      <c r="GK764" s="179"/>
      <c r="GL764" s="179"/>
      <c r="GM764" s="179"/>
      <c r="GN764" s="179"/>
      <c r="GO764" s="179"/>
      <c r="GP764" s="179"/>
      <c r="GQ764" s="179"/>
      <c r="GR764" s="179"/>
      <c r="GS764" s="179"/>
      <c r="GT764" s="179"/>
      <c r="GU764" s="179"/>
      <c r="GV764" s="179"/>
      <c r="GW764" s="179"/>
      <c r="GX764" s="179"/>
      <c r="GY764" s="179"/>
      <c r="GZ764" s="179"/>
      <c r="HA764" s="179"/>
      <c r="HB764" s="179"/>
      <c r="HC764" s="179"/>
      <c r="HD764" s="179"/>
      <c r="HE764" s="179"/>
      <c r="HF764" s="179"/>
      <c r="HG764" s="179"/>
      <c r="HH764" s="179"/>
      <c r="HI764" s="179"/>
      <c r="HJ764" s="179"/>
      <c r="HK764" s="179"/>
      <c r="HL764" s="179"/>
      <c r="HM764" s="179"/>
      <c r="HN764" s="179"/>
      <c r="HO764" s="179"/>
      <c r="HP764" s="179"/>
      <c r="HQ764" s="179"/>
      <c r="HR764" s="179"/>
      <c r="HS764" s="179"/>
      <c r="HT764" s="179"/>
      <c r="HU764" s="179"/>
      <c r="HV764" s="179"/>
      <c r="HW764" s="179"/>
      <c r="HX764" s="179"/>
      <c r="HY764" s="179"/>
      <c r="HZ764" s="179"/>
      <c r="IA764" s="179"/>
      <c r="IB764" s="179"/>
      <c r="IC764" s="179"/>
      <c r="ID764" s="179"/>
      <c r="IE764" s="179"/>
      <c r="IF764" s="179"/>
      <c r="IG764" s="179"/>
      <c r="IH764" s="179"/>
      <c r="II764" s="179"/>
      <c r="IJ764" s="179"/>
      <c r="IK764" s="179"/>
      <c r="IL764" s="179"/>
      <c r="IM764" s="179"/>
      <c r="IN764" s="179"/>
      <c r="IO764" s="179"/>
      <c r="IP764" s="179"/>
      <c r="IQ764" s="179"/>
      <c r="IR764" s="179"/>
      <c r="IS764" s="179"/>
      <c r="IT764" s="179"/>
      <c r="IU764" s="179"/>
      <c r="IV764" s="179"/>
      <c r="IW764" s="179"/>
      <c r="IX764" s="179"/>
      <c r="IY764" s="179"/>
      <c r="IZ764" s="179"/>
      <c r="JA764" s="179"/>
      <c r="JB764" s="179"/>
      <c r="JC764" s="179"/>
      <c r="JD764" s="179"/>
      <c r="JE764" s="179"/>
      <c r="JF764" s="179"/>
      <c r="JG764" s="179"/>
      <c r="JH764" s="179"/>
      <c r="JI764" s="179"/>
      <c r="JJ764" s="61"/>
    </row>
    <row r="765" spans="1:270" s="9" customFormat="1" ht="80.099999999999994" customHeight="1" x14ac:dyDescent="0.25">
      <c r="A765" s="9">
        <f t="shared" si="67"/>
        <v>743</v>
      </c>
      <c r="B765" s="9">
        <f t="shared" si="68"/>
        <v>69</v>
      </c>
      <c r="C765" s="11" t="s">
        <v>1518</v>
      </c>
      <c r="D765" s="10" t="s">
        <v>276</v>
      </c>
      <c r="E765" s="9" t="s">
        <v>3983</v>
      </c>
      <c r="F765" s="9" t="s">
        <v>3983</v>
      </c>
      <c r="G765" s="88" t="s">
        <v>4124</v>
      </c>
      <c r="H765" s="9" t="s">
        <v>4138</v>
      </c>
      <c r="I765" s="64" t="s">
        <v>4139</v>
      </c>
      <c r="J765" s="9">
        <v>3435944871</v>
      </c>
      <c r="K765" s="9" t="s">
        <v>3983</v>
      </c>
      <c r="L765" s="180">
        <v>30.521661000000002</v>
      </c>
      <c r="M765" s="180">
        <v>70.074471000000003</v>
      </c>
      <c r="N765" s="9" t="s">
        <v>8</v>
      </c>
      <c r="O765" s="9" t="s">
        <v>7</v>
      </c>
      <c r="P765" s="9" t="s">
        <v>8</v>
      </c>
      <c r="S765" s="9">
        <v>2</v>
      </c>
      <c r="T765" s="9" t="s">
        <v>3978</v>
      </c>
      <c r="U765" s="9">
        <v>25500</v>
      </c>
      <c r="V765" s="9" t="s">
        <v>258</v>
      </c>
      <c r="W765" s="10" t="s">
        <v>11</v>
      </c>
      <c r="X765" s="10" t="s">
        <v>1471</v>
      </c>
      <c r="Y765" s="4"/>
      <c r="Z765" s="179"/>
      <c r="AA765" s="179"/>
      <c r="AB765" s="179"/>
      <c r="AC765" s="179"/>
      <c r="AD765" s="179"/>
      <c r="AE765" s="179"/>
      <c r="AF765" s="179"/>
      <c r="AG765" s="179"/>
      <c r="AH765" s="179"/>
      <c r="AI765" s="179"/>
      <c r="AJ765" s="179"/>
      <c r="AK765" s="179"/>
      <c r="AL765" s="179"/>
      <c r="AM765" s="179"/>
      <c r="AN765" s="179"/>
      <c r="AO765" s="179"/>
      <c r="AP765" s="179"/>
      <c r="AQ765" s="179"/>
      <c r="AR765" s="179"/>
      <c r="AS765" s="179"/>
      <c r="AT765" s="179"/>
      <c r="AU765" s="179"/>
      <c r="AV765" s="179"/>
      <c r="AW765" s="179"/>
      <c r="AX765" s="179"/>
      <c r="AY765" s="179"/>
      <c r="AZ765" s="179"/>
      <c r="BA765" s="179"/>
      <c r="BB765" s="179"/>
      <c r="BC765" s="179"/>
      <c r="BD765" s="179"/>
      <c r="BE765" s="179"/>
      <c r="BF765" s="179"/>
      <c r="BG765" s="179"/>
      <c r="BH765" s="179"/>
      <c r="BI765" s="179"/>
      <c r="BJ765" s="179"/>
      <c r="BK765" s="179"/>
      <c r="BL765" s="179"/>
      <c r="BM765" s="179"/>
      <c r="BN765" s="179"/>
      <c r="BO765" s="179"/>
      <c r="BP765" s="179"/>
      <c r="BQ765" s="179"/>
      <c r="BR765" s="179"/>
      <c r="BS765" s="179"/>
      <c r="BT765" s="179"/>
      <c r="BU765" s="179"/>
      <c r="BV765" s="179"/>
      <c r="BW765" s="179"/>
      <c r="BX765" s="179"/>
      <c r="BY765" s="179"/>
      <c r="BZ765" s="179"/>
      <c r="CA765" s="179"/>
      <c r="CB765" s="179"/>
      <c r="CC765" s="179"/>
      <c r="CD765" s="179"/>
      <c r="CE765" s="179"/>
      <c r="CF765" s="179"/>
      <c r="CG765" s="179"/>
      <c r="CH765" s="179"/>
      <c r="CI765" s="179"/>
      <c r="CJ765" s="179"/>
      <c r="CK765" s="179"/>
      <c r="CL765" s="179"/>
      <c r="CM765" s="179"/>
      <c r="CN765" s="179"/>
      <c r="CO765" s="179"/>
      <c r="CP765" s="179"/>
      <c r="CQ765" s="179"/>
      <c r="CR765" s="179"/>
      <c r="CS765" s="179"/>
      <c r="CT765" s="179"/>
      <c r="CU765" s="179"/>
      <c r="CV765" s="179"/>
      <c r="CW765" s="179"/>
      <c r="CX765" s="179"/>
      <c r="CY765" s="179"/>
      <c r="CZ765" s="179"/>
      <c r="DA765" s="179"/>
      <c r="DB765" s="179"/>
      <c r="DC765" s="179"/>
      <c r="DD765" s="179"/>
      <c r="DE765" s="179"/>
      <c r="DF765" s="179"/>
      <c r="DG765" s="179"/>
      <c r="DH765" s="179"/>
      <c r="DI765" s="179"/>
      <c r="DJ765" s="179"/>
      <c r="DK765" s="179"/>
      <c r="DL765" s="179"/>
      <c r="DM765" s="179"/>
      <c r="DN765" s="179"/>
      <c r="DO765" s="179"/>
      <c r="DP765" s="179"/>
      <c r="DQ765" s="179"/>
      <c r="DR765" s="179"/>
      <c r="DS765" s="179"/>
      <c r="DT765" s="179"/>
      <c r="DU765" s="179"/>
      <c r="DV765" s="179"/>
      <c r="DW765" s="179"/>
      <c r="DX765" s="179"/>
      <c r="DY765" s="179"/>
      <c r="DZ765" s="179"/>
      <c r="EA765" s="179"/>
      <c r="EB765" s="179"/>
      <c r="EC765" s="179"/>
      <c r="ED765" s="179"/>
      <c r="EE765" s="179"/>
      <c r="EF765" s="179"/>
      <c r="EG765" s="179"/>
      <c r="EH765" s="179"/>
      <c r="EI765" s="179"/>
      <c r="EJ765" s="179"/>
      <c r="EK765" s="179"/>
      <c r="EL765" s="179"/>
      <c r="EM765" s="179"/>
      <c r="EN765" s="179"/>
      <c r="EO765" s="179"/>
      <c r="EP765" s="179"/>
      <c r="EQ765" s="179"/>
      <c r="ER765" s="179"/>
      <c r="ES765" s="179"/>
      <c r="ET765" s="179"/>
      <c r="EU765" s="179"/>
      <c r="EV765" s="179"/>
      <c r="EW765" s="179"/>
      <c r="EX765" s="179"/>
      <c r="EY765" s="179"/>
      <c r="EZ765" s="179"/>
      <c r="FA765" s="179"/>
      <c r="FB765" s="179"/>
      <c r="FC765" s="179"/>
      <c r="FD765" s="179"/>
      <c r="FE765" s="179"/>
      <c r="FF765" s="179"/>
      <c r="FG765" s="179"/>
      <c r="FH765" s="179"/>
      <c r="FI765" s="179"/>
      <c r="FJ765" s="179"/>
      <c r="FK765" s="179"/>
      <c r="FL765" s="179"/>
      <c r="FM765" s="179"/>
      <c r="FN765" s="179"/>
      <c r="FO765" s="179"/>
      <c r="FP765" s="179"/>
      <c r="FQ765" s="179"/>
      <c r="FR765" s="179"/>
      <c r="FS765" s="179"/>
      <c r="FT765" s="179"/>
      <c r="FU765" s="179"/>
      <c r="FV765" s="179"/>
      <c r="FW765" s="179"/>
      <c r="FX765" s="179"/>
      <c r="FY765" s="179"/>
      <c r="FZ765" s="179"/>
      <c r="GA765" s="179"/>
      <c r="GB765" s="179"/>
      <c r="GC765" s="179"/>
      <c r="GD765" s="179"/>
      <c r="GE765" s="179"/>
      <c r="GF765" s="179"/>
      <c r="GG765" s="179"/>
      <c r="GH765" s="179"/>
      <c r="GI765" s="179"/>
      <c r="GJ765" s="179"/>
      <c r="GK765" s="179"/>
      <c r="GL765" s="179"/>
      <c r="GM765" s="179"/>
      <c r="GN765" s="179"/>
      <c r="GO765" s="179"/>
      <c r="GP765" s="179"/>
      <c r="GQ765" s="179"/>
      <c r="GR765" s="179"/>
      <c r="GS765" s="179"/>
      <c r="GT765" s="179"/>
      <c r="GU765" s="179"/>
      <c r="GV765" s="179"/>
      <c r="GW765" s="179"/>
      <c r="GX765" s="179"/>
      <c r="GY765" s="179"/>
      <c r="GZ765" s="179"/>
      <c r="HA765" s="179"/>
      <c r="HB765" s="179"/>
      <c r="HC765" s="179"/>
      <c r="HD765" s="179"/>
      <c r="HE765" s="179"/>
      <c r="HF765" s="179"/>
      <c r="HG765" s="179"/>
      <c r="HH765" s="179"/>
      <c r="HI765" s="179"/>
      <c r="HJ765" s="179"/>
      <c r="HK765" s="179"/>
      <c r="HL765" s="179"/>
      <c r="HM765" s="179"/>
      <c r="HN765" s="179"/>
      <c r="HO765" s="179"/>
      <c r="HP765" s="179"/>
      <c r="HQ765" s="179"/>
      <c r="HR765" s="179"/>
      <c r="HS765" s="179"/>
      <c r="HT765" s="179"/>
      <c r="HU765" s="179"/>
      <c r="HV765" s="179"/>
      <c r="HW765" s="179"/>
      <c r="HX765" s="179"/>
      <c r="HY765" s="179"/>
      <c r="HZ765" s="179"/>
      <c r="IA765" s="179"/>
      <c r="IB765" s="179"/>
      <c r="IC765" s="179"/>
      <c r="ID765" s="179"/>
      <c r="IE765" s="179"/>
      <c r="IF765" s="179"/>
      <c r="IG765" s="179"/>
      <c r="IH765" s="179"/>
      <c r="II765" s="179"/>
      <c r="IJ765" s="179"/>
      <c r="IK765" s="179"/>
      <c r="IL765" s="179"/>
      <c r="IM765" s="179"/>
      <c r="IN765" s="179"/>
      <c r="IO765" s="179"/>
      <c r="IP765" s="179"/>
      <c r="IQ765" s="179"/>
      <c r="IR765" s="179"/>
      <c r="IS765" s="179"/>
      <c r="IT765" s="179"/>
      <c r="IU765" s="179"/>
      <c r="IV765" s="179"/>
      <c r="IW765" s="179"/>
      <c r="IX765" s="179"/>
      <c r="IY765" s="179"/>
      <c r="IZ765" s="179"/>
      <c r="JA765" s="179"/>
      <c r="JB765" s="179"/>
      <c r="JC765" s="179"/>
      <c r="JD765" s="179"/>
      <c r="JE765" s="179"/>
      <c r="JF765" s="179"/>
      <c r="JG765" s="179"/>
      <c r="JH765" s="179"/>
      <c r="JI765" s="179"/>
      <c r="JJ765" s="61"/>
    </row>
    <row r="766" spans="1:270" s="9" customFormat="1" ht="80.099999999999994" customHeight="1" x14ac:dyDescent="0.25">
      <c r="A766" s="9">
        <f t="shared" si="67"/>
        <v>744</v>
      </c>
      <c r="B766" s="9">
        <f t="shared" si="68"/>
        <v>70</v>
      </c>
      <c r="C766" s="11" t="s">
        <v>1518</v>
      </c>
      <c r="D766" s="10" t="s">
        <v>276</v>
      </c>
      <c r="E766" s="9" t="s">
        <v>3983</v>
      </c>
      <c r="F766" s="9" t="s">
        <v>3983</v>
      </c>
      <c r="G766" s="88" t="s">
        <v>4124</v>
      </c>
      <c r="H766" s="9" t="s">
        <v>4118</v>
      </c>
      <c r="I766" s="64" t="s">
        <v>4140</v>
      </c>
      <c r="J766" s="9">
        <v>3320421018</v>
      </c>
      <c r="K766" s="9" t="s">
        <v>3983</v>
      </c>
      <c r="L766" s="180">
        <v>30.522119</v>
      </c>
      <c r="M766" s="180">
        <v>70.074752000000004</v>
      </c>
      <c r="N766" s="9" t="s">
        <v>8</v>
      </c>
      <c r="O766" s="9" t="s">
        <v>7</v>
      </c>
      <c r="P766" s="9" t="s">
        <v>8</v>
      </c>
      <c r="S766" s="9">
        <v>2</v>
      </c>
      <c r="T766" s="9" t="s">
        <v>3978</v>
      </c>
      <c r="U766" s="9">
        <v>25500</v>
      </c>
      <c r="V766" s="9" t="s">
        <v>258</v>
      </c>
      <c r="W766" s="10" t="s">
        <v>11</v>
      </c>
      <c r="X766" s="10" t="s">
        <v>1471</v>
      </c>
      <c r="Y766" s="4"/>
      <c r="Z766" s="179"/>
      <c r="AA766" s="179"/>
      <c r="AB766" s="179"/>
      <c r="AC766" s="179"/>
      <c r="AD766" s="179"/>
      <c r="AE766" s="179"/>
      <c r="AF766" s="179"/>
      <c r="AG766" s="179"/>
      <c r="AH766" s="179"/>
      <c r="AI766" s="179"/>
      <c r="AJ766" s="179"/>
      <c r="AK766" s="179"/>
      <c r="AL766" s="179"/>
      <c r="AM766" s="179"/>
      <c r="AN766" s="179"/>
      <c r="AO766" s="179"/>
      <c r="AP766" s="179"/>
      <c r="AQ766" s="179"/>
      <c r="AR766" s="179"/>
      <c r="AS766" s="179"/>
      <c r="AT766" s="179"/>
      <c r="AU766" s="179"/>
      <c r="AV766" s="179"/>
      <c r="AW766" s="179"/>
      <c r="AX766" s="179"/>
      <c r="AY766" s="179"/>
      <c r="AZ766" s="179"/>
      <c r="BA766" s="179"/>
      <c r="BB766" s="179"/>
      <c r="BC766" s="179"/>
      <c r="BD766" s="179"/>
      <c r="BE766" s="179"/>
      <c r="BF766" s="179"/>
      <c r="BG766" s="179"/>
      <c r="BH766" s="179"/>
      <c r="BI766" s="179"/>
      <c r="BJ766" s="179"/>
      <c r="BK766" s="179"/>
      <c r="BL766" s="179"/>
      <c r="BM766" s="179"/>
      <c r="BN766" s="179"/>
      <c r="BO766" s="179"/>
      <c r="BP766" s="179"/>
      <c r="BQ766" s="179"/>
      <c r="BR766" s="179"/>
      <c r="BS766" s="179"/>
      <c r="BT766" s="179"/>
      <c r="BU766" s="179"/>
      <c r="BV766" s="179"/>
      <c r="BW766" s="179"/>
      <c r="BX766" s="179"/>
      <c r="BY766" s="179"/>
      <c r="BZ766" s="179"/>
      <c r="CA766" s="179"/>
      <c r="CB766" s="179"/>
      <c r="CC766" s="179"/>
      <c r="CD766" s="179"/>
      <c r="CE766" s="179"/>
      <c r="CF766" s="179"/>
      <c r="CG766" s="179"/>
      <c r="CH766" s="179"/>
      <c r="CI766" s="179"/>
      <c r="CJ766" s="179"/>
      <c r="CK766" s="179"/>
      <c r="CL766" s="179"/>
      <c r="CM766" s="179"/>
      <c r="CN766" s="179"/>
      <c r="CO766" s="179"/>
      <c r="CP766" s="179"/>
      <c r="CQ766" s="179"/>
      <c r="CR766" s="179"/>
      <c r="CS766" s="179"/>
      <c r="CT766" s="179"/>
      <c r="CU766" s="179"/>
      <c r="CV766" s="179"/>
      <c r="CW766" s="179"/>
      <c r="CX766" s="179"/>
      <c r="CY766" s="179"/>
      <c r="CZ766" s="179"/>
      <c r="DA766" s="179"/>
      <c r="DB766" s="179"/>
      <c r="DC766" s="179"/>
      <c r="DD766" s="179"/>
      <c r="DE766" s="179"/>
      <c r="DF766" s="179"/>
      <c r="DG766" s="179"/>
      <c r="DH766" s="179"/>
      <c r="DI766" s="179"/>
      <c r="DJ766" s="179"/>
      <c r="DK766" s="179"/>
      <c r="DL766" s="179"/>
      <c r="DM766" s="179"/>
      <c r="DN766" s="179"/>
      <c r="DO766" s="179"/>
      <c r="DP766" s="179"/>
      <c r="DQ766" s="179"/>
      <c r="DR766" s="179"/>
      <c r="DS766" s="179"/>
      <c r="DT766" s="179"/>
      <c r="DU766" s="179"/>
      <c r="DV766" s="179"/>
      <c r="DW766" s="179"/>
      <c r="DX766" s="179"/>
      <c r="DY766" s="179"/>
      <c r="DZ766" s="179"/>
      <c r="EA766" s="179"/>
      <c r="EB766" s="179"/>
      <c r="EC766" s="179"/>
      <c r="ED766" s="179"/>
      <c r="EE766" s="179"/>
      <c r="EF766" s="179"/>
      <c r="EG766" s="179"/>
      <c r="EH766" s="179"/>
      <c r="EI766" s="179"/>
      <c r="EJ766" s="179"/>
      <c r="EK766" s="179"/>
      <c r="EL766" s="179"/>
      <c r="EM766" s="179"/>
      <c r="EN766" s="179"/>
      <c r="EO766" s="179"/>
      <c r="EP766" s="179"/>
      <c r="EQ766" s="179"/>
      <c r="ER766" s="179"/>
      <c r="ES766" s="179"/>
      <c r="ET766" s="179"/>
      <c r="EU766" s="179"/>
      <c r="EV766" s="179"/>
      <c r="EW766" s="179"/>
      <c r="EX766" s="179"/>
      <c r="EY766" s="179"/>
      <c r="EZ766" s="179"/>
      <c r="FA766" s="179"/>
      <c r="FB766" s="179"/>
      <c r="FC766" s="179"/>
      <c r="FD766" s="179"/>
      <c r="FE766" s="179"/>
      <c r="FF766" s="179"/>
      <c r="FG766" s="179"/>
      <c r="FH766" s="179"/>
      <c r="FI766" s="179"/>
      <c r="FJ766" s="179"/>
      <c r="FK766" s="179"/>
      <c r="FL766" s="179"/>
      <c r="FM766" s="179"/>
      <c r="FN766" s="179"/>
      <c r="FO766" s="179"/>
      <c r="FP766" s="179"/>
      <c r="FQ766" s="179"/>
      <c r="FR766" s="179"/>
      <c r="FS766" s="179"/>
      <c r="FT766" s="179"/>
      <c r="FU766" s="179"/>
      <c r="FV766" s="179"/>
      <c r="FW766" s="179"/>
      <c r="FX766" s="179"/>
      <c r="FY766" s="179"/>
      <c r="FZ766" s="179"/>
      <c r="GA766" s="179"/>
      <c r="GB766" s="179"/>
      <c r="GC766" s="179"/>
      <c r="GD766" s="179"/>
      <c r="GE766" s="179"/>
      <c r="GF766" s="179"/>
      <c r="GG766" s="179"/>
      <c r="GH766" s="179"/>
      <c r="GI766" s="179"/>
      <c r="GJ766" s="179"/>
      <c r="GK766" s="179"/>
      <c r="GL766" s="179"/>
      <c r="GM766" s="179"/>
      <c r="GN766" s="179"/>
      <c r="GO766" s="179"/>
      <c r="GP766" s="179"/>
      <c r="GQ766" s="179"/>
      <c r="GR766" s="179"/>
      <c r="GS766" s="179"/>
      <c r="GT766" s="179"/>
      <c r="GU766" s="179"/>
      <c r="GV766" s="179"/>
      <c r="GW766" s="179"/>
      <c r="GX766" s="179"/>
      <c r="GY766" s="179"/>
      <c r="GZ766" s="179"/>
      <c r="HA766" s="179"/>
      <c r="HB766" s="179"/>
      <c r="HC766" s="179"/>
      <c r="HD766" s="179"/>
      <c r="HE766" s="179"/>
      <c r="HF766" s="179"/>
      <c r="HG766" s="179"/>
      <c r="HH766" s="179"/>
      <c r="HI766" s="179"/>
      <c r="HJ766" s="179"/>
      <c r="HK766" s="179"/>
      <c r="HL766" s="179"/>
      <c r="HM766" s="179"/>
      <c r="HN766" s="179"/>
      <c r="HO766" s="179"/>
      <c r="HP766" s="179"/>
      <c r="HQ766" s="179"/>
      <c r="HR766" s="179"/>
      <c r="HS766" s="179"/>
      <c r="HT766" s="179"/>
      <c r="HU766" s="179"/>
      <c r="HV766" s="179"/>
      <c r="HW766" s="179"/>
      <c r="HX766" s="179"/>
      <c r="HY766" s="179"/>
      <c r="HZ766" s="179"/>
      <c r="IA766" s="179"/>
      <c r="IB766" s="179"/>
      <c r="IC766" s="179"/>
      <c r="ID766" s="179"/>
      <c r="IE766" s="179"/>
      <c r="IF766" s="179"/>
      <c r="IG766" s="179"/>
      <c r="IH766" s="179"/>
      <c r="II766" s="179"/>
      <c r="IJ766" s="179"/>
      <c r="IK766" s="179"/>
      <c r="IL766" s="179"/>
      <c r="IM766" s="179"/>
      <c r="IN766" s="179"/>
      <c r="IO766" s="179"/>
      <c r="IP766" s="179"/>
      <c r="IQ766" s="179"/>
      <c r="IR766" s="179"/>
      <c r="IS766" s="179"/>
      <c r="IT766" s="179"/>
      <c r="IU766" s="179"/>
      <c r="IV766" s="179"/>
      <c r="IW766" s="179"/>
      <c r="IX766" s="179"/>
      <c r="IY766" s="179"/>
      <c r="IZ766" s="179"/>
      <c r="JA766" s="179"/>
      <c r="JB766" s="179"/>
      <c r="JC766" s="179"/>
      <c r="JD766" s="179"/>
      <c r="JE766" s="179"/>
      <c r="JF766" s="179"/>
      <c r="JG766" s="179"/>
      <c r="JH766" s="179"/>
      <c r="JI766" s="179"/>
      <c r="JJ766" s="61"/>
    </row>
    <row r="767" spans="1:270" s="9" customFormat="1" ht="80.099999999999994" customHeight="1" x14ac:dyDescent="0.25">
      <c r="A767" s="9">
        <f t="shared" si="67"/>
        <v>745</v>
      </c>
      <c r="B767" s="9">
        <f t="shared" si="68"/>
        <v>71</v>
      </c>
      <c r="C767" s="11" t="s">
        <v>1518</v>
      </c>
      <c r="D767" s="10" t="s">
        <v>276</v>
      </c>
      <c r="E767" s="9" t="s">
        <v>3983</v>
      </c>
      <c r="F767" s="9" t="s">
        <v>3983</v>
      </c>
      <c r="G767" s="88" t="s">
        <v>4124</v>
      </c>
      <c r="H767" s="9" t="s">
        <v>4141</v>
      </c>
      <c r="I767" s="64" t="s">
        <v>4142</v>
      </c>
      <c r="J767" s="9">
        <v>3472059961</v>
      </c>
      <c r="K767" s="9" t="s">
        <v>3983</v>
      </c>
      <c r="L767" s="180">
        <v>30.636945000000001</v>
      </c>
      <c r="M767" s="180">
        <v>70.070144999999997</v>
      </c>
      <c r="N767" s="9" t="s">
        <v>8</v>
      </c>
      <c r="O767" s="9" t="s">
        <v>7</v>
      </c>
      <c r="P767" s="9" t="s">
        <v>8</v>
      </c>
      <c r="S767" s="9">
        <v>6</v>
      </c>
      <c r="T767" s="9" t="s">
        <v>3978</v>
      </c>
      <c r="U767" s="9">
        <v>76500</v>
      </c>
      <c r="V767" s="9" t="s">
        <v>258</v>
      </c>
      <c r="W767" s="10" t="s">
        <v>11</v>
      </c>
      <c r="X767" s="10" t="s">
        <v>1471</v>
      </c>
      <c r="Y767" s="4"/>
      <c r="Z767" s="179"/>
      <c r="AA767" s="179"/>
      <c r="AB767" s="179"/>
      <c r="AC767" s="179"/>
      <c r="AD767" s="179"/>
      <c r="AE767" s="179"/>
      <c r="AF767" s="179"/>
      <c r="AG767" s="179"/>
      <c r="AH767" s="179"/>
      <c r="AI767" s="179"/>
      <c r="AJ767" s="179"/>
      <c r="AK767" s="179"/>
      <c r="AL767" s="179"/>
      <c r="AM767" s="179"/>
      <c r="AN767" s="179"/>
      <c r="AO767" s="179"/>
      <c r="AP767" s="179"/>
      <c r="AQ767" s="179"/>
      <c r="AR767" s="179"/>
      <c r="AS767" s="179"/>
      <c r="AT767" s="179"/>
      <c r="AU767" s="179"/>
      <c r="AV767" s="179"/>
      <c r="AW767" s="179"/>
      <c r="AX767" s="179"/>
      <c r="AY767" s="179"/>
      <c r="AZ767" s="179"/>
      <c r="BA767" s="179"/>
      <c r="BB767" s="179"/>
      <c r="BC767" s="179"/>
      <c r="BD767" s="179"/>
      <c r="BE767" s="179"/>
      <c r="BF767" s="179"/>
      <c r="BG767" s="179"/>
      <c r="BH767" s="179"/>
      <c r="BI767" s="179"/>
      <c r="BJ767" s="179"/>
      <c r="BK767" s="179"/>
      <c r="BL767" s="179"/>
      <c r="BM767" s="179"/>
      <c r="BN767" s="179"/>
      <c r="BO767" s="179"/>
      <c r="BP767" s="179"/>
      <c r="BQ767" s="179"/>
      <c r="BR767" s="179"/>
      <c r="BS767" s="179"/>
      <c r="BT767" s="179"/>
      <c r="BU767" s="179"/>
      <c r="BV767" s="179"/>
      <c r="BW767" s="179"/>
      <c r="BX767" s="179"/>
      <c r="BY767" s="179"/>
      <c r="BZ767" s="179"/>
      <c r="CA767" s="179"/>
      <c r="CB767" s="179"/>
      <c r="CC767" s="179"/>
      <c r="CD767" s="179"/>
      <c r="CE767" s="179"/>
      <c r="CF767" s="179"/>
      <c r="CG767" s="179"/>
      <c r="CH767" s="179"/>
      <c r="CI767" s="179"/>
      <c r="CJ767" s="179"/>
      <c r="CK767" s="179"/>
      <c r="CL767" s="179"/>
      <c r="CM767" s="179"/>
      <c r="CN767" s="179"/>
      <c r="CO767" s="179"/>
      <c r="CP767" s="179"/>
      <c r="CQ767" s="179"/>
      <c r="CR767" s="179"/>
      <c r="CS767" s="179"/>
      <c r="CT767" s="179"/>
      <c r="CU767" s="179"/>
      <c r="CV767" s="179"/>
      <c r="CW767" s="179"/>
      <c r="CX767" s="179"/>
      <c r="CY767" s="179"/>
      <c r="CZ767" s="179"/>
      <c r="DA767" s="179"/>
      <c r="DB767" s="179"/>
      <c r="DC767" s="179"/>
      <c r="DD767" s="179"/>
      <c r="DE767" s="179"/>
      <c r="DF767" s="179"/>
      <c r="DG767" s="179"/>
      <c r="DH767" s="179"/>
      <c r="DI767" s="179"/>
      <c r="DJ767" s="179"/>
      <c r="DK767" s="179"/>
      <c r="DL767" s="179"/>
      <c r="DM767" s="179"/>
      <c r="DN767" s="179"/>
      <c r="DO767" s="179"/>
      <c r="DP767" s="179"/>
      <c r="DQ767" s="179"/>
      <c r="DR767" s="179"/>
      <c r="DS767" s="179"/>
      <c r="DT767" s="179"/>
      <c r="DU767" s="179"/>
      <c r="DV767" s="179"/>
      <c r="DW767" s="179"/>
      <c r="DX767" s="179"/>
      <c r="DY767" s="179"/>
      <c r="DZ767" s="179"/>
      <c r="EA767" s="179"/>
      <c r="EB767" s="179"/>
      <c r="EC767" s="179"/>
      <c r="ED767" s="179"/>
      <c r="EE767" s="179"/>
      <c r="EF767" s="179"/>
      <c r="EG767" s="179"/>
      <c r="EH767" s="179"/>
      <c r="EI767" s="179"/>
      <c r="EJ767" s="179"/>
      <c r="EK767" s="179"/>
      <c r="EL767" s="179"/>
      <c r="EM767" s="179"/>
      <c r="EN767" s="179"/>
      <c r="EO767" s="179"/>
      <c r="EP767" s="179"/>
      <c r="EQ767" s="179"/>
      <c r="ER767" s="179"/>
      <c r="ES767" s="179"/>
      <c r="ET767" s="179"/>
      <c r="EU767" s="179"/>
      <c r="EV767" s="179"/>
      <c r="EW767" s="179"/>
      <c r="EX767" s="179"/>
      <c r="EY767" s="179"/>
      <c r="EZ767" s="179"/>
      <c r="FA767" s="179"/>
      <c r="FB767" s="179"/>
      <c r="FC767" s="179"/>
      <c r="FD767" s="179"/>
      <c r="FE767" s="179"/>
      <c r="FF767" s="179"/>
      <c r="FG767" s="179"/>
      <c r="FH767" s="179"/>
      <c r="FI767" s="179"/>
      <c r="FJ767" s="179"/>
      <c r="FK767" s="179"/>
      <c r="FL767" s="179"/>
      <c r="FM767" s="179"/>
      <c r="FN767" s="179"/>
      <c r="FO767" s="179"/>
      <c r="FP767" s="179"/>
      <c r="FQ767" s="179"/>
      <c r="FR767" s="179"/>
      <c r="FS767" s="179"/>
      <c r="FT767" s="179"/>
      <c r="FU767" s="179"/>
      <c r="FV767" s="179"/>
      <c r="FW767" s="179"/>
      <c r="FX767" s="179"/>
      <c r="FY767" s="179"/>
      <c r="FZ767" s="179"/>
      <c r="GA767" s="179"/>
      <c r="GB767" s="179"/>
      <c r="GC767" s="179"/>
      <c r="GD767" s="179"/>
      <c r="GE767" s="179"/>
      <c r="GF767" s="179"/>
      <c r="GG767" s="179"/>
      <c r="GH767" s="179"/>
      <c r="GI767" s="179"/>
      <c r="GJ767" s="179"/>
      <c r="GK767" s="179"/>
      <c r="GL767" s="179"/>
      <c r="GM767" s="179"/>
      <c r="GN767" s="179"/>
      <c r="GO767" s="179"/>
      <c r="GP767" s="179"/>
      <c r="GQ767" s="179"/>
      <c r="GR767" s="179"/>
      <c r="GS767" s="179"/>
      <c r="GT767" s="179"/>
      <c r="GU767" s="179"/>
      <c r="GV767" s="179"/>
      <c r="GW767" s="179"/>
      <c r="GX767" s="179"/>
      <c r="GY767" s="179"/>
      <c r="GZ767" s="179"/>
      <c r="HA767" s="179"/>
      <c r="HB767" s="179"/>
      <c r="HC767" s="179"/>
      <c r="HD767" s="179"/>
      <c r="HE767" s="179"/>
      <c r="HF767" s="179"/>
      <c r="HG767" s="179"/>
      <c r="HH767" s="179"/>
      <c r="HI767" s="179"/>
      <c r="HJ767" s="179"/>
      <c r="HK767" s="179"/>
      <c r="HL767" s="179"/>
      <c r="HM767" s="179"/>
      <c r="HN767" s="179"/>
      <c r="HO767" s="179"/>
      <c r="HP767" s="179"/>
      <c r="HQ767" s="179"/>
      <c r="HR767" s="179"/>
      <c r="HS767" s="179"/>
      <c r="HT767" s="179"/>
      <c r="HU767" s="179"/>
      <c r="HV767" s="179"/>
      <c r="HW767" s="179"/>
      <c r="HX767" s="179"/>
      <c r="HY767" s="179"/>
      <c r="HZ767" s="179"/>
      <c r="IA767" s="179"/>
      <c r="IB767" s="179"/>
      <c r="IC767" s="179"/>
      <c r="ID767" s="179"/>
      <c r="IE767" s="179"/>
      <c r="IF767" s="179"/>
      <c r="IG767" s="179"/>
      <c r="IH767" s="179"/>
      <c r="II767" s="179"/>
      <c r="IJ767" s="179"/>
      <c r="IK767" s="179"/>
      <c r="IL767" s="179"/>
      <c r="IM767" s="179"/>
      <c r="IN767" s="179"/>
      <c r="IO767" s="179"/>
      <c r="IP767" s="179"/>
      <c r="IQ767" s="179"/>
      <c r="IR767" s="179"/>
      <c r="IS767" s="179"/>
      <c r="IT767" s="179"/>
      <c r="IU767" s="179"/>
      <c r="IV767" s="179"/>
      <c r="IW767" s="179"/>
      <c r="IX767" s="179"/>
      <c r="IY767" s="179"/>
      <c r="IZ767" s="179"/>
      <c r="JA767" s="179"/>
      <c r="JB767" s="179"/>
      <c r="JC767" s="179"/>
      <c r="JD767" s="179"/>
      <c r="JE767" s="179"/>
      <c r="JF767" s="179"/>
      <c r="JG767" s="179"/>
      <c r="JH767" s="179"/>
      <c r="JI767" s="179"/>
      <c r="JJ767" s="61"/>
    </row>
    <row r="768" spans="1:270" s="9" customFormat="1" ht="80.099999999999994" customHeight="1" x14ac:dyDescent="0.25">
      <c r="A768" s="9">
        <f t="shared" si="67"/>
        <v>746</v>
      </c>
      <c r="B768" s="9">
        <f t="shared" si="68"/>
        <v>72</v>
      </c>
      <c r="C768" s="11" t="s">
        <v>1518</v>
      </c>
      <c r="D768" s="10" t="s">
        <v>276</v>
      </c>
      <c r="E768" s="9" t="s">
        <v>3983</v>
      </c>
      <c r="F768" s="9" t="s">
        <v>3983</v>
      </c>
      <c r="G768" s="88" t="s">
        <v>4124</v>
      </c>
      <c r="H768" s="9" t="s">
        <v>1719</v>
      </c>
      <c r="I768" s="64" t="s">
        <v>4143</v>
      </c>
      <c r="J768" s="9">
        <v>3472047028</v>
      </c>
      <c r="K768" s="9" t="s">
        <v>3983</v>
      </c>
      <c r="L768" s="180" t="s">
        <v>4144</v>
      </c>
      <c r="M768" s="180">
        <v>70.083331999999999</v>
      </c>
      <c r="N768" s="9" t="s">
        <v>8</v>
      </c>
      <c r="O768" s="9" t="s">
        <v>7</v>
      </c>
      <c r="P768" s="9" t="s">
        <v>8</v>
      </c>
      <c r="S768" s="9">
        <v>6</v>
      </c>
      <c r="T768" s="9" t="s">
        <v>3978</v>
      </c>
      <c r="U768" s="9">
        <v>76500</v>
      </c>
      <c r="V768" s="9" t="s">
        <v>258</v>
      </c>
      <c r="W768" s="10" t="s">
        <v>11</v>
      </c>
      <c r="X768" s="10" t="s">
        <v>1471</v>
      </c>
      <c r="Y768" s="4"/>
      <c r="Z768" s="179"/>
      <c r="AA768" s="179"/>
      <c r="AB768" s="179"/>
      <c r="AC768" s="179"/>
      <c r="AD768" s="179"/>
      <c r="AE768" s="179"/>
      <c r="AF768" s="179"/>
      <c r="AG768" s="179"/>
      <c r="AH768" s="179"/>
      <c r="AI768" s="179"/>
      <c r="AJ768" s="179"/>
      <c r="AK768" s="179"/>
      <c r="AL768" s="179"/>
      <c r="AM768" s="179"/>
      <c r="AN768" s="179"/>
      <c r="AO768" s="179"/>
      <c r="AP768" s="179"/>
      <c r="AQ768" s="179"/>
      <c r="AR768" s="179"/>
      <c r="AS768" s="179"/>
      <c r="AT768" s="179"/>
      <c r="AU768" s="179"/>
      <c r="AV768" s="179"/>
      <c r="AW768" s="179"/>
      <c r="AX768" s="179"/>
      <c r="AY768" s="179"/>
      <c r="AZ768" s="179"/>
      <c r="BA768" s="179"/>
      <c r="BB768" s="179"/>
      <c r="BC768" s="179"/>
      <c r="BD768" s="179"/>
      <c r="BE768" s="179"/>
      <c r="BF768" s="179"/>
      <c r="BG768" s="179"/>
      <c r="BH768" s="179"/>
      <c r="BI768" s="179"/>
      <c r="BJ768" s="179"/>
      <c r="BK768" s="179"/>
      <c r="BL768" s="179"/>
      <c r="BM768" s="179"/>
      <c r="BN768" s="179"/>
      <c r="BO768" s="179"/>
      <c r="BP768" s="179"/>
      <c r="BQ768" s="179"/>
      <c r="BR768" s="179"/>
      <c r="BS768" s="179"/>
      <c r="BT768" s="179"/>
      <c r="BU768" s="179"/>
      <c r="BV768" s="179"/>
      <c r="BW768" s="179"/>
      <c r="BX768" s="179"/>
      <c r="BY768" s="179"/>
      <c r="BZ768" s="179"/>
      <c r="CA768" s="179"/>
      <c r="CB768" s="179"/>
      <c r="CC768" s="179"/>
      <c r="CD768" s="179"/>
      <c r="CE768" s="179"/>
      <c r="CF768" s="179"/>
      <c r="CG768" s="179"/>
      <c r="CH768" s="179"/>
      <c r="CI768" s="179"/>
      <c r="CJ768" s="179"/>
      <c r="CK768" s="179"/>
      <c r="CL768" s="179"/>
      <c r="CM768" s="179"/>
      <c r="CN768" s="179"/>
      <c r="CO768" s="179"/>
      <c r="CP768" s="179"/>
      <c r="CQ768" s="179"/>
      <c r="CR768" s="179"/>
      <c r="CS768" s="179"/>
      <c r="CT768" s="179"/>
      <c r="CU768" s="179"/>
      <c r="CV768" s="179"/>
      <c r="CW768" s="179"/>
      <c r="CX768" s="179"/>
      <c r="CY768" s="179"/>
      <c r="CZ768" s="179"/>
      <c r="DA768" s="179"/>
      <c r="DB768" s="179"/>
      <c r="DC768" s="179"/>
      <c r="DD768" s="179"/>
      <c r="DE768" s="179"/>
      <c r="DF768" s="179"/>
      <c r="DG768" s="179"/>
      <c r="DH768" s="179"/>
      <c r="DI768" s="179"/>
      <c r="DJ768" s="179"/>
      <c r="DK768" s="179"/>
      <c r="DL768" s="179"/>
      <c r="DM768" s="179"/>
      <c r="DN768" s="179"/>
      <c r="DO768" s="179"/>
      <c r="DP768" s="179"/>
      <c r="DQ768" s="179"/>
      <c r="DR768" s="179"/>
      <c r="DS768" s="179"/>
      <c r="DT768" s="179"/>
      <c r="DU768" s="179"/>
      <c r="DV768" s="179"/>
      <c r="DW768" s="179"/>
      <c r="DX768" s="179"/>
      <c r="DY768" s="179"/>
      <c r="DZ768" s="179"/>
      <c r="EA768" s="179"/>
      <c r="EB768" s="179"/>
      <c r="EC768" s="179"/>
      <c r="ED768" s="179"/>
      <c r="EE768" s="179"/>
      <c r="EF768" s="179"/>
      <c r="EG768" s="179"/>
      <c r="EH768" s="179"/>
      <c r="EI768" s="179"/>
      <c r="EJ768" s="179"/>
      <c r="EK768" s="179"/>
      <c r="EL768" s="179"/>
      <c r="EM768" s="179"/>
      <c r="EN768" s="179"/>
      <c r="EO768" s="179"/>
      <c r="EP768" s="179"/>
      <c r="EQ768" s="179"/>
      <c r="ER768" s="179"/>
      <c r="ES768" s="179"/>
      <c r="ET768" s="179"/>
      <c r="EU768" s="179"/>
      <c r="EV768" s="179"/>
      <c r="EW768" s="179"/>
      <c r="EX768" s="179"/>
      <c r="EY768" s="179"/>
      <c r="EZ768" s="179"/>
      <c r="FA768" s="179"/>
      <c r="FB768" s="179"/>
      <c r="FC768" s="179"/>
      <c r="FD768" s="179"/>
      <c r="FE768" s="179"/>
      <c r="FF768" s="179"/>
      <c r="FG768" s="179"/>
      <c r="FH768" s="179"/>
      <c r="FI768" s="179"/>
      <c r="FJ768" s="179"/>
      <c r="FK768" s="179"/>
      <c r="FL768" s="179"/>
      <c r="FM768" s="179"/>
      <c r="FN768" s="179"/>
      <c r="FO768" s="179"/>
      <c r="FP768" s="179"/>
      <c r="FQ768" s="179"/>
      <c r="FR768" s="179"/>
      <c r="FS768" s="179"/>
      <c r="FT768" s="179"/>
      <c r="FU768" s="179"/>
      <c r="FV768" s="179"/>
      <c r="FW768" s="179"/>
      <c r="FX768" s="179"/>
      <c r="FY768" s="179"/>
      <c r="FZ768" s="179"/>
      <c r="GA768" s="179"/>
      <c r="GB768" s="179"/>
      <c r="GC768" s="179"/>
      <c r="GD768" s="179"/>
      <c r="GE768" s="179"/>
      <c r="GF768" s="179"/>
      <c r="GG768" s="179"/>
      <c r="GH768" s="179"/>
      <c r="GI768" s="179"/>
      <c r="GJ768" s="179"/>
      <c r="GK768" s="179"/>
      <c r="GL768" s="179"/>
      <c r="GM768" s="179"/>
      <c r="GN768" s="179"/>
      <c r="GO768" s="179"/>
      <c r="GP768" s="179"/>
      <c r="GQ768" s="179"/>
      <c r="GR768" s="179"/>
      <c r="GS768" s="179"/>
      <c r="GT768" s="179"/>
      <c r="GU768" s="179"/>
      <c r="GV768" s="179"/>
      <c r="GW768" s="179"/>
      <c r="GX768" s="179"/>
      <c r="GY768" s="179"/>
      <c r="GZ768" s="179"/>
      <c r="HA768" s="179"/>
      <c r="HB768" s="179"/>
      <c r="HC768" s="179"/>
      <c r="HD768" s="179"/>
      <c r="HE768" s="179"/>
      <c r="HF768" s="179"/>
      <c r="HG768" s="179"/>
      <c r="HH768" s="179"/>
      <c r="HI768" s="179"/>
      <c r="HJ768" s="179"/>
      <c r="HK768" s="179"/>
      <c r="HL768" s="179"/>
      <c r="HM768" s="179"/>
      <c r="HN768" s="179"/>
      <c r="HO768" s="179"/>
      <c r="HP768" s="179"/>
      <c r="HQ768" s="179"/>
      <c r="HR768" s="179"/>
      <c r="HS768" s="179"/>
      <c r="HT768" s="179"/>
      <c r="HU768" s="179"/>
      <c r="HV768" s="179"/>
      <c r="HW768" s="179"/>
      <c r="HX768" s="179"/>
      <c r="HY768" s="179"/>
      <c r="HZ768" s="179"/>
      <c r="IA768" s="179"/>
      <c r="IB768" s="179"/>
      <c r="IC768" s="179"/>
      <c r="ID768" s="179"/>
      <c r="IE768" s="179"/>
      <c r="IF768" s="179"/>
      <c r="IG768" s="179"/>
      <c r="IH768" s="179"/>
      <c r="II768" s="179"/>
      <c r="IJ768" s="179"/>
      <c r="IK768" s="179"/>
      <c r="IL768" s="179"/>
      <c r="IM768" s="179"/>
      <c r="IN768" s="179"/>
      <c r="IO768" s="179"/>
      <c r="IP768" s="179"/>
      <c r="IQ768" s="179"/>
      <c r="IR768" s="179"/>
      <c r="IS768" s="179"/>
      <c r="IT768" s="179"/>
      <c r="IU768" s="179"/>
      <c r="IV768" s="179"/>
      <c r="IW768" s="179"/>
      <c r="IX768" s="179"/>
      <c r="IY768" s="179"/>
      <c r="IZ768" s="179"/>
      <c r="JA768" s="179"/>
      <c r="JB768" s="179"/>
      <c r="JC768" s="179"/>
      <c r="JD768" s="179"/>
      <c r="JE768" s="179"/>
      <c r="JF768" s="179"/>
      <c r="JG768" s="179"/>
      <c r="JH768" s="179"/>
      <c r="JI768" s="179"/>
      <c r="JJ768" s="61"/>
    </row>
    <row r="769" spans="1:270" s="9" customFormat="1" ht="80.099999999999994" customHeight="1" x14ac:dyDescent="0.25">
      <c r="A769" s="9">
        <f t="shared" si="67"/>
        <v>747</v>
      </c>
      <c r="B769" s="9">
        <f t="shared" si="68"/>
        <v>73</v>
      </c>
      <c r="C769" s="11" t="s">
        <v>1518</v>
      </c>
      <c r="D769" s="10" t="s">
        <v>276</v>
      </c>
      <c r="E769" s="9" t="s">
        <v>3983</v>
      </c>
      <c r="F769" s="9" t="s">
        <v>3983</v>
      </c>
      <c r="G769" s="88" t="s">
        <v>4124</v>
      </c>
      <c r="H769" s="9" t="s">
        <v>4145</v>
      </c>
      <c r="I769" s="64" t="s">
        <v>4146</v>
      </c>
      <c r="J769" s="9">
        <v>3342020132</v>
      </c>
      <c r="K769" s="9" t="s">
        <v>3983</v>
      </c>
      <c r="L769" s="180">
        <v>30.564751999999999</v>
      </c>
      <c r="M769" s="180">
        <v>70.044050999999996</v>
      </c>
      <c r="N769" s="9" t="s">
        <v>8</v>
      </c>
      <c r="O769" s="9" t="s">
        <v>7</v>
      </c>
      <c r="P769" s="9" t="s">
        <v>8</v>
      </c>
      <c r="S769" s="9">
        <v>6</v>
      </c>
      <c r="T769" s="9" t="s">
        <v>3978</v>
      </c>
      <c r="U769" s="9">
        <v>76500</v>
      </c>
      <c r="V769" s="9" t="s">
        <v>258</v>
      </c>
      <c r="W769" s="10" t="s">
        <v>11</v>
      </c>
      <c r="X769" s="10" t="s">
        <v>1471</v>
      </c>
      <c r="Y769" s="4"/>
      <c r="Z769" s="179"/>
      <c r="AA769" s="179"/>
      <c r="AB769" s="179"/>
      <c r="AC769" s="179"/>
      <c r="AD769" s="179"/>
      <c r="AE769" s="179"/>
      <c r="AF769" s="179"/>
      <c r="AG769" s="179"/>
      <c r="AH769" s="179"/>
      <c r="AI769" s="179"/>
      <c r="AJ769" s="179"/>
      <c r="AK769" s="179"/>
      <c r="AL769" s="179"/>
      <c r="AM769" s="179"/>
      <c r="AN769" s="179"/>
      <c r="AO769" s="179"/>
      <c r="AP769" s="179"/>
      <c r="AQ769" s="179"/>
      <c r="AR769" s="179"/>
      <c r="AS769" s="179"/>
      <c r="AT769" s="179"/>
      <c r="AU769" s="179"/>
      <c r="AV769" s="179"/>
      <c r="AW769" s="179"/>
      <c r="AX769" s="179"/>
      <c r="AY769" s="179"/>
      <c r="AZ769" s="179"/>
      <c r="BA769" s="179"/>
      <c r="BB769" s="179"/>
      <c r="BC769" s="179"/>
      <c r="BD769" s="179"/>
      <c r="BE769" s="179"/>
      <c r="BF769" s="179"/>
      <c r="BG769" s="179"/>
      <c r="BH769" s="179"/>
      <c r="BI769" s="179"/>
      <c r="BJ769" s="179"/>
      <c r="BK769" s="179"/>
      <c r="BL769" s="179"/>
      <c r="BM769" s="179"/>
      <c r="BN769" s="179"/>
      <c r="BO769" s="179"/>
      <c r="BP769" s="179"/>
      <c r="BQ769" s="179"/>
      <c r="BR769" s="179"/>
      <c r="BS769" s="179"/>
      <c r="BT769" s="179"/>
      <c r="BU769" s="179"/>
      <c r="BV769" s="179"/>
      <c r="BW769" s="179"/>
      <c r="BX769" s="179"/>
      <c r="BY769" s="179"/>
      <c r="BZ769" s="179"/>
      <c r="CA769" s="179"/>
      <c r="CB769" s="179"/>
      <c r="CC769" s="179"/>
      <c r="CD769" s="179"/>
      <c r="CE769" s="179"/>
      <c r="CF769" s="179"/>
      <c r="CG769" s="179"/>
      <c r="CH769" s="179"/>
      <c r="CI769" s="179"/>
      <c r="CJ769" s="179"/>
      <c r="CK769" s="179"/>
      <c r="CL769" s="179"/>
      <c r="CM769" s="179"/>
      <c r="CN769" s="179"/>
      <c r="CO769" s="179"/>
      <c r="CP769" s="179"/>
      <c r="CQ769" s="179"/>
      <c r="CR769" s="179"/>
      <c r="CS769" s="179"/>
      <c r="CT769" s="179"/>
      <c r="CU769" s="179"/>
      <c r="CV769" s="179"/>
      <c r="CW769" s="179"/>
      <c r="CX769" s="179"/>
      <c r="CY769" s="179"/>
      <c r="CZ769" s="179"/>
      <c r="DA769" s="179"/>
      <c r="DB769" s="179"/>
      <c r="DC769" s="179"/>
      <c r="DD769" s="179"/>
      <c r="DE769" s="179"/>
      <c r="DF769" s="179"/>
      <c r="DG769" s="179"/>
      <c r="DH769" s="179"/>
      <c r="DI769" s="179"/>
      <c r="DJ769" s="179"/>
      <c r="DK769" s="179"/>
      <c r="DL769" s="179"/>
      <c r="DM769" s="179"/>
      <c r="DN769" s="179"/>
      <c r="DO769" s="179"/>
      <c r="DP769" s="179"/>
      <c r="DQ769" s="179"/>
      <c r="DR769" s="179"/>
      <c r="DS769" s="179"/>
      <c r="DT769" s="179"/>
      <c r="DU769" s="179"/>
      <c r="DV769" s="179"/>
      <c r="DW769" s="179"/>
      <c r="DX769" s="179"/>
      <c r="DY769" s="179"/>
      <c r="DZ769" s="179"/>
      <c r="EA769" s="179"/>
      <c r="EB769" s="179"/>
      <c r="EC769" s="179"/>
      <c r="ED769" s="179"/>
      <c r="EE769" s="179"/>
      <c r="EF769" s="179"/>
      <c r="EG769" s="179"/>
      <c r="EH769" s="179"/>
      <c r="EI769" s="179"/>
      <c r="EJ769" s="179"/>
      <c r="EK769" s="179"/>
      <c r="EL769" s="179"/>
      <c r="EM769" s="179"/>
      <c r="EN769" s="179"/>
      <c r="EO769" s="179"/>
      <c r="EP769" s="179"/>
      <c r="EQ769" s="179"/>
      <c r="ER769" s="179"/>
      <c r="ES769" s="179"/>
      <c r="ET769" s="179"/>
      <c r="EU769" s="179"/>
      <c r="EV769" s="179"/>
      <c r="EW769" s="179"/>
      <c r="EX769" s="179"/>
      <c r="EY769" s="179"/>
      <c r="EZ769" s="179"/>
      <c r="FA769" s="179"/>
      <c r="FB769" s="179"/>
      <c r="FC769" s="179"/>
      <c r="FD769" s="179"/>
      <c r="FE769" s="179"/>
      <c r="FF769" s="179"/>
      <c r="FG769" s="179"/>
      <c r="FH769" s="179"/>
      <c r="FI769" s="179"/>
      <c r="FJ769" s="179"/>
      <c r="FK769" s="179"/>
      <c r="FL769" s="179"/>
      <c r="FM769" s="179"/>
      <c r="FN769" s="179"/>
      <c r="FO769" s="179"/>
      <c r="FP769" s="179"/>
      <c r="FQ769" s="179"/>
      <c r="FR769" s="179"/>
      <c r="FS769" s="179"/>
      <c r="FT769" s="179"/>
      <c r="FU769" s="179"/>
      <c r="FV769" s="179"/>
      <c r="FW769" s="179"/>
      <c r="FX769" s="179"/>
      <c r="FY769" s="179"/>
      <c r="FZ769" s="179"/>
      <c r="GA769" s="179"/>
      <c r="GB769" s="179"/>
      <c r="GC769" s="179"/>
      <c r="GD769" s="179"/>
      <c r="GE769" s="179"/>
      <c r="GF769" s="179"/>
      <c r="GG769" s="179"/>
      <c r="GH769" s="179"/>
      <c r="GI769" s="179"/>
      <c r="GJ769" s="179"/>
      <c r="GK769" s="179"/>
      <c r="GL769" s="179"/>
      <c r="GM769" s="179"/>
      <c r="GN769" s="179"/>
      <c r="GO769" s="179"/>
      <c r="GP769" s="179"/>
      <c r="GQ769" s="179"/>
      <c r="GR769" s="179"/>
      <c r="GS769" s="179"/>
      <c r="GT769" s="179"/>
      <c r="GU769" s="179"/>
      <c r="GV769" s="179"/>
      <c r="GW769" s="179"/>
      <c r="GX769" s="179"/>
      <c r="GY769" s="179"/>
      <c r="GZ769" s="179"/>
      <c r="HA769" s="179"/>
      <c r="HB769" s="179"/>
      <c r="HC769" s="179"/>
      <c r="HD769" s="179"/>
      <c r="HE769" s="179"/>
      <c r="HF769" s="179"/>
      <c r="HG769" s="179"/>
      <c r="HH769" s="179"/>
      <c r="HI769" s="179"/>
      <c r="HJ769" s="179"/>
      <c r="HK769" s="179"/>
      <c r="HL769" s="179"/>
      <c r="HM769" s="179"/>
      <c r="HN769" s="179"/>
      <c r="HO769" s="179"/>
      <c r="HP769" s="179"/>
      <c r="HQ769" s="179"/>
      <c r="HR769" s="179"/>
      <c r="HS769" s="179"/>
      <c r="HT769" s="179"/>
      <c r="HU769" s="179"/>
      <c r="HV769" s="179"/>
      <c r="HW769" s="179"/>
      <c r="HX769" s="179"/>
      <c r="HY769" s="179"/>
      <c r="HZ769" s="179"/>
      <c r="IA769" s="179"/>
      <c r="IB769" s="179"/>
      <c r="IC769" s="179"/>
      <c r="ID769" s="179"/>
      <c r="IE769" s="179"/>
      <c r="IF769" s="179"/>
      <c r="IG769" s="179"/>
      <c r="IH769" s="179"/>
      <c r="II769" s="179"/>
      <c r="IJ769" s="179"/>
      <c r="IK769" s="179"/>
      <c r="IL769" s="179"/>
      <c r="IM769" s="179"/>
      <c r="IN769" s="179"/>
      <c r="IO769" s="179"/>
      <c r="IP769" s="179"/>
      <c r="IQ769" s="179"/>
      <c r="IR769" s="179"/>
      <c r="IS769" s="179"/>
      <c r="IT769" s="179"/>
      <c r="IU769" s="179"/>
      <c r="IV769" s="179"/>
      <c r="IW769" s="179"/>
      <c r="IX769" s="179"/>
      <c r="IY769" s="179"/>
      <c r="IZ769" s="179"/>
      <c r="JA769" s="179"/>
      <c r="JB769" s="179"/>
      <c r="JC769" s="179"/>
      <c r="JD769" s="179"/>
      <c r="JE769" s="179"/>
      <c r="JF769" s="179"/>
      <c r="JG769" s="179"/>
      <c r="JH769" s="179"/>
      <c r="JI769" s="179"/>
      <c r="JJ769" s="61"/>
    </row>
    <row r="770" spans="1:270" s="9" customFormat="1" ht="80.099999999999994" customHeight="1" x14ac:dyDescent="0.25">
      <c r="A770" s="9">
        <f t="shared" si="67"/>
        <v>748</v>
      </c>
      <c r="B770" s="9">
        <f t="shared" si="68"/>
        <v>74</v>
      </c>
      <c r="C770" s="11" t="s">
        <v>1518</v>
      </c>
      <c r="D770" s="10" t="s">
        <v>276</v>
      </c>
      <c r="E770" s="9" t="s">
        <v>3983</v>
      </c>
      <c r="F770" s="9" t="s">
        <v>3983</v>
      </c>
      <c r="G770" s="88" t="s">
        <v>4124</v>
      </c>
      <c r="H770" s="9" t="s">
        <v>2777</v>
      </c>
      <c r="I770" s="64" t="s">
        <v>4147</v>
      </c>
      <c r="J770" s="9">
        <v>3342020132</v>
      </c>
      <c r="K770" s="9" t="s">
        <v>3983</v>
      </c>
      <c r="L770" s="180">
        <v>30.585912</v>
      </c>
      <c r="M770" s="180">
        <v>70.044245000000004</v>
      </c>
      <c r="N770" s="9" t="s">
        <v>8</v>
      </c>
      <c r="O770" s="9" t="s">
        <v>7</v>
      </c>
      <c r="P770" s="9" t="s">
        <v>8</v>
      </c>
      <c r="S770" s="9">
        <v>6</v>
      </c>
      <c r="T770" s="9" t="s">
        <v>3978</v>
      </c>
      <c r="U770" s="9">
        <v>76500</v>
      </c>
      <c r="V770" s="9" t="s">
        <v>258</v>
      </c>
      <c r="W770" s="10" t="s">
        <v>11</v>
      </c>
      <c r="X770" s="10" t="s">
        <v>1471</v>
      </c>
      <c r="Y770" s="4"/>
      <c r="Z770" s="179"/>
      <c r="AA770" s="179"/>
      <c r="AB770" s="179"/>
      <c r="AC770" s="179"/>
      <c r="AD770" s="179"/>
      <c r="AE770" s="179"/>
      <c r="AF770" s="179"/>
      <c r="AG770" s="179"/>
      <c r="AH770" s="179"/>
      <c r="AI770" s="179"/>
      <c r="AJ770" s="179"/>
      <c r="AK770" s="179"/>
      <c r="AL770" s="179"/>
      <c r="AM770" s="179"/>
      <c r="AN770" s="179"/>
      <c r="AO770" s="179"/>
      <c r="AP770" s="179"/>
      <c r="AQ770" s="179"/>
      <c r="AR770" s="179"/>
      <c r="AS770" s="179"/>
      <c r="AT770" s="179"/>
      <c r="AU770" s="179"/>
      <c r="AV770" s="179"/>
      <c r="AW770" s="179"/>
      <c r="AX770" s="179"/>
      <c r="AY770" s="179"/>
      <c r="AZ770" s="179"/>
      <c r="BA770" s="179"/>
      <c r="BB770" s="179"/>
      <c r="BC770" s="179"/>
      <c r="BD770" s="179"/>
      <c r="BE770" s="179"/>
      <c r="BF770" s="179"/>
      <c r="BG770" s="179"/>
      <c r="BH770" s="179"/>
      <c r="BI770" s="179"/>
      <c r="BJ770" s="179"/>
      <c r="BK770" s="179"/>
      <c r="BL770" s="179"/>
      <c r="BM770" s="179"/>
      <c r="BN770" s="179"/>
      <c r="BO770" s="179"/>
      <c r="BP770" s="179"/>
      <c r="BQ770" s="179"/>
      <c r="BR770" s="179"/>
      <c r="BS770" s="179"/>
      <c r="BT770" s="179"/>
      <c r="BU770" s="179"/>
      <c r="BV770" s="179"/>
      <c r="BW770" s="179"/>
      <c r="BX770" s="179"/>
      <c r="BY770" s="179"/>
      <c r="BZ770" s="179"/>
      <c r="CA770" s="179"/>
      <c r="CB770" s="179"/>
      <c r="CC770" s="179"/>
      <c r="CD770" s="179"/>
      <c r="CE770" s="179"/>
      <c r="CF770" s="179"/>
      <c r="CG770" s="179"/>
      <c r="CH770" s="179"/>
      <c r="CI770" s="179"/>
      <c r="CJ770" s="179"/>
      <c r="CK770" s="179"/>
      <c r="CL770" s="179"/>
      <c r="CM770" s="179"/>
      <c r="CN770" s="179"/>
      <c r="CO770" s="179"/>
      <c r="CP770" s="179"/>
      <c r="CQ770" s="179"/>
      <c r="CR770" s="179"/>
      <c r="CS770" s="179"/>
      <c r="CT770" s="179"/>
      <c r="CU770" s="179"/>
      <c r="CV770" s="179"/>
      <c r="CW770" s="179"/>
      <c r="CX770" s="179"/>
      <c r="CY770" s="179"/>
      <c r="CZ770" s="179"/>
      <c r="DA770" s="179"/>
      <c r="DB770" s="179"/>
      <c r="DC770" s="179"/>
      <c r="DD770" s="179"/>
      <c r="DE770" s="179"/>
      <c r="DF770" s="179"/>
      <c r="DG770" s="179"/>
      <c r="DH770" s="179"/>
      <c r="DI770" s="179"/>
      <c r="DJ770" s="179"/>
      <c r="DK770" s="179"/>
      <c r="DL770" s="179"/>
      <c r="DM770" s="179"/>
      <c r="DN770" s="179"/>
      <c r="DO770" s="179"/>
      <c r="DP770" s="179"/>
      <c r="DQ770" s="179"/>
      <c r="DR770" s="179"/>
      <c r="DS770" s="179"/>
      <c r="DT770" s="179"/>
      <c r="DU770" s="179"/>
      <c r="DV770" s="179"/>
      <c r="DW770" s="179"/>
      <c r="DX770" s="179"/>
      <c r="DY770" s="179"/>
      <c r="DZ770" s="179"/>
      <c r="EA770" s="179"/>
      <c r="EB770" s="179"/>
      <c r="EC770" s="179"/>
      <c r="ED770" s="179"/>
      <c r="EE770" s="179"/>
      <c r="EF770" s="179"/>
      <c r="EG770" s="179"/>
      <c r="EH770" s="179"/>
      <c r="EI770" s="179"/>
      <c r="EJ770" s="179"/>
      <c r="EK770" s="179"/>
      <c r="EL770" s="179"/>
      <c r="EM770" s="179"/>
      <c r="EN770" s="179"/>
      <c r="EO770" s="179"/>
      <c r="EP770" s="179"/>
      <c r="EQ770" s="179"/>
      <c r="ER770" s="179"/>
      <c r="ES770" s="179"/>
      <c r="ET770" s="179"/>
      <c r="EU770" s="179"/>
      <c r="EV770" s="179"/>
      <c r="EW770" s="179"/>
      <c r="EX770" s="179"/>
      <c r="EY770" s="179"/>
      <c r="EZ770" s="179"/>
      <c r="FA770" s="179"/>
      <c r="FB770" s="179"/>
      <c r="FC770" s="179"/>
      <c r="FD770" s="179"/>
      <c r="FE770" s="179"/>
      <c r="FF770" s="179"/>
      <c r="FG770" s="179"/>
      <c r="FH770" s="179"/>
      <c r="FI770" s="179"/>
      <c r="FJ770" s="179"/>
      <c r="FK770" s="179"/>
      <c r="FL770" s="179"/>
      <c r="FM770" s="179"/>
      <c r="FN770" s="179"/>
      <c r="FO770" s="179"/>
      <c r="FP770" s="179"/>
      <c r="FQ770" s="179"/>
      <c r="FR770" s="179"/>
      <c r="FS770" s="179"/>
      <c r="FT770" s="179"/>
      <c r="FU770" s="179"/>
      <c r="FV770" s="179"/>
      <c r="FW770" s="179"/>
      <c r="FX770" s="179"/>
      <c r="FY770" s="179"/>
      <c r="FZ770" s="179"/>
      <c r="GA770" s="179"/>
      <c r="GB770" s="179"/>
      <c r="GC770" s="179"/>
      <c r="GD770" s="179"/>
      <c r="GE770" s="179"/>
      <c r="GF770" s="179"/>
      <c r="GG770" s="179"/>
      <c r="GH770" s="179"/>
      <c r="GI770" s="179"/>
      <c r="GJ770" s="179"/>
      <c r="GK770" s="179"/>
      <c r="GL770" s="179"/>
      <c r="GM770" s="179"/>
      <c r="GN770" s="179"/>
      <c r="GO770" s="179"/>
      <c r="GP770" s="179"/>
      <c r="GQ770" s="179"/>
      <c r="GR770" s="179"/>
      <c r="GS770" s="179"/>
      <c r="GT770" s="179"/>
      <c r="GU770" s="179"/>
      <c r="GV770" s="179"/>
      <c r="GW770" s="179"/>
      <c r="GX770" s="179"/>
      <c r="GY770" s="179"/>
      <c r="GZ770" s="179"/>
      <c r="HA770" s="179"/>
      <c r="HB770" s="179"/>
      <c r="HC770" s="179"/>
      <c r="HD770" s="179"/>
      <c r="HE770" s="179"/>
      <c r="HF770" s="179"/>
      <c r="HG770" s="179"/>
      <c r="HH770" s="179"/>
      <c r="HI770" s="179"/>
      <c r="HJ770" s="179"/>
      <c r="HK770" s="179"/>
      <c r="HL770" s="179"/>
      <c r="HM770" s="179"/>
      <c r="HN770" s="179"/>
      <c r="HO770" s="179"/>
      <c r="HP770" s="179"/>
      <c r="HQ770" s="179"/>
      <c r="HR770" s="179"/>
      <c r="HS770" s="179"/>
      <c r="HT770" s="179"/>
      <c r="HU770" s="179"/>
      <c r="HV770" s="179"/>
      <c r="HW770" s="179"/>
      <c r="HX770" s="179"/>
      <c r="HY770" s="179"/>
      <c r="HZ770" s="179"/>
      <c r="IA770" s="179"/>
      <c r="IB770" s="179"/>
      <c r="IC770" s="179"/>
      <c r="ID770" s="179"/>
      <c r="IE770" s="179"/>
      <c r="IF770" s="179"/>
      <c r="IG770" s="179"/>
      <c r="IH770" s="179"/>
      <c r="II770" s="179"/>
      <c r="IJ770" s="179"/>
      <c r="IK770" s="179"/>
      <c r="IL770" s="179"/>
      <c r="IM770" s="179"/>
      <c r="IN770" s="179"/>
      <c r="IO770" s="179"/>
      <c r="IP770" s="179"/>
      <c r="IQ770" s="179"/>
      <c r="IR770" s="179"/>
      <c r="IS770" s="179"/>
      <c r="IT770" s="179"/>
      <c r="IU770" s="179"/>
      <c r="IV770" s="179"/>
      <c r="IW770" s="179"/>
      <c r="IX770" s="179"/>
      <c r="IY770" s="179"/>
      <c r="IZ770" s="179"/>
      <c r="JA770" s="179"/>
      <c r="JB770" s="179"/>
      <c r="JC770" s="179"/>
      <c r="JD770" s="179"/>
      <c r="JE770" s="179"/>
      <c r="JF770" s="179"/>
      <c r="JG770" s="179"/>
      <c r="JH770" s="179"/>
      <c r="JI770" s="179"/>
      <c r="JJ770" s="61"/>
    </row>
    <row r="771" spans="1:270" s="9" customFormat="1" ht="80.099999999999994" customHeight="1" x14ac:dyDescent="0.25">
      <c r="A771" s="9">
        <f t="shared" si="67"/>
        <v>749</v>
      </c>
      <c r="B771" s="9">
        <f t="shared" si="68"/>
        <v>75</v>
      </c>
      <c r="C771" s="11" t="s">
        <v>1518</v>
      </c>
      <c r="D771" s="10" t="s">
        <v>276</v>
      </c>
      <c r="E771" s="9" t="s">
        <v>3983</v>
      </c>
      <c r="F771" s="9" t="s">
        <v>3983</v>
      </c>
      <c r="G771" s="88" t="s">
        <v>4124</v>
      </c>
      <c r="H771" s="9" t="s">
        <v>4148</v>
      </c>
      <c r="I771" s="64" t="s">
        <v>4149</v>
      </c>
      <c r="J771" s="9">
        <v>3468703701</v>
      </c>
      <c r="K771" s="9" t="s">
        <v>3983</v>
      </c>
      <c r="L771" s="180">
        <v>30.565282</v>
      </c>
      <c r="M771" s="180">
        <v>70.094044999999994</v>
      </c>
      <c r="N771" s="9" t="s">
        <v>8</v>
      </c>
      <c r="O771" s="9" t="s">
        <v>7</v>
      </c>
      <c r="P771" s="9" t="s">
        <v>8</v>
      </c>
      <c r="S771" s="9">
        <v>6</v>
      </c>
      <c r="T771" s="9" t="s">
        <v>3978</v>
      </c>
      <c r="U771" s="9">
        <v>76500</v>
      </c>
      <c r="V771" s="9" t="s">
        <v>258</v>
      </c>
      <c r="W771" s="10" t="s">
        <v>11</v>
      </c>
      <c r="X771" s="10" t="s">
        <v>1471</v>
      </c>
      <c r="Y771" s="4"/>
      <c r="Z771" s="179"/>
      <c r="AA771" s="179"/>
      <c r="AB771" s="179"/>
      <c r="AC771" s="179"/>
      <c r="AD771" s="179"/>
      <c r="AE771" s="179"/>
      <c r="AF771" s="179"/>
      <c r="AG771" s="179"/>
      <c r="AH771" s="179"/>
      <c r="AI771" s="179"/>
      <c r="AJ771" s="179"/>
      <c r="AK771" s="179"/>
      <c r="AL771" s="179"/>
      <c r="AM771" s="179"/>
      <c r="AN771" s="179"/>
      <c r="AO771" s="179"/>
      <c r="AP771" s="179"/>
      <c r="AQ771" s="179"/>
      <c r="AR771" s="179"/>
      <c r="AS771" s="179"/>
      <c r="AT771" s="179"/>
      <c r="AU771" s="179"/>
      <c r="AV771" s="179"/>
      <c r="AW771" s="179"/>
      <c r="AX771" s="179"/>
      <c r="AY771" s="179"/>
      <c r="AZ771" s="179"/>
      <c r="BA771" s="179"/>
      <c r="BB771" s="179"/>
      <c r="BC771" s="179"/>
      <c r="BD771" s="179"/>
      <c r="BE771" s="179"/>
      <c r="BF771" s="179"/>
      <c r="BG771" s="179"/>
      <c r="BH771" s="179"/>
      <c r="BI771" s="179"/>
      <c r="BJ771" s="179"/>
      <c r="BK771" s="179"/>
      <c r="BL771" s="179"/>
      <c r="BM771" s="179"/>
      <c r="BN771" s="179"/>
      <c r="BO771" s="179"/>
      <c r="BP771" s="179"/>
      <c r="BQ771" s="179"/>
      <c r="BR771" s="179"/>
      <c r="BS771" s="179"/>
      <c r="BT771" s="179"/>
      <c r="BU771" s="179"/>
      <c r="BV771" s="179"/>
      <c r="BW771" s="179"/>
      <c r="BX771" s="179"/>
      <c r="BY771" s="179"/>
      <c r="BZ771" s="179"/>
      <c r="CA771" s="179"/>
      <c r="CB771" s="179"/>
      <c r="CC771" s="179"/>
      <c r="CD771" s="179"/>
      <c r="CE771" s="179"/>
      <c r="CF771" s="179"/>
      <c r="CG771" s="179"/>
      <c r="CH771" s="179"/>
      <c r="CI771" s="179"/>
      <c r="CJ771" s="179"/>
      <c r="CK771" s="179"/>
      <c r="CL771" s="179"/>
      <c r="CM771" s="179"/>
      <c r="CN771" s="179"/>
      <c r="CO771" s="179"/>
      <c r="CP771" s="179"/>
      <c r="CQ771" s="179"/>
      <c r="CR771" s="179"/>
      <c r="CS771" s="179"/>
      <c r="CT771" s="179"/>
      <c r="CU771" s="179"/>
      <c r="CV771" s="179"/>
      <c r="CW771" s="179"/>
      <c r="CX771" s="179"/>
      <c r="CY771" s="179"/>
      <c r="CZ771" s="179"/>
      <c r="DA771" s="179"/>
      <c r="DB771" s="179"/>
      <c r="DC771" s="179"/>
      <c r="DD771" s="179"/>
      <c r="DE771" s="179"/>
      <c r="DF771" s="179"/>
      <c r="DG771" s="179"/>
      <c r="DH771" s="179"/>
      <c r="DI771" s="179"/>
      <c r="DJ771" s="179"/>
      <c r="DK771" s="179"/>
      <c r="DL771" s="179"/>
      <c r="DM771" s="179"/>
      <c r="DN771" s="179"/>
      <c r="DO771" s="179"/>
      <c r="DP771" s="179"/>
      <c r="DQ771" s="179"/>
      <c r="DR771" s="179"/>
      <c r="DS771" s="179"/>
      <c r="DT771" s="179"/>
      <c r="DU771" s="179"/>
      <c r="DV771" s="179"/>
      <c r="DW771" s="179"/>
      <c r="DX771" s="179"/>
      <c r="DY771" s="179"/>
      <c r="DZ771" s="179"/>
      <c r="EA771" s="179"/>
      <c r="EB771" s="179"/>
      <c r="EC771" s="179"/>
      <c r="ED771" s="179"/>
      <c r="EE771" s="179"/>
      <c r="EF771" s="179"/>
      <c r="EG771" s="179"/>
      <c r="EH771" s="179"/>
      <c r="EI771" s="179"/>
      <c r="EJ771" s="179"/>
      <c r="EK771" s="179"/>
      <c r="EL771" s="179"/>
      <c r="EM771" s="179"/>
      <c r="EN771" s="179"/>
      <c r="EO771" s="179"/>
      <c r="EP771" s="179"/>
      <c r="EQ771" s="179"/>
      <c r="ER771" s="179"/>
      <c r="ES771" s="179"/>
      <c r="ET771" s="179"/>
      <c r="EU771" s="179"/>
      <c r="EV771" s="179"/>
      <c r="EW771" s="179"/>
      <c r="EX771" s="179"/>
      <c r="EY771" s="179"/>
      <c r="EZ771" s="179"/>
      <c r="FA771" s="179"/>
      <c r="FB771" s="179"/>
      <c r="FC771" s="179"/>
      <c r="FD771" s="179"/>
      <c r="FE771" s="179"/>
      <c r="FF771" s="179"/>
      <c r="FG771" s="179"/>
      <c r="FH771" s="179"/>
      <c r="FI771" s="179"/>
      <c r="FJ771" s="179"/>
      <c r="FK771" s="179"/>
      <c r="FL771" s="179"/>
      <c r="FM771" s="179"/>
      <c r="FN771" s="179"/>
      <c r="FO771" s="179"/>
      <c r="FP771" s="179"/>
      <c r="FQ771" s="179"/>
      <c r="FR771" s="179"/>
      <c r="FS771" s="179"/>
      <c r="FT771" s="179"/>
      <c r="FU771" s="179"/>
      <c r="FV771" s="179"/>
      <c r="FW771" s="179"/>
      <c r="FX771" s="179"/>
      <c r="FY771" s="179"/>
      <c r="FZ771" s="179"/>
      <c r="GA771" s="179"/>
      <c r="GB771" s="179"/>
      <c r="GC771" s="179"/>
      <c r="GD771" s="179"/>
      <c r="GE771" s="179"/>
      <c r="GF771" s="179"/>
      <c r="GG771" s="179"/>
      <c r="GH771" s="179"/>
      <c r="GI771" s="179"/>
      <c r="GJ771" s="179"/>
      <c r="GK771" s="179"/>
      <c r="GL771" s="179"/>
      <c r="GM771" s="179"/>
      <c r="GN771" s="179"/>
      <c r="GO771" s="179"/>
      <c r="GP771" s="179"/>
      <c r="GQ771" s="179"/>
      <c r="GR771" s="179"/>
      <c r="GS771" s="179"/>
      <c r="GT771" s="179"/>
      <c r="GU771" s="179"/>
      <c r="GV771" s="179"/>
      <c r="GW771" s="179"/>
      <c r="GX771" s="179"/>
      <c r="GY771" s="179"/>
      <c r="GZ771" s="179"/>
      <c r="HA771" s="179"/>
      <c r="HB771" s="179"/>
      <c r="HC771" s="179"/>
      <c r="HD771" s="179"/>
      <c r="HE771" s="179"/>
      <c r="HF771" s="179"/>
      <c r="HG771" s="179"/>
      <c r="HH771" s="179"/>
      <c r="HI771" s="179"/>
      <c r="HJ771" s="179"/>
      <c r="HK771" s="179"/>
      <c r="HL771" s="179"/>
      <c r="HM771" s="179"/>
      <c r="HN771" s="179"/>
      <c r="HO771" s="179"/>
      <c r="HP771" s="179"/>
      <c r="HQ771" s="179"/>
      <c r="HR771" s="179"/>
      <c r="HS771" s="179"/>
      <c r="HT771" s="179"/>
      <c r="HU771" s="179"/>
      <c r="HV771" s="179"/>
      <c r="HW771" s="179"/>
      <c r="HX771" s="179"/>
      <c r="HY771" s="179"/>
      <c r="HZ771" s="179"/>
      <c r="IA771" s="179"/>
      <c r="IB771" s="179"/>
      <c r="IC771" s="179"/>
      <c r="ID771" s="179"/>
      <c r="IE771" s="179"/>
      <c r="IF771" s="179"/>
      <c r="IG771" s="179"/>
      <c r="IH771" s="179"/>
      <c r="II771" s="179"/>
      <c r="IJ771" s="179"/>
      <c r="IK771" s="179"/>
      <c r="IL771" s="179"/>
      <c r="IM771" s="179"/>
      <c r="IN771" s="179"/>
      <c r="IO771" s="179"/>
      <c r="IP771" s="179"/>
      <c r="IQ771" s="179"/>
      <c r="IR771" s="179"/>
      <c r="IS771" s="179"/>
      <c r="IT771" s="179"/>
      <c r="IU771" s="179"/>
      <c r="IV771" s="179"/>
      <c r="IW771" s="179"/>
      <c r="IX771" s="179"/>
      <c r="IY771" s="179"/>
      <c r="IZ771" s="179"/>
      <c r="JA771" s="179"/>
      <c r="JB771" s="179"/>
      <c r="JC771" s="179"/>
      <c r="JD771" s="179"/>
      <c r="JE771" s="179"/>
      <c r="JF771" s="179"/>
      <c r="JG771" s="179"/>
      <c r="JH771" s="179"/>
      <c r="JI771" s="179"/>
      <c r="JJ771" s="61"/>
    </row>
    <row r="772" spans="1:270" s="9" customFormat="1" ht="80.099999999999994" customHeight="1" x14ac:dyDescent="0.25">
      <c r="A772" s="9">
        <f t="shared" si="67"/>
        <v>750</v>
      </c>
      <c r="B772" s="9">
        <f t="shared" si="68"/>
        <v>76</v>
      </c>
      <c r="C772" s="11" t="s">
        <v>1518</v>
      </c>
      <c r="D772" s="10" t="s">
        <v>276</v>
      </c>
      <c r="E772" s="9" t="s">
        <v>3983</v>
      </c>
      <c r="F772" s="9" t="s">
        <v>3983</v>
      </c>
      <c r="G772" s="88" t="s">
        <v>4124</v>
      </c>
      <c r="H772" s="9" t="s">
        <v>2027</v>
      </c>
      <c r="I772" s="64" t="s">
        <v>4150</v>
      </c>
      <c r="J772" s="9">
        <v>3215608019</v>
      </c>
      <c r="K772" s="9" t="s">
        <v>3983</v>
      </c>
      <c r="L772" s="180">
        <v>30.524571999999999</v>
      </c>
      <c r="M772" s="180">
        <v>70.045845</v>
      </c>
      <c r="N772" s="9" t="s">
        <v>8</v>
      </c>
      <c r="O772" s="9" t="s">
        <v>7</v>
      </c>
      <c r="P772" s="9" t="s">
        <v>8</v>
      </c>
      <c r="S772" s="9">
        <v>6</v>
      </c>
      <c r="T772" s="9" t="s">
        <v>3978</v>
      </c>
      <c r="U772" s="9">
        <v>76500</v>
      </c>
      <c r="V772" s="9" t="s">
        <v>258</v>
      </c>
      <c r="W772" s="10" t="s">
        <v>11</v>
      </c>
      <c r="X772" s="10" t="s">
        <v>1471</v>
      </c>
      <c r="Y772" s="4"/>
      <c r="Z772" s="179"/>
      <c r="AA772" s="179"/>
      <c r="AB772" s="179"/>
      <c r="AC772" s="179"/>
      <c r="AD772" s="179"/>
      <c r="AE772" s="179"/>
      <c r="AF772" s="179"/>
      <c r="AG772" s="179"/>
      <c r="AH772" s="179"/>
      <c r="AI772" s="179"/>
      <c r="AJ772" s="179"/>
      <c r="AK772" s="179"/>
      <c r="AL772" s="179"/>
      <c r="AM772" s="179"/>
      <c r="AN772" s="179"/>
      <c r="AO772" s="179"/>
      <c r="AP772" s="179"/>
      <c r="AQ772" s="179"/>
      <c r="AR772" s="179"/>
      <c r="AS772" s="179"/>
      <c r="AT772" s="179"/>
      <c r="AU772" s="179"/>
      <c r="AV772" s="179"/>
      <c r="AW772" s="179"/>
      <c r="AX772" s="179"/>
      <c r="AY772" s="179"/>
      <c r="AZ772" s="179"/>
      <c r="BA772" s="179"/>
      <c r="BB772" s="179"/>
      <c r="BC772" s="179"/>
      <c r="BD772" s="179"/>
      <c r="BE772" s="179"/>
      <c r="BF772" s="179"/>
      <c r="BG772" s="179"/>
      <c r="BH772" s="179"/>
      <c r="BI772" s="179"/>
      <c r="BJ772" s="179"/>
      <c r="BK772" s="179"/>
      <c r="BL772" s="179"/>
      <c r="BM772" s="179"/>
      <c r="BN772" s="179"/>
      <c r="BO772" s="179"/>
      <c r="BP772" s="179"/>
      <c r="BQ772" s="179"/>
      <c r="BR772" s="179"/>
      <c r="BS772" s="179"/>
      <c r="BT772" s="179"/>
      <c r="BU772" s="179"/>
      <c r="BV772" s="179"/>
      <c r="BW772" s="179"/>
      <c r="BX772" s="179"/>
      <c r="BY772" s="179"/>
      <c r="BZ772" s="179"/>
      <c r="CA772" s="179"/>
      <c r="CB772" s="179"/>
      <c r="CC772" s="179"/>
      <c r="CD772" s="179"/>
      <c r="CE772" s="179"/>
      <c r="CF772" s="179"/>
      <c r="CG772" s="179"/>
      <c r="CH772" s="179"/>
      <c r="CI772" s="179"/>
      <c r="CJ772" s="179"/>
      <c r="CK772" s="179"/>
      <c r="CL772" s="179"/>
      <c r="CM772" s="179"/>
      <c r="CN772" s="179"/>
      <c r="CO772" s="179"/>
      <c r="CP772" s="179"/>
      <c r="CQ772" s="179"/>
      <c r="CR772" s="179"/>
      <c r="CS772" s="179"/>
      <c r="CT772" s="179"/>
      <c r="CU772" s="179"/>
      <c r="CV772" s="179"/>
      <c r="CW772" s="179"/>
      <c r="CX772" s="179"/>
      <c r="CY772" s="179"/>
      <c r="CZ772" s="179"/>
      <c r="DA772" s="179"/>
      <c r="DB772" s="179"/>
      <c r="DC772" s="179"/>
      <c r="DD772" s="179"/>
      <c r="DE772" s="179"/>
      <c r="DF772" s="179"/>
      <c r="DG772" s="179"/>
      <c r="DH772" s="179"/>
      <c r="DI772" s="179"/>
      <c r="DJ772" s="179"/>
      <c r="DK772" s="179"/>
      <c r="DL772" s="179"/>
      <c r="DM772" s="179"/>
      <c r="DN772" s="179"/>
      <c r="DO772" s="179"/>
      <c r="DP772" s="179"/>
      <c r="DQ772" s="179"/>
      <c r="DR772" s="179"/>
      <c r="DS772" s="179"/>
      <c r="DT772" s="179"/>
      <c r="DU772" s="179"/>
      <c r="DV772" s="179"/>
      <c r="DW772" s="179"/>
      <c r="DX772" s="179"/>
      <c r="DY772" s="179"/>
      <c r="DZ772" s="179"/>
      <c r="EA772" s="179"/>
      <c r="EB772" s="179"/>
      <c r="EC772" s="179"/>
      <c r="ED772" s="179"/>
      <c r="EE772" s="179"/>
      <c r="EF772" s="179"/>
      <c r="EG772" s="179"/>
      <c r="EH772" s="179"/>
      <c r="EI772" s="179"/>
      <c r="EJ772" s="179"/>
      <c r="EK772" s="179"/>
      <c r="EL772" s="179"/>
      <c r="EM772" s="179"/>
      <c r="EN772" s="179"/>
      <c r="EO772" s="179"/>
      <c r="EP772" s="179"/>
      <c r="EQ772" s="179"/>
      <c r="ER772" s="179"/>
      <c r="ES772" s="179"/>
      <c r="ET772" s="179"/>
      <c r="EU772" s="179"/>
      <c r="EV772" s="179"/>
      <c r="EW772" s="179"/>
      <c r="EX772" s="179"/>
      <c r="EY772" s="179"/>
      <c r="EZ772" s="179"/>
      <c r="FA772" s="179"/>
      <c r="FB772" s="179"/>
      <c r="FC772" s="179"/>
      <c r="FD772" s="179"/>
      <c r="FE772" s="179"/>
      <c r="FF772" s="179"/>
      <c r="FG772" s="179"/>
      <c r="FH772" s="179"/>
      <c r="FI772" s="179"/>
      <c r="FJ772" s="179"/>
      <c r="FK772" s="179"/>
      <c r="FL772" s="179"/>
      <c r="FM772" s="179"/>
      <c r="FN772" s="179"/>
      <c r="FO772" s="179"/>
      <c r="FP772" s="179"/>
      <c r="FQ772" s="179"/>
      <c r="FR772" s="179"/>
      <c r="FS772" s="179"/>
      <c r="FT772" s="179"/>
      <c r="FU772" s="179"/>
      <c r="FV772" s="179"/>
      <c r="FW772" s="179"/>
      <c r="FX772" s="179"/>
      <c r="FY772" s="179"/>
      <c r="FZ772" s="179"/>
      <c r="GA772" s="179"/>
      <c r="GB772" s="179"/>
      <c r="GC772" s="179"/>
      <c r="GD772" s="179"/>
      <c r="GE772" s="179"/>
      <c r="GF772" s="179"/>
      <c r="GG772" s="179"/>
      <c r="GH772" s="179"/>
      <c r="GI772" s="179"/>
      <c r="GJ772" s="179"/>
      <c r="GK772" s="179"/>
      <c r="GL772" s="179"/>
      <c r="GM772" s="179"/>
      <c r="GN772" s="179"/>
      <c r="GO772" s="179"/>
      <c r="GP772" s="179"/>
      <c r="GQ772" s="179"/>
      <c r="GR772" s="179"/>
      <c r="GS772" s="179"/>
      <c r="GT772" s="179"/>
      <c r="GU772" s="179"/>
      <c r="GV772" s="179"/>
      <c r="GW772" s="179"/>
      <c r="GX772" s="179"/>
      <c r="GY772" s="179"/>
      <c r="GZ772" s="179"/>
      <c r="HA772" s="179"/>
      <c r="HB772" s="179"/>
      <c r="HC772" s="179"/>
      <c r="HD772" s="179"/>
      <c r="HE772" s="179"/>
      <c r="HF772" s="179"/>
      <c r="HG772" s="179"/>
      <c r="HH772" s="179"/>
      <c r="HI772" s="179"/>
      <c r="HJ772" s="179"/>
      <c r="HK772" s="179"/>
      <c r="HL772" s="179"/>
      <c r="HM772" s="179"/>
      <c r="HN772" s="179"/>
      <c r="HO772" s="179"/>
      <c r="HP772" s="179"/>
      <c r="HQ772" s="179"/>
      <c r="HR772" s="179"/>
      <c r="HS772" s="179"/>
      <c r="HT772" s="179"/>
      <c r="HU772" s="179"/>
      <c r="HV772" s="179"/>
      <c r="HW772" s="179"/>
      <c r="HX772" s="179"/>
      <c r="HY772" s="179"/>
      <c r="HZ772" s="179"/>
      <c r="IA772" s="179"/>
      <c r="IB772" s="179"/>
      <c r="IC772" s="179"/>
      <c r="ID772" s="179"/>
      <c r="IE772" s="179"/>
      <c r="IF772" s="179"/>
      <c r="IG772" s="179"/>
      <c r="IH772" s="179"/>
      <c r="II772" s="179"/>
      <c r="IJ772" s="179"/>
      <c r="IK772" s="179"/>
      <c r="IL772" s="179"/>
      <c r="IM772" s="179"/>
      <c r="IN772" s="179"/>
      <c r="IO772" s="179"/>
      <c r="IP772" s="179"/>
      <c r="IQ772" s="179"/>
      <c r="IR772" s="179"/>
      <c r="IS772" s="179"/>
      <c r="IT772" s="179"/>
      <c r="IU772" s="179"/>
      <c r="IV772" s="179"/>
      <c r="IW772" s="179"/>
      <c r="IX772" s="179"/>
      <c r="IY772" s="179"/>
      <c r="IZ772" s="179"/>
      <c r="JA772" s="179"/>
      <c r="JB772" s="179"/>
      <c r="JC772" s="179"/>
      <c r="JD772" s="179"/>
      <c r="JE772" s="179"/>
      <c r="JF772" s="179"/>
      <c r="JG772" s="179"/>
      <c r="JH772" s="179"/>
      <c r="JI772" s="179"/>
      <c r="JJ772" s="61"/>
    </row>
    <row r="773" spans="1:270" s="9" customFormat="1" ht="80.099999999999994" customHeight="1" x14ac:dyDescent="0.25">
      <c r="A773" s="9">
        <f t="shared" si="67"/>
        <v>751</v>
      </c>
      <c r="B773" s="9">
        <f t="shared" si="68"/>
        <v>77</v>
      </c>
      <c r="C773" s="11" t="s">
        <v>1518</v>
      </c>
      <c r="D773" s="10" t="s">
        <v>276</v>
      </c>
      <c r="E773" s="9" t="s">
        <v>3983</v>
      </c>
      <c r="F773" s="9" t="s">
        <v>3983</v>
      </c>
      <c r="G773" s="88" t="s">
        <v>4124</v>
      </c>
      <c r="H773" s="9" t="s">
        <v>4151</v>
      </c>
      <c r="I773" s="64" t="s">
        <v>4152</v>
      </c>
      <c r="J773" s="9">
        <v>3408359568</v>
      </c>
      <c r="K773" s="9" t="s">
        <v>3983</v>
      </c>
      <c r="L773" s="180">
        <v>30.565649000000001</v>
      </c>
      <c r="M773" s="180">
        <v>70.071117999999998</v>
      </c>
      <c r="N773" s="9" t="s">
        <v>8</v>
      </c>
      <c r="O773" s="9" t="s">
        <v>7</v>
      </c>
      <c r="P773" s="9" t="s">
        <v>8</v>
      </c>
      <c r="S773" s="9">
        <v>6</v>
      </c>
      <c r="T773" s="9" t="s">
        <v>3978</v>
      </c>
      <c r="U773" s="9">
        <v>76500</v>
      </c>
      <c r="V773" s="9" t="s">
        <v>258</v>
      </c>
      <c r="W773" s="10" t="s">
        <v>11</v>
      </c>
      <c r="X773" s="10" t="s">
        <v>1471</v>
      </c>
      <c r="Y773" s="4"/>
      <c r="Z773" s="179"/>
      <c r="AA773" s="179"/>
      <c r="AB773" s="179"/>
      <c r="AC773" s="179"/>
      <c r="AD773" s="179"/>
      <c r="AE773" s="179"/>
      <c r="AF773" s="179"/>
      <c r="AG773" s="179"/>
      <c r="AH773" s="179"/>
      <c r="AI773" s="179"/>
      <c r="AJ773" s="179"/>
      <c r="AK773" s="179"/>
      <c r="AL773" s="179"/>
      <c r="AM773" s="179"/>
      <c r="AN773" s="179"/>
      <c r="AO773" s="179"/>
      <c r="AP773" s="179"/>
      <c r="AQ773" s="179"/>
      <c r="AR773" s="179"/>
      <c r="AS773" s="179"/>
      <c r="AT773" s="179"/>
      <c r="AU773" s="179"/>
      <c r="AV773" s="179"/>
      <c r="AW773" s="179"/>
      <c r="AX773" s="179"/>
      <c r="AY773" s="179"/>
      <c r="AZ773" s="179"/>
      <c r="BA773" s="179"/>
      <c r="BB773" s="179"/>
      <c r="BC773" s="179"/>
      <c r="BD773" s="179"/>
      <c r="BE773" s="179"/>
      <c r="BF773" s="179"/>
      <c r="BG773" s="179"/>
      <c r="BH773" s="179"/>
      <c r="BI773" s="179"/>
      <c r="BJ773" s="179"/>
      <c r="BK773" s="179"/>
      <c r="BL773" s="179"/>
      <c r="BM773" s="179"/>
      <c r="BN773" s="179"/>
      <c r="BO773" s="179"/>
      <c r="BP773" s="179"/>
      <c r="BQ773" s="179"/>
      <c r="BR773" s="179"/>
      <c r="BS773" s="179"/>
      <c r="BT773" s="179"/>
      <c r="BU773" s="179"/>
      <c r="BV773" s="179"/>
      <c r="BW773" s="179"/>
      <c r="BX773" s="179"/>
      <c r="BY773" s="179"/>
      <c r="BZ773" s="179"/>
      <c r="CA773" s="179"/>
      <c r="CB773" s="179"/>
      <c r="CC773" s="179"/>
      <c r="CD773" s="179"/>
      <c r="CE773" s="179"/>
      <c r="CF773" s="179"/>
      <c r="CG773" s="179"/>
      <c r="CH773" s="179"/>
      <c r="CI773" s="179"/>
      <c r="CJ773" s="179"/>
      <c r="CK773" s="179"/>
      <c r="CL773" s="179"/>
      <c r="CM773" s="179"/>
      <c r="CN773" s="179"/>
      <c r="CO773" s="179"/>
      <c r="CP773" s="179"/>
      <c r="CQ773" s="179"/>
      <c r="CR773" s="179"/>
      <c r="CS773" s="179"/>
      <c r="CT773" s="179"/>
      <c r="CU773" s="179"/>
      <c r="CV773" s="179"/>
      <c r="CW773" s="179"/>
      <c r="CX773" s="179"/>
      <c r="CY773" s="179"/>
      <c r="CZ773" s="179"/>
      <c r="DA773" s="179"/>
      <c r="DB773" s="179"/>
      <c r="DC773" s="179"/>
      <c r="DD773" s="179"/>
      <c r="DE773" s="179"/>
      <c r="DF773" s="179"/>
      <c r="DG773" s="179"/>
      <c r="DH773" s="179"/>
      <c r="DI773" s="179"/>
      <c r="DJ773" s="179"/>
      <c r="DK773" s="179"/>
      <c r="DL773" s="179"/>
      <c r="DM773" s="179"/>
      <c r="DN773" s="179"/>
      <c r="DO773" s="179"/>
      <c r="DP773" s="179"/>
      <c r="DQ773" s="179"/>
      <c r="DR773" s="179"/>
      <c r="DS773" s="179"/>
      <c r="DT773" s="179"/>
      <c r="DU773" s="179"/>
      <c r="DV773" s="179"/>
      <c r="DW773" s="179"/>
      <c r="DX773" s="179"/>
      <c r="DY773" s="179"/>
      <c r="DZ773" s="179"/>
      <c r="EA773" s="179"/>
      <c r="EB773" s="179"/>
      <c r="EC773" s="179"/>
      <c r="ED773" s="179"/>
      <c r="EE773" s="179"/>
      <c r="EF773" s="179"/>
      <c r="EG773" s="179"/>
      <c r="EH773" s="179"/>
      <c r="EI773" s="179"/>
      <c r="EJ773" s="179"/>
      <c r="EK773" s="179"/>
      <c r="EL773" s="179"/>
      <c r="EM773" s="179"/>
      <c r="EN773" s="179"/>
      <c r="EO773" s="179"/>
      <c r="EP773" s="179"/>
      <c r="EQ773" s="179"/>
      <c r="ER773" s="179"/>
      <c r="ES773" s="179"/>
      <c r="ET773" s="179"/>
      <c r="EU773" s="179"/>
      <c r="EV773" s="179"/>
      <c r="EW773" s="179"/>
      <c r="EX773" s="179"/>
      <c r="EY773" s="179"/>
      <c r="EZ773" s="179"/>
      <c r="FA773" s="179"/>
      <c r="FB773" s="179"/>
      <c r="FC773" s="179"/>
      <c r="FD773" s="179"/>
      <c r="FE773" s="179"/>
      <c r="FF773" s="179"/>
      <c r="FG773" s="179"/>
      <c r="FH773" s="179"/>
      <c r="FI773" s="179"/>
      <c r="FJ773" s="179"/>
      <c r="FK773" s="179"/>
      <c r="FL773" s="179"/>
      <c r="FM773" s="179"/>
      <c r="FN773" s="179"/>
      <c r="FO773" s="179"/>
      <c r="FP773" s="179"/>
      <c r="FQ773" s="179"/>
      <c r="FR773" s="179"/>
      <c r="FS773" s="179"/>
      <c r="FT773" s="179"/>
      <c r="FU773" s="179"/>
      <c r="FV773" s="179"/>
      <c r="FW773" s="179"/>
      <c r="FX773" s="179"/>
      <c r="FY773" s="179"/>
      <c r="FZ773" s="179"/>
      <c r="GA773" s="179"/>
      <c r="GB773" s="179"/>
      <c r="GC773" s="179"/>
      <c r="GD773" s="179"/>
      <c r="GE773" s="179"/>
      <c r="GF773" s="179"/>
      <c r="GG773" s="179"/>
      <c r="GH773" s="179"/>
      <c r="GI773" s="179"/>
      <c r="GJ773" s="179"/>
      <c r="GK773" s="179"/>
      <c r="GL773" s="179"/>
      <c r="GM773" s="179"/>
      <c r="GN773" s="179"/>
      <c r="GO773" s="179"/>
      <c r="GP773" s="179"/>
      <c r="GQ773" s="179"/>
      <c r="GR773" s="179"/>
      <c r="GS773" s="179"/>
      <c r="GT773" s="179"/>
      <c r="GU773" s="179"/>
      <c r="GV773" s="179"/>
      <c r="GW773" s="179"/>
      <c r="GX773" s="179"/>
      <c r="GY773" s="179"/>
      <c r="GZ773" s="179"/>
      <c r="HA773" s="179"/>
      <c r="HB773" s="179"/>
      <c r="HC773" s="179"/>
      <c r="HD773" s="179"/>
      <c r="HE773" s="179"/>
      <c r="HF773" s="179"/>
      <c r="HG773" s="179"/>
      <c r="HH773" s="179"/>
      <c r="HI773" s="179"/>
      <c r="HJ773" s="179"/>
      <c r="HK773" s="179"/>
      <c r="HL773" s="179"/>
      <c r="HM773" s="179"/>
      <c r="HN773" s="179"/>
      <c r="HO773" s="179"/>
      <c r="HP773" s="179"/>
      <c r="HQ773" s="179"/>
      <c r="HR773" s="179"/>
      <c r="HS773" s="179"/>
      <c r="HT773" s="179"/>
      <c r="HU773" s="179"/>
      <c r="HV773" s="179"/>
      <c r="HW773" s="179"/>
      <c r="HX773" s="179"/>
      <c r="HY773" s="179"/>
      <c r="HZ773" s="179"/>
      <c r="IA773" s="179"/>
      <c r="IB773" s="179"/>
      <c r="IC773" s="179"/>
      <c r="ID773" s="179"/>
      <c r="IE773" s="179"/>
      <c r="IF773" s="179"/>
      <c r="IG773" s="179"/>
      <c r="IH773" s="179"/>
      <c r="II773" s="179"/>
      <c r="IJ773" s="179"/>
      <c r="IK773" s="179"/>
      <c r="IL773" s="179"/>
      <c r="IM773" s="179"/>
      <c r="IN773" s="179"/>
      <c r="IO773" s="179"/>
      <c r="IP773" s="179"/>
      <c r="IQ773" s="179"/>
      <c r="IR773" s="179"/>
      <c r="IS773" s="179"/>
      <c r="IT773" s="179"/>
      <c r="IU773" s="179"/>
      <c r="IV773" s="179"/>
      <c r="IW773" s="179"/>
      <c r="IX773" s="179"/>
      <c r="IY773" s="179"/>
      <c r="IZ773" s="179"/>
      <c r="JA773" s="179"/>
      <c r="JB773" s="179"/>
      <c r="JC773" s="179"/>
      <c r="JD773" s="179"/>
      <c r="JE773" s="179"/>
      <c r="JF773" s="179"/>
      <c r="JG773" s="179"/>
      <c r="JH773" s="179"/>
      <c r="JI773" s="179"/>
      <c r="JJ773" s="61"/>
    </row>
    <row r="774" spans="1:270" s="9" customFormat="1" ht="80.099999999999994" customHeight="1" x14ac:dyDescent="0.25">
      <c r="A774" s="9">
        <f t="shared" si="67"/>
        <v>752</v>
      </c>
      <c r="B774" s="9">
        <f t="shared" si="68"/>
        <v>78</v>
      </c>
      <c r="C774" s="11" t="s">
        <v>1518</v>
      </c>
      <c r="D774" s="10" t="s">
        <v>276</v>
      </c>
      <c r="E774" s="9" t="s">
        <v>3983</v>
      </c>
      <c r="F774" s="9" t="s">
        <v>3983</v>
      </c>
      <c r="G774" s="88" t="s">
        <v>4124</v>
      </c>
      <c r="H774" s="9" t="s">
        <v>4153</v>
      </c>
      <c r="I774" s="64" t="s">
        <v>4154</v>
      </c>
      <c r="J774" s="9">
        <v>3490847352</v>
      </c>
      <c r="K774" s="9" t="s">
        <v>3983</v>
      </c>
      <c r="L774" s="180">
        <v>30.564948000000001</v>
      </c>
      <c r="M774" s="180">
        <v>70.092250000000007</v>
      </c>
      <c r="N774" s="9" t="s">
        <v>8</v>
      </c>
      <c r="O774" s="9" t="s">
        <v>7</v>
      </c>
      <c r="P774" s="9" t="s">
        <v>8</v>
      </c>
      <c r="S774" s="9">
        <v>6</v>
      </c>
      <c r="T774" s="9" t="s">
        <v>3978</v>
      </c>
      <c r="U774" s="9">
        <v>76500</v>
      </c>
      <c r="V774" s="9" t="s">
        <v>258</v>
      </c>
      <c r="W774" s="10" t="s">
        <v>11</v>
      </c>
      <c r="X774" s="10" t="s">
        <v>1471</v>
      </c>
      <c r="Y774" s="4"/>
      <c r="Z774" s="179"/>
      <c r="AA774" s="179"/>
      <c r="AB774" s="179"/>
      <c r="AC774" s="179"/>
      <c r="AD774" s="179"/>
      <c r="AE774" s="179"/>
      <c r="AF774" s="179"/>
      <c r="AG774" s="179"/>
      <c r="AH774" s="179"/>
      <c r="AI774" s="179"/>
      <c r="AJ774" s="179"/>
      <c r="AK774" s="179"/>
      <c r="AL774" s="179"/>
      <c r="AM774" s="179"/>
      <c r="AN774" s="179"/>
      <c r="AO774" s="179"/>
      <c r="AP774" s="179"/>
      <c r="AQ774" s="179"/>
      <c r="AR774" s="179"/>
      <c r="AS774" s="179"/>
      <c r="AT774" s="179"/>
      <c r="AU774" s="179"/>
      <c r="AV774" s="179"/>
      <c r="AW774" s="179"/>
      <c r="AX774" s="179"/>
      <c r="AY774" s="179"/>
      <c r="AZ774" s="179"/>
      <c r="BA774" s="179"/>
      <c r="BB774" s="179"/>
      <c r="BC774" s="179"/>
      <c r="BD774" s="179"/>
      <c r="BE774" s="179"/>
      <c r="BF774" s="179"/>
      <c r="BG774" s="179"/>
      <c r="BH774" s="179"/>
      <c r="BI774" s="179"/>
      <c r="BJ774" s="179"/>
      <c r="BK774" s="179"/>
      <c r="BL774" s="179"/>
      <c r="BM774" s="179"/>
      <c r="BN774" s="179"/>
      <c r="BO774" s="179"/>
      <c r="BP774" s="179"/>
      <c r="BQ774" s="179"/>
      <c r="BR774" s="179"/>
      <c r="BS774" s="179"/>
      <c r="BT774" s="179"/>
      <c r="BU774" s="179"/>
      <c r="BV774" s="179"/>
      <c r="BW774" s="179"/>
      <c r="BX774" s="179"/>
      <c r="BY774" s="179"/>
      <c r="BZ774" s="179"/>
      <c r="CA774" s="179"/>
      <c r="CB774" s="179"/>
      <c r="CC774" s="179"/>
      <c r="CD774" s="179"/>
      <c r="CE774" s="179"/>
      <c r="CF774" s="179"/>
      <c r="CG774" s="179"/>
      <c r="CH774" s="179"/>
      <c r="CI774" s="179"/>
      <c r="CJ774" s="179"/>
      <c r="CK774" s="179"/>
      <c r="CL774" s="179"/>
      <c r="CM774" s="179"/>
      <c r="CN774" s="179"/>
      <c r="CO774" s="179"/>
      <c r="CP774" s="179"/>
      <c r="CQ774" s="179"/>
      <c r="CR774" s="179"/>
      <c r="CS774" s="179"/>
      <c r="CT774" s="179"/>
      <c r="CU774" s="179"/>
      <c r="CV774" s="179"/>
      <c r="CW774" s="179"/>
      <c r="CX774" s="179"/>
      <c r="CY774" s="179"/>
      <c r="CZ774" s="179"/>
      <c r="DA774" s="179"/>
      <c r="DB774" s="179"/>
      <c r="DC774" s="179"/>
      <c r="DD774" s="179"/>
      <c r="DE774" s="179"/>
      <c r="DF774" s="179"/>
      <c r="DG774" s="179"/>
      <c r="DH774" s="179"/>
      <c r="DI774" s="179"/>
      <c r="DJ774" s="179"/>
      <c r="DK774" s="179"/>
      <c r="DL774" s="179"/>
      <c r="DM774" s="179"/>
      <c r="DN774" s="179"/>
      <c r="DO774" s="179"/>
      <c r="DP774" s="179"/>
      <c r="DQ774" s="179"/>
      <c r="DR774" s="179"/>
      <c r="DS774" s="179"/>
      <c r="DT774" s="179"/>
      <c r="DU774" s="179"/>
      <c r="DV774" s="179"/>
      <c r="DW774" s="179"/>
      <c r="DX774" s="179"/>
      <c r="DY774" s="179"/>
      <c r="DZ774" s="179"/>
      <c r="EA774" s="179"/>
      <c r="EB774" s="179"/>
      <c r="EC774" s="179"/>
      <c r="ED774" s="179"/>
      <c r="EE774" s="179"/>
      <c r="EF774" s="179"/>
      <c r="EG774" s="179"/>
      <c r="EH774" s="179"/>
      <c r="EI774" s="179"/>
      <c r="EJ774" s="179"/>
      <c r="EK774" s="179"/>
      <c r="EL774" s="179"/>
      <c r="EM774" s="179"/>
      <c r="EN774" s="179"/>
      <c r="EO774" s="179"/>
      <c r="EP774" s="179"/>
      <c r="EQ774" s="179"/>
      <c r="ER774" s="179"/>
      <c r="ES774" s="179"/>
      <c r="ET774" s="179"/>
      <c r="EU774" s="179"/>
      <c r="EV774" s="179"/>
      <c r="EW774" s="179"/>
      <c r="EX774" s="179"/>
      <c r="EY774" s="179"/>
      <c r="EZ774" s="179"/>
      <c r="FA774" s="179"/>
      <c r="FB774" s="179"/>
      <c r="FC774" s="179"/>
      <c r="FD774" s="179"/>
      <c r="FE774" s="179"/>
      <c r="FF774" s="179"/>
      <c r="FG774" s="179"/>
      <c r="FH774" s="179"/>
      <c r="FI774" s="179"/>
      <c r="FJ774" s="179"/>
      <c r="FK774" s="179"/>
      <c r="FL774" s="179"/>
      <c r="FM774" s="179"/>
      <c r="FN774" s="179"/>
      <c r="FO774" s="179"/>
      <c r="FP774" s="179"/>
      <c r="FQ774" s="179"/>
      <c r="FR774" s="179"/>
      <c r="FS774" s="179"/>
      <c r="FT774" s="179"/>
      <c r="FU774" s="179"/>
      <c r="FV774" s="179"/>
      <c r="FW774" s="179"/>
      <c r="FX774" s="179"/>
      <c r="FY774" s="179"/>
      <c r="FZ774" s="179"/>
      <c r="GA774" s="179"/>
      <c r="GB774" s="179"/>
      <c r="GC774" s="179"/>
      <c r="GD774" s="179"/>
      <c r="GE774" s="179"/>
      <c r="GF774" s="179"/>
      <c r="GG774" s="179"/>
      <c r="GH774" s="179"/>
      <c r="GI774" s="179"/>
      <c r="GJ774" s="179"/>
      <c r="GK774" s="179"/>
      <c r="GL774" s="179"/>
      <c r="GM774" s="179"/>
      <c r="GN774" s="179"/>
      <c r="GO774" s="179"/>
      <c r="GP774" s="179"/>
      <c r="GQ774" s="179"/>
      <c r="GR774" s="179"/>
      <c r="GS774" s="179"/>
      <c r="GT774" s="179"/>
      <c r="GU774" s="179"/>
      <c r="GV774" s="179"/>
      <c r="GW774" s="179"/>
      <c r="GX774" s="179"/>
      <c r="GY774" s="179"/>
      <c r="GZ774" s="179"/>
      <c r="HA774" s="179"/>
      <c r="HB774" s="179"/>
      <c r="HC774" s="179"/>
      <c r="HD774" s="179"/>
      <c r="HE774" s="179"/>
      <c r="HF774" s="179"/>
      <c r="HG774" s="179"/>
      <c r="HH774" s="179"/>
      <c r="HI774" s="179"/>
      <c r="HJ774" s="179"/>
      <c r="HK774" s="179"/>
      <c r="HL774" s="179"/>
      <c r="HM774" s="179"/>
      <c r="HN774" s="179"/>
      <c r="HO774" s="179"/>
      <c r="HP774" s="179"/>
      <c r="HQ774" s="179"/>
      <c r="HR774" s="179"/>
      <c r="HS774" s="179"/>
      <c r="HT774" s="179"/>
      <c r="HU774" s="179"/>
      <c r="HV774" s="179"/>
      <c r="HW774" s="179"/>
      <c r="HX774" s="179"/>
      <c r="HY774" s="179"/>
      <c r="HZ774" s="179"/>
      <c r="IA774" s="179"/>
      <c r="IB774" s="179"/>
      <c r="IC774" s="179"/>
      <c r="ID774" s="179"/>
      <c r="IE774" s="179"/>
      <c r="IF774" s="179"/>
      <c r="IG774" s="179"/>
      <c r="IH774" s="179"/>
      <c r="II774" s="179"/>
      <c r="IJ774" s="179"/>
      <c r="IK774" s="179"/>
      <c r="IL774" s="179"/>
      <c r="IM774" s="179"/>
      <c r="IN774" s="179"/>
      <c r="IO774" s="179"/>
      <c r="IP774" s="179"/>
      <c r="IQ774" s="179"/>
      <c r="IR774" s="179"/>
      <c r="IS774" s="179"/>
      <c r="IT774" s="179"/>
      <c r="IU774" s="179"/>
      <c r="IV774" s="179"/>
      <c r="IW774" s="179"/>
      <c r="IX774" s="179"/>
      <c r="IY774" s="179"/>
      <c r="IZ774" s="179"/>
      <c r="JA774" s="179"/>
      <c r="JB774" s="179"/>
      <c r="JC774" s="179"/>
      <c r="JD774" s="179"/>
      <c r="JE774" s="179"/>
      <c r="JF774" s="179"/>
      <c r="JG774" s="179"/>
      <c r="JH774" s="179"/>
      <c r="JI774" s="179"/>
      <c r="JJ774" s="61"/>
    </row>
    <row r="775" spans="1:270" s="9" customFormat="1" ht="80.099999999999994" customHeight="1" x14ac:dyDescent="0.25">
      <c r="A775" s="9">
        <f t="shared" si="67"/>
        <v>753</v>
      </c>
      <c r="B775" s="9">
        <f t="shared" si="68"/>
        <v>79</v>
      </c>
      <c r="C775" s="11" t="s">
        <v>1518</v>
      </c>
      <c r="D775" s="10" t="s">
        <v>276</v>
      </c>
      <c r="E775" s="9" t="s">
        <v>3983</v>
      </c>
      <c r="F775" s="9" t="s">
        <v>3983</v>
      </c>
      <c r="G775" s="88" t="s">
        <v>4124</v>
      </c>
      <c r="H775" s="9" t="s">
        <v>4155</v>
      </c>
      <c r="I775" s="64" t="s">
        <v>4156</v>
      </c>
      <c r="J775" s="9">
        <v>3402824975</v>
      </c>
      <c r="K775" s="9" t="s">
        <v>3983</v>
      </c>
      <c r="L775" s="180">
        <v>30.565192</v>
      </c>
      <c r="M775" s="180">
        <v>70.051621999999995</v>
      </c>
      <c r="N775" s="9" t="s">
        <v>8</v>
      </c>
      <c r="O775" s="9" t="s">
        <v>7</v>
      </c>
      <c r="P775" s="9" t="s">
        <v>8</v>
      </c>
      <c r="S775" s="9">
        <v>6</v>
      </c>
      <c r="T775" s="9" t="s">
        <v>3978</v>
      </c>
      <c r="U775" s="9">
        <v>76500</v>
      </c>
      <c r="V775" s="9" t="s">
        <v>258</v>
      </c>
      <c r="W775" s="10" t="s">
        <v>11</v>
      </c>
      <c r="X775" s="10" t="s">
        <v>1471</v>
      </c>
      <c r="Y775" s="4"/>
      <c r="Z775" s="179"/>
      <c r="AA775" s="179"/>
      <c r="AB775" s="179"/>
      <c r="AC775" s="179"/>
      <c r="AD775" s="179"/>
      <c r="AE775" s="179"/>
      <c r="AF775" s="179"/>
      <c r="AG775" s="179"/>
      <c r="AH775" s="179"/>
      <c r="AI775" s="179"/>
      <c r="AJ775" s="179"/>
      <c r="AK775" s="179"/>
      <c r="AL775" s="179"/>
      <c r="AM775" s="179"/>
      <c r="AN775" s="179"/>
      <c r="AO775" s="179"/>
      <c r="AP775" s="179"/>
      <c r="AQ775" s="179"/>
      <c r="AR775" s="179"/>
      <c r="AS775" s="179"/>
      <c r="AT775" s="179"/>
      <c r="AU775" s="179"/>
      <c r="AV775" s="179"/>
      <c r="AW775" s="179"/>
      <c r="AX775" s="179"/>
      <c r="AY775" s="179"/>
      <c r="AZ775" s="179"/>
      <c r="BA775" s="179"/>
      <c r="BB775" s="179"/>
      <c r="BC775" s="179"/>
      <c r="BD775" s="179"/>
      <c r="BE775" s="179"/>
      <c r="BF775" s="179"/>
      <c r="BG775" s="179"/>
      <c r="BH775" s="179"/>
      <c r="BI775" s="179"/>
      <c r="BJ775" s="179"/>
      <c r="BK775" s="179"/>
      <c r="BL775" s="179"/>
      <c r="BM775" s="179"/>
      <c r="BN775" s="179"/>
      <c r="BO775" s="179"/>
      <c r="BP775" s="179"/>
      <c r="BQ775" s="179"/>
      <c r="BR775" s="179"/>
      <c r="BS775" s="179"/>
      <c r="BT775" s="179"/>
      <c r="BU775" s="179"/>
      <c r="BV775" s="179"/>
      <c r="BW775" s="179"/>
      <c r="BX775" s="179"/>
      <c r="BY775" s="179"/>
      <c r="BZ775" s="179"/>
      <c r="CA775" s="179"/>
      <c r="CB775" s="179"/>
      <c r="CC775" s="179"/>
      <c r="CD775" s="179"/>
      <c r="CE775" s="179"/>
      <c r="CF775" s="179"/>
      <c r="CG775" s="179"/>
      <c r="CH775" s="179"/>
      <c r="CI775" s="179"/>
      <c r="CJ775" s="179"/>
      <c r="CK775" s="179"/>
      <c r="CL775" s="179"/>
      <c r="CM775" s="179"/>
      <c r="CN775" s="179"/>
      <c r="CO775" s="179"/>
      <c r="CP775" s="179"/>
      <c r="CQ775" s="179"/>
      <c r="CR775" s="179"/>
      <c r="CS775" s="179"/>
      <c r="CT775" s="179"/>
      <c r="CU775" s="179"/>
      <c r="CV775" s="179"/>
      <c r="CW775" s="179"/>
      <c r="CX775" s="179"/>
      <c r="CY775" s="179"/>
      <c r="CZ775" s="179"/>
      <c r="DA775" s="179"/>
      <c r="DB775" s="179"/>
      <c r="DC775" s="179"/>
      <c r="DD775" s="179"/>
      <c r="DE775" s="179"/>
      <c r="DF775" s="179"/>
      <c r="DG775" s="179"/>
      <c r="DH775" s="179"/>
      <c r="DI775" s="179"/>
      <c r="DJ775" s="179"/>
      <c r="DK775" s="179"/>
      <c r="DL775" s="179"/>
      <c r="DM775" s="179"/>
      <c r="DN775" s="179"/>
      <c r="DO775" s="179"/>
      <c r="DP775" s="179"/>
      <c r="DQ775" s="179"/>
      <c r="DR775" s="179"/>
      <c r="DS775" s="179"/>
      <c r="DT775" s="179"/>
      <c r="DU775" s="179"/>
      <c r="DV775" s="179"/>
      <c r="DW775" s="179"/>
      <c r="DX775" s="179"/>
      <c r="DY775" s="179"/>
      <c r="DZ775" s="179"/>
      <c r="EA775" s="179"/>
      <c r="EB775" s="179"/>
      <c r="EC775" s="179"/>
      <c r="ED775" s="179"/>
      <c r="EE775" s="179"/>
      <c r="EF775" s="179"/>
      <c r="EG775" s="179"/>
      <c r="EH775" s="179"/>
      <c r="EI775" s="179"/>
      <c r="EJ775" s="179"/>
      <c r="EK775" s="179"/>
      <c r="EL775" s="179"/>
      <c r="EM775" s="179"/>
      <c r="EN775" s="179"/>
      <c r="EO775" s="179"/>
      <c r="EP775" s="179"/>
      <c r="EQ775" s="179"/>
      <c r="ER775" s="179"/>
      <c r="ES775" s="179"/>
      <c r="ET775" s="179"/>
      <c r="EU775" s="179"/>
      <c r="EV775" s="179"/>
      <c r="EW775" s="179"/>
      <c r="EX775" s="179"/>
      <c r="EY775" s="179"/>
      <c r="EZ775" s="179"/>
      <c r="FA775" s="179"/>
      <c r="FB775" s="179"/>
      <c r="FC775" s="179"/>
      <c r="FD775" s="179"/>
      <c r="FE775" s="179"/>
      <c r="FF775" s="179"/>
      <c r="FG775" s="179"/>
      <c r="FH775" s="179"/>
      <c r="FI775" s="179"/>
      <c r="FJ775" s="179"/>
      <c r="FK775" s="179"/>
      <c r="FL775" s="179"/>
      <c r="FM775" s="179"/>
      <c r="FN775" s="179"/>
      <c r="FO775" s="179"/>
      <c r="FP775" s="179"/>
      <c r="FQ775" s="179"/>
      <c r="FR775" s="179"/>
      <c r="FS775" s="179"/>
      <c r="FT775" s="179"/>
      <c r="FU775" s="179"/>
      <c r="FV775" s="179"/>
      <c r="FW775" s="179"/>
      <c r="FX775" s="179"/>
      <c r="FY775" s="179"/>
      <c r="FZ775" s="179"/>
      <c r="GA775" s="179"/>
      <c r="GB775" s="179"/>
      <c r="GC775" s="179"/>
      <c r="GD775" s="179"/>
      <c r="GE775" s="179"/>
      <c r="GF775" s="179"/>
      <c r="GG775" s="179"/>
      <c r="GH775" s="179"/>
      <c r="GI775" s="179"/>
      <c r="GJ775" s="179"/>
      <c r="GK775" s="179"/>
      <c r="GL775" s="179"/>
      <c r="GM775" s="179"/>
      <c r="GN775" s="179"/>
      <c r="GO775" s="179"/>
      <c r="GP775" s="179"/>
      <c r="GQ775" s="179"/>
      <c r="GR775" s="179"/>
      <c r="GS775" s="179"/>
      <c r="GT775" s="179"/>
      <c r="GU775" s="179"/>
      <c r="GV775" s="179"/>
      <c r="GW775" s="179"/>
      <c r="GX775" s="179"/>
      <c r="GY775" s="179"/>
      <c r="GZ775" s="179"/>
      <c r="HA775" s="179"/>
      <c r="HB775" s="179"/>
      <c r="HC775" s="179"/>
      <c r="HD775" s="179"/>
      <c r="HE775" s="179"/>
      <c r="HF775" s="179"/>
      <c r="HG775" s="179"/>
      <c r="HH775" s="179"/>
      <c r="HI775" s="179"/>
      <c r="HJ775" s="179"/>
      <c r="HK775" s="179"/>
      <c r="HL775" s="179"/>
      <c r="HM775" s="179"/>
      <c r="HN775" s="179"/>
      <c r="HO775" s="179"/>
      <c r="HP775" s="179"/>
      <c r="HQ775" s="179"/>
      <c r="HR775" s="179"/>
      <c r="HS775" s="179"/>
      <c r="HT775" s="179"/>
      <c r="HU775" s="179"/>
      <c r="HV775" s="179"/>
      <c r="HW775" s="179"/>
      <c r="HX775" s="179"/>
      <c r="HY775" s="179"/>
      <c r="HZ775" s="179"/>
      <c r="IA775" s="179"/>
      <c r="IB775" s="179"/>
      <c r="IC775" s="179"/>
      <c r="ID775" s="179"/>
      <c r="IE775" s="179"/>
      <c r="IF775" s="179"/>
      <c r="IG775" s="179"/>
      <c r="IH775" s="179"/>
      <c r="II775" s="179"/>
      <c r="IJ775" s="179"/>
      <c r="IK775" s="179"/>
      <c r="IL775" s="179"/>
      <c r="IM775" s="179"/>
      <c r="IN775" s="179"/>
      <c r="IO775" s="179"/>
      <c r="IP775" s="179"/>
      <c r="IQ775" s="179"/>
      <c r="IR775" s="179"/>
      <c r="IS775" s="179"/>
      <c r="IT775" s="179"/>
      <c r="IU775" s="179"/>
      <c r="IV775" s="179"/>
      <c r="IW775" s="179"/>
      <c r="IX775" s="179"/>
      <c r="IY775" s="179"/>
      <c r="IZ775" s="179"/>
      <c r="JA775" s="179"/>
      <c r="JB775" s="179"/>
      <c r="JC775" s="179"/>
      <c r="JD775" s="179"/>
      <c r="JE775" s="179"/>
      <c r="JF775" s="179"/>
      <c r="JG775" s="179"/>
      <c r="JH775" s="179"/>
      <c r="JI775" s="179"/>
      <c r="JJ775" s="61"/>
    </row>
    <row r="776" spans="1:270" s="9" customFormat="1" ht="80.099999999999994" customHeight="1" x14ac:dyDescent="0.25">
      <c r="A776" s="9">
        <f t="shared" si="67"/>
        <v>754</v>
      </c>
      <c r="B776" s="9">
        <f t="shared" si="68"/>
        <v>80</v>
      </c>
      <c r="C776" s="11" t="s">
        <v>1518</v>
      </c>
      <c r="D776" s="10" t="s">
        <v>276</v>
      </c>
      <c r="E776" s="9" t="s">
        <v>3983</v>
      </c>
      <c r="F776" s="9" t="s">
        <v>3983</v>
      </c>
      <c r="G776" s="88" t="s">
        <v>4124</v>
      </c>
      <c r="H776" s="9" t="s">
        <v>4157</v>
      </c>
      <c r="I776" s="64" t="s">
        <v>4158</v>
      </c>
      <c r="J776" s="9">
        <v>3312529322</v>
      </c>
      <c r="K776" s="9" t="s">
        <v>3983</v>
      </c>
      <c r="L776" s="180">
        <v>30.565142000000002</v>
      </c>
      <c r="M776" s="180">
        <v>70.062361999999993</v>
      </c>
      <c r="N776" s="9" t="s">
        <v>8</v>
      </c>
      <c r="O776" s="9" t="s">
        <v>7</v>
      </c>
      <c r="P776" s="9" t="s">
        <v>8</v>
      </c>
      <c r="S776" s="9">
        <v>6</v>
      </c>
      <c r="T776" s="9" t="s">
        <v>3978</v>
      </c>
      <c r="U776" s="9">
        <v>76500</v>
      </c>
      <c r="V776" s="9" t="s">
        <v>258</v>
      </c>
      <c r="W776" s="10" t="s">
        <v>11</v>
      </c>
      <c r="X776" s="10" t="s">
        <v>1471</v>
      </c>
      <c r="Y776" s="4"/>
      <c r="Z776" s="179"/>
      <c r="AA776" s="179"/>
      <c r="AB776" s="179"/>
      <c r="AC776" s="179"/>
      <c r="AD776" s="179"/>
      <c r="AE776" s="179"/>
      <c r="AF776" s="179"/>
      <c r="AG776" s="179"/>
      <c r="AH776" s="179"/>
      <c r="AI776" s="179"/>
      <c r="AJ776" s="179"/>
      <c r="AK776" s="179"/>
      <c r="AL776" s="179"/>
      <c r="AM776" s="179"/>
      <c r="AN776" s="179"/>
      <c r="AO776" s="179"/>
      <c r="AP776" s="179"/>
      <c r="AQ776" s="179"/>
      <c r="AR776" s="179"/>
      <c r="AS776" s="179"/>
      <c r="AT776" s="179"/>
      <c r="AU776" s="179"/>
      <c r="AV776" s="179"/>
      <c r="AW776" s="179"/>
      <c r="AX776" s="179"/>
      <c r="AY776" s="179"/>
      <c r="AZ776" s="179"/>
      <c r="BA776" s="179"/>
      <c r="BB776" s="179"/>
      <c r="BC776" s="179"/>
      <c r="BD776" s="179"/>
      <c r="BE776" s="179"/>
      <c r="BF776" s="179"/>
      <c r="BG776" s="179"/>
      <c r="BH776" s="179"/>
      <c r="BI776" s="179"/>
      <c r="BJ776" s="179"/>
      <c r="BK776" s="179"/>
      <c r="BL776" s="179"/>
      <c r="BM776" s="179"/>
      <c r="BN776" s="179"/>
      <c r="BO776" s="179"/>
      <c r="BP776" s="179"/>
      <c r="BQ776" s="179"/>
      <c r="BR776" s="179"/>
      <c r="BS776" s="179"/>
      <c r="BT776" s="179"/>
      <c r="BU776" s="179"/>
      <c r="BV776" s="179"/>
      <c r="BW776" s="179"/>
      <c r="BX776" s="179"/>
      <c r="BY776" s="179"/>
      <c r="BZ776" s="179"/>
      <c r="CA776" s="179"/>
      <c r="CB776" s="179"/>
      <c r="CC776" s="179"/>
      <c r="CD776" s="179"/>
      <c r="CE776" s="179"/>
      <c r="CF776" s="179"/>
      <c r="CG776" s="179"/>
      <c r="CH776" s="179"/>
      <c r="CI776" s="179"/>
      <c r="CJ776" s="179"/>
      <c r="CK776" s="179"/>
      <c r="CL776" s="179"/>
      <c r="CM776" s="179"/>
      <c r="CN776" s="179"/>
      <c r="CO776" s="179"/>
      <c r="CP776" s="179"/>
      <c r="CQ776" s="179"/>
      <c r="CR776" s="179"/>
      <c r="CS776" s="179"/>
      <c r="CT776" s="179"/>
      <c r="CU776" s="179"/>
      <c r="CV776" s="179"/>
      <c r="CW776" s="179"/>
      <c r="CX776" s="179"/>
      <c r="CY776" s="179"/>
      <c r="CZ776" s="179"/>
      <c r="DA776" s="179"/>
      <c r="DB776" s="179"/>
      <c r="DC776" s="179"/>
      <c r="DD776" s="179"/>
      <c r="DE776" s="179"/>
      <c r="DF776" s="179"/>
      <c r="DG776" s="179"/>
      <c r="DH776" s="179"/>
      <c r="DI776" s="179"/>
      <c r="DJ776" s="179"/>
      <c r="DK776" s="179"/>
      <c r="DL776" s="179"/>
      <c r="DM776" s="179"/>
      <c r="DN776" s="179"/>
      <c r="DO776" s="179"/>
      <c r="DP776" s="179"/>
      <c r="DQ776" s="179"/>
      <c r="DR776" s="179"/>
      <c r="DS776" s="179"/>
      <c r="DT776" s="179"/>
      <c r="DU776" s="179"/>
      <c r="DV776" s="179"/>
      <c r="DW776" s="179"/>
      <c r="DX776" s="179"/>
      <c r="DY776" s="179"/>
      <c r="DZ776" s="179"/>
      <c r="EA776" s="179"/>
      <c r="EB776" s="179"/>
      <c r="EC776" s="179"/>
      <c r="ED776" s="179"/>
      <c r="EE776" s="179"/>
      <c r="EF776" s="179"/>
      <c r="EG776" s="179"/>
      <c r="EH776" s="179"/>
      <c r="EI776" s="179"/>
      <c r="EJ776" s="179"/>
      <c r="EK776" s="179"/>
      <c r="EL776" s="179"/>
      <c r="EM776" s="179"/>
      <c r="EN776" s="179"/>
      <c r="EO776" s="179"/>
      <c r="EP776" s="179"/>
      <c r="EQ776" s="179"/>
      <c r="ER776" s="179"/>
      <c r="ES776" s="179"/>
      <c r="ET776" s="179"/>
      <c r="EU776" s="179"/>
      <c r="EV776" s="179"/>
      <c r="EW776" s="179"/>
      <c r="EX776" s="179"/>
      <c r="EY776" s="179"/>
      <c r="EZ776" s="179"/>
      <c r="FA776" s="179"/>
      <c r="FB776" s="179"/>
      <c r="FC776" s="179"/>
      <c r="FD776" s="179"/>
      <c r="FE776" s="179"/>
      <c r="FF776" s="179"/>
      <c r="FG776" s="179"/>
      <c r="FH776" s="179"/>
      <c r="FI776" s="179"/>
      <c r="FJ776" s="179"/>
      <c r="FK776" s="179"/>
      <c r="FL776" s="179"/>
      <c r="FM776" s="179"/>
      <c r="FN776" s="179"/>
      <c r="FO776" s="179"/>
      <c r="FP776" s="179"/>
      <c r="FQ776" s="179"/>
      <c r="FR776" s="179"/>
      <c r="FS776" s="179"/>
      <c r="FT776" s="179"/>
      <c r="FU776" s="179"/>
      <c r="FV776" s="179"/>
      <c r="FW776" s="179"/>
      <c r="FX776" s="179"/>
      <c r="FY776" s="179"/>
      <c r="FZ776" s="179"/>
      <c r="GA776" s="179"/>
      <c r="GB776" s="179"/>
      <c r="GC776" s="179"/>
      <c r="GD776" s="179"/>
      <c r="GE776" s="179"/>
      <c r="GF776" s="179"/>
      <c r="GG776" s="179"/>
      <c r="GH776" s="179"/>
      <c r="GI776" s="179"/>
      <c r="GJ776" s="179"/>
      <c r="GK776" s="179"/>
      <c r="GL776" s="179"/>
      <c r="GM776" s="179"/>
      <c r="GN776" s="179"/>
      <c r="GO776" s="179"/>
      <c r="GP776" s="179"/>
      <c r="GQ776" s="179"/>
      <c r="GR776" s="179"/>
      <c r="GS776" s="179"/>
      <c r="GT776" s="179"/>
      <c r="GU776" s="179"/>
      <c r="GV776" s="179"/>
      <c r="GW776" s="179"/>
      <c r="GX776" s="179"/>
      <c r="GY776" s="179"/>
      <c r="GZ776" s="179"/>
      <c r="HA776" s="179"/>
      <c r="HB776" s="179"/>
      <c r="HC776" s="179"/>
      <c r="HD776" s="179"/>
      <c r="HE776" s="179"/>
      <c r="HF776" s="179"/>
      <c r="HG776" s="179"/>
      <c r="HH776" s="179"/>
      <c r="HI776" s="179"/>
      <c r="HJ776" s="179"/>
      <c r="HK776" s="179"/>
      <c r="HL776" s="179"/>
      <c r="HM776" s="179"/>
      <c r="HN776" s="179"/>
      <c r="HO776" s="179"/>
      <c r="HP776" s="179"/>
      <c r="HQ776" s="179"/>
      <c r="HR776" s="179"/>
      <c r="HS776" s="179"/>
      <c r="HT776" s="179"/>
      <c r="HU776" s="179"/>
      <c r="HV776" s="179"/>
      <c r="HW776" s="179"/>
      <c r="HX776" s="179"/>
      <c r="HY776" s="179"/>
      <c r="HZ776" s="179"/>
      <c r="IA776" s="179"/>
      <c r="IB776" s="179"/>
      <c r="IC776" s="179"/>
      <c r="ID776" s="179"/>
      <c r="IE776" s="179"/>
      <c r="IF776" s="179"/>
      <c r="IG776" s="179"/>
      <c r="IH776" s="179"/>
      <c r="II776" s="179"/>
      <c r="IJ776" s="179"/>
      <c r="IK776" s="179"/>
      <c r="IL776" s="179"/>
      <c r="IM776" s="179"/>
      <c r="IN776" s="179"/>
      <c r="IO776" s="179"/>
      <c r="IP776" s="179"/>
      <c r="IQ776" s="179"/>
      <c r="IR776" s="179"/>
      <c r="IS776" s="179"/>
      <c r="IT776" s="179"/>
      <c r="IU776" s="179"/>
      <c r="IV776" s="179"/>
      <c r="IW776" s="179"/>
      <c r="IX776" s="179"/>
      <c r="IY776" s="179"/>
      <c r="IZ776" s="179"/>
      <c r="JA776" s="179"/>
      <c r="JB776" s="179"/>
      <c r="JC776" s="179"/>
      <c r="JD776" s="179"/>
      <c r="JE776" s="179"/>
      <c r="JF776" s="179"/>
      <c r="JG776" s="179"/>
      <c r="JH776" s="179"/>
      <c r="JI776" s="179"/>
      <c r="JJ776" s="61"/>
    </row>
    <row r="777" spans="1:270" s="9" customFormat="1" ht="80.099999999999994" customHeight="1" x14ac:dyDescent="0.25">
      <c r="A777" s="9">
        <f t="shared" si="67"/>
        <v>755</v>
      </c>
      <c r="B777" s="9">
        <v>1</v>
      </c>
      <c r="C777" s="11" t="s">
        <v>1518</v>
      </c>
      <c r="D777" s="10" t="s">
        <v>276</v>
      </c>
      <c r="E777" s="9" t="s">
        <v>280</v>
      </c>
      <c r="F777" s="9" t="s">
        <v>280</v>
      </c>
      <c r="G777" s="9" t="s">
        <v>1243</v>
      </c>
      <c r="H777" s="9" t="s">
        <v>4007</v>
      </c>
      <c r="I777" s="64" t="s">
        <v>4159</v>
      </c>
      <c r="J777" s="9">
        <v>3432892928</v>
      </c>
      <c r="K777" s="9" t="s">
        <v>280</v>
      </c>
      <c r="L777" s="9">
        <v>30.820250999999999</v>
      </c>
      <c r="M777" s="9">
        <v>69.825497999999996</v>
      </c>
      <c r="N777" s="9" t="s">
        <v>8</v>
      </c>
      <c r="O777" s="9" t="s">
        <v>7</v>
      </c>
      <c r="P777" s="9" t="s">
        <v>8</v>
      </c>
      <c r="R777" s="9">
        <v>4</v>
      </c>
      <c r="T777" s="9" t="s">
        <v>3978</v>
      </c>
      <c r="U777" s="9">
        <v>51600</v>
      </c>
      <c r="V777" s="9" t="s">
        <v>258</v>
      </c>
      <c r="W777" s="10" t="s">
        <v>11</v>
      </c>
      <c r="X777" s="10" t="s">
        <v>1471</v>
      </c>
      <c r="Y777" s="4"/>
      <c r="Z777" s="179"/>
      <c r="AA777" s="179"/>
      <c r="AB777" s="179"/>
      <c r="AC777" s="179"/>
      <c r="AD777" s="179"/>
      <c r="AE777" s="179"/>
      <c r="AF777" s="179"/>
      <c r="AG777" s="179"/>
      <c r="AH777" s="179"/>
      <c r="AI777" s="179"/>
      <c r="AJ777" s="179"/>
      <c r="AK777" s="179"/>
      <c r="AL777" s="179"/>
      <c r="AM777" s="179"/>
      <c r="AN777" s="179"/>
      <c r="AO777" s="179"/>
      <c r="AP777" s="179"/>
      <c r="AQ777" s="179"/>
      <c r="AR777" s="179"/>
      <c r="AS777" s="179"/>
      <c r="AT777" s="179"/>
      <c r="AU777" s="179"/>
      <c r="AV777" s="179"/>
      <c r="AW777" s="179"/>
      <c r="AX777" s="179"/>
      <c r="AY777" s="179"/>
      <c r="AZ777" s="179"/>
      <c r="BA777" s="179"/>
      <c r="BB777" s="179"/>
      <c r="BC777" s="179"/>
      <c r="BD777" s="179"/>
      <c r="BE777" s="179"/>
      <c r="BF777" s="179"/>
      <c r="BG777" s="179"/>
      <c r="BH777" s="179"/>
      <c r="BI777" s="179"/>
      <c r="BJ777" s="179"/>
      <c r="BK777" s="179"/>
      <c r="BL777" s="179"/>
      <c r="BM777" s="179"/>
      <c r="BN777" s="179"/>
      <c r="BO777" s="179"/>
      <c r="BP777" s="179"/>
      <c r="BQ777" s="179"/>
      <c r="BR777" s="179"/>
      <c r="BS777" s="179"/>
      <c r="BT777" s="179"/>
      <c r="BU777" s="179"/>
      <c r="BV777" s="179"/>
      <c r="BW777" s="179"/>
      <c r="BX777" s="179"/>
      <c r="BY777" s="179"/>
      <c r="BZ777" s="179"/>
      <c r="CA777" s="179"/>
      <c r="CB777" s="179"/>
      <c r="CC777" s="179"/>
      <c r="CD777" s="179"/>
      <c r="CE777" s="179"/>
      <c r="CF777" s="179"/>
      <c r="CG777" s="179"/>
      <c r="CH777" s="179"/>
      <c r="CI777" s="179"/>
      <c r="CJ777" s="179"/>
      <c r="CK777" s="179"/>
      <c r="CL777" s="179"/>
      <c r="CM777" s="179"/>
      <c r="CN777" s="179"/>
      <c r="CO777" s="179"/>
      <c r="CP777" s="179"/>
      <c r="CQ777" s="179"/>
      <c r="CR777" s="179"/>
      <c r="CS777" s="179"/>
      <c r="CT777" s="179"/>
      <c r="CU777" s="179"/>
      <c r="CV777" s="179"/>
      <c r="CW777" s="179"/>
      <c r="CX777" s="179"/>
      <c r="CY777" s="179"/>
      <c r="CZ777" s="179"/>
      <c r="DA777" s="179"/>
      <c r="DB777" s="179"/>
      <c r="DC777" s="179"/>
      <c r="DD777" s="179"/>
      <c r="DE777" s="179"/>
      <c r="DF777" s="179"/>
      <c r="DG777" s="179"/>
      <c r="DH777" s="179"/>
      <c r="DI777" s="179"/>
      <c r="DJ777" s="179"/>
      <c r="DK777" s="179"/>
      <c r="DL777" s="179"/>
      <c r="DM777" s="179"/>
      <c r="DN777" s="179"/>
      <c r="DO777" s="179"/>
      <c r="DP777" s="179"/>
      <c r="DQ777" s="179"/>
      <c r="DR777" s="179"/>
      <c r="DS777" s="179"/>
      <c r="DT777" s="179"/>
      <c r="DU777" s="179"/>
      <c r="DV777" s="179"/>
      <c r="DW777" s="179"/>
      <c r="DX777" s="179"/>
      <c r="DY777" s="179"/>
      <c r="DZ777" s="179"/>
      <c r="EA777" s="179"/>
      <c r="EB777" s="179"/>
      <c r="EC777" s="179"/>
      <c r="ED777" s="179"/>
      <c r="EE777" s="179"/>
      <c r="EF777" s="179"/>
      <c r="EG777" s="179"/>
      <c r="EH777" s="179"/>
      <c r="EI777" s="179"/>
      <c r="EJ777" s="179"/>
      <c r="EK777" s="179"/>
      <c r="EL777" s="179"/>
      <c r="EM777" s="179"/>
      <c r="EN777" s="179"/>
      <c r="EO777" s="179"/>
      <c r="EP777" s="179"/>
      <c r="EQ777" s="179"/>
      <c r="ER777" s="179"/>
      <c r="ES777" s="179"/>
      <c r="ET777" s="179"/>
      <c r="EU777" s="179"/>
      <c r="EV777" s="179"/>
      <c r="EW777" s="179"/>
      <c r="EX777" s="179"/>
      <c r="EY777" s="179"/>
      <c r="EZ777" s="179"/>
      <c r="FA777" s="179"/>
      <c r="FB777" s="179"/>
      <c r="FC777" s="179"/>
      <c r="FD777" s="179"/>
      <c r="FE777" s="179"/>
      <c r="FF777" s="179"/>
      <c r="FG777" s="179"/>
      <c r="FH777" s="179"/>
      <c r="FI777" s="179"/>
      <c r="FJ777" s="179"/>
      <c r="FK777" s="179"/>
      <c r="FL777" s="179"/>
      <c r="FM777" s="179"/>
      <c r="FN777" s="179"/>
      <c r="FO777" s="179"/>
      <c r="FP777" s="179"/>
      <c r="FQ777" s="179"/>
      <c r="FR777" s="179"/>
      <c r="FS777" s="179"/>
      <c r="FT777" s="179"/>
      <c r="FU777" s="179"/>
      <c r="FV777" s="179"/>
      <c r="FW777" s="179"/>
      <c r="FX777" s="179"/>
      <c r="FY777" s="179"/>
      <c r="FZ777" s="179"/>
      <c r="GA777" s="179"/>
      <c r="GB777" s="179"/>
      <c r="GC777" s="179"/>
      <c r="GD777" s="179"/>
      <c r="GE777" s="179"/>
      <c r="GF777" s="179"/>
      <c r="GG777" s="179"/>
      <c r="GH777" s="179"/>
      <c r="GI777" s="179"/>
      <c r="GJ777" s="179"/>
      <c r="GK777" s="179"/>
      <c r="GL777" s="179"/>
      <c r="GM777" s="179"/>
      <c r="GN777" s="179"/>
      <c r="GO777" s="179"/>
      <c r="GP777" s="179"/>
      <c r="GQ777" s="179"/>
      <c r="GR777" s="179"/>
      <c r="GS777" s="179"/>
      <c r="GT777" s="179"/>
      <c r="GU777" s="179"/>
      <c r="GV777" s="179"/>
      <c r="GW777" s="179"/>
      <c r="GX777" s="179"/>
      <c r="GY777" s="179"/>
      <c r="GZ777" s="179"/>
      <c r="HA777" s="179"/>
      <c r="HB777" s="179"/>
      <c r="HC777" s="179"/>
      <c r="HD777" s="179"/>
      <c r="HE777" s="179"/>
      <c r="HF777" s="179"/>
      <c r="HG777" s="179"/>
      <c r="HH777" s="179"/>
      <c r="HI777" s="179"/>
      <c r="HJ777" s="179"/>
      <c r="HK777" s="179"/>
      <c r="HL777" s="179"/>
      <c r="HM777" s="179"/>
      <c r="HN777" s="179"/>
      <c r="HO777" s="179"/>
      <c r="HP777" s="179"/>
      <c r="HQ777" s="179"/>
      <c r="HR777" s="179"/>
      <c r="HS777" s="179"/>
      <c r="HT777" s="179"/>
      <c r="HU777" s="179"/>
      <c r="HV777" s="179"/>
      <c r="HW777" s="179"/>
      <c r="HX777" s="179"/>
      <c r="HY777" s="179"/>
      <c r="HZ777" s="179"/>
      <c r="IA777" s="179"/>
      <c r="IB777" s="179"/>
      <c r="IC777" s="179"/>
      <c r="ID777" s="179"/>
      <c r="IE777" s="179"/>
      <c r="IF777" s="179"/>
      <c r="IG777" s="179"/>
      <c r="IH777" s="179"/>
      <c r="II777" s="179"/>
      <c r="IJ777" s="179"/>
      <c r="IK777" s="179"/>
      <c r="IL777" s="179"/>
      <c r="IM777" s="179"/>
      <c r="IN777" s="179"/>
      <c r="IO777" s="179"/>
      <c r="IP777" s="179"/>
      <c r="IQ777" s="179"/>
      <c r="IR777" s="179"/>
      <c r="IS777" s="179"/>
      <c r="IT777" s="179"/>
      <c r="IU777" s="179"/>
      <c r="IV777" s="179"/>
      <c r="IW777" s="179"/>
      <c r="IX777" s="179"/>
      <c r="IY777" s="179"/>
      <c r="IZ777" s="179"/>
      <c r="JA777" s="179"/>
      <c r="JB777" s="179"/>
      <c r="JC777" s="179"/>
      <c r="JD777" s="179"/>
      <c r="JE777" s="179"/>
      <c r="JF777" s="179"/>
      <c r="JG777" s="179"/>
      <c r="JH777" s="179"/>
      <c r="JI777" s="179"/>
      <c r="JJ777" s="61"/>
    </row>
    <row r="778" spans="1:270" s="9" customFormat="1" ht="80.099999999999994" customHeight="1" x14ac:dyDescent="0.25">
      <c r="A778" s="9">
        <f t="shared" si="67"/>
        <v>756</v>
      </c>
      <c r="B778" s="9">
        <f t="shared" si="68"/>
        <v>2</v>
      </c>
      <c r="C778" s="11" t="s">
        <v>1518</v>
      </c>
      <c r="D778" s="10" t="s">
        <v>276</v>
      </c>
      <c r="E778" s="9" t="s">
        <v>280</v>
      </c>
      <c r="F778" s="9" t="s">
        <v>280</v>
      </c>
      <c r="G778" s="9" t="s">
        <v>3980</v>
      </c>
      <c r="H778" s="9" t="s">
        <v>140</v>
      </c>
      <c r="I778" s="64" t="s">
        <v>4160</v>
      </c>
      <c r="J778" s="9">
        <v>3472038337</v>
      </c>
      <c r="K778" s="9" t="s">
        <v>280</v>
      </c>
      <c r="L778" s="9">
        <v>30.957028000000001</v>
      </c>
      <c r="M778" s="9">
        <v>69.871791000000002</v>
      </c>
      <c r="N778" s="9" t="s">
        <v>8</v>
      </c>
      <c r="O778" s="9" t="s">
        <v>7</v>
      </c>
      <c r="P778" s="9" t="s">
        <v>8</v>
      </c>
      <c r="R778" s="9">
        <v>4</v>
      </c>
      <c r="T778" s="9" t="s">
        <v>3978</v>
      </c>
      <c r="U778" s="9">
        <v>51600</v>
      </c>
      <c r="V778" s="9" t="s">
        <v>258</v>
      </c>
      <c r="W778" s="10" t="s">
        <v>11</v>
      </c>
      <c r="X778" s="10" t="s">
        <v>1471</v>
      </c>
      <c r="Y778" s="4"/>
      <c r="Z778" s="179"/>
      <c r="AA778" s="179"/>
      <c r="AB778" s="179"/>
      <c r="AC778" s="179"/>
      <c r="AD778" s="179"/>
      <c r="AE778" s="179"/>
      <c r="AF778" s="179"/>
      <c r="AG778" s="179"/>
      <c r="AH778" s="179"/>
      <c r="AI778" s="179"/>
      <c r="AJ778" s="179"/>
      <c r="AK778" s="179"/>
      <c r="AL778" s="179"/>
      <c r="AM778" s="179"/>
      <c r="AN778" s="179"/>
      <c r="AO778" s="179"/>
      <c r="AP778" s="179"/>
      <c r="AQ778" s="179"/>
      <c r="AR778" s="179"/>
      <c r="AS778" s="179"/>
      <c r="AT778" s="179"/>
      <c r="AU778" s="179"/>
      <c r="AV778" s="179"/>
      <c r="AW778" s="179"/>
      <c r="AX778" s="179"/>
      <c r="AY778" s="179"/>
      <c r="AZ778" s="179"/>
      <c r="BA778" s="179"/>
      <c r="BB778" s="179"/>
      <c r="BC778" s="179"/>
      <c r="BD778" s="179"/>
      <c r="BE778" s="179"/>
      <c r="BF778" s="179"/>
      <c r="BG778" s="179"/>
      <c r="BH778" s="179"/>
      <c r="BI778" s="179"/>
      <c r="BJ778" s="179"/>
      <c r="BK778" s="179"/>
      <c r="BL778" s="179"/>
      <c r="BM778" s="179"/>
      <c r="BN778" s="179"/>
      <c r="BO778" s="179"/>
      <c r="BP778" s="179"/>
      <c r="BQ778" s="179"/>
      <c r="BR778" s="179"/>
      <c r="BS778" s="179"/>
      <c r="BT778" s="179"/>
      <c r="BU778" s="179"/>
      <c r="BV778" s="179"/>
      <c r="BW778" s="179"/>
      <c r="BX778" s="179"/>
      <c r="BY778" s="179"/>
      <c r="BZ778" s="179"/>
      <c r="CA778" s="179"/>
      <c r="CB778" s="179"/>
      <c r="CC778" s="179"/>
      <c r="CD778" s="179"/>
      <c r="CE778" s="179"/>
      <c r="CF778" s="179"/>
      <c r="CG778" s="179"/>
      <c r="CH778" s="179"/>
      <c r="CI778" s="179"/>
      <c r="CJ778" s="179"/>
      <c r="CK778" s="179"/>
      <c r="CL778" s="179"/>
      <c r="CM778" s="179"/>
      <c r="CN778" s="179"/>
      <c r="CO778" s="179"/>
      <c r="CP778" s="179"/>
      <c r="CQ778" s="179"/>
      <c r="CR778" s="179"/>
      <c r="CS778" s="179"/>
      <c r="CT778" s="179"/>
      <c r="CU778" s="179"/>
      <c r="CV778" s="179"/>
      <c r="CW778" s="179"/>
      <c r="CX778" s="179"/>
      <c r="CY778" s="179"/>
      <c r="CZ778" s="179"/>
      <c r="DA778" s="179"/>
      <c r="DB778" s="179"/>
      <c r="DC778" s="179"/>
      <c r="DD778" s="179"/>
      <c r="DE778" s="179"/>
      <c r="DF778" s="179"/>
      <c r="DG778" s="179"/>
      <c r="DH778" s="179"/>
      <c r="DI778" s="179"/>
      <c r="DJ778" s="179"/>
      <c r="DK778" s="179"/>
      <c r="DL778" s="179"/>
      <c r="DM778" s="179"/>
      <c r="DN778" s="179"/>
      <c r="DO778" s="179"/>
      <c r="DP778" s="179"/>
      <c r="DQ778" s="179"/>
      <c r="DR778" s="179"/>
      <c r="DS778" s="179"/>
      <c r="DT778" s="179"/>
      <c r="DU778" s="179"/>
      <c r="DV778" s="179"/>
      <c r="DW778" s="179"/>
      <c r="DX778" s="179"/>
      <c r="DY778" s="179"/>
      <c r="DZ778" s="179"/>
      <c r="EA778" s="179"/>
      <c r="EB778" s="179"/>
      <c r="EC778" s="179"/>
      <c r="ED778" s="179"/>
      <c r="EE778" s="179"/>
      <c r="EF778" s="179"/>
      <c r="EG778" s="179"/>
      <c r="EH778" s="179"/>
      <c r="EI778" s="179"/>
      <c r="EJ778" s="179"/>
      <c r="EK778" s="179"/>
      <c r="EL778" s="179"/>
      <c r="EM778" s="179"/>
      <c r="EN778" s="179"/>
      <c r="EO778" s="179"/>
      <c r="EP778" s="179"/>
      <c r="EQ778" s="179"/>
      <c r="ER778" s="179"/>
      <c r="ES778" s="179"/>
      <c r="ET778" s="179"/>
      <c r="EU778" s="179"/>
      <c r="EV778" s="179"/>
      <c r="EW778" s="179"/>
      <c r="EX778" s="179"/>
      <c r="EY778" s="179"/>
      <c r="EZ778" s="179"/>
      <c r="FA778" s="179"/>
      <c r="FB778" s="179"/>
      <c r="FC778" s="179"/>
      <c r="FD778" s="179"/>
      <c r="FE778" s="179"/>
      <c r="FF778" s="179"/>
      <c r="FG778" s="179"/>
      <c r="FH778" s="179"/>
      <c r="FI778" s="179"/>
      <c r="FJ778" s="179"/>
      <c r="FK778" s="179"/>
      <c r="FL778" s="179"/>
      <c r="FM778" s="179"/>
      <c r="FN778" s="179"/>
      <c r="FO778" s="179"/>
      <c r="FP778" s="179"/>
      <c r="FQ778" s="179"/>
      <c r="FR778" s="179"/>
      <c r="FS778" s="179"/>
      <c r="FT778" s="179"/>
      <c r="FU778" s="179"/>
      <c r="FV778" s="179"/>
      <c r="FW778" s="179"/>
      <c r="FX778" s="179"/>
      <c r="FY778" s="179"/>
      <c r="FZ778" s="179"/>
      <c r="GA778" s="179"/>
      <c r="GB778" s="179"/>
      <c r="GC778" s="179"/>
      <c r="GD778" s="179"/>
      <c r="GE778" s="179"/>
      <c r="GF778" s="179"/>
      <c r="GG778" s="179"/>
      <c r="GH778" s="179"/>
      <c r="GI778" s="179"/>
      <c r="GJ778" s="179"/>
      <c r="GK778" s="179"/>
      <c r="GL778" s="179"/>
      <c r="GM778" s="179"/>
      <c r="GN778" s="179"/>
      <c r="GO778" s="179"/>
      <c r="GP778" s="179"/>
      <c r="GQ778" s="179"/>
      <c r="GR778" s="179"/>
      <c r="GS778" s="179"/>
      <c r="GT778" s="179"/>
      <c r="GU778" s="179"/>
      <c r="GV778" s="179"/>
      <c r="GW778" s="179"/>
      <c r="GX778" s="179"/>
      <c r="GY778" s="179"/>
      <c r="GZ778" s="179"/>
      <c r="HA778" s="179"/>
      <c r="HB778" s="179"/>
      <c r="HC778" s="179"/>
      <c r="HD778" s="179"/>
      <c r="HE778" s="179"/>
      <c r="HF778" s="179"/>
      <c r="HG778" s="179"/>
      <c r="HH778" s="179"/>
      <c r="HI778" s="179"/>
      <c r="HJ778" s="179"/>
      <c r="HK778" s="179"/>
      <c r="HL778" s="179"/>
      <c r="HM778" s="179"/>
      <c r="HN778" s="179"/>
      <c r="HO778" s="179"/>
      <c r="HP778" s="179"/>
      <c r="HQ778" s="179"/>
      <c r="HR778" s="179"/>
      <c r="HS778" s="179"/>
      <c r="HT778" s="179"/>
      <c r="HU778" s="179"/>
      <c r="HV778" s="179"/>
      <c r="HW778" s="179"/>
      <c r="HX778" s="179"/>
      <c r="HY778" s="179"/>
      <c r="HZ778" s="179"/>
      <c r="IA778" s="179"/>
      <c r="IB778" s="179"/>
      <c r="IC778" s="179"/>
      <c r="ID778" s="179"/>
      <c r="IE778" s="179"/>
      <c r="IF778" s="179"/>
      <c r="IG778" s="179"/>
      <c r="IH778" s="179"/>
      <c r="II778" s="179"/>
      <c r="IJ778" s="179"/>
      <c r="IK778" s="179"/>
      <c r="IL778" s="179"/>
      <c r="IM778" s="179"/>
      <c r="IN778" s="179"/>
      <c r="IO778" s="179"/>
      <c r="IP778" s="179"/>
      <c r="IQ778" s="179"/>
      <c r="IR778" s="179"/>
      <c r="IS778" s="179"/>
      <c r="IT778" s="179"/>
      <c r="IU778" s="179"/>
      <c r="IV778" s="179"/>
      <c r="IW778" s="179"/>
      <c r="IX778" s="179"/>
      <c r="IY778" s="179"/>
      <c r="IZ778" s="179"/>
      <c r="JA778" s="179"/>
      <c r="JB778" s="179"/>
      <c r="JC778" s="179"/>
      <c r="JD778" s="179"/>
      <c r="JE778" s="179"/>
      <c r="JF778" s="179"/>
      <c r="JG778" s="179"/>
      <c r="JH778" s="179"/>
      <c r="JI778" s="179"/>
      <c r="JJ778" s="61"/>
    </row>
    <row r="779" spans="1:270" s="9" customFormat="1" ht="80.099999999999994" customHeight="1" x14ac:dyDescent="0.25">
      <c r="A779" s="9">
        <f t="shared" si="67"/>
        <v>757</v>
      </c>
      <c r="B779" s="9">
        <f t="shared" si="68"/>
        <v>3</v>
      </c>
      <c r="C779" s="11" t="s">
        <v>1518</v>
      </c>
      <c r="D779" s="10" t="s">
        <v>276</v>
      </c>
      <c r="E779" s="9" t="s">
        <v>280</v>
      </c>
      <c r="F779" s="9" t="s">
        <v>280</v>
      </c>
      <c r="G779" s="88" t="s">
        <v>3735</v>
      </c>
      <c r="H779" s="9" t="s">
        <v>4161</v>
      </c>
      <c r="I779" s="64" t="s">
        <v>4162</v>
      </c>
      <c r="J779" s="9">
        <v>3238160788</v>
      </c>
      <c r="K779" s="9" t="s">
        <v>280</v>
      </c>
      <c r="L779" s="9">
        <v>30.995659</v>
      </c>
      <c r="M779" s="9">
        <v>69.870807999999997</v>
      </c>
      <c r="N779" s="9" t="s">
        <v>8</v>
      </c>
      <c r="O779" s="9" t="s">
        <v>7</v>
      </c>
      <c r="P779" s="9" t="s">
        <v>8</v>
      </c>
      <c r="R779" s="9">
        <v>4</v>
      </c>
      <c r="T779" s="9" t="s">
        <v>3978</v>
      </c>
      <c r="U779" s="9">
        <v>51600</v>
      </c>
      <c r="V779" s="9" t="s">
        <v>258</v>
      </c>
      <c r="W779" s="10" t="s">
        <v>11</v>
      </c>
      <c r="X779" s="10" t="s">
        <v>1471</v>
      </c>
      <c r="Y779" s="4"/>
      <c r="Z779" s="179"/>
      <c r="AA779" s="179"/>
      <c r="AB779" s="179"/>
      <c r="AC779" s="179"/>
      <c r="AD779" s="179"/>
      <c r="AE779" s="179"/>
      <c r="AF779" s="179"/>
      <c r="AG779" s="179"/>
      <c r="AH779" s="179"/>
      <c r="AI779" s="179"/>
      <c r="AJ779" s="179"/>
      <c r="AK779" s="179"/>
      <c r="AL779" s="179"/>
      <c r="AM779" s="179"/>
      <c r="AN779" s="179"/>
      <c r="AO779" s="179"/>
      <c r="AP779" s="179"/>
      <c r="AQ779" s="179"/>
      <c r="AR779" s="179"/>
      <c r="AS779" s="179"/>
      <c r="AT779" s="179"/>
      <c r="AU779" s="179"/>
      <c r="AV779" s="179"/>
      <c r="AW779" s="179"/>
      <c r="AX779" s="179"/>
      <c r="AY779" s="179"/>
      <c r="AZ779" s="179"/>
      <c r="BA779" s="179"/>
      <c r="BB779" s="179"/>
      <c r="BC779" s="179"/>
      <c r="BD779" s="179"/>
      <c r="BE779" s="179"/>
      <c r="BF779" s="179"/>
      <c r="BG779" s="179"/>
      <c r="BH779" s="179"/>
      <c r="BI779" s="179"/>
      <c r="BJ779" s="179"/>
      <c r="BK779" s="179"/>
      <c r="BL779" s="179"/>
      <c r="BM779" s="179"/>
      <c r="BN779" s="179"/>
      <c r="BO779" s="179"/>
      <c r="BP779" s="179"/>
      <c r="BQ779" s="179"/>
      <c r="BR779" s="179"/>
      <c r="BS779" s="179"/>
      <c r="BT779" s="179"/>
      <c r="BU779" s="179"/>
      <c r="BV779" s="179"/>
      <c r="BW779" s="179"/>
      <c r="BX779" s="179"/>
      <c r="BY779" s="179"/>
      <c r="BZ779" s="179"/>
      <c r="CA779" s="179"/>
      <c r="CB779" s="179"/>
      <c r="CC779" s="179"/>
      <c r="CD779" s="179"/>
      <c r="CE779" s="179"/>
      <c r="CF779" s="179"/>
      <c r="CG779" s="179"/>
      <c r="CH779" s="179"/>
      <c r="CI779" s="179"/>
      <c r="CJ779" s="179"/>
      <c r="CK779" s="179"/>
      <c r="CL779" s="179"/>
      <c r="CM779" s="179"/>
      <c r="CN779" s="179"/>
      <c r="CO779" s="179"/>
      <c r="CP779" s="179"/>
      <c r="CQ779" s="179"/>
      <c r="CR779" s="179"/>
      <c r="CS779" s="179"/>
      <c r="CT779" s="179"/>
      <c r="CU779" s="179"/>
      <c r="CV779" s="179"/>
      <c r="CW779" s="179"/>
      <c r="CX779" s="179"/>
      <c r="CY779" s="179"/>
      <c r="CZ779" s="179"/>
      <c r="DA779" s="179"/>
      <c r="DB779" s="179"/>
      <c r="DC779" s="179"/>
      <c r="DD779" s="179"/>
      <c r="DE779" s="179"/>
      <c r="DF779" s="179"/>
      <c r="DG779" s="179"/>
      <c r="DH779" s="179"/>
      <c r="DI779" s="179"/>
      <c r="DJ779" s="179"/>
      <c r="DK779" s="179"/>
      <c r="DL779" s="179"/>
      <c r="DM779" s="179"/>
      <c r="DN779" s="179"/>
      <c r="DO779" s="179"/>
      <c r="DP779" s="179"/>
      <c r="DQ779" s="179"/>
      <c r="DR779" s="179"/>
      <c r="DS779" s="179"/>
      <c r="DT779" s="179"/>
      <c r="DU779" s="179"/>
      <c r="DV779" s="179"/>
      <c r="DW779" s="179"/>
      <c r="DX779" s="179"/>
      <c r="DY779" s="179"/>
      <c r="DZ779" s="179"/>
      <c r="EA779" s="179"/>
      <c r="EB779" s="179"/>
      <c r="EC779" s="179"/>
      <c r="ED779" s="179"/>
      <c r="EE779" s="179"/>
      <c r="EF779" s="179"/>
      <c r="EG779" s="179"/>
      <c r="EH779" s="179"/>
      <c r="EI779" s="179"/>
      <c r="EJ779" s="179"/>
      <c r="EK779" s="179"/>
      <c r="EL779" s="179"/>
      <c r="EM779" s="179"/>
      <c r="EN779" s="179"/>
      <c r="EO779" s="179"/>
      <c r="EP779" s="179"/>
      <c r="EQ779" s="179"/>
      <c r="ER779" s="179"/>
      <c r="ES779" s="179"/>
      <c r="ET779" s="179"/>
      <c r="EU779" s="179"/>
      <c r="EV779" s="179"/>
      <c r="EW779" s="179"/>
      <c r="EX779" s="179"/>
      <c r="EY779" s="179"/>
      <c r="EZ779" s="179"/>
      <c r="FA779" s="179"/>
      <c r="FB779" s="179"/>
      <c r="FC779" s="179"/>
      <c r="FD779" s="179"/>
      <c r="FE779" s="179"/>
      <c r="FF779" s="179"/>
      <c r="FG779" s="179"/>
      <c r="FH779" s="179"/>
      <c r="FI779" s="179"/>
      <c r="FJ779" s="179"/>
      <c r="FK779" s="179"/>
      <c r="FL779" s="179"/>
      <c r="FM779" s="179"/>
      <c r="FN779" s="179"/>
      <c r="FO779" s="179"/>
      <c r="FP779" s="179"/>
      <c r="FQ779" s="179"/>
      <c r="FR779" s="179"/>
      <c r="FS779" s="179"/>
      <c r="FT779" s="179"/>
      <c r="FU779" s="179"/>
      <c r="FV779" s="179"/>
      <c r="FW779" s="179"/>
      <c r="FX779" s="179"/>
      <c r="FY779" s="179"/>
      <c r="FZ779" s="179"/>
      <c r="GA779" s="179"/>
      <c r="GB779" s="179"/>
      <c r="GC779" s="179"/>
      <c r="GD779" s="179"/>
      <c r="GE779" s="179"/>
      <c r="GF779" s="179"/>
      <c r="GG779" s="179"/>
      <c r="GH779" s="179"/>
      <c r="GI779" s="179"/>
      <c r="GJ779" s="179"/>
      <c r="GK779" s="179"/>
      <c r="GL779" s="179"/>
      <c r="GM779" s="179"/>
      <c r="GN779" s="179"/>
      <c r="GO779" s="179"/>
      <c r="GP779" s="179"/>
      <c r="GQ779" s="179"/>
      <c r="GR779" s="179"/>
      <c r="GS779" s="179"/>
      <c r="GT779" s="179"/>
      <c r="GU779" s="179"/>
      <c r="GV779" s="179"/>
      <c r="GW779" s="179"/>
      <c r="GX779" s="179"/>
      <c r="GY779" s="179"/>
      <c r="GZ779" s="179"/>
      <c r="HA779" s="179"/>
      <c r="HB779" s="179"/>
      <c r="HC779" s="179"/>
      <c r="HD779" s="179"/>
      <c r="HE779" s="179"/>
      <c r="HF779" s="179"/>
      <c r="HG779" s="179"/>
      <c r="HH779" s="179"/>
      <c r="HI779" s="179"/>
      <c r="HJ779" s="179"/>
      <c r="HK779" s="179"/>
      <c r="HL779" s="179"/>
      <c r="HM779" s="179"/>
      <c r="HN779" s="179"/>
      <c r="HO779" s="179"/>
      <c r="HP779" s="179"/>
      <c r="HQ779" s="179"/>
      <c r="HR779" s="179"/>
      <c r="HS779" s="179"/>
      <c r="HT779" s="179"/>
      <c r="HU779" s="179"/>
      <c r="HV779" s="179"/>
      <c r="HW779" s="179"/>
      <c r="HX779" s="179"/>
      <c r="HY779" s="179"/>
      <c r="HZ779" s="179"/>
      <c r="IA779" s="179"/>
      <c r="IB779" s="179"/>
      <c r="IC779" s="179"/>
      <c r="ID779" s="179"/>
      <c r="IE779" s="179"/>
      <c r="IF779" s="179"/>
      <c r="IG779" s="179"/>
      <c r="IH779" s="179"/>
      <c r="II779" s="179"/>
      <c r="IJ779" s="179"/>
      <c r="IK779" s="179"/>
      <c r="IL779" s="179"/>
      <c r="IM779" s="179"/>
      <c r="IN779" s="179"/>
      <c r="IO779" s="179"/>
      <c r="IP779" s="179"/>
      <c r="IQ779" s="179"/>
      <c r="IR779" s="179"/>
      <c r="IS779" s="179"/>
      <c r="IT779" s="179"/>
      <c r="IU779" s="179"/>
      <c r="IV779" s="179"/>
      <c r="IW779" s="179"/>
      <c r="IX779" s="179"/>
      <c r="IY779" s="179"/>
      <c r="IZ779" s="179"/>
      <c r="JA779" s="179"/>
      <c r="JB779" s="179"/>
      <c r="JC779" s="179"/>
      <c r="JD779" s="179"/>
      <c r="JE779" s="179"/>
      <c r="JF779" s="179"/>
      <c r="JG779" s="179"/>
      <c r="JH779" s="179"/>
      <c r="JI779" s="179"/>
      <c r="JJ779" s="61"/>
    </row>
    <row r="780" spans="1:270" s="9" customFormat="1" ht="80.099999999999994" customHeight="1" x14ac:dyDescent="0.25">
      <c r="A780" s="9">
        <f t="shared" si="67"/>
        <v>758</v>
      </c>
      <c r="B780" s="9">
        <f t="shared" ref="B780:B795" si="69">B779+1</f>
        <v>4</v>
      </c>
      <c r="C780" s="11" t="s">
        <v>1518</v>
      </c>
      <c r="D780" s="10" t="s">
        <v>276</v>
      </c>
      <c r="E780" s="9" t="s">
        <v>280</v>
      </c>
      <c r="F780" s="9" t="s">
        <v>280</v>
      </c>
      <c r="G780" s="88" t="s">
        <v>3735</v>
      </c>
      <c r="H780" s="9" t="s">
        <v>3550</v>
      </c>
      <c r="I780" s="64" t="s">
        <v>4163</v>
      </c>
      <c r="J780" s="9">
        <v>3412798128</v>
      </c>
      <c r="K780" s="9" t="s">
        <v>280</v>
      </c>
      <c r="L780" s="9">
        <v>30.995664999999999</v>
      </c>
      <c r="M780" s="9">
        <v>69.870876999999993</v>
      </c>
      <c r="N780" s="9" t="s">
        <v>8</v>
      </c>
      <c r="O780" s="9" t="s">
        <v>7</v>
      </c>
      <c r="P780" s="9" t="s">
        <v>8</v>
      </c>
      <c r="R780" s="9">
        <v>4</v>
      </c>
      <c r="T780" s="9" t="s">
        <v>3978</v>
      </c>
      <c r="U780" s="9">
        <v>51600</v>
      </c>
      <c r="V780" s="9" t="s">
        <v>258</v>
      </c>
      <c r="W780" s="10" t="s">
        <v>11</v>
      </c>
      <c r="X780" s="10" t="s">
        <v>1471</v>
      </c>
      <c r="Y780" s="4"/>
      <c r="Z780" s="179"/>
      <c r="AA780" s="179"/>
      <c r="AB780" s="179"/>
      <c r="AC780" s="179"/>
      <c r="AD780" s="179"/>
      <c r="AE780" s="179"/>
      <c r="AF780" s="179"/>
      <c r="AG780" s="179"/>
      <c r="AH780" s="179"/>
      <c r="AI780" s="179"/>
      <c r="AJ780" s="179"/>
      <c r="AK780" s="179"/>
      <c r="AL780" s="179"/>
      <c r="AM780" s="179"/>
      <c r="AN780" s="179"/>
      <c r="AO780" s="179"/>
      <c r="AP780" s="179"/>
      <c r="AQ780" s="179"/>
      <c r="AR780" s="179"/>
      <c r="AS780" s="179"/>
      <c r="AT780" s="179"/>
      <c r="AU780" s="179"/>
      <c r="AV780" s="179"/>
      <c r="AW780" s="179"/>
      <c r="AX780" s="179"/>
      <c r="AY780" s="179"/>
      <c r="AZ780" s="179"/>
      <c r="BA780" s="179"/>
      <c r="BB780" s="179"/>
      <c r="BC780" s="179"/>
      <c r="BD780" s="179"/>
      <c r="BE780" s="179"/>
      <c r="BF780" s="179"/>
      <c r="BG780" s="179"/>
      <c r="BH780" s="179"/>
      <c r="BI780" s="179"/>
      <c r="BJ780" s="179"/>
      <c r="BK780" s="179"/>
      <c r="BL780" s="179"/>
      <c r="BM780" s="179"/>
      <c r="BN780" s="179"/>
      <c r="BO780" s="179"/>
      <c r="BP780" s="179"/>
      <c r="BQ780" s="179"/>
      <c r="BR780" s="179"/>
      <c r="BS780" s="179"/>
      <c r="BT780" s="179"/>
      <c r="BU780" s="179"/>
      <c r="BV780" s="179"/>
      <c r="BW780" s="179"/>
      <c r="BX780" s="179"/>
      <c r="BY780" s="179"/>
      <c r="BZ780" s="179"/>
      <c r="CA780" s="179"/>
      <c r="CB780" s="179"/>
      <c r="CC780" s="179"/>
      <c r="CD780" s="179"/>
      <c r="CE780" s="179"/>
      <c r="CF780" s="179"/>
      <c r="CG780" s="179"/>
      <c r="CH780" s="179"/>
      <c r="CI780" s="179"/>
      <c r="CJ780" s="179"/>
      <c r="CK780" s="179"/>
      <c r="CL780" s="179"/>
      <c r="CM780" s="179"/>
      <c r="CN780" s="179"/>
      <c r="CO780" s="179"/>
      <c r="CP780" s="179"/>
      <c r="CQ780" s="179"/>
      <c r="CR780" s="179"/>
      <c r="CS780" s="179"/>
      <c r="CT780" s="179"/>
      <c r="CU780" s="179"/>
      <c r="CV780" s="179"/>
      <c r="CW780" s="179"/>
      <c r="CX780" s="179"/>
      <c r="CY780" s="179"/>
      <c r="CZ780" s="179"/>
      <c r="DA780" s="179"/>
      <c r="DB780" s="179"/>
      <c r="DC780" s="179"/>
      <c r="DD780" s="179"/>
      <c r="DE780" s="179"/>
      <c r="DF780" s="179"/>
      <c r="DG780" s="179"/>
      <c r="DH780" s="179"/>
      <c r="DI780" s="179"/>
      <c r="DJ780" s="179"/>
      <c r="DK780" s="179"/>
      <c r="DL780" s="179"/>
      <c r="DM780" s="179"/>
      <c r="DN780" s="179"/>
      <c r="DO780" s="179"/>
      <c r="DP780" s="179"/>
      <c r="DQ780" s="179"/>
      <c r="DR780" s="179"/>
      <c r="DS780" s="179"/>
      <c r="DT780" s="179"/>
      <c r="DU780" s="179"/>
      <c r="DV780" s="179"/>
      <c r="DW780" s="179"/>
      <c r="DX780" s="179"/>
      <c r="DY780" s="179"/>
      <c r="DZ780" s="179"/>
      <c r="EA780" s="179"/>
      <c r="EB780" s="179"/>
      <c r="EC780" s="179"/>
      <c r="ED780" s="179"/>
      <c r="EE780" s="179"/>
      <c r="EF780" s="179"/>
      <c r="EG780" s="179"/>
      <c r="EH780" s="179"/>
      <c r="EI780" s="179"/>
      <c r="EJ780" s="179"/>
      <c r="EK780" s="179"/>
      <c r="EL780" s="179"/>
      <c r="EM780" s="179"/>
      <c r="EN780" s="179"/>
      <c r="EO780" s="179"/>
      <c r="EP780" s="179"/>
      <c r="EQ780" s="179"/>
      <c r="ER780" s="179"/>
      <c r="ES780" s="179"/>
      <c r="ET780" s="179"/>
      <c r="EU780" s="179"/>
      <c r="EV780" s="179"/>
      <c r="EW780" s="179"/>
      <c r="EX780" s="179"/>
      <c r="EY780" s="179"/>
      <c r="EZ780" s="179"/>
      <c r="FA780" s="179"/>
      <c r="FB780" s="179"/>
      <c r="FC780" s="179"/>
      <c r="FD780" s="179"/>
      <c r="FE780" s="179"/>
      <c r="FF780" s="179"/>
      <c r="FG780" s="179"/>
      <c r="FH780" s="179"/>
      <c r="FI780" s="179"/>
      <c r="FJ780" s="179"/>
      <c r="FK780" s="179"/>
      <c r="FL780" s="179"/>
      <c r="FM780" s="179"/>
      <c r="FN780" s="179"/>
      <c r="FO780" s="179"/>
      <c r="FP780" s="179"/>
      <c r="FQ780" s="179"/>
      <c r="FR780" s="179"/>
      <c r="FS780" s="179"/>
      <c r="FT780" s="179"/>
      <c r="FU780" s="179"/>
      <c r="FV780" s="179"/>
      <c r="FW780" s="179"/>
      <c r="FX780" s="179"/>
      <c r="FY780" s="179"/>
      <c r="FZ780" s="179"/>
      <c r="GA780" s="179"/>
      <c r="GB780" s="179"/>
      <c r="GC780" s="179"/>
      <c r="GD780" s="179"/>
      <c r="GE780" s="179"/>
      <c r="GF780" s="179"/>
      <c r="GG780" s="179"/>
      <c r="GH780" s="179"/>
      <c r="GI780" s="179"/>
      <c r="GJ780" s="179"/>
      <c r="GK780" s="179"/>
      <c r="GL780" s="179"/>
      <c r="GM780" s="179"/>
      <c r="GN780" s="179"/>
      <c r="GO780" s="179"/>
      <c r="GP780" s="179"/>
      <c r="GQ780" s="179"/>
      <c r="GR780" s="179"/>
      <c r="GS780" s="179"/>
      <c r="GT780" s="179"/>
      <c r="GU780" s="179"/>
      <c r="GV780" s="179"/>
      <c r="GW780" s="179"/>
      <c r="GX780" s="179"/>
      <c r="GY780" s="179"/>
      <c r="GZ780" s="179"/>
      <c r="HA780" s="179"/>
      <c r="HB780" s="179"/>
      <c r="HC780" s="179"/>
      <c r="HD780" s="179"/>
      <c r="HE780" s="179"/>
      <c r="HF780" s="179"/>
      <c r="HG780" s="179"/>
      <c r="HH780" s="179"/>
      <c r="HI780" s="179"/>
      <c r="HJ780" s="179"/>
      <c r="HK780" s="179"/>
      <c r="HL780" s="179"/>
      <c r="HM780" s="179"/>
      <c r="HN780" s="179"/>
      <c r="HO780" s="179"/>
      <c r="HP780" s="179"/>
      <c r="HQ780" s="179"/>
      <c r="HR780" s="179"/>
      <c r="HS780" s="179"/>
      <c r="HT780" s="179"/>
      <c r="HU780" s="179"/>
      <c r="HV780" s="179"/>
      <c r="HW780" s="179"/>
      <c r="HX780" s="179"/>
      <c r="HY780" s="179"/>
      <c r="HZ780" s="179"/>
      <c r="IA780" s="179"/>
      <c r="IB780" s="179"/>
      <c r="IC780" s="179"/>
      <c r="ID780" s="179"/>
      <c r="IE780" s="179"/>
      <c r="IF780" s="179"/>
      <c r="IG780" s="179"/>
      <c r="IH780" s="179"/>
      <c r="II780" s="179"/>
      <c r="IJ780" s="179"/>
      <c r="IK780" s="179"/>
      <c r="IL780" s="179"/>
      <c r="IM780" s="179"/>
      <c r="IN780" s="179"/>
      <c r="IO780" s="179"/>
      <c r="IP780" s="179"/>
      <c r="IQ780" s="179"/>
      <c r="IR780" s="179"/>
      <c r="IS780" s="179"/>
      <c r="IT780" s="179"/>
      <c r="IU780" s="179"/>
      <c r="IV780" s="179"/>
      <c r="IW780" s="179"/>
      <c r="IX780" s="179"/>
      <c r="IY780" s="179"/>
      <c r="IZ780" s="179"/>
      <c r="JA780" s="179"/>
      <c r="JB780" s="179"/>
      <c r="JC780" s="179"/>
      <c r="JD780" s="179"/>
      <c r="JE780" s="179"/>
      <c r="JF780" s="179"/>
      <c r="JG780" s="179"/>
      <c r="JH780" s="179"/>
      <c r="JI780" s="179"/>
      <c r="JJ780" s="61"/>
    </row>
    <row r="781" spans="1:270" s="9" customFormat="1" ht="80.099999999999994" customHeight="1" x14ac:dyDescent="0.25">
      <c r="A781" s="9">
        <f t="shared" si="67"/>
        <v>759</v>
      </c>
      <c r="B781" s="9">
        <f t="shared" si="69"/>
        <v>5</v>
      </c>
      <c r="C781" s="11" t="s">
        <v>1518</v>
      </c>
      <c r="D781" s="10" t="s">
        <v>276</v>
      </c>
      <c r="E781" s="9" t="s">
        <v>280</v>
      </c>
      <c r="F781" s="9" t="s">
        <v>280</v>
      </c>
      <c r="G781" s="9" t="s">
        <v>281</v>
      </c>
      <c r="H781" s="9" t="s">
        <v>4164</v>
      </c>
      <c r="I781" s="64" t="s">
        <v>4165</v>
      </c>
      <c r="J781" s="9">
        <v>3316477092</v>
      </c>
      <c r="K781" s="9" t="s">
        <v>280</v>
      </c>
      <c r="L781" s="9">
        <v>30.879031999999999</v>
      </c>
      <c r="M781" s="9">
        <v>69.884940999999998</v>
      </c>
      <c r="N781" s="9" t="s">
        <v>8</v>
      </c>
      <c r="O781" s="9" t="s">
        <v>7</v>
      </c>
      <c r="P781" s="9" t="s">
        <v>8</v>
      </c>
      <c r="R781" s="9">
        <v>4</v>
      </c>
      <c r="T781" s="9" t="s">
        <v>3978</v>
      </c>
      <c r="U781" s="9">
        <v>51600</v>
      </c>
      <c r="V781" s="9" t="s">
        <v>258</v>
      </c>
      <c r="W781" s="10" t="s">
        <v>11</v>
      </c>
      <c r="X781" s="10" t="s">
        <v>1471</v>
      </c>
      <c r="Y781" s="4"/>
      <c r="Z781" s="179"/>
      <c r="AA781" s="179"/>
      <c r="AB781" s="179"/>
      <c r="AC781" s="179"/>
      <c r="AD781" s="179"/>
      <c r="AE781" s="179"/>
      <c r="AF781" s="179"/>
      <c r="AG781" s="179"/>
      <c r="AH781" s="179"/>
      <c r="AI781" s="179"/>
      <c r="AJ781" s="179"/>
      <c r="AK781" s="179"/>
      <c r="AL781" s="179"/>
      <c r="AM781" s="179"/>
      <c r="AN781" s="179"/>
      <c r="AO781" s="179"/>
      <c r="AP781" s="179"/>
      <c r="AQ781" s="179"/>
      <c r="AR781" s="179"/>
      <c r="AS781" s="179"/>
      <c r="AT781" s="179"/>
      <c r="AU781" s="179"/>
      <c r="AV781" s="179"/>
      <c r="AW781" s="179"/>
      <c r="AX781" s="179"/>
      <c r="AY781" s="179"/>
      <c r="AZ781" s="179"/>
      <c r="BA781" s="179"/>
      <c r="BB781" s="179"/>
      <c r="BC781" s="179"/>
      <c r="BD781" s="179"/>
      <c r="BE781" s="179"/>
      <c r="BF781" s="179"/>
      <c r="BG781" s="179"/>
      <c r="BH781" s="179"/>
      <c r="BI781" s="179"/>
      <c r="BJ781" s="179"/>
      <c r="BK781" s="179"/>
      <c r="BL781" s="179"/>
      <c r="BM781" s="179"/>
      <c r="BN781" s="179"/>
      <c r="BO781" s="179"/>
      <c r="BP781" s="179"/>
      <c r="BQ781" s="179"/>
      <c r="BR781" s="179"/>
      <c r="BS781" s="179"/>
      <c r="BT781" s="179"/>
      <c r="BU781" s="179"/>
      <c r="BV781" s="179"/>
      <c r="BW781" s="179"/>
      <c r="BX781" s="179"/>
      <c r="BY781" s="179"/>
      <c r="BZ781" s="179"/>
      <c r="CA781" s="179"/>
      <c r="CB781" s="179"/>
      <c r="CC781" s="179"/>
      <c r="CD781" s="179"/>
      <c r="CE781" s="179"/>
      <c r="CF781" s="179"/>
      <c r="CG781" s="179"/>
      <c r="CH781" s="179"/>
      <c r="CI781" s="179"/>
      <c r="CJ781" s="179"/>
      <c r="CK781" s="179"/>
      <c r="CL781" s="179"/>
      <c r="CM781" s="179"/>
      <c r="CN781" s="179"/>
      <c r="CO781" s="179"/>
      <c r="CP781" s="179"/>
      <c r="CQ781" s="179"/>
      <c r="CR781" s="179"/>
      <c r="CS781" s="179"/>
      <c r="CT781" s="179"/>
      <c r="CU781" s="179"/>
      <c r="CV781" s="179"/>
      <c r="CW781" s="179"/>
      <c r="CX781" s="179"/>
      <c r="CY781" s="179"/>
      <c r="CZ781" s="179"/>
      <c r="DA781" s="179"/>
      <c r="DB781" s="179"/>
      <c r="DC781" s="179"/>
      <c r="DD781" s="179"/>
      <c r="DE781" s="179"/>
      <c r="DF781" s="179"/>
      <c r="DG781" s="179"/>
      <c r="DH781" s="179"/>
      <c r="DI781" s="179"/>
      <c r="DJ781" s="179"/>
      <c r="DK781" s="179"/>
      <c r="DL781" s="179"/>
      <c r="DM781" s="179"/>
      <c r="DN781" s="179"/>
      <c r="DO781" s="179"/>
      <c r="DP781" s="179"/>
      <c r="DQ781" s="179"/>
      <c r="DR781" s="179"/>
      <c r="DS781" s="179"/>
      <c r="DT781" s="179"/>
      <c r="DU781" s="179"/>
      <c r="DV781" s="179"/>
      <c r="DW781" s="179"/>
      <c r="DX781" s="179"/>
      <c r="DY781" s="179"/>
      <c r="DZ781" s="179"/>
      <c r="EA781" s="179"/>
      <c r="EB781" s="179"/>
      <c r="EC781" s="179"/>
      <c r="ED781" s="179"/>
      <c r="EE781" s="179"/>
      <c r="EF781" s="179"/>
      <c r="EG781" s="179"/>
      <c r="EH781" s="179"/>
      <c r="EI781" s="179"/>
      <c r="EJ781" s="179"/>
      <c r="EK781" s="179"/>
      <c r="EL781" s="179"/>
      <c r="EM781" s="179"/>
      <c r="EN781" s="179"/>
      <c r="EO781" s="179"/>
      <c r="EP781" s="179"/>
      <c r="EQ781" s="179"/>
      <c r="ER781" s="179"/>
      <c r="ES781" s="179"/>
      <c r="ET781" s="179"/>
      <c r="EU781" s="179"/>
      <c r="EV781" s="179"/>
      <c r="EW781" s="179"/>
      <c r="EX781" s="179"/>
      <c r="EY781" s="179"/>
      <c r="EZ781" s="179"/>
      <c r="FA781" s="179"/>
      <c r="FB781" s="179"/>
      <c r="FC781" s="179"/>
      <c r="FD781" s="179"/>
      <c r="FE781" s="179"/>
      <c r="FF781" s="179"/>
      <c r="FG781" s="179"/>
      <c r="FH781" s="179"/>
      <c r="FI781" s="179"/>
      <c r="FJ781" s="179"/>
      <c r="FK781" s="179"/>
      <c r="FL781" s="179"/>
      <c r="FM781" s="179"/>
      <c r="FN781" s="179"/>
      <c r="FO781" s="179"/>
      <c r="FP781" s="179"/>
      <c r="FQ781" s="179"/>
      <c r="FR781" s="179"/>
      <c r="FS781" s="179"/>
      <c r="FT781" s="179"/>
      <c r="FU781" s="179"/>
      <c r="FV781" s="179"/>
      <c r="FW781" s="179"/>
      <c r="FX781" s="179"/>
      <c r="FY781" s="179"/>
      <c r="FZ781" s="179"/>
      <c r="GA781" s="179"/>
      <c r="GB781" s="179"/>
      <c r="GC781" s="179"/>
      <c r="GD781" s="179"/>
      <c r="GE781" s="179"/>
      <c r="GF781" s="179"/>
      <c r="GG781" s="179"/>
      <c r="GH781" s="179"/>
      <c r="GI781" s="179"/>
      <c r="GJ781" s="179"/>
      <c r="GK781" s="179"/>
      <c r="GL781" s="179"/>
      <c r="GM781" s="179"/>
      <c r="GN781" s="179"/>
      <c r="GO781" s="179"/>
      <c r="GP781" s="179"/>
      <c r="GQ781" s="179"/>
      <c r="GR781" s="179"/>
      <c r="GS781" s="179"/>
      <c r="GT781" s="179"/>
      <c r="GU781" s="179"/>
      <c r="GV781" s="179"/>
      <c r="GW781" s="179"/>
      <c r="GX781" s="179"/>
      <c r="GY781" s="179"/>
      <c r="GZ781" s="179"/>
      <c r="HA781" s="179"/>
      <c r="HB781" s="179"/>
      <c r="HC781" s="179"/>
      <c r="HD781" s="179"/>
      <c r="HE781" s="179"/>
      <c r="HF781" s="179"/>
      <c r="HG781" s="179"/>
      <c r="HH781" s="179"/>
      <c r="HI781" s="179"/>
      <c r="HJ781" s="179"/>
      <c r="HK781" s="179"/>
      <c r="HL781" s="179"/>
      <c r="HM781" s="179"/>
      <c r="HN781" s="179"/>
      <c r="HO781" s="179"/>
      <c r="HP781" s="179"/>
      <c r="HQ781" s="179"/>
      <c r="HR781" s="179"/>
      <c r="HS781" s="179"/>
      <c r="HT781" s="179"/>
      <c r="HU781" s="179"/>
      <c r="HV781" s="179"/>
      <c r="HW781" s="179"/>
      <c r="HX781" s="179"/>
      <c r="HY781" s="179"/>
      <c r="HZ781" s="179"/>
      <c r="IA781" s="179"/>
      <c r="IB781" s="179"/>
      <c r="IC781" s="179"/>
      <c r="ID781" s="179"/>
      <c r="IE781" s="179"/>
      <c r="IF781" s="179"/>
      <c r="IG781" s="179"/>
      <c r="IH781" s="179"/>
      <c r="II781" s="179"/>
      <c r="IJ781" s="179"/>
      <c r="IK781" s="179"/>
      <c r="IL781" s="179"/>
      <c r="IM781" s="179"/>
      <c r="IN781" s="179"/>
      <c r="IO781" s="179"/>
      <c r="IP781" s="179"/>
      <c r="IQ781" s="179"/>
      <c r="IR781" s="179"/>
      <c r="IS781" s="179"/>
      <c r="IT781" s="179"/>
      <c r="IU781" s="179"/>
      <c r="IV781" s="179"/>
      <c r="IW781" s="179"/>
      <c r="IX781" s="179"/>
      <c r="IY781" s="179"/>
      <c r="IZ781" s="179"/>
      <c r="JA781" s="179"/>
      <c r="JB781" s="179"/>
      <c r="JC781" s="179"/>
      <c r="JD781" s="179"/>
      <c r="JE781" s="179"/>
      <c r="JF781" s="179"/>
      <c r="JG781" s="179"/>
      <c r="JH781" s="179"/>
      <c r="JI781" s="179"/>
      <c r="JJ781" s="61"/>
    </row>
    <row r="782" spans="1:270" s="9" customFormat="1" ht="80.099999999999994" customHeight="1" x14ac:dyDescent="0.25">
      <c r="A782" s="9">
        <f t="shared" si="67"/>
        <v>760</v>
      </c>
      <c r="B782" s="9">
        <f t="shared" si="69"/>
        <v>6</v>
      </c>
      <c r="C782" s="11" t="s">
        <v>1518</v>
      </c>
      <c r="D782" s="10" t="s">
        <v>276</v>
      </c>
      <c r="E782" s="9" t="s">
        <v>280</v>
      </c>
      <c r="F782" s="9" t="s">
        <v>280</v>
      </c>
      <c r="G782" s="9" t="s">
        <v>3980</v>
      </c>
      <c r="H782" s="9" t="s">
        <v>298</v>
      </c>
      <c r="I782" s="64" t="s">
        <v>299</v>
      </c>
      <c r="J782" s="9">
        <v>3337962122</v>
      </c>
      <c r="K782" s="9" t="s">
        <v>280</v>
      </c>
      <c r="L782" s="9">
        <v>30.926922999999999</v>
      </c>
      <c r="M782" s="9">
        <v>69.896664999999999</v>
      </c>
      <c r="N782" s="9" t="s">
        <v>8</v>
      </c>
      <c r="O782" s="9" t="s">
        <v>7</v>
      </c>
      <c r="P782" s="9" t="s">
        <v>8</v>
      </c>
      <c r="R782" s="9">
        <v>4</v>
      </c>
      <c r="T782" s="9" t="s">
        <v>3978</v>
      </c>
      <c r="U782" s="9">
        <v>51600</v>
      </c>
      <c r="V782" s="9" t="s">
        <v>258</v>
      </c>
      <c r="W782" s="10" t="s">
        <v>11</v>
      </c>
      <c r="X782" s="10" t="s">
        <v>1471</v>
      </c>
      <c r="Y782" s="4"/>
      <c r="Z782" s="179"/>
      <c r="AA782" s="179"/>
      <c r="AB782" s="179"/>
      <c r="AC782" s="179"/>
      <c r="AD782" s="179"/>
      <c r="AE782" s="179"/>
      <c r="AF782" s="179"/>
      <c r="AG782" s="179"/>
      <c r="AH782" s="179"/>
      <c r="AI782" s="179"/>
      <c r="AJ782" s="179"/>
      <c r="AK782" s="179"/>
      <c r="AL782" s="179"/>
      <c r="AM782" s="179"/>
      <c r="AN782" s="179"/>
      <c r="AO782" s="179"/>
      <c r="AP782" s="179"/>
      <c r="AQ782" s="179"/>
      <c r="AR782" s="179"/>
      <c r="AS782" s="179"/>
      <c r="AT782" s="179"/>
      <c r="AU782" s="179"/>
      <c r="AV782" s="179"/>
      <c r="AW782" s="179"/>
      <c r="AX782" s="179"/>
      <c r="AY782" s="179"/>
      <c r="AZ782" s="179"/>
      <c r="BA782" s="179"/>
      <c r="BB782" s="179"/>
      <c r="BC782" s="179"/>
      <c r="BD782" s="179"/>
      <c r="BE782" s="179"/>
      <c r="BF782" s="179"/>
      <c r="BG782" s="179"/>
      <c r="BH782" s="179"/>
      <c r="BI782" s="179"/>
      <c r="BJ782" s="179"/>
      <c r="BK782" s="179"/>
      <c r="BL782" s="179"/>
      <c r="BM782" s="179"/>
      <c r="BN782" s="179"/>
      <c r="BO782" s="179"/>
      <c r="BP782" s="179"/>
      <c r="BQ782" s="179"/>
      <c r="BR782" s="179"/>
      <c r="BS782" s="179"/>
      <c r="BT782" s="179"/>
      <c r="BU782" s="179"/>
      <c r="BV782" s="179"/>
      <c r="BW782" s="179"/>
      <c r="BX782" s="179"/>
      <c r="BY782" s="179"/>
      <c r="BZ782" s="179"/>
      <c r="CA782" s="179"/>
      <c r="CB782" s="179"/>
      <c r="CC782" s="179"/>
      <c r="CD782" s="179"/>
      <c r="CE782" s="179"/>
      <c r="CF782" s="179"/>
      <c r="CG782" s="179"/>
      <c r="CH782" s="179"/>
      <c r="CI782" s="179"/>
      <c r="CJ782" s="179"/>
      <c r="CK782" s="179"/>
      <c r="CL782" s="179"/>
      <c r="CM782" s="179"/>
      <c r="CN782" s="179"/>
      <c r="CO782" s="179"/>
      <c r="CP782" s="179"/>
      <c r="CQ782" s="179"/>
      <c r="CR782" s="179"/>
      <c r="CS782" s="179"/>
      <c r="CT782" s="179"/>
      <c r="CU782" s="179"/>
      <c r="CV782" s="179"/>
      <c r="CW782" s="179"/>
      <c r="CX782" s="179"/>
      <c r="CY782" s="179"/>
      <c r="CZ782" s="179"/>
      <c r="DA782" s="179"/>
      <c r="DB782" s="179"/>
      <c r="DC782" s="179"/>
      <c r="DD782" s="179"/>
      <c r="DE782" s="179"/>
      <c r="DF782" s="179"/>
      <c r="DG782" s="179"/>
      <c r="DH782" s="179"/>
      <c r="DI782" s="179"/>
      <c r="DJ782" s="179"/>
      <c r="DK782" s="179"/>
      <c r="DL782" s="179"/>
      <c r="DM782" s="179"/>
      <c r="DN782" s="179"/>
      <c r="DO782" s="179"/>
      <c r="DP782" s="179"/>
      <c r="DQ782" s="179"/>
      <c r="DR782" s="179"/>
      <c r="DS782" s="179"/>
      <c r="DT782" s="179"/>
      <c r="DU782" s="179"/>
      <c r="DV782" s="179"/>
      <c r="DW782" s="179"/>
      <c r="DX782" s="179"/>
      <c r="DY782" s="179"/>
      <c r="DZ782" s="179"/>
      <c r="EA782" s="179"/>
      <c r="EB782" s="179"/>
      <c r="EC782" s="179"/>
      <c r="ED782" s="179"/>
      <c r="EE782" s="179"/>
      <c r="EF782" s="179"/>
      <c r="EG782" s="179"/>
      <c r="EH782" s="179"/>
      <c r="EI782" s="179"/>
      <c r="EJ782" s="179"/>
      <c r="EK782" s="179"/>
      <c r="EL782" s="179"/>
      <c r="EM782" s="179"/>
      <c r="EN782" s="179"/>
      <c r="EO782" s="179"/>
      <c r="EP782" s="179"/>
      <c r="EQ782" s="179"/>
      <c r="ER782" s="179"/>
      <c r="ES782" s="179"/>
      <c r="ET782" s="179"/>
      <c r="EU782" s="179"/>
      <c r="EV782" s="179"/>
      <c r="EW782" s="179"/>
      <c r="EX782" s="179"/>
      <c r="EY782" s="179"/>
      <c r="EZ782" s="179"/>
      <c r="FA782" s="179"/>
      <c r="FB782" s="179"/>
      <c r="FC782" s="179"/>
      <c r="FD782" s="179"/>
      <c r="FE782" s="179"/>
      <c r="FF782" s="179"/>
      <c r="FG782" s="179"/>
      <c r="FH782" s="179"/>
      <c r="FI782" s="179"/>
      <c r="FJ782" s="179"/>
      <c r="FK782" s="179"/>
      <c r="FL782" s="179"/>
      <c r="FM782" s="179"/>
      <c r="FN782" s="179"/>
      <c r="FO782" s="179"/>
      <c r="FP782" s="179"/>
      <c r="FQ782" s="179"/>
      <c r="FR782" s="179"/>
      <c r="FS782" s="179"/>
      <c r="FT782" s="179"/>
      <c r="FU782" s="179"/>
      <c r="FV782" s="179"/>
      <c r="FW782" s="179"/>
      <c r="FX782" s="179"/>
      <c r="FY782" s="179"/>
      <c r="FZ782" s="179"/>
      <c r="GA782" s="179"/>
      <c r="GB782" s="179"/>
      <c r="GC782" s="179"/>
      <c r="GD782" s="179"/>
      <c r="GE782" s="179"/>
      <c r="GF782" s="179"/>
      <c r="GG782" s="179"/>
      <c r="GH782" s="179"/>
      <c r="GI782" s="179"/>
      <c r="GJ782" s="179"/>
      <c r="GK782" s="179"/>
      <c r="GL782" s="179"/>
      <c r="GM782" s="179"/>
      <c r="GN782" s="179"/>
      <c r="GO782" s="179"/>
      <c r="GP782" s="179"/>
      <c r="GQ782" s="179"/>
      <c r="GR782" s="179"/>
      <c r="GS782" s="179"/>
      <c r="GT782" s="179"/>
      <c r="GU782" s="179"/>
      <c r="GV782" s="179"/>
      <c r="GW782" s="179"/>
      <c r="GX782" s="179"/>
      <c r="GY782" s="179"/>
      <c r="GZ782" s="179"/>
      <c r="HA782" s="179"/>
      <c r="HB782" s="179"/>
      <c r="HC782" s="179"/>
      <c r="HD782" s="179"/>
      <c r="HE782" s="179"/>
      <c r="HF782" s="179"/>
      <c r="HG782" s="179"/>
      <c r="HH782" s="179"/>
      <c r="HI782" s="179"/>
      <c r="HJ782" s="179"/>
      <c r="HK782" s="179"/>
      <c r="HL782" s="179"/>
      <c r="HM782" s="179"/>
      <c r="HN782" s="179"/>
      <c r="HO782" s="179"/>
      <c r="HP782" s="179"/>
      <c r="HQ782" s="179"/>
      <c r="HR782" s="179"/>
      <c r="HS782" s="179"/>
      <c r="HT782" s="179"/>
      <c r="HU782" s="179"/>
      <c r="HV782" s="179"/>
      <c r="HW782" s="179"/>
      <c r="HX782" s="179"/>
      <c r="HY782" s="179"/>
      <c r="HZ782" s="179"/>
      <c r="IA782" s="179"/>
      <c r="IB782" s="179"/>
      <c r="IC782" s="179"/>
      <c r="ID782" s="179"/>
      <c r="IE782" s="179"/>
      <c r="IF782" s="179"/>
      <c r="IG782" s="179"/>
      <c r="IH782" s="179"/>
      <c r="II782" s="179"/>
      <c r="IJ782" s="179"/>
      <c r="IK782" s="179"/>
      <c r="IL782" s="179"/>
      <c r="IM782" s="179"/>
      <c r="IN782" s="179"/>
      <c r="IO782" s="179"/>
      <c r="IP782" s="179"/>
      <c r="IQ782" s="179"/>
      <c r="IR782" s="179"/>
      <c r="IS782" s="179"/>
      <c r="IT782" s="179"/>
      <c r="IU782" s="179"/>
      <c r="IV782" s="179"/>
      <c r="IW782" s="179"/>
      <c r="IX782" s="179"/>
      <c r="IY782" s="179"/>
      <c r="IZ782" s="179"/>
      <c r="JA782" s="179"/>
      <c r="JB782" s="179"/>
      <c r="JC782" s="179"/>
      <c r="JD782" s="179"/>
      <c r="JE782" s="179"/>
      <c r="JF782" s="179"/>
      <c r="JG782" s="179"/>
      <c r="JH782" s="179"/>
      <c r="JI782" s="179"/>
      <c r="JJ782" s="61"/>
    </row>
    <row r="783" spans="1:270" s="9" customFormat="1" ht="80.099999999999994" customHeight="1" x14ac:dyDescent="0.25">
      <c r="A783" s="9">
        <f t="shared" si="67"/>
        <v>761</v>
      </c>
      <c r="B783" s="9">
        <f t="shared" si="69"/>
        <v>7</v>
      </c>
      <c r="C783" s="11" t="s">
        <v>1518</v>
      </c>
      <c r="D783" s="10" t="s">
        <v>276</v>
      </c>
      <c r="E783" s="9" t="s">
        <v>3711</v>
      </c>
      <c r="F783" s="9" t="s">
        <v>3711</v>
      </c>
      <c r="G783" s="9" t="s">
        <v>3711</v>
      </c>
      <c r="H783" s="9" t="s">
        <v>4166</v>
      </c>
      <c r="I783" s="64" t="s">
        <v>4167</v>
      </c>
      <c r="J783" s="9">
        <v>3401014012</v>
      </c>
      <c r="K783" s="9" t="s">
        <v>3711</v>
      </c>
      <c r="L783" s="9">
        <v>30.425281999999999</v>
      </c>
      <c r="M783" s="9">
        <v>69.839633000000006</v>
      </c>
      <c r="N783" s="9" t="s">
        <v>8</v>
      </c>
      <c r="O783" s="9" t="s">
        <v>7</v>
      </c>
      <c r="P783" s="9" t="s">
        <v>8</v>
      </c>
      <c r="R783" s="9">
        <v>4</v>
      </c>
      <c r="T783" s="9" t="s">
        <v>3978</v>
      </c>
      <c r="U783" s="9">
        <v>51600</v>
      </c>
      <c r="V783" s="9" t="s">
        <v>258</v>
      </c>
      <c r="W783" s="10" t="s">
        <v>11</v>
      </c>
      <c r="X783" s="10" t="s">
        <v>1471</v>
      </c>
      <c r="Y783" s="4"/>
      <c r="Z783" s="179"/>
      <c r="AA783" s="179"/>
      <c r="AB783" s="179"/>
      <c r="AC783" s="179"/>
      <c r="AD783" s="179"/>
      <c r="AE783" s="179"/>
      <c r="AF783" s="179"/>
      <c r="AG783" s="179"/>
      <c r="AH783" s="179"/>
      <c r="AI783" s="179"/>
      <c r="AJ783" s="179"/>
      <c r="AK783" s="179"/>
      <c r="AL783" s="179"/>
      <c r="AM783" s="179"/>
      <c r="AN783" s="179"/>
      <c r="AO783" s="179"/>
      <c r="AP783" s="179"/>
      <c r="AQ783" s="179"/>
      <c r="AR783" s="179"/>
      <c r="AS783" s="179"/>
      <c r="AT783" s="179"/>
      <c r="AU783" s="179"/>
      <c r="AV783" s="179"/>
      <c r="AW783" s="179"/>
      <c r="AX783" s="179"/>
      <c r="AY783" s="179"/>
      <c r="AZ783" s="179"/>
      <c r="BA783" s="179"/>
      <c r="BB783" s="179"/>
      <c r="BC783" s="179"/>
      <c r="BD783" s="179"/>
      <c r="BE783" s="179"/>
      <c r="BF783" s="179"/>
      <c r="BG783" s="179"/>
      <c r="BH783" s="179"/>
      <c r="BI783" s="179"/>
      <c r="BJ783" s="179"/>
      <c r="BK783" s="179"/>
      <c r="BL783" s="179"/>
      <c r="BM783" s="179"/>
      <c r="BN783" s="179"/>
      <c r="BO783" s="179"/>
      <c r="BP783" s="179"/>
      <c r="BQ783" s="179"/>
      <c r="BR783" s="179"/>
      <c r="BS783" s="179"/>
      <c r="BT783" s="179"/>
      <c r="BU783" s="179"/>
      <c r="BV783" s="179"/>
      <c r="BW783" s="179"/>
      <c r="BX783" s="179"/>
      <c r="BY783" s="179"/>
      <c r="BZ783" s="179"/>
      <c r="CA783" s="179"/>
      <c r="CB783" s="179"/>
      <c r="CC783" s="179"/>
      <c r="CD783" s="179"/>
      <c r="CE783" s="179"/>
      <c r="CF783" s="179"/>
      <c r="CG783" s="179"/>
      <c r="CH783" s="179"/>
      <c r="CI783" s="179"/>
      <c r="CJ783" s="179"/>
      <c r="CK783" s="179"/>
      <c r="CL783" s="179"/>
      <c r="CM783" s="179"/>
      <c r="CN783" s="179"/>
      <c r="CO783" s="179"/>
      <c r="CP783" s="179"/>
      <c r="CQ783" s="179"/>
      <c r="CR783" s="179"/>
      <c r="CS783" s="179"/>
      <c r="CT783" s="179"/>
      <c r="CU783" s="179"/>
      <c r="CV783" s="179"/>
      <c r="CW783" s="179"/>
      <c r="CX783" s="179"/>
      <c r="CY783" s="179"/>
      <c r="CZ783" s="179"/>
      <c r="DA783" s="179"/>
      <c r="DB783" s="179"/>
      <c r="DC783" s="179"/>
      <c r="DD783" s="179"/>
      <c r="DE783" s="179"/>
      <c r="DF783" s="179"/>
      <c r="DG783" s="179"/>
      <c r="DH783" s="179"/>
      <c r="DI783" s="179"/>
      <c r="DJ783" s="179"/>
      <c r="DK783" s="179"/>
      <c r="DL783" s="179"/>
      <c r="DM783" s="179"/>
      <c r="DN783" s="179"/>
      <c r="DO783" s="179"/>
      <c r="DP783" s="179"/>
      <c r="DQ783" s="179"/>
      <c r="DR783" s="179"/>
      <c r="DS783" s="179"/>
      <c r="DT783" s="179"/>
      <c r="DU783" s="179"/>
      <c r="DV783" s="179"/>
      <c r="DW783" s="179"/>
      <c r="DX783" s="179"/>
      <c r="DY783" s="179"/>
      <c r="DZ783" s="179"/>
      <c r="EA783" s="179"/>
      <c r="EB783" s="179"/>
      <c r="EC783" s="179"/>
      <c r="ED783" s="179"/>
      <c r="EE783" s="179"/>
      <c r="EF783" s="179"/>
      <c r="EG783" s="179"/>
      <c r="EH783" s="179"/>
      <c r="EI783" s="179"/>
      <c r="EJ783" s="179"/>
      <c r="EK783" s="179"/>
      <c r="EL783" s="179"/>
      <c r="EM783" s="179"/>
      <c r="EN783" s="179"/>
      <c r="EO783" s="179"/>
      <c r="EP783" s="179"/>
      <c r="EQ783" s="179"/>
      <c r="ER783" s="179"/>
      <c r="ES783" s="179"/>
      <c r="ET783" s="179"/>
      <c r="EU783" s="179"/>
      <c r="EV783" s="179"/>
      <c r="EW783" s="179"/>
      <c r="EX783" s="179"/>
      <c r="EY783" s="179"/>
      <c r="EZ783" s="179"/>
      <c r="FA783" s="179"/>
      <c r="FB783" s="179"/>
      <c r="FC783" s="179"/>
      <c r="FD783" s="179"/>
      <c r="FE783" s="179"/>
      <c r="FF783" s="179"/>
      <c r="FG783" s="179"/>
      <c r="FH783" s="179"/>
      <c r="FI783" s="179"/>
      <c r="FJ783" s="179"/>
      <c r="FK783" s="179"/>
      <c r="FL783" s="179"/>
      <c r="FM783" s="179"/>
      <c r="FN783" s="179"/>
      <c r="FO783" s="179"/>
      <c r="FP783" s="179"/>
      <c r="FQ783" s="179"/>
      <c r="FR783" s="179"/>
      <c r="FS783" s="179"/>
      <c r="FT783" s="179"/>
      <c r="FU783" s="179"/>
      <c r="FV783" s="179"/>
      <c r="FW783" s="179"/>
      <c r="FX783" s="179"/>
      <c r="FY783" s="179"/>
      <c r="FZ783" s="179"/>
      <c r="GA783" s="179"/>
      <c r="GB783" s="179"/>
      <c r="GC783" s="179"/>
      <c r="GD783" s="179"/>
      <c r="GE783" s="179"/>
      <c r="GF783" s="179"/>
      <c r="GG783" s="179"/>
      <c r="GH783" s="179"/>
      <c r="GI783" s="179"/>
      <c r="GJ783" s="179"/>
      <c r="GK783" s="179"/>
      <c r="GL783" s="179"/>
      <c r="GM783" s="179"/>
      <c r="GN783" s="179"/>
      <c r="GO783" s="179"/>
      <c r="GP783" s="179"/>
      <c r="GQ783" s="179"/>
      <c r="GR783" s="179"/>
      <c r="GS783" s="179"/>
      <c r="GT783" s="179"/>
      <c r="GU783" s="179"/>
      <c r="GV783" s="179"/>
      <c r="GW783" s="179"/>
      <c r="GX783" s="179"/>
      <c r="GY783" s="179"/>
      <c r="GZ783" s="179"/>
      <c r="HA783" s="179"/>
      <c r="HB783" s="179"/>
      <c r="HC783" s="179"/>
      <c r="HD783" s="179"/>
      <c r="HE783" s="179"/>
      <c r="HF783" s="179"/>
      <c r="HG783" s="179"/>
      <c r="HH783" s="179"/>
      <c r="HI783" s="179"/>
      <c r="HJ783" s="179"/>
      <c r="HK783" s="179"/>
      <c r="HL783" s="179"/>
      <c r="HM783" s="179"/>
      <c r="HN783" s="179"/>
      <c r="HO783" s="179"/>
      <c r="HP783" s="179"/>
      <c r="HQ783" s="179"/>
      <c r="HR783" s="179"/>
      <c r="HS783" s="179"/>
      <c r="HT783" s="179"/>
      <c r="HU783" s="179"/>
      <c r="HV783" s="179"/>
      <c r="HW783" s="179"/>
      <c r="HX783" s="179"/>
      <c r="HY783" s="179"/>
      <c r="HZ783" s="179"/>
      <c r="IA783" s="179"/>
      <c r="IB783" s="179"/>
      <c r="IC783" s="179"/>
      <c r="ID783" s="179"/>
      <c r="IE783" s="179"/>
      <c r="IF783" s="179"/>
      <c r="IG783" s="179"/>
      <c r="IH783" s="179"/>
      <c r="II783" s="179"/>
      <c r="IJ783" s="179"/>
      <c r="IK783" s="179"/>
      <c r="IL783" s="179"/>
      <c r="IM783" s="179"/>
      <c r="IN783" s="179"/>
      <c r="IO783" s="179"/>
      <c r="IP783" s="179"/>
      <c r="IQ783" s="179"/>
      <c r="IR783" s="179"/>
      <c r="IS783" s="179"/>
      <c r="IT783" s="179"/>
      <c r="IU783" s="179"/>
      <c r="IV783" s="179"/>
      <c r="IW783" s="179"/>
      <c r="IX783" s="179"/>
      <c r="IY783" s="179"/>
      <c r="IZ783" s="179"/>
      <c r="JA783" s="179"/>
      <c r="JB783" s="179"/>
      <c r="JC783" s="179"/>
      <c r="JD783" s="179"/>
      <c r="JE783" s="179"/>
      <c r="JF783" s="179"/>
      <c r="JG783" s="179"/>
      <c r="JH783" s="179"/>
      <c r="JI783" s="179"/>
      <c r="JJ783" s="61"/>
    </row>
    <row r="784" spans="1:270" s="9" customFormat="1" ht="80.099999999999994" customHeight="1" x14ac:dyDescent="0.25">
      <c r="A784" s="9">
        <f t="shared" si="67"/>
        <v>762</v>
      </c>
      <c r="B784" s="9">
        <f t="shared" si="69"/>
        <v>8</v>
      </c>
      <c r="C784" s="11" t="s">
        <v>1518</v>
      </c>
      <c r="D784" s="10" t="s">
        <v>276</v>
      </c>
      <c r="E784" s="9" t="s">
        <v>3711</v>
      </c>
      <c r="F784" s="9" t="s">
        <v>3711</v>
      </c>
      <c r="G784" s="9" t="s">
        <v>3711</v>
      </c>
      <c r="H784" s="9" t="s">
        <v>2490</v>
      </c>
      <c r="I784" s="64" t="s">
        <v>4168</v>
      </c>
      <c r="J784" s="9">
        <v>3491014451</v>
      </c>
      <c r="K784" s="9" t="s">
        <v>3711</v>
      </c>
      <c r="L784" s="9">
        <v>30.749528000000002</v>
      </c>
      <c r="M784" s="9">
        <v>69.889528999999996</v>
      </c>
      <c r="N784" s="9" t="s">
        <v>8</v>
      </c>
      <c r="O784" s="9" t="s">
        <v>7</v>
      </c>
      <c r="P784" s="9" t="s">
        <v>8</v>
      </c>
      <c r="R784" s="9">
        <v>4</v>
      </c>
      <c r="T784" s="9" t="s">
        <v>3978</v>
      </c>
      <c r="U784" s="9">
        <v>51600</v>
      </c>
      <c r="V784" s="9" t="s">
        <v>258</v>
      </c>
      <c r="W784" s="10" t="s">
        <v>11</v>
      </c>
      <c r="X784" s="10" t="s">
        <v>1471</v>
      </c>
      <c r="Y784" s="4"/>
      <c r="Z784" s="179"/>
      <c r="AA784" s="179"/>
      <c r="AB784" s="179"/>
      <c r="AC784" s="179"/>
      <c r="AD784" s="179"/>
      <c r="AE784" s="179"/>
      <c r="AF784" s="179"/>
      <c r="AG784" s="179"/>
      <c r="AH784" s="179"/>
      <c r="AI784" s="179"/>
      <c r="AJ784" s="179"/>
      <c r="AK784" s="179"/>
      <c r="AL784" s="179"/>
      <c r="AM784" s="179"/>
      <c r="AN784" s="179"/>
      <c r="AO784" s="179"/>
      <c r="AP784" s="179"/>
      <c r="AQ784" s="179"/>
      <c r="AR784" s="179"/>
      <c r="AS784" s="179"/>
      <c r="AT784" s="179"/>
      <c r="AU784" s="179"/>
      <c r="AV784" s="179"/>
      <c r="AW784" s="179"/>
      <c r="AX784" s="179"/>
      <c r="AY784" s="179"/>
      <c r="AZ784" s="179"/>
      <c r="BA784" s="179"/>
      <c r="BB784" s="179"/>
      <c r="BC784" s="179"/>
      <c r="BD784" s="179"/>
      <c r="BE784" s="179"/>
      <c r="BF784" s="179"/>
      <c r="BG784" s="179"/>
      <c r="BH784" s="179"/>
      <c r="BI784" s="179"/>
      <c r="BJ784" s="179"/>
      <c r="BK784" s="179"/>
      <c r="BL784" s="179"/>
      <c r="BM784" s="179"/>
      <c r="BN784" s="179"/>
      <c r="BO784" s="179"/>
      <c r="BP784" s="179"/>
      <c r="BQ784" s="179"/>
      <c r="BR784" s="179"/>
      <c r="BS784" s="179"/>
      <c r="BT784" s="179"/>
      <c r="BU784" s="179"/>
      <c r="BV784" s="179"/>
      <c r="BW784" s="179"/>
      <c r="BX784" s="179"/>
      <c r="BY784" s="179"/>
      <c r="BZ784" s="179"/>
      <c r="CA784" s="179"/>
      <c r="CB784" s="179"/>
      <c r="CC784" s="179"/>
      <c r="CD784" s="179"/>
      <c r="CE784" s="179"/>
      <c r="CF784" s="179"/>
      <c r="CG784" s="179"/>
      <c r="CH784" s="179"/>
      <c r="CI784" s="179"/>
      <c r="CJ784" s="179"/>
      <c r="CK784" s="179"/>
      <c r="CL784" s="179"/>
      <c r="CM784" s="179"/>
      <c r="CN784" s="179"/>
      <c r="CO784" s="179"/>
      <c r="CP784" s="179"/>
      <c r="CQ784" s="179"/>
      <c r="CR784" s="179"/>
      <c r="CS784" s="179"/>
      <c r="CT784" s="179"/>
      <c r="CU784" s="179"/>
      <c r="CV784" s="179"/>
      <c r="CW784" s="179"/>
      <c r="CX784" s="179"/>
      <c r="CY784" s="179"/>
      <c r="CZ784" s="179"/>
      <c r="DA784" s="179"/>
      <c r="DB784" s="179"/>
      <c r="DC784" s="179"/>
      <c r="DD784" s="179"/>
      <c r="DE784" s="179"/>
      <c r="DF784" s="179"/>
      <c r="DG784" s="179"/>
      <c r="DH784" s="179"/>
      <c r="DI784" s="179"/>
      <c r="DJ784" s="179"/>
      <c r="DK784" s="179"/>
      <c r="DL784" s="179"/>
      <c r="DM784" s="179"/>
      <c r="DN784" s="179"/>
      <c r="DO784" s="179"/>
      <c r="DP784" s="179"/>
      <c r="DQ784" s="179"/>
      <c r="DR784" s="179"/>
      <c r="DS784" s="179"/>
      <c r="DT784" s="179"/>
      <c r="DU784" s="179"/>
      <c r="DV784" s="179"/>
      <c r="DW784" s="179"/>
      <c r="DX784" s="179"/>
      <c r="DY784" s="179"/>
      <c r="DZ784" s="179"/>
      <c r="EA784" s="179"/>
      <c r="EB784" s="179"/>
      <c r="EC784" s="179"/>
      <c r="ED784" s="179"/>
      <c r="EE784" s="179"/>
      <c r="EF784" s="179"/>
      <c r="EG784" s="179"/>
      <c r="EH784" s="179"/>
      <c r="EI784" s="179"/>
      <c r="EJ784" s="179"/>
      <c r="EK784" s="179"/>
      <c r="EL784" s="179"/>
      <c r="EM784" s="179"/>
      <c r="EN784" s="179"/>
      <c r="EO784" s="179"/>
      <c r="EP784" s="179"/>
      <c r="EQ784" s="179"/>
      <c r="ER784" s="179"/>
      <c r="ES784" s="179"/>
      <c r="ET784" s="179"/>
      <c r="EU784" s="179"/>
      <c r="EV784" s="179"/>
      <c r="EW784" s="179"/>
      <c r="EX784" s="179"/>
      <c r="EY784" s="179"/>
      <c r="EZ784" s="179"/>
      <c r="FA784" s="179"/>
      <c r="FB784" s="179"/>
      <c r="FC784" s="179"/>
      <c r="FD784" s="179"/>
      <c r="FE784" s="179"/>
      <c r="FF784" s="179"/>
      <c r="FG784" s="179"/>
      <c r="FH784" s="179"/>
      <c r="FI784" s="179"/>
      <c r="FJ784" s="179"/>
      <c r="FK784" s="179"/>
      <c r="FL784" s="179"/>
      <c r="FM784" s="179"/>
      <c r="FN784" s="179"/>
      <c r="FO784" s="179"/>
      <c r="FP784" s="179"/>
      <c r="FQ784" s="179"/>
      <c r="FR784" s="179"/>
      <c r="FS784" s="179"/>
      <c r="FT784" s="179"/>
      <c r="FU784" s="179"/>
      <c r="FV784" s="179"/>
      <c r="FW784" s="179"/>
      <c r="FX784" s="179"/>
      <c r="FY784" s="179"/>
      <c r="FZ784" s="179"/>
      <c r="GA784" s="179"/>
      <c r="GB784" s="179"/>
      <c r="GC784" s="179"/>
      <c r="GD784" s="179"/>
      <c r="GE784" s="179"/>
      <c r="GF784" s="179"/>
      <c r="GG784" s="179"/>
      <c r="GH784" s="179"/>
      <c r="GI784" s="179"/>
      <c r="GJ784" s="179"/>
      <c r="GK784" s="179"/>
      <c r="GL784" s="179"/>
      <c r="GM784" s="179"/>
      <c r="GN784" s="179"/>
      <c r="GO784" s="179"/>
      <c r="GP784" s="179"/>
      <c r="GQ784" s="179"/>
      <c r="GR784" s="179"/>
      <c r="GS784" s="179"/>
      <c r="GT784" s="179"/>
      <c r="GU784" s="179"/>
      <c r="GV784" s="179"/>
      <c r="GW784" s="179"/>
      <c r="GX784" s="179"/>
      <c r="GY784" s="179"/>
      <c r="GZ784" s="179"/>
      <c r="HA784" s="179"/>
      <c r="HB784" s="179"/>
      <c r="HC784" s="179"/>
      <c r="HD784" s="179"/>
      <c r="HE784" s="179"/>
      <c r="HF784" s="179"/>
      <c r="HG784" s="179"/>
      <c r="HH784" s="179"/>
      <c r="HI784" s="179"/>
      <c r="HJ784" s="179"/>
      <c r="HK784" s="179"/>
      <c r="HL784" s="179"/>
      <c r="HM784" s="179"/>
      <c r="HN784" s="179"/>
      <c r="HO784" s="179"/>
      <c r="HP784" s="179"/>
      <c r="HQ784" s="179"/>
      <c r="HR784" s="179"/>
      <c r="HS784" s="179"/>
      <c r="HT784" s="179"/>
      <c r="HU784" s="179"/>
      <c r="HV784" s="179"/>
      <c r="HW784" s="179"/>
      <c r="HX784" s="179"/>
      <c r="HY784" s="179"/>
      <c r="HZ784" s="179"/>
      <c r="IA784" s="179"/>
      <c r="IB784" s="179"/>
      <c r="IC784" s="179"/>
      <c r="ID784" s="179"/>
      <c r="IE784" s="179"/>
      <c r="IF784" s="179"/>
      <c r="IG784" s="179"/>
      <c r="IH784" s="179"/>
      <c r="II784" s="179"/>
      <c r="IJ784" s="179"/>
      <c r="IK784" s="179"/>
      <c r="IL784" s="179"/>
      <c r="IM784" s="179"/>
      <c r="IN784" s="179"/>
      <c r="IO784" s="179"/>
      <c r="IP784" s="179"/>
      <c r="IQ784" s="179"/>
      <c r="IR784" s="179"/>
      <c r="IS784" s="179"/>
      <c r="IT784" s="179"/>
      <c r="IU784" s="179"/>
      <c r="IV784" s="179"/>
      <c r="IW784" s="179"/>
      <c r="IX784" s="179"/>
      <c r="IY784" s="179"/>
      <c r="IZ784" s="179"/>
      <c r="JA784" s="179"/>
      <c r="JB784" s="179"/>
      <c r="JC784" s="179"/>
      <c r="JD784" s="179"/>
      <c r="JE784" s="179"/>
      <c r="JF784" s="179"/>
      <c r="JG784" s="179"/>
      <c r="JH784" s="179"/>
      <c r="JI784" s="179"/>
      <c r="JJ784" s="61"/>
    </row>
    <row r="785" spans="1:270" s="9" customFormat="1" ht="80.099999999999994" customHeight="1" x14ac:dyDescent="0.25">
      <c r="A785" s="9">
        <f t="shared" si="67"/>
        <v>763</v>
      </c>
      <c r="B785" s="9">
        <f t="shared" si="69"/>
        <v>9</v>
      </c>
      <c r="C785" s="11" t="s">
        <v>1518</v>
      </c>
      <c r="D785" s="10" t="s">
        <v>276</v>
      </c>
      <c r="E785" s="9" t="s">
        <v>3711</v>
      </c>
      <c r="F785" s="9" t="s">
        <v>3711</v>
      </c>
      <c r="G785" s="9" t="s">
        <v>3711</v>
      </c>
      <c r="H785" s="9" t="s">
        <v>4145</v>
      </c>
      <c r="I785" s="64" t="s">
        <v>4059</v>
      </c>
      <c r="J785" s="9">
        <v>3497887410</v>
      </c>
      <c r="K785" s="9" t="s">
        <v>3711</v>
      </c>
      <c r="L785" s="9">
        <v>30.463684000000001</v>
      </c>
      <c r="M785" s="9">
        <v>69.806965000000005</v>
      </c>
      <c r="N785" s="9" t="s">
        <v>8</v>
      </c>
      <c r="O785" s="9" t="s">
        <v>7</v>
      </c>
      <c r="P785" s="9" t="s">
        <v>8</v>
      </c>
      <c r="R785" s="9">
        <v>4</v>
      </c>
      <c r="T785" s="9" t="s">
        <v>3978</v>
      </c>
      <c r="U785" s="9">
        <v>51600</v>
      </c>
      <c r="V785" s="9" t="s">
        <v>258</v>
      </c>
      <c r="W785" s="10" t="s">
        <v>11</v>
      </c>
      <c r="X785" s="10" t="s">
        <v>1471</v>
      </c>
      <c r="Y785" s="4"/>
      <c r="Z785" s="179"/>
      <c r="AA785" s="179"/>
      <c r="AB785" s="179"/>
      <c r="AC785" s="179"/>
      <c r="AD785" s="179"/>
      <c r="AE785" s="179"/>
      <c r="AF785" s="179"/>
      <c r="AG785" s="179"/>
      <c r="AH785" s="179"/>
      <c r="AI785" s="179"/>
      <c r="AJ785" s="179"/>
      <c r="AK785" s="179"/>
      <c r="AL785" s="179"/>
      <c r="AM785" s="179"/>
      <c r="AN785" s="179"/>
      <c r="AO785" s="179"/>
      <c r="AP785" s="179"/>
      <c r="AQ785" s="179"/>
      <c r="AR785" s="179"/>
      <c r="AS785" s="179"/>
      <c r="AT785" s="179"/>
      <c r="AU785" s="179"/>
      <c r="AV785" s="179"/>
      <c r="AW785" s="179"/>
      <c r="AX785" s="179"/>
      <c r="AY785" s="179"/>
      <c r="AZ785" s="179"/>
      <c r="BA785" s="179"/>
      <c r="BB785" s="179"/>
      <c r="BC785" s="179"/>
      <c r="BD785" s="179"/>
      <c r="BE785" s="179"/>
      <c r="BF785" s="179"/>
      <c r="BG785" s="179"/>
      <c r="BH785" s="179"/>
      <c r="BI785" s="179"/>
      <c r="BJ785" s="179"/>
      <c r="BK785" s="179"/>
      <c r="BL785" s="179"/>
      <c r="BM785" s="179"/>
      <c r="BN785" s="179"/>
      <c r="BO785" s="179"/>
      <c r="BP785" s="179"/>
      <c r="BQ785" s="179"/>
      <c r="BR785" s="179"/>
      <c r="BS785" s="179"/>
      <c r="BT785" s="179"/>
      <c r="BU785" s="179"/>
      <c r="BV785" s="179"/>
      <c r="BW785" s="179"/>
      <c r="BX785" s="179"/>
      <c r="BY785" s="179"/>
      <c r="BZ785" s="179"/>
      <c r="CA785" s="179"/>
      <c r="CB785" s="179"/>
      <c r="CC785" s="179"/>
      <c r="CD785" s="179"/>
      <c r="CE785" s="179"/>
      <c r="CF785" s="179"/>
      <c r="CG785" s="179"/>
      <c r="CH785" s="179"/>
      <c r="CI785" s="179"/>
      <c r="CJ785" s="179"/>
      <c r="CK785" s="179"/>
      <c r="CL785" s="179"/>
      <c r="CM785" s="179"/>
      <c r="CN785" s="179"/>
      <c r="CO785" s="179"/>
      <c r="CP785" s="179"/>
      <c r="CQ785" s="179"/>
      <c r="CR785" s="179"/>
      <c r="CS785" s="179"/>
      <c r="CT785" s="179"/>
      <c r="CU785" s="179"/>
      <c r="CV785" s="179"/>
      <c r="CW785" s="179"/>
      <c r="CX785" s="179"/>
      <c r="CY785" s="179"/>
      <c r="CZ785" s="179"/>
      <c r="DA785" s="179"/>
      <c r="DB785" s="179"/>
      <c r="DC785" s="179"/>
      <c r="DD785" s="179"/>
      <c r="DE785" s="179"/>
      <c r="DF785" s="179"/>
      <c r="DG785" s="179"/>
      <c r="DH785" s="179"/>
      <c r="DI785" s="179"/>
      <c r="DJ785" s="179"/>
      <c r="DK785" s="179"/>
      <c r="DL785" s="179"/>
      <c r="DM785" s="179"/>
      <c r="DN785" s="179"/>
      <c r="DO785" s="179"/>
      <c r="DP785" s="179"/>
      <c r="DQ785" s="179"/>
      <c r="DR785" s="179"/>
      <c r="DS785" s="179"/>
      <c r="DT785" s="179"/>
      <c r="DU785" s="179"/>
      <c r="DV785" s="179"/>
      <c r="DW785" s="179"/>
      <c r="DX785" s="179"/>
      <c r="DY785" s="179"/>
      <c r="DZ785" s="179"/>
      <c r="EA785" s="179"/>
      <c r="EB785" s="179"/>
      <c r="EC785" s="179"/>
      <c r="ED785" s="179"/>
      <c r="EE785" s="179"/>
      <c r="EF785" s="179"/>
      <c r="EG785" s="179"/>
      <c r="EH785" s="179"/>
      <c r="EI785" s="179"/>
      <c r="EJ785" s="179"/>
      <c r="EK785" s="179"/>
      <c r="EL785" s="179"/>
      <c r="EM785" s="179"/>
      <c r="EN785" s="179"/>
      <c r="EO785" s="179"/>
      <c r="EP785" s="179"/>
      <c r="EQ785" s="179"/>
      <c r="ER785" s="179"/>
      <c r="ES785" s="179"/>
      <c r="ET785" s="179"/>
      <c r="EU785" s="179"/>
      <c r="EV785" s="179"/>
      <c r="EW785" s="179"/>
      <c r="EX785" s="179"/>
      <c r="EY785" s="179"/>
      <c r="EZ785" s="179"/>
      <c r="FA785" s="179"/>
      <c r="FB785" s="179"/>
      <c r="FC785" s="179"/>
      <c r="FD785" s="179"/>
      <c r="FE785" s="179"/>
      <c r="FF785" s="179"/>
      <c r="FG785" s="179"/>
      <c r="FH785" s="179"/>
      <c r="FI785" s="179"/>
      <c r="FJ785" s="179"/>
      <c r="FK785" s="179"/>
      <c r="FL785" s="179"/>
      <c r="FM785" s="179"/>
      <c r="FN785" s="179"/>
      <c r="FO785" s="179"/>
      <c r="FP785" s="179"/>
      <c r="FQ785" s="179"/>
      <c r="FR785" s="179"/>
      <c r="FS785" s="179"/>
      <c r="FT785" s="179"/>
      <c r="FU785" s="179"/>
      <c r="FV785" s="179"/>
      <c r="FW785" s="179"/>
      <c r="FX785" s="179"/>
      <c r="FY785" s="179"/>
      <c r="FZ785" s="179"/>
      <c r="GA785" s="179"/>
      <c r="GB785" s="179"/>
      <c r="GC785" s="179"/>
      <c r="GD785" s="179"/>
      <c r="GE785" s="179"/>
      <c r="GF785" s="179"/>
      <c r="GG785" s="179"/>
      <c r="GH785" s="179"/>
      <c r="GI785" s="179"/>
      <c r="GJ785" s="179"/>
      <c r="GK785" s="179"/>
      <c r="GL785" s="179"/>
      <c r="GM785" s="179"/>
      <c r="GN785" s="179"/>
      <c r="GO785" s="179"/>
      <c r="GP785" s="179"/>
      <c r="GQ785" s="179"/>
      <c r="GR785" s="179"/>
      <c r="GS785" s="179"/>
      <c r="GT785" s="179"/>
      <c r="GU785" s="179"/>
      <c r="GV785" s="179"/>
      <c r="GW785" s="179"/>
      <c r="GX785" s="179"/>
      <c r="GY785" s="179"/>
      <c r="GZ785" s="179"/>
      <c r="HA785" s="179"/>
      <c r="HB785" s="179"/>
      <c r="HC785" s="179"/>
      <c r="HD785" s="179"/>
      <c r="HE785" s="179"/>
      <c r="HF785" s="179"/>
      <c r="HG785" s="179"/>
      <c r="HH785" s="179"/>
      <c r="HI785" s="179"/>
      <c r="HJ785" s="179"/>
      <c r="HK785" s="179"/>
      <c r="HL785" s="179"/>
      <c r="HM785" s="179"/>
      <c r="HN785" s="179"/>
      <c r="HO785" s="179"/>
      <c r="HP785" s="179"/>
      <c r="HQ785" s="179"/>
      <c r="HR785" s="179"/>
      <c r="HS785" s="179"/>
      <c r="HT785" s="179"/>
      <c r="HU785" s="179"/>
      <c r="HV785" s="179"/>
      <c r="HW785" s="179"/>
      <c r="HX785" s="179"/>
      <c r="HY785" s="179"/>
      <c r="HZ785" s="179"/>
      <c r="IA785" s="179"/>
      <c r="IB785" s="179"/>
      <c r="IC785" s="179"/>
      <c r="ID785" s="179"/>
      <c r="IE785" s="179"/>
      <c r="IF785" s="179"/>
      <c r="IG785" s="179"/>
      <c r="IH785" s="179"/>
      <c r="II785" s="179"/>
      <c r="IJ785" s="179"/>
      <c r="IK785" s="179"/>
      <c r="IL785" s="179"/>
      <c r="IM785" s="179"/>
      <c r="IN785" s="179"/>
      <c r="IO785" s="179"/>
      <c r="IP785" s="179"/>
      <c r="IQ785" s="179"/>
      <c r="IR785" s="179"/>
      <c r="IS785" s="179"/>
      <c r="IT785" s="179"/>
      <c r="IU785" s="179"/>
      <c r="IV785" s="179"/>
      <c r="IW785" s="179"/>
      <c r="IX785" s="179"/>
      <c r="IY785" s="179"/>
      <c r="IZ785" s="179"/>
      <c r="JA785" s="179"/>
      <c r="JB785" s="179"/>
      <c r="JC785" s="179"/>
      <c r="JD785" s="179"/>
      <c r="JE785" s="179"/>
      <c r="JF785" s="179"/>
      <c r="JG785" s="179"/>
      <c r="JH785" s="179"/>
      <c r="JI785" s="179"/>
      <c r="JJ785" s="61"/>
    </row>
    <row r="786" spans="1:270" s="9" customFormat="1" ht="80.099999999999994" customHeight="1" x14ac:dyDescent="0.25">
      <c r="A786" s="9">
        <f t="shared" si="67"/>
        <v>764</v>
      </c>
      <c r="B786" s="9">
        <f t="shared" si="69"/>
        <v>10</v>
      </c>
      <c r="C786" s="11" t="s">
        <v>1518</v>
      </c>
      <c r="D786" s="10" t="s">
        <v>276</v>
      </c>
      <c r="E786" s="9" t="s">
        <v>3711</v>
      </c>
      <c r="F786" s="9" t="s">
        <v>3711</v>
      </c>
      <c r="G786" s="9" t="s">
        <v>3711</v>
      </c>
      <c r="H786" s="9" t="s">
        <v>4169</v>
      </c>
      <c r="I786" s="64" t="s">
        <v>4170</v>
      </c>
      <c r="J786" s="9">
        <v>3312314521</v>
      </c>
      <c r="K786" s="9" t="s">
        <v>3711</v>
      </c>
      <c r="L786" s="9">
        <v>30.749832000000001</v>
      </c>
      <c r="M786" s="9">
        <v>69.889837</v>
      </c>
      <c r="N786" s="9" t="s">
        <v>8</v>
      </c>
      <c r="O786" s="9" t="s">
        <v>7</v>
      </c>
      <c r="P786" s="9" t="s">
        <v>8</v>
      </c>
      <c r="R786" s="9">
        <v>4</v>
      </c>
      <c r="T786" s="9" t="s">
        <v>3978</v>
      </c>
      <c r="U786" s="9">
        <v>51600</v>
      </c>
      <c r="V786" s="9" t="s">
        <v>258</v>
      </c>
      <c r="W786" s="10" t="s">
        <v>11</v>
      </c>
      <c r="X786" s="10" t="s">
        <v>1471</v>
      </c>
      <c r="Y786" s="4"/>
      <c r="Z786" s="179"/>
      <c r="AA786" s="179"/>
      <c r="AB786" s="179"/>
      <c r="AC786" s="179"/>
      <c r="AD786" s="179"/>
      <c r="AE786" s="179"/>
      <c r="AF786" s="179"/>
      <c r="AG786" s="179"/>
      <c r="AH786" s="179"/>
      <c r="AI786" s="179"/>
      <c r="AJ786" s="179"/>
      <c r="AK786" s="179"/>
      <c r="AL786" s="179"/>
      <c r="AM786" s="179"/>
      <c r="AN786" s="179"/>
      <c r="AO786" s="179"/>
      <c r="AP786" s="179"/>
      <c r="AQ786" s="179"/>
      <c r="AR786" s="179"/>
      <c r="AS786" s="179"/>
      <c r="AT786" s="179"/>
      <c r="AU786" s="179"/>
      <c r="AV786" s="179"/>
      <c r="AW786" s="179"/>
      <c r="AX786" s="179"/>
      <c r="AY786" s="179"/>
      <c r="AZ786" s="179"/>
      <c r="BA786" s="179"/>
      <c r="BB786" s="179"/>
      <c r="BC786" s="179"/>
      <c r="BD786" s="179"/>
      <c r="BE786" s="179"/>
      <c r="BF786" s="179"/>
      <c r="BG786" s="179"/>
      <c r="BH786" s="179"/>
      <c r="BI786" s="179"/>
      <c r="BJ786" s="179"/>
      <c r="BK786" s="179"/>
      <c r="BL786" s="179"/>
      <c r="BM786" s="179"/>
      <c r="BN786" s="179"/>
      <c r="BO786" s="179"/>
      <c r="BP786" s="179"/>
      <c r="BQ786" s="179"/>
      <c r="BR786" s="179"/>
      <c r="BS786" s="179"/>
      <c r="BT786" s="179"/>
      <c r="BU786" s="179"/>
      <c r="BV786" s="179"/>
      <c r="BW786" s="179"/>
      <c r="BX786" s="179"/>
      <c r="BY786" s="179"/>
      <c r="BZ786" s="179"/>
      <c r="CA786" s="179"/>
      <c r="CB786" s="179"/>
      <c r="CC786" s="179"/>
      <c r="CD786" s="179"/>
      <c r="CE786" s="179"/>
      <c r="CF786" s="179"/>
      <c r="CG786" s="179"/>
      <c r="CH786" s="179"/>
      <c r="CI786" s="179"/>
      <c r="CJ786" s="179"/>
      <c r="CK786" s="179"/>
      <c r="CL786" s="179"/>
      <c r="CM786" s="179"/>
      <c r="CN786" s="179"/>
      <c r="CO786" s="179"/>
      <c r="CP786" s="179"/>
      <c r="CQ786" s="179"/>
      <c r="CR786" s="179"/>
      <c r="CS786" s="179"/>
      <c r="CT786" s="179"/>
      <c r="CU786" s="179"/>
      <c r="CV786" s="179"/>
      <c r="CW786" s="179"/>
      <c r="CX786" s="179"/>
      <c r="CY786" s="179"/>
      <c r="CZ786" s="179"/>
      <c r="DA786" s="179"/>
      <c r="DB786" s="179"/>
      <c r="DC786" s="179"/>
      <c r="DD786" s="179"/>
      <c r="DE786" s="179"/>
      <c r="DF786" s="179"/>
      <c r="DG786" s="179"/>
      <c r="DH786" s="179"/>
      <c r="DI786" s="179"/>
      <c r="DJ786" s="179"/>
      <c r="DK786" s="179"/>
      <c r="DL786" s="179"/>
      <c r="DM786" s="179"/>
      <c r="DN786" s="179"/>
      <c r="DO786" s="179"/>
      <c r="DP786" s="179"/>
      <c r="DQ786" s="179"/>
      <c r="DR786" s="179"/>
      <c r="DS786" s="179"/>
      <c r="DT786" s="179"/>
      <c r="DU786" s="179"/>
      <c r="DV786" s="179"/>
      <c r="DW786" s="179"/>
      <c r="DX786" s="179"/>
      <c r="DY786" s="179"/>
      <c r="DZ786" s="179"/>
      <c r="EA786" s="179"/>
      <c r="EB786" s="179"/>
      <c r="EC786" s="179"/>
      <c r="ED786" s="179"/>
      <c r="EE786" s="179"/>
      <c r="EF786" s="179"/>
      <c r="EG786" s="179"/>
      <c r="EH786" s="179"/>
      <c r="EI786" s="179"/>
      <c r="EJ786" s="179"/>
      <c r="EK786" s="179"/>
      <c r="EL786" s="179"/>
      <c r="EM786" s="179"/>
      <c r="EN786" s="179"/>
      <c r="EO786" s="179"/>
      <c r="EP786" s="179"/>
      <c r="EQ786" s="179"/>
      <c r="ER786" s="179"/>
      <c r="ES786" s="179"/>
      <c r="ET786" s="179"/>
      <c r="EU786" s="179"/>
      <c r="EV786" s="179"/>
      <c r="EW786" s="179"/>
      <c r="EX786" s="179"/>
      <c r="EY786" s="179"/>
      <c r="EZ786" s="179"/>
      <c r="FA786" s="179"/>
      <c r="FB786" s="179"/>
      <c r="FC786" s="179"/>
      <c r="FD786" s="179"/>
      <c r="FE786" s="179"/>
      <c r="FF786" s="179"/>
      <c r="FG786" s="179"/>
      <c r="FH786" s="179"/>
      <c r="FI786" s="179"/>
      <c r="FJ786" s="179"/>
      <c r="FK786" s="179"/>
      <c r="FL786" s="179"/>
      <c r="FM786" s="179"/>
      <c r="FN786" s="179"/>
      <c r="FO786" s="179"/>
      <c r="FP786" s="179"/>
      <c r="FQ786" s="179"/>
      <c r="FR786" s="179"/>
      <c r="FS786" s="179"/>
      <c r="FT786" s="179"/>
      <c r="FU786" s="179"/>
      <c r="FV786" s="179"/>
      <c r="FW786" s="179"/>
      <c r="FX786" s="179"/>
      <c r="FY786" s="179"/>
      <c r="FZ786" s="179"/>
      <c r="GA786" s="179"/>
      <c r="GB786" s="179"/>
      <c r="GC786" s="179"/>
      <c r="GD786" s="179"/>
      <c r="GE786" s="179"/>
      <c r="GF786" s="179"/>
      <c r="GG786" s="179"/>
      <c r="GH786" s="179"/>
      <c r="GI786" s="179"/>
      <c r="GJ786" s="179"/>
      <c r="GK786" s="179"/>
      <c r="GL786" s="179"/>
      <c r="GM786" s="179"/>
      <c r="GN786" s="179"/>
      <c r="GO786" s="179"/>
      <c r="GP786" s="179"/>
      <c r="GQ786" s="179"/>
      <c r="GR786" s="179"/>
      <c r="GS786" s="179"/>
      <c r="GT786" s="179"/>
      <c r="GU786" s="179"/>
      <c r="GV786" s="179"/>
      <c r="GW786" s="179"/>
      <c r="GX786" s="179"/>
      <c r="GY786" s="179"/>
      <c r="GZ786" s="179"/>
      <c r="HA786" s="179"/>
      <c r="HB786" s="179"/>
      <c r="HC786" s="179"/>
      <c r="HD786" s="179"/>
      <c r="HE786" s="179"/>
      <c r="HF786" s="179"/>
      <c r="HG786" s="179"/>
      <c r="HH786" s="179"/>
      <c r="HI786" s="179"/>
      <c r="HJ786" s="179"/>
      <c r="HK786" s="179"/>
      <c r="HL786" s="179"/>
      <c r="HM786" s="179"/>
      <c r="HN786" s="179"/>
      <c r="HO786" s="179"/>
      <c r="HP786" s="179"/>
      <c r="HQ786" s="179"/>
      <c r="HR786" s="179"/>
      <c r="HS786" s="179"/>
      <c r="HT786" s="179"/>
      <c r="HU786" s="179"/>
      <c r="HV786" s="179"/>
      <c r="HW786" s="179"/>
      <c r="HX786" s="179"/>
      <c r="HY786" s="179"/>
      <c r="HZ786" s="179"/>
      <c r="IA786" s="179"/>
      <c r="IB786" s="179"/>
      <c r="IC786" s="179"/>
      <c r="ID786" s="179"/>
      <c r="IE786" s="179"/>
      <c r="IF786" s="179"/>
      <c r="IG786" s="179"/>
      <c r="IH786" s="179"/>
      <c r="II786" s="179"/>
      <c r="IJ786" s="179"/>
      <c r="IK786" s="179"/>
      <c r="IL786" s="179"/>
      <c r="IM786" s="179"/>
      <c r="IN786" s="179"/>
      <c r="IO786" s="179"/>
      <c r="IP786" s="179"/>
      <c r="IQ786" s="179"/>
      <c r="IR786" s="179"/>
      <c r="IS786" s="179"/>
      <c r="IT786" s="179"/>
      <c r="IU786" s="179"/>
      <c r="IV786" s="179"/>
      <c r="IW786" s="179"/>
      <c r="IX786" s="179"/>
      <c r="IY786" s="179"/>
      <c r="IZ786" s="179"/>
      <c r="JA786" s="179"/>
      <c r="JB786" s="179"/>
      <c r="JC786" s="179"/>
      <c r="JD786" s="179"/>
      <c r="JE786" s="179"/>
      <c r="JF786" s="179"/>
      <c r="JG786" s="179"/>
      <c r="JH786" s="179"/>
      <c r="JI786" s="179"/>
      <c r="JJ786" s="61"/>
    </row>
    <row r="787" spans="1:270" s="9" customFormat="1" ht="80.099999999999994" customHeight="1" x14ac:dyDescent="0.25">
      <c r="A787" s="9">
        <f t="shared" si="67"/>
        <v>765</v>
      </c>
      <c r="B787" s="9">
        <f t="shared" si="69"/>
        <v>11</v>
      </c>
      <c r="C787" s="11" t="s">
        <v>1518</v>
      </c>
      <c r="D787" s="10" t="s">
        <v>276</v>
      </c>
      <c r="E787" s="9" t="s">
        <v>4017</v>
      </c>
      <c r="F787" s="9" t="s">
        <v>4017</v>
      </c>
      <c r="G787" s="9" t="s">
        <v>4025</v>
      </c>
      <c r="H787" s="9" t="s">
        <v>4051</v>
      </c>
      <c r="I787" s="64" t="s">
        <v>4171</v>
      </c>
      <c r="J787" s="9">
        <v>3318963536</v>
      </c>
      <c r="K787" s="9" t="s">
        <v>4017</v>
      </c>
      <c r="L787" s="9">
        <v>31.034590999999999</v>
      </c>
      <c r="M787" s="9">
        <v>69.900627999999998</v>
      </c>
      <c r="N787" s="9" t="s">
        <v>8</v>
      </c>
      <c r="O787" s="9" t="s">
        <v>7</v>
      </c>
      <c r="P787" s="9" t="s">
        <v>8</v>
      </c>
      <c r="R787" s="9">
        <v>4</v>
      </c>
      <c r="T787" s="9" t="s">
        <v>3978</v>
      </c>
      <c r="U787" s="9">
        <v>51600</v>
      </c>
      <c r="V787" s="9" t="s">
        <v>258</v>
      </c>
      <c r="W787" s="10" t="s">
        <v>11</v>
      </c>
      <c r="X787" s="10" t="s">
        <v>1471</v>
      </c>
      <c r="Y787" s="4"/>
      <c r="Z787" s="179"/>
      <c r="AA787" s="179"/>
      <c r="AB787" s="179"/>
      <c r="AC787" s="179"/>
      <c r="AD787" s="179"/>
      <c r="AE787" s="179"/>
      <c r="AF787" s="179"/>
      <c r="AG787" s="179"/>
      <c r="AH787" s="179"/>
      <c r="AI787" s="179"/>
      <c r="AJ787" s="179"/>
      <c r="AK787" s="179"/>
      <c r="AL787" s="179"/>
      <c r="AM787" s="179"/>
      <c r="AN787" s="179"/>
      <c r="AO787" s="179"/>
      <c r="AP787" s="179"/>
      <c r="AQ787" s="179"/>
      <c r="AR787" s="179"/>
      <c r="AS787" s="179"/>
      <c r="AT787" s="179"/>
      <c r="AU787" s="179"/>
      <c r="AV787" s="179"/>
      <c r="AW787" s="179"/>
      <c r="AX787" s="179"/>
      <c r="AY787" s="179"/>
      <c r="AZ787" s="179"/>
      <c r="BA787" s="179"/>
      <c r="BB787" s="179"/>
      <c r="BC787" s="179"/>
      <c r="BD787" s="179"/>
      <c r="BE787" s="179"/>
      <c r="BF787" s="179"/>
      <c r="BG787" s="179"/>
      <c r="BH787" s="179"/>
      <c r="BI787" s="179"/>
      <c r="BJ787" s="179"/>
      <c r="BK787" s="179"/>
      <c r="BL787" s="179"/>
      <c r="BM787" s="179"/>
      <c r="BN787" s="179"/>
      <c r="BO787" s="179"/>
      <c r="BP787" s="179"/>
      <c r="BQ787" s="179"/>
      <c r="BR787" s="179"/>
      <c r="BS787" s="179"/>
      <c r="BT787" s="179"/>
      <c r="BU787" s="179"/>
      <c r="BV787" s="179"/>
      <c r="BW787" s="179"/>
      <c r="BX787" s="179"/>
      <c r="BY787" s="179"/>
      <c r="BZ787" s="179"/>
      <c r="CA787" s="179"/>
      <c r="CB787" s="179"/>
      <c r="CC787" s="179"/>
      <c r="CD787" s="179"/>
      <c r="CE787" s="179"/>
      <c r="CF787" s="179"/>
      <c r="CG787" s="179"/>
      <c r="CH787" s="179"/>
      <c r="CI787" s="179"/>
      <c r="CJ787" s="179"/>
      <c r="CK787" s="179"/>
      <c r="CL787" s="179"/>
      <c r="CM787" s="179"/>
      <c r="CN787" s="179"/>
      <c r="CO787" s="179"/>
      <c r="CP787" s="179"/>
      <c r="CQ787" s="179"/>
      <c r="CR787" s="179"/>
      <c r="CS787" s="179"/>
      <c r="CT787" s="179"/>
      <c r="CU787" s="179"/>
      <c r="CV787" s="179"/>
      <c r="CW787" s="179"/>
      <c r="CX787" s="179"/>
      <c r="CY787" s="179"/>
      <c r="CZ787" s="179"/>
      <c r="DA787" s="179"/>
      <c r="DB787" s="179"/>
      <c r="DC787" s="179"/>
      <c r="DD787" s="179"/>
      <c r="DE787" s="179"/>
      <c r="DF787" s="179"/>
      <c r="DG787" s="179"/>
      <c r="DH787" s="179"/>
      <c r="DI787" s="179"/>
      <c r="DJ787" s="179"/>
      <c r="DK787" s="179"/>
      <c r="DL787" s="179"/>
      <c r="DM787" s="179"/>
      <c r="DN787" s="179"/>
      <c r="DO787" s="179"/>
      <c r="DP787" s="179"/>
      <c r="DQ787" s="179"/>
      <c r="DR787" s="179"/>
      <c r="DS787" s="179"/>
      <c r="DT787" s="179"/>
      <c r="DU787" s="179"/>
      <c r="DV787" s="179"/>
      <c r="DW787" s="179"/>
      <c r="DX787" s="179"/>
      <c r="DY787" s="179"/>
      <c r="DZ787" s="179"/>
      <c r="EA787" s="179"/>
      <c r="EB787" s="179"/>
      <c r="EC787" s="179"/>
      <c r="ED787" s="179"/>
      <c r="EE787" s="179"/>
      <c r="EF787" s="179"/>
      <c r="EG787" s="179"/>
      <c r="EH787" s="179"/>
      <c r="EI787" s="179"/>
      <c r="EJ787" s="179"/>
      <c r="EK787" s="179"/>
      <c r="EL787" s="179"/>
      <c r="EM787" s="179"/>
      <c r="EN787" s="179"/>
      <c r="EO787" s="179"/>
      <c r="EP787" s="179"/>
      <c r="EQ787" s="179"/>
      <c r="ER787" s="179"/>
      <c r="ES787" s="179"/>
      <c r="ET787" s="179"/>
      <c r="EU787" s="179"/>
      <c r="EV787" s="179"/>
      <c r="EW787" s="179"/>
      <c r="EX787" s="179"/>
      <c r="EY787" s="179"/>
      <c r="EZ787" s="179"/>
      <c r="FA787" s="179"/>
      <c r="FB787" s="179"/>
      <c r="FC787" s="179"/>
      <c r="FD787" s="179"/>
      <c r="FE787" s="179"/>
      <c r="FF787" s="179"/>
      <c r="FG787" s="179"/>
      <c r="FH787" s="179"/>
      <c r="FI787" s="179"/>
      <c r="FJ787" s="179"/>
      <c r="FK787" s="179"/>
      <c r="FL787" s="179"/>
      <c r="FM787" s="179"/>
      <c r="FN787" s="179"/>
      <c r="FO787" s="179"/>
      <c r="FP787" s="179"/>
      <c r="FQ787" s="179"/>
      <c r="FR787" s="179"/>
      <c r="FS787" s="179"/>
      <c r="FT787" s="179"/>
      <c r="FU787" s="179"/>
      <c r="FV787" s="179"/>
      <c r="FW787" s="179"/>
      <c r="FX787" s="179"/>
      <c r="FY787" s="179"/>
      <c r="FZ787" s="179"/>
      <c r="GA787" s="179"/>
      <c r="GB787" s="179"/>
      <c r="GC787" s="179"/>
      <c r="GD787" s="179"/>
      <c r="GE787" s="179"/>
      <c r="GF787" s="179"/>
      <c r="GG787" s="179"/>
      <c r="GH787" s="179"/>
      <c r="GI787" s="179"/>
      <c r="GJ787" s="179"/>
      <c r="GK787" s="179"/>
      <c r="GL787" s="179"/>
      <c r="GM787" s="179"/>
      <c r="GN787" s="179"/>
      <c r="GO787" s="179"/>
      <c r="GP787" s="179"/>
      <c r="GQ787" s="179"/>
      <c r="GR787" s="179"/>
      <c r="GS787" s="179"/>
      <c r="GT787" s="179"/>
      <c r="GU787" s="179"/>
      <c r="GV787" s="179"/>
      <c r="GW787" s="179"/>
      <c r="GX787" s="179"/>
      <c r="GY787" s="179"/>
      <c r="GZ787" s="179"/>
      <c r="HA787" s="179"/>
      <c r="HB787" s="179"/>
      <c r="HC787" s="179"/>
      <c r="HD787" s="179"/>
      <c r="HE787" s="179"/>
      <c r="HF787" s="179"/>
      <c r="HG787" s="179"/>
      <c r="HH787" s="179"/>
      <c r="HI787" s="179"/>
      <c r="HJ787" s="179"/>
      <c r="HK787" s="179"/>
      <c r="HL787" s="179"/>
      <c r="HM787" s="179"/>
      <c r="HN787" s="179"/>
      <c r="HO787" s="179"/>
      <c r="HP787" s="179"/>
      <c r="HQ787" s="179"/>
      <c r="HR787" s="179"/>
      <c r="HS787" s="179"/>
      <c r="HT787" s="179"/>
      <c r="HU787" s="179"/>
      <c r="HV787" s="179"/>
      <c r="HW787" s="179"/>
      <c r="HX787" s="179"/>
      <c r="HY787" s="179"/>
      <c r="HZ787" s="179"/>
      <c r="IA787" s="179"/>
      <c r="IB787" s="179"/>
      <c r="IC787" s="179"/>
      <c r="ID787" s="179"/>
      <c r="IE787" s="179"/>
      <c r="IF787" s="179"/>
      <c r="IG787" s="179"/>
      <c r="IH787" s="179"/>
      <c r="II787" s="179"/>
      <c r="IJ787" s="179"/>
      <c r="IK787" s="179"/>
      <c r="IL787" s="179"/>
      <c r="IM787" s="179"/>
      <c r="IN787" s="179"/>
      <c r="IO787" s="179"/>
      <c r="IP787" s="179"/>
      <c r="IQ787" s="179"/>
      <c r="IR787" s="179"/>
      <c r="IS787" s="179"/>
      <c r="IT787" s="179"/>
      <c r="IU787" s="179"/>
      <c r="IV787" s="179"/>
      <c r="IW787" s="179"/>
      <c r="IX787" s="179"/>
      <c r="IY787" s="179"/>
      <c r="IZ787" s="179"/>
      <c r="JA787" s="179"/>
      <c r="JB787" s="179"/>
      <c r="JC787" s="179"/>
      <c r="JD787" s="179"/>
      <c r="JE787" s="179"/>
      <c r="JF787" s="179"/>
      <c r="JG787" s="179"/>
      <c r="JH787" s="179"/>
      <c r="JI787" s="179"/>
      <c r="JJ787" s="61"/>
    </row>
    <row r="788" spans="1:270" s="9" customFormat="1" ht="80.099999999999994" customHeight="1" x14ac:dyDescent="0.25">
      <c r="A788" s="9">
        <f t="shared" si="67"/>
        <v>766</v>
      </c>
      <c r="B788" s="9">
        <f t="shared" si="69"/>
        <v>12</v>
      </c>
      <c r="C788" s="11" t="s">
        <v>1518</v>
      </c>
      <c r="D788" s="10" t="s">
        <v>276</v>
      </c>
      <c r="E788" s="9" t="s">
        <v>4017</v>
      </c>
      <c r="F788" s="9" t="s">
        <v>4017</v>
      </c>
      <c r="G788" s="9" t="s">
        <v>4025</v>
      </c>
      <c r="H788" s="9" t="s">
        <v>4125</v>
      </c>
      <c r="I788" s="64" t="s">
        <v>4172</v>
      </c>
      <c r="J788" s="9">
        <v>3318934155</v>
      </c>
      <c r="K788" s="9" t="s">
        <v>4017</v>
      </c>
      <c r="L788" s="9">
        <v>31.017581</v>
      </c>
      <c r="M788" s="9">
        <v>69.890981999999994</v>
      </c>
      <c r="N788" s="9" t="s">
        <v>8</v>
      </c>
      <c r="O788" s="9" t="s">
        <v>7</v>
      </c>
      <c r="P788" s="9" t="s">
        <v>8</v>
      </c>
      <c r="R788" s="9">
        <v>4</v>
      </c>
      <c r="T788" s="9" t="s">
        <v>3978</v>
      </c>
      <c r="U788" s="9">
        <v>51600</v>
      </c>
      <c r="V788" s="9" t="s">
        <v>258</v>
      </c>
      <c r="W788" s="10" t="s">
        <v>11</v>
      </c>
      <c r="X788" s="10" t="s">
        <v>1471</v>
      </c>
      <c r="Y788" s="4"/>
      <c r="Z788" s="179"/>
      <c r="AA788" s="179"/>
      <c r="AB788" s="179"/>
      <c r="AC788" s="179"/>
      <c r="AD788" s="179"/>
      <c r="AE788" s="179"/>
      <c r="AF788" s="179"/>
      <c r="AG788" s="179"/>
      <c r="AH788" s="179"/>
      <c r="AI788" s="179"/>
      <c r="AJ788" s="179"/>
      <c r="AK788" s="179"/>
      <c r="AL788" s="179"/>
      <c r="AM788" s="179"/>
      <c r="AN788" s="179"/>
      <c r="AO788" s="179"/>
      <c r="AP788" s="179"/>
      <c r="AQ788" s="179"/>
      <c r="AR788" s="179"/>
      <c r="AS788" s="179"/>
      <c r="AT788" s="179"/>
      <c r="AU788" s="179"/>
      <c r="AV788" s="179"/>
      <c r="AW788" s="179"/>
      <c r="AX788" s="179"/>
      <c r="AY788" s="179"/>
      <c r="AZ788" s="179"/>
      <c r="BA788" s="179"/>
      <c r="BB788" s="179"/>
      <c r="BC788" s="179"/>
      <c r="BD788" s="179"/>
      <c r="BE788" s="179"/>
      <c r="BF788" s="179"/>
      <c r="BG788" s="179"/>
      <c r="BH788" s="179"/>
      <c r="BI788" s="179"/>
      <c r="BJ788" s="179"/>
      <c r="BK788" s="179"/>
      <c r="BL788" s="179"/>
      <c r="BM788" s="179"/>
      <c r="BN788" s="179"/>
      <c r="BO788" s="179"/>
      <c r="BP788" s="179"/>
      <c r="BQ788" s="179"/>
      <c r="BR788" s="179"/>
      <c r="BS788" s="179"/>
      <c r="BT788" s="179"/>
      <c r="BU788" s="179"/>
      <c r="BV788" s="179"/>
      <c r="BW788" s="179"/>
      <c r="BX788" s="179"/>
      <c r="BY788" s="179"/>
      <c r="BZ788" s="179"/>
      <c r="CA788" s="179"/>
      <c r="CB788" s="179"/>
      <c r="CC788" s="179"/>
      <c r="CD788" s="179"/>
      <c r="CE788" s="179"/>
      <c r="CF788" s="179"/>
      <c r="CG788" s="179"/>
      <c r="CH788" s="179"/>
      <c r="CI788" s="179"/>
      <c r="CJ788" s="179"/>
      <c r="CK788" s="179"/>
      <c r="CL788" s="179"/>
      <c r="CM788" s="179"/>
      <c r="CN788" s="179"/>
      <c r="CO788" s="179"/>
      <c r="CP788" s="179"/>
      <c r="CQ788" s="179"/>
      <c r="CR788" s="179"/>
      <c r="CS788" s="179"/>
      <c r="CT788" s="179"/>
      <c r="CU788" s="179"/>
      <c r="CV788" s="179"/>
      <c r="CW788" s="179"/>
      <c r="CX788" s="179"/>
      <c r="CY788" s="179"/>
      <c r="CZ788" s="179"/>
      <c r="DA788" s="179"/>
      <c r="DB788" s="179"/>
      <c r="DC788" s="179"/>
      <c r="DD788" s="179"/>
      <c r="DE788" s="179"/>
      <c r="DF788" s="179"/>
      <c r="DG788" s="179"/>
      <c r="DH788" s="179"/>
      <c r="DI788" s="179"/>
      <c r="DJ788" s="179"/>
      <c r="DK788" s="179"/>
      <c r="DL788" s="179"/>
      <c r="DM788" s="179"/>
      <c r="DN788" s="179"/>
      <c r="DO788" s="179"/>
      <c r="DP788" s="179"/>
      <c r="DQ788" s="179"/>
      <c r="DR788" s="179"/>
      <c r="DS788" s="179"/>
      <c r="DT788" s="179"/>
      <c r="DU788" s="179"/>
      <c r="DV788" s="179"/>
      <c r="DW788" s="179"/>
      <c r="DX788" s="179"/>
      <c r="DY788" s="179"/>
      <c r="DZ788" s="179"/>
      <c r="EA788" s="179"/>
      <c r="EB788" s="179"/>
      <c r="EC788" s="179"/>
      <c r="ED788" s="179"/>
      <c r="EE788" s="179"/>
      <c r="EF788" s="179"/>
      <c r="EG788" s="179"/>
      <c r="EH788" s="179"/>
      <c r="EI788" s="179"/>
      <c r="EJ788" s="179"/>
      <c r="EK788" s="179"/>
      <c r="EL788" s="179"/>
      <c r="EM788" s="179"/>
      <c r="EN788" s="179"/>
      <c r="EO788" s="179"/>
      <c r="EP788" s="179"/>
      <c r="EQ788" s="179"/>
      <c r="ER788" s="179"/>
      <c r="ES788" s="179"/>
      <c r="ET788" s="179"/>
      <c r="EU788" s="179"/>
      <c r="EV788" s="179"/>
      <c r="EW788" s="179"/>
      <c r="EX788" s="179"/>
      <c r="EY788" s="179"/>
      <c r="EZ788" s="179"/>
      <c r="FA788" s="179"/>
      <c r="FB788" s="179"/>
      <c r="FC788" s="179"/>
      <c r="FD788" s="179"/>
      <c r="FE788" s="179"/>
      <c r="FF788" s="179"/>
      <c r="FG788" s="179"/>
      <c r="FH788" s="179"/>
      <c r="FI788" s="179"/>
      <c r="FJ788" s="179"/>
      <c r="FK788" s="179"/>
      <c r="FL788" s="179"/>
      <c r="FM788" s="179"/>
      <c r="FN788" s="179"/>
      <c r="FO788" s="179"/>
      <c r="FP788" s="179"/>
      <c r="FQ788" s="179"/>
      <c r="FR788" s="179"/>
      <c r="FS788" s="179"/>
      <c r="FT788" s="179"/>
      <c r="FU788" s="179"/>
      <c r="FV788" s="179"/>
      <c r="FW788" s="179"/>
      <c r="FX788" s="179"/>
      <c r="FY788" s="179"/>
      <c r="FZ788" s="179"/>
      <c r="GA788" s="179"/>
      <c r="GB788" s="179"/>
      <c r="GC788" s="179"/>
      <c r="GD788" s="179"/>
      <c r="GE788" s="179"/>
      <c r="GF788" s="179"/>
      <c r="GG788" s="179"/>
      <c r="GH788" s="179"/>
      <c r="GI788" s="179"/>
      <c r="GJ788" s="179"/>
      <c r="GK788" s="179"/>
      <c r="GL788" s="179"/>
      <c r="GM788" s="179"/>
      <c r="GN788" s="179"/>
      <c r="GO788" s="179"/>
      <c r="GP788" s="179"/>
      <c r="GQ788" s="179"/>
      <c r="GR788" s="179"/>
      <c r="GS788" s="179"/>
      <c r="GT788" s="179"/>
      <c r="GU788" s="179"/>
      <c r="GV788" s="179"/>
      <c r="GW788" s="179"/>
      <c r="GX788" s="179"/>
      <c r="GY788" s="179"/>
      <c r="GZ788" s="179"/>
      <c r="HA788" s="179"/>
      <c r="HB788" s="179"/>
      <c r="HC788" s="179"/>
      <c r="HD788" s="179"/>
      <c r="HE788" s="179"/>
      <c r="HF788" s="179"/>
      <c r="HG788" s="179"/>
      <c r="HH788" s="179"/>
      <c r="HI788" s="179"/>
      <c r="HJ788" s="179"/>
      <c r="HK788" s="179"/>
      <c r="HL788" s="179"/>
      <c r="HM788" s="179"/>
      <c r="HN788" s="179"/>
      <c r="HO788" s="179"/>
      <c r="HP788" s="179"/>
      <c r="HQ788" s="179"/>
      <c r="HR788" s="179"/>
      <c r="HS788" s="179"/>
      <c r="HT788" s="179"/>
      <c r="HU788" s="179"/>
      <c r="HV788" s="179"/>
      <c r="HW788" s="179"/>
      <c r="HX788" s="179"/>
      <c r="HY788" s="179"/>
      <c r="HZ788" s="179"/>
      <c r="IA788" s="179"/>
      <c r="IB788" s="179"/>
      <c r="IC788" s="179"/>
      <c r="ID788" s="179"/>
      <c r="IE788" s="179"/>
      <c r="IF788" s="179"/>
      <c r="IG788" s="179"/>
      <c r="IH788" s="179"/>
      <c r="II788" s="179"/>
      <c r="IJ788" s="179"/>
      <c r="IK788" s="179"/>
      <c r="IL788" s="179"/>
      <c r="IM788" s="179"/>
      <c r="IN788" s="179"/>
      <c r="IO788" s="179"/>
      <c r="IP788" s="179"/>
      <c r="IQ788" s="179"/>
      <c r="IR788" s="179"/>
      <c r="IS788" s="179"/>
      <c r="IT788" s="179"/>
      <c r="IU788" s="179"/>
      <c r="IV788" s="179"/>
      <c r="IW788" s="179"/>
      <c r="IX788" s="179"/>
      <c r="IY788" s="179"/>
      <c r="IZ788" s="179"/>
      <c r="JA788" s="179"/>
      <c r="JB788" s="179"/>
      <c r="JC788" s="179"/>
      <c r="JD788" s="179"/>
      <c r="JE788" s="179"/>
      <c r="JF788" s="179"/>
      <c r="JG788" s="179"/>
      <c r="JH788" s="179"/>
      <c r="JI788" s="179"/>
      <c r="JJ788" s="61"/>
    </row>
    <row r="789" spans="1:270" s="9" customFormat="1" ht="80.099999999999994" customHeight="1" x14ac:dyDescent="0.25">
      <c r="A789" s="9">
        <f t="shared" si="67"/>
        <v>767</v>
      </c>
      <c r="B789" s="9">
        <f t="shared" si="69"/>
        <v>13</v>
      </c>
      <c r="C789" s="11" t="s">
        <v>1518</v>
      </c>
      <c r="D789" s="10" t="s">
        <v>276</v>
      </c>
      <c r="E789" s="9" t="s">
        <v>280</v>
      </c>
      <c r="F789" s="9" t="s">
        <v>280</v>
      </c>
      <c r="G789" s="9" t="s">
        <v>281</v>
      </c>
      <c r="H789" s="9" t="s">
        <v>3730</v>
      </c>
      <c r="I789" s="64" t="s">
        <v>283</v>
      </c>
      <c r="J789" s="9">
        <v>3337738937</v>
      </c>
      <c r="K789" s="9" t="s">
        <v>280</v>
      </c>
      <c r="L789" s="9">
        <v>30.874112</v>
      </c>
      <c r="M789" s="9">
        <v>69.888272999999998</v>
      </c>
      <c r="N789" s="9" t="s">
        <v>8</v>
      </c>
      <c r="O789" s="9" t="s">
        <v>7</v>
      </c>
      <c r="P789" s="9" t="s">
        <v>8</v>
      </c>
      <c r="R789" s="9">
        <v>4</v>
      </c>
      <c r="T789" s="9" t="s">
        <v>3978</v>
      </c>
      <c r="U789" s="9">
        <v>51600</v>
      </c>
      <c r="V789" s="9" t="s">
        <v>258</v>
      </c>
      <c r="W789" s="10" t="s">
        <v>11</v>
      </c>
      <c r="X789" s="10" t="s">
        <v>1471</v>
      </c>
      <c r="Y789" s="4"/>
      <c r="Z789" s="179"/>
      <c r="AA789" s="179"/>
      <c r="AB789" s="179"/>
      <c r="AC789" s="179"/>
      <c r="AD789" s="179"/>
      <c r="AE789" s="179"/>
      <c r="AF789" s="179"/>
      <c r="AG789" s="179"/>
      <c r="AH789" s="179"/>
      <c r="AI789" s="179"/>
      <c r="AJ789" s="179"/>
      <c r="AK789" s="179"/>
      <c r="AL789" s="179"/>
      <c r="AM789" s="179"/>
      <c r="AN789" s="179"/>
      <c r="AO789" s="179"/>
      <c r="AP789" s="179"/>
      <c r="AQ789" s="179"/>
      <c r="AR789" s="179"/>
      <c r="AS789" s="179"/>
      <c r="AT789" s="179"/>
      <c r="AU789" s="179"/>
      <c r="AV789" s="179"/>
      <c r="AW789" s="179"/>
      <c r="AX789" s="179"/>
      <c r="AY789" s="179"/>
      <c r="AZ789" s="179"/>
      <c r="BA789" s="179"/>
      <c r="BB789" s="179"/>
      <c r="BC789" s="179"/>
      <c r="BD789" s="179"/>
      <c r="BE789" s="179"/>
      <c r="BF789" s="179"/>
      <c r="BG789" s="179"/>
      <c r="BH789" s="179"/>
      <c r="BI789" s="179"/>
      <c r="BJ789" s="179"/>
      <c r="BK789" s="179"/>
      <c r="BL789" s="179"/>
      <c r="BM789" s="179"/>
      <c r="BN789" s="179"/>
      <c r="BO789" s="179"/>
      <c r="BP789" s="179"/>
      <c r="BQ789" s="179"/>
      <c r="BR789" s="179"/>
      <c r="BS789" s="179"/>
      <c r="BT789" s="179"/>
      <c r="BU789" s="179"/>
      <c r="BV789" s="179"/>
      <c r="BW789" s="179"/>
      <c r="BX789" s="179"/>
      <c r="BY789" s="179"/>
      <c r="BZ789" s="179"/>
      <c r="CA789" s="179"/>
      <c r="CB789" s="179"/>
      <c r="CC789" s="179"/>
      <c r="CD789" s="179"/>
      <c r="CE789" s="179"/>
      <c r="CF789" s="179"/>
      <c r="CG789" s="179"/>
      <c r="CH789" s="179"/>
      <c r="CI789" s="179"/>
      <c r="CJ789" s="179"/>
      <c r="CK789" s="179"/>
      <c r="CL789" s="179"/>
      <c r="CM789" s="179"/>
      <c r="CN789" s="179"/>
      <c r="CO789" s="179"/>
      <c r="CP789" s="179"/>
      <c r="CQ789" s="179"/>
      <c r="CR789" s="179"/>
      <c r="CS789" s="179"/>
      <c r="CT789" s="179"/>
      <c r="CU789" s="179"/>
      <c r="CV789" s="179"/>
      <c r="CW789" s="179"/>
      <c r="CX789" s="179"/>
      <c r="CY789" s="179"/>
      <c r="CZ789" s="179"/>
      <c r="DA789" s="179"/>
      <c r="DB789" s="179"/>
      <c r="DC789" s="179"/>
      <c r="DD789" s="179"/>
      <c r="DE789" s="179"/>
      <c r="DF789" s="179"/>
      <c r="DG789" s="179"/>
      <c r="DH789" s="179"/>
      <c r="DI789" s="179"/>
      <c r="DJ789" s="179"/>
      <c r="DK789" s="179"/>
      <c r="DL789" s="179"/>
      <c r="DM789" s="179"/>
      <c r="DN789" s="179"/>
      <c r="DO789" s="179"/>
      <c r="DP789" s="179"/>
      <c r="DQ789" s="179"/>
      <c r="DR789" s="179"/>
      <c r="DS789" s="179"/>
      <c r="DT789" s="179"/>
      <c r="DU789" s="179"/>
      <c r="DV789" s="179"/>
      <c r="DW789" s="179"/>
      <c r="DX789" s="179"/>
      <c r="DY789" s="179"/>
      <c r="DZ789" s="179"/>
      <c r="EA789" s="179"/>
      <c r="EB789" s="179"/>
      <c r="EC789" s="179"/>
      <c r="ED789" s="179"/>
      <c r="EE789" s="179"/>
      <c r="EF789" s="179"/>
      <c r="EG789" s="179"/>
      <c r="EH789" s="179"/>
      <c r="EI789" s="179"/>
      <c r="EJ789" s="179"/>
      <c r="EK789" s="179"/>
      <c r="EL789" s="179"/>
      <c r="EM789" s="179"/>
      <c r="EN789" s="179"/>
      <c r="EO789" s="179"/>
      <c r="EP789" s="179"/>
      <c r="EQ789" s="179"/>
      <c r="ER789" s="179"/>
      <c r="ES789" s="179"/>
      <c r="ET789" s="179"/>
      <c r="EU789" s="179"/>
      <c r="EV789" s="179"/>
      <c r="EW789" s="179"/>
      <c r="EX789" s="179"/>
      <c r="EY789" s="179"/>
      <c r="EZ789" s="179"/>
      <c r="FA789" s="179"/>
      <c r="FB789" s="179"/>
      <c r="FC789" s="179"/>
      <c r="FD789" s="179"/>
      <c r="FE789" s="179"/>
      <c r="FF789" s="179"/>
      <c r="FG789" s="179"/>
      <c r="FH789" s="179"/>
      <c r="FI789" s="179"/>
      <c r="FJ789" s="179"/>
      <c r="FK789" s="179"/>
      <c r="FL789" s="179"/>
      <c r="FM789" s="179"/>
      <c r="FN789" s="179"/>
      <c r="FO789" s="179"/>
      <c r="FP789" s="179"/>
      <c r="FQ789" s="179"/>
      <c r="FR789" s="179"/>
      <c r="FS789" s="179"/>
      <c r="FT789" s="179"/>
      <c r="FU789" s="179"/>
      <c r="FV789" s="179"/>
      <c r="FW789" s="179"/>
      <c r="FX789" s="179"/>
      <c r="FY789" s="179"/>
      <c r="FZ789" s="179"/>
      <c r="GA789" s="179"/>
      <c r="GB789" s="179"/>
      <c r="GC789" s="179"/>
      <c r="GD789" s="179"/>
      <c r="GE789" s="179"/>
      <c r="GF789" s="179"/>
      <c r="GG789" s="179"/>
      <c r="GH789" s="179"/>
      <c r="GI789" s="179"/>
      <c r="GJ789" s="179"/>
      <c r="GK789" s="179"/>
      <c r="GL789" s="179"/>
      <c r="GM789" s="179"/>
      <c r="GN789" s="179"/>
      <c r="GO789" s="179"/>
      <c r="GP789" s="179"/>
      <c r="GQ789" s="179"/>
      <c r="GR789" s="179"/>
      <c r="GS789" s="179"/>
      <c r="GT789" s="179"/>
      <c r="GU789" s="179"/>
      <c r="GV789" s="179"/>
      <c r="GW789" s="179"/>
      <c r="GX789" s="179"/>
      <c r="GY789" s="179"/>
      <c r="GZ789" s="179"/>
      <c r="HA789" s="179"/>
      <c r="HB789" s="179"/>
      <c r="HC789" s="179"/>
      <c r="HD789" s="179"/>
      <c r="HE789" s="179"/>
      <c r="HF789" s="179"/>
      <c r="HG789" s="179"/>
      <c r="HH789" s="179"/>
      <c r="HI789" s="179"/>
      <c r="HJ789" s="179"/>
      <c r="HK789" s="179"/>
      <c r="HL789" s="179"/>
      <c r="HM789" s="179"/>
      <c r="HN789" s="179"/>
      <c r="HO789" s="179"/>
      <c r="HP789" s="179"/>
      <c r="HQ789" s="179"/>
      <c r="HR789" s="179"/>
      <c r="HS789" s="179"/>
      <c r="HT789" s="179"/>
      <c r="HU789" s="179"/>
      <c r="HV789" s="179"/>
      <c r="HW789" s="179"/>
      <c r="HX789" s="179"/>
      <c r="HY789" s="179"/>
      <c r="HZ789" s="179"/>
      <c r="IA789" s="179"/>
      <c r="IB789" s="179"/>
      <c r="IC789" s="179"/>
      <c r="ID789" s="179"/>
      <c r="IE789" s="179"/>
      <c r="IF789" s="179"/>
      <c r="IG789" s="179"/>
      <c r="IH789" s="179"/>
      <c r="II789" s="179"/>
      <c r="IJ789" s="179"/>
      <c r="IK789" s="179"/>
      <c r="IL789" s="179"/>
      <c r="IM789" s="179"/>
      <c r="IN789" s="179"/>
      <c r="IO789" s="179"/>
      <c r="IP789" s="179"/>
      <c r="IQ789" s="179"/>
      <c r="IR789" s="179"/>
      <c r="IS789" s="179"/>
      <c r="IT789" s="179"/>
      <c r="IU789" s="179"/>
      <c r="IV789" s="179"/>
      <c r="IW789" s="179"/>
      <c r="IX789" s="179"/>
      <c r="IY789" s="179"/>
      <c r="IZ789" s="179"/>
      <c r="JA789" s="179"/>
      <c r="JB789" s="179"/>
      <c r="JC789" s="179"/>
      <c r="JD789" s="179"/>
      <c r="JE789" s="179"/>
      <c r="JF789" s="179"/>
      <c r="JG789" s="179"/>
      <c r="JH789" s="179"/>
      <c r="JI789" s="179"/>
      <c r="JJ789" s="61"/>
    </row>
    <row r="790" spans="1:270" s="9" customFormat="1" ht="80.099999999999994" customHeight="1" x14ac:dyDescent="0.25">
      <c r="A790" s="9">
        <f t="shared" si="67"/>
        <v>768</v>
      </c>
      <c r="B790" s="9">
        <f t="shared" si="69"/>
        <v>14</v>
      </c>
      <c r="C790" s="11" t="s">
        <v>1518</v>
      </c>
      <c r="D790" s="10" t="s">
        <v>276</v>
      </c>
      <c r="E790" s="9" t="s">
        <v>280</v>
      </c>
      <c r="F790" s="9" t="s">
        <v>280</v>
      </c>
      <c r="G790" s="9" t="s">
        <v>3735</v>
      </c>
      <c r="H790" s="9" t="s">
        <v>4173</v>
      </c>
      <c r="I790" s="64" t="s">
        <v>4174</v>
      </c>
      <c r="J790" s="9">
        <v>3448302679</v>
      </c>
      <c r="K790" s="9" t="s">
        <v>280</v>
      </c>
      <c r="L790" s="9">
        <v>30.864851999999999</v>
      </c>
      <c r="M790" s="9">
        <v>69.772593000000001</v>
      </c>
      <c r="N790" s="9" t="s">
        <v>8</v>
      </c>
      <c r="O790" s="9" t="s">
        <v>7</v>
      </c>
      <c r="P790" s="9" t="s">
        <v>8</v>
      </c>
      <c r="R790" s="9">
        <v>4</v>
      </c>
      <c r="T790" s="9" t="s">
        <v>3978</v>
      </c>
      <c r="U790" s="9">
        <v>51600</v>
      </c>
      <c r="V790" s="9" t="s">
        <v>258</v>
      </c>
      <c r="W790" s="10" t="s">
        <v>11</v>
      </c>
      <c r="X790" s="10" t="s">
        <v>1471</v>
      </c>
      <c r="Y790" s="4"/>
      <c r="Z790" s="179"/>
      <c r="AA790" s="179"/>
      <c r="AB790" s="179"/>
      <c r="AC790" s="179"/>
      <c r="AD790" s="179"/>
      <c r="AE790" s="179"/>
      <c r="AF790" s="179"/>
      <c r="AG790" s="179"/>
      <c r="AH790" s="179"/>
      <c r="AI790" s="179"/>
      <c r="AJ790" s="179"/>
      <c r="AK790" s="179"/>
      <c r="AL790" s="179"/>
      <c r="AM790" s="179"/>
      <c r="AN790" s="179"/>
      <c r="AO790" s="179"/>
      <c r="AP790" s="179"/>
      <c r="AQ790" s="179"/>
      <c r="AR790" s="179"/>
      <c r="AS790" s="179"/>
      <c r="AT790" s="179"/>
      <c r="AU790" s="179"/>
      <c r="AV790" s="179"/>
      <c r="AW790" s="179"/>
      <c r="AX790" s="179"/>
      <c r="AY790" s="179"/>
      <c r="AZ790" s="179"/>
      <c r="BA790" s="179"/>
      <c r="BB790" s="179"/>
      <c r="BC790" s="179"/>
      <c r="BD790" s="179"/>
      <c r="BE790" s="179"/>
      <c r="BF790" s="179"/>
      <c r="BG790" s="179"/>
      <c r="BH790" s="179"/>
      <c r="BI790" s="179"/>
      <c r="BJ790" s="179"/>
      <c r="BK790" s="179"/>
      <c r="BL790" s="179"/>
      <c r="BM790" s="179"/>
      <c r="BN790" s="179"/>
      <c r="BO790" s="179"/>
      <c r="BP790" s="179"/>
      <c r="BQ790" s="179"/>
      <c r="BR790" s="179"/>
      <c r="BS790" s="179"/>
      <c r="BT790" s="179"/>
      <c r="BU790" s="179"/>
      <c r="BV790" s="179"/>
      <c r="BW790" s="179"/>
      <c r="BX790" s="179"/>
      <c r="BY790" s="179"/>
      <c r="BZ790" s="179"/>
      <c r="CA790" s="179"/>
      <c r="CB790" s="179"/>
      <c r="CC790" s="179"/>
      <c r="CD790" s="179"/>
      <c r="CE790" s="179"/>
      <c r="CF790" s="179"/>
      <c r="CG790" s="179"/>
      <c r="CH790" s="179"/>
      <c r="CI790" s="179"/>
      <c r="CJ790" s="179"/>
      <c r="CK790" s="179"/>
      <c r="CL790" s="179"/>
      <c r="CM790" s="179"/>
      <c r="CN790" s="179"/>
      <c r="CO790" s="179"/>
      <c r="CP790" s="179"/>
      <c r="CQ790" s="179"/>
      <c r="CR790" s="179"/>
      <c r="CS790" s="179"/>
      <c r="CT790" s="179"/>
      <c r="CU790" s="179"/>
      <c r="CV790" s="179"/>
      <c r="CW790" s="179"/>
      <c r="CX790" s="179"/>
      <c r="CY790" s="179"/>
      <c r="CZ790" s="179"/>
      <c r="DA790" s="179"/>
      <c r="DB790" s="179"/>
      <c r="DC790" s="179"/>
      <c r="DD790" s="179"/>
      <c r="DE790" s="179"/>
      <c r="DF790" s="179"/>
      <c r="DG790" s="179"/>
      <c r="DH790" s="179"/>
      <c r="DI790" s="179"/>
      <c r="DJ790" s="179"/>
      <c r="DK790" s="179"/>
      <c r="DL790" s="179"/>
      <c r="DM790" s="179"/>
      <c r="DN790" s="179"/>
      <c r="DO790" s="179"/>
      <c r="DP790" s="179"/>
      <c r="DQ790" s="179"/>
      <c r="DR790" s="179"/>
      <c r="DS790" s="179"/>
      <c r="DT790" s="179"/>
      <c r="DU790" s="179"/>
      <c r="DV790" s="179"/>
      <c r="DW790" s="179"/>
      <c r="DX790" s="179"/>
      <c r="DY790" s="179"/>
      <c r="DZ790" s="179"/>
      <c r="EA790" s="179"/>
      <c r="EB790" s="179"/>
      <c r="EC790" s="179"/>
      <c r="ED790" s="179"/>
      <c r="EE790" s="179"/>
      <c r="EF790" s="179"/>
      <c r="EG790" s="179"/>
      <c r="EH790" s="179"/>
      <c r="EI790" s="179"/>
      <c r="EJ790" s="179"/>
      <c r="EK790" s="179"/>
      <c r="EL790" s="179"/>
      <c r="EM790" s="179"/>
      <c r="EN790" s="179"/>
      <c r="EO790" s="179"/>
      <c r="EP790" s="179"/>
      <c r="EQ790" s="179"/>
      <c r="ER790" s="179"/>
      <c r="ES790" s="179"/>
      <c r="ET790" s="179"/>
      <c r="EU790" s="179"/>
      <c r="EV790" s="179"/>
      <c r="EW790" s="179"/>
      <c r="EX790" s="179"/>
      <c r="EY790" s="179"/>
      <c r="EZ790" s="179"/>
      <c r="FA790" s="179"/>
      <c r="FB790" s="179"/>
      <c r="FC790" s="179"/>
      <c r="FD790" s="179"/>
      <c r="FE790" s="179"/>
      <c r="FF790" s="179"/>
      <c r="FG790" s="179"/>
      <c r="FH790" s="179"/>
      <c r="FI790" s="179"/>
      <c r="FJ790" s="179"/>
      <c r="FK790" s="179"/>
      <c r="FL790" s="179"/>
      <c r="FM790" s="179"/>
      <c r="FN790" s="179"/>
      <c r="FO790" s="179"/>
      <c r="FP790" s="179"/>
      <c r="FQ790" s="179"/>
      <c r="FR790" s="179"/>
      <c r="FS790" s="179"/>
      <c r="FT790" s="179"/>
      <c r="FU790" s="179"/>
      <c r="FV790" s="179"/>
      <c r="FW790" s="179"/>
      <c r="FX790" s="179"/>
      <c r="FY790" s="179"/>
      <c r="FZ790" s="179"/>
      <c r="GA790" s="179"/>
      <c r="GB790" s="179"/>
      <c r="GC790" s="179"/>
      <c r="GD790" s="179"/>
      <c r="GE790" s="179"/>
      <c r="GF790" s="179"/>
      <c r="GG790" s="179"/>
      <c r="GH790" s="179"/>
      <c r="GI790" s="179"/>
      <c r="GJ790" s="179"/>
      <c r="GK790" s="179"/>
      <c r="GL790" s="179"/>
      <c r="GM790" s="179"/>
      <c r="GN790" s="179"/>
      <c r="GO790" s="179"/>
      <c r="GP790" s="179"/>
      <c r="GQ790" s="179"/>
      <c r="GR790" s="179"/>
      <c r="GS790" s="179"/>
      <c r="GT790" s="179"/>
      <c r="GU790" s="179"/>
      <c r="GV790" s="179"/>
      <c r="GW790" s="179"/>
      <c r="GX790" s="179"/>
      <c r="GY790" s="179"/>
      <c r="GZ790" s="179"/>
      <c r="HA790" s="179"/>
      <c r="HB790" s="179"/>
      <c r="HC790" s="179"/>
      <c r="HD790" s="179"/>
      <c r="HE790" s="179"/>
      <c r="HF790" s="179"/>
      <c r="HG790" s="179"/>
      <c r="HH790" s="179"/>
      <c r="HI790" s="179"/>
      <c r="HJ790" s="179"/>
      <c r="HK790" s="179"/>
      <c r="HL790" s="179"/>
      <c r="HM790" s="179"/>
      <c r="HN790" s="179"/>
      <c r="HO790" s="179"/>
      <c r="HP790" s="179"/>
      <c r="HQ790" s="179"/>
      <c r="HR790" s="179"/>
      <c r="HS790" s="179"/>
      <c r="HT790" s="179"/>
      <c r="HU790" s="179"/>
      <c r="HV790" s="179"/>
      <c r="HW790" s="179"/>
      <c r="HX790" s="179"/>
      <c r="HY790" s="179"/>
      <c r="HZ790" s="179"/>
      <c r="IA790" s="179"/>
      <c r="IB790" s="179"/>
      <c r="IC790" s="179"/>
      <c r="ID790" s="179"/>
      <c r="IE790" s="179"/>
      <c r="IF790" s="179"/>
      <c r="IG790" s="179"/>
      <c r="IH790" s="179"/>
      <c r="II790" s="179"/>
      <c r="IJ790" s="179"/>
      <c r="IK790" s="179"/>
      <c r="IL790" s="179"/>
      <c r="IM790" s="179"/>
      <c r="IN790" s="179"/>
      <c r="IO790" s="179"/>
      <c r="IP790" s="179"/>
      <c r="IQ790" s="179"/>
      <c r="IR790" s="179"/>
      <c r="IS790" s="179"/>
      <c r="IT790" s="179"/>
      <c r="IU790" s="179"/>
      <c r="IV790" s="179"/>
      <c r="IW790" s="179"/>
      <c r="IX790" s="179"/>
      <c r="IY790" s="179"/>
      <c r="IZ790" s="179"/>
      <c r="JA790" s="179"/>
      <c r="JB790" s="179"/>
      <c r="JC790" s="179"/>
      <c r="JD790" s="179"/>
      <c r="JE790" s="179"/>
      <c r="JF790" s="179"/>
      <c r="JG790" s="179"/>
      <c r="JH790" s="179"/>
      <c r="JI790" s="179"/>
      <c r="JJ790" s="61"/>
    </row>
    <row r="791" spans="1:270" s="9" customFormat="1" ht="80.099999999999994" customHeight="1" x14ac:dyDescent="0.25">
      <c r="A791" s="9">
        <f t="shared" si="67"/>
        <v>769</v>
      </c>
      <c r="B791" s="9">
        <f t="shared" si="69"/>
        <v>15</v>
      </c>
      <c r="C791" s="11" t="s">
        <v>1518</v>
      </c>
      <c r="D791" s="10" t="s">
        <v>276</v>
      </c>
      <c r="E791" s="9" t="s">
        <v>280</v>
      </c>
      <c r="F791" s="9" t="s">
        <v>280</v>
      </c>
      <c r="G791" s="88" t="s">
        <v>3735</v>
      </c>
      <c r="H791" s="9" t="s">
        <v>4175</v>
      </c>
      <c r="I791" s="64" t="s">
        <v>4176</v>
      </c>
      <c r="J791" s="9">
        <v>3357428926</v>
      </c>
      <c r="K791" s="9" t="s">
        <v>280</v>
      </c>
      <c r="L791" s="9">
        <v>30.864872999999999</v>
      </c>
      <c r="M791" s="9">
        <v>69.772597000000005</v>
      </c>
      <c r="N791" s="9" t="s">
        <v>8</v>
      </c>
      <c r="O791" s="9" t="s">
        <v>7</v>
      </c>
      <c r="P791" s="9" t="s">
        <v>8</v>
      </c>
      <c r="R791" s="9">
        <v>4</v>
      </c>
      <c r="T791" s="9" t="s">
        <v>3978</v>
      </c>
      <c r="U791" s="9">
        <v>51600</v>
      </c>
      <c r="V791" s="9" t="s">
        <v>258</v>
      </c>
      <c r="W791" s="10" t="s">
        <v>11</v>
      </c>
      <c r="X791" s="10" t="s">
        <v>1471</v>
      </c>
      <c r="Y791" s="4"/>
      <c r="Z791" s="179"/>
      <c r="AA791" s="179"/>
      <c r="AB791" s="179"/>
      <c r="AC791" s="179"/>
      <c r="AD791" s="179"/>
      <c r="AE791" s="179"/>
      <c r="AF791" s="179"/>
      <c r="AG791" s="179"/>
      <c r="AH791" s="179"/>
      <c r="AI791" s="179"/>
      <c r="AJ791" s="179"/>
      <c r="AK791" s="179"/>
      <c r="AL791" s="179"/>
      <c r="AM791" s="179"/>
      <c r="AN791" s="179"/>
      <c r="AO791" s="179"/>
      <c r="AP791" s="179"/>
      <c r="AQ791" s="179"/>
      <c r="AR791" s="179"/>
      <c r="AS791" s="179"/>
      <c r="AT791" s="179"/>
      <c r="AU791" s="179"/>
      <c r="AV791" s="179"/>
      <c r="AW791" s="179"/>
      <c r="AX791" s="179"/>
      <c r="AY791" s="179"/>
      <c r="AZ791" s="179"/>
      <c r="BA791" s="179"/>
      <c r="BB791" s="179"/>
      <c r="BC791" s="179"/>
      <c r="BD791" s="179"/>
      <c r="BE791" s="179"/>
      <c r="BF791" s="179"/>
      <c r="BG791" s="179"/>
      <c r="BH791" s="179"/>
      <c r="BI791" s="179"/>
      <c r="BJ791" s="179"/>
      <c r="BK791" s="179"/>
      <c r="BL791" s="179"/>
      <c r="BM791" s="179"/>
      <c r="BN791" s="179"/>
      <c r="BO791" s="179"/>
      <c r="BP791" s="179"/>
      <c r="BQ791" s="179"/>
      <c r="BR791" s="179"/>
      <c r="BS791" s="179"/>
      <c r="BT791" s="179"/>
      <c r="BU791" s="179"/>
      <c r="BV791" s="179"/>
      <c r="BW791" s="179"/>
      <c r="BX791" s="179"/>
      <c r="BY791" s="179"/>
      <c r="BZ791" s="179"/>
      <c r="CA791" s="179"/>
      <c r="CB791" s="179"/>
      <c r="CC791" s="179"/>
      <c r="CD791" s="179"/>
      <c r="CE791" s="179"/>
      <c r="CF791" s="179"/>
      <c r="CG791" s="179"/>
      <c r="CH791" s="179"/>
      <c r="CI791" s="179"/>
      <c r="CJ791" s="179"/>
      <c r="CK791" s="179"/>
      <c r="CL791" s="179"/>
      <c r="CM791" s="179"/>
      <c r="CN791" s="179"/>
      <c r="CO791" s="179"/>
      <c r="CP791" s="179"/>
      <c r="CQ791" s="179"/>
      <c r="CR791" s="179"/>
      <c r="CS791" s="179"/>
      <c r="CT791" s="179"/>
      <c r="CU791" s="179"/>
      <c r="CV791" s="179"/>
      <c r="CW791" s="179"/>
      <c r="CX791" s="179"/>
      <c r="CY791" s="179"/>
      <c r="CZ791" s="179"/>
      <c r="DA791" s="179"/>
      <c r="DB791" s="179"/>
      <c r="DC791" s="179"/>
      <c r="DD791" s="179"/>
      <c r="DE791" s="179"/>
      <c r="DF791" s="179"/>
      <c r="DG791" s="179"/>
      <c r="DH791" s="179"/>
      <c r="DI791" s="179"/>
      <c r="DJ791" s="179"/>
      <c r="DK791" s="179"/>
      <c r="DL791" s="179"/>
      <c r="DM791" s="179"/>
      <c r="DN791" s="179"/>
      <c r="DO791" s="179"/>
      <c r="DP791" s="179"/>
      <c r="DQ791" s="179"/>
      <c r="DR791" s="179"/>
      <c r="DS791" s="179"/>
      <c r="DT791" s="179"/>
      <c r="DU791" s="179"/>
      <c r="DV791" s="179"/>
      <c r="DW791" s="179"/>
      <c r="DX791" s="179"/>
      <c r="DY791" s="179"/>
      <c r="DZ791" s="179"/>
      <c r="EA791" s="179"/>
      <c r="EB791" s="179"/>
      <c r="EC791" s="179"/>
      <c r="ED791" s="179"/>
      <c r="EE791" s="179"/>
      <c r="EF791" s="179"/>
      <c r="EG791" s="179"/>
      <c r="EH791" s="179"/>
      <c r="EI791" s="179"/>
      <c r="EJ791" s="179"/>
      <c r="EK791" s="179"/>
      <c r="EL791" s="179"/>
      <c r="EM791" s="179"/>
      <c r="EN791" s="179"/>
      <c r="EO791" s="179"/>
      <c r="EP791" s="179"/>
      <c r="EQ791" s="179"/>
      <c r="ER791" s="179"/>
      <c r="ES791" s="179"/>
      <c r="ET791" s="179"/>
      <c r="EU791" s="179"/>
      <c r="EV791" s="179"/>
      <c r="EW791" s="179"/>
      <c r="EX791" s="179"/>
      <c r="EY791" s="179"/>
      <c r="EZ791" s="179"/>
      <c r="FA791" s="179"/>
      <c r="FB791" s="179"/>
      <c r="FC791" s="179"/>
      <c r="FD791" s="179"/>
      <c r="FE791" s="179"/>
      <c r="FF791" s="179"/>
      <c r="FG791" s="179"/>
      <c r="FH791" s="179"/>
      <c r="FI791" s="179"/>
      <c r="FJ791" s="179"/>
      <c r="FK791" s="179"/>
      <c r="FL791" s="179"/>
      <c r="FM791" s="179"/>
      <c r="FN791" s="179"/>
      <c r="FO791" s="179"/>
      <c r="FP791" s="179"/>
      <c r="FQ791" s="179"/>
      <c r="FR791" s="179"/>
      <c r="FS791" s="179"/>
      <c r="FT791" s="179"/>
      <c r="FU791" s="179"/>
      <c r="FV791" s="179"/>
      <c r="FW791" s="179"/>
      <c r="FX791" s="179"/>
      <c r="FY791" s="179"/>
      <c r="FZ791" s="179"/>
      <c r="GA791" s="179"/>
      <c r="GB791" s="179"/>
      <c r="GC791" s="179"/>
      <c r="GD791" s="179"/>
      <c r="GE791" s="179"/>
      <c r="GF791" s="179"/>
      <c r="GG791" s="179"/>
      <c r="GH791" s="179"/>
      <c r="GI791" s="179"/>
      <c r="GJ791" s="179"/>
      <c r="GK791" s="179"/>
      <c r="GL791" s="179"/>
      <c r="GM791" s="179"/>
      <c r="GN791" s="179"/>
      <c r="GO791" s="179"/>
      <c r="GP791" s="179"/>
      <c r="GQ791" s="179"/>
      <c r="GR791" s="179"/>
      <c r="GS791" s="179"/>
      <c r="GT791" s="179"/>
      <c r="GU791" s="179"/>
      <c r="GV791" s="179"/>
      <c r="GW791" s="179"/>
      <c r="GX791" s="179"/>
      <c r="GY791" s="179"/>
      <c r="GZ791" s="179"/>
      <c r="HA791" s="179"/>
      <c r="HB791" s="179"/>
      <c r="HC791" s="179"/>
      <c r="HD791" s="179"/>
      <c r="HE791" s="179"/>
      <c r="HF791" s="179"/>
      <c r="HG791" s="179"/>
      <c r="HH791" s="179"/>
      <c r="HI791" s="179"/>
      <c r="HJ791" s="179"/>
      <c r="HK791" s="179"/>
      <c r="HL791" s="179"/>
      <c r="HM791" s="179"/>
      <c r="HN791" s="179"/>
      <c r="HO791" s="179"/>
      <c r="HP791" s="179"/>
      <c r="HQ791" s="179"/>
      <c r="HR791" s="179"/>
      <c r="HS791" s="179"/>
      <c r="HT791" s="179"/>
      <c r="HU791" s="179"/>
      <c r="HV791" s="179"/>
      <c r="HW791" s="179"/>
      <c r="HX791" s="179"/>
      <c r="HY791" s="179"/>
      <c r="HZ791" s="179"/>
      <c r="IA791" s="179"/>
      <c r="IB791" s="179"/>
      <c r="IC791" s="179"/>
      <c r="ID791" s="179"/>
      <c r="IE791" s="179"/>
      <c r="IF791" s="179"/>
      <c r="IG791" s="179"/>
      <c r="IH791" s="179"/>
      <c r="II791" s="179"/>
      <c r="IJ791" s="179"/>
      <c r="IK791" s="179"/>
      <c r="IL791" s="179"/>
      <c r="IM791" s="179"/>
      <c r="IN791" s="179"/>
      <c r="IO791" s="179"/>
      <c r="IP791" s="179"/>
      <c r="IQ791" s="179"/>
      <c r="IR791" s="179"/>
      <c r="IS791" s="179"/>
      <c r="IT791" s="179"/>
      <c r="IU791" s="179"/>
      <c r="IV791" s="179"/>
      <c r="IW791" s="179"/>
      <c r="IX791" s="179"/>
      <c r="IY791" s="179"/>
      <c r="IZ791" s="179"/>
      <c r="JA791" s="179"/>
      <c r="JB791" s="179"/>
      <c r="JC791" s="179"/>
      <c r="JD791" s="179"/>
      <c r="JE791" s="179"/>
      <c r="JF791" s="179"/>
      <c r="JG791" s="179"/>
      <c r="JH791" s="179"/>
      <c r="JI791" s="179"/>
      <c r="JJ791" s="61"/>
    </row>
    <row r="792" spans="1:270" s="9" customFormat="1" ht="80.099999999999994" customHeight="1" x14ac:dyDescent="0.25">
      <c r="A792" s="9">
        <f t="shared" si="67"/>
        <v>770</v>
      </c>
      <c r="B792" s="9">
        <f t="shared" si="69"/>
        <v>16</v>
      </c>
      <c r="C792" s="11" t="s">
        <v>1518</v>
      </c>
      <c r="D792" s="10" t="s">
        <v>276</v>
      </c>
      <c r="E792" s="9" t="s">
        <v>280</v>
      </c>
      <c r="F792" s="9" t="s">
        <v>280</v>
      </c>
      <c r="G792" s="9" t="s">
        <v>1243</v>
      </c>
      <c r="H792" s="9" t="s">
        <v>4177</v>
      </c>
      <c r="I792" s="9" t="s">
        <v>4178</v>
      </c>
      <c r="J792" s="9">
        <v>3347169330</v>
      </c>
      <c r="K792" s="9" t="s">
        <v>280</v>
      </c>
      <c r="L792" s="9">
        <v>30.858138</v>
      </c>
      <c r="M792" s="9">
        <v>69.821585999999996</v>
      </c>
      <c r="N792" s="9" t="s">
        <v>8</v>
      </c>
      <c r="O792" s="9" t="s">
        <v>7</v>
      </c>
      <c r="P792" s="9" t="s">
        <v>8</v>
      </c>
      <c r="R792" s="9">
        <v>4</v>
      </c>
      <c r="T792" s="9" t="s">
        <v>3978</v>
      </c>
      <c r="U792" s="9">
        <v>51600</v>
      </c>
      <c r="V792" s="9" t="s">
        <v>258</v>
      </c>
      <c r="W792" s="10" t="s">
        <v>11</v>
      </c>
      <c r="X792" s="10" t="s">
        <v>1471</v>
      </c>
      <c r="Y792" s="4"/>
      <c r="Z792" s="179"/>
      <c r="AA792" s="179"/>
      <c r="AB792" s="179"/>
      <c r="AC792" s="179"/>
      <c r="AD792" s="179"/>
      <c r="AE792" s="179"/>
      <c r="AF792" s="179"/>
      <c r="AG792" s="179"/>
      <c r="AH792" s="179"/>
      <c r="AI792" s="179"/>
      <c r="AJ792" s="179"/>
      <c r="AK792" s="179"/>
      <c r="AL792" s="179"/>
      <c r="AM792" s="179"/>
      <c r="AN792" s="179"/>
      <c r="AO792" s="179"/>
      <c r="AP792" s="179"/>
      <c r="AQ792" s="179"/>
      <c r="AR792" s="179"/>
      <c r="AS792" s="179"/>
      <c r="AT792" s="179"/>
      <c r="AU792" s="179"/>
      <c r="AV792" s="179"/>
      <c r="AW792" s="179"/>
      <c r="AX792" s="179"/>
      <c r="AY792" s="179"/>
      <c r="AZ792" s="179"/>
      <c r="BA792" s="179"/>
      <c r="BB792" s="179"/>
      <c r="BC792" s="179"/>
      <c r="BD792" s="179"/>
      <c r="BE792" s="179"/>
      <c r="BF792" s="179"/>
      <c r="BG792" s="179"/>
      <c r="BH792" s="179"/>
      <c r="BI792" s="179"/>
      <c r="BJ792" s="179"/>
      <c r="BK792" s="179"/>
      <c r="BL792" s="179"/>
      <c r="BM792" s="179"/>
      <c r="BN792" s="179"/>
      <c r="BO792" s="179"/>
      <c r="BP792" s="179"/>
      <c r="BQ792" s="179"/>
      <c r="BR792" s="179"/>
      <c r="BS792" s="179"/>
      <c r="BT792" s="179"/>
      <c r="BU792" s="179"/>
      <c r="BV792" s="179"/>
      <c r="BW792" s="179"/>
      <c r="BX792" s="179"/>
      <c r="BY792" s="179"/>
      <c r="BZ792" s="179"/>
      <c r="CA792" s="179"/>
      <c r="CB792" s="179"/>
      <c r="CC792" s="179"/>
      <c r="CD792" s="179"/>
      <c r="CE792" s="179"/>
      <c r="CF792" s="179"/>
      <c r="CG792" s="179"/>
      <c r="CH792" s="179"/>
      <c r="CI792" s="179"/>
      <c r="CJ792" s="179"/>
      <c r="CK792" s="179"/>
      <c r="CL792" s="179"/>
      <c r="CM792" s="179"/>
      <c r="CN792" s="179"/>
      <c r="CO792" s="179"/>
      <c r="CP792" s="179"/>
      <c r="CQ792" s="179"/>
      <c r="CR792" s="179"/>
      <c r="CS792" s="179"/>
      <c r="CT792" s="179"/>
      <c r="CU792" s="179"/>
      <c r="CV792" s="179"/>
      <c r="CW792" s="179"/>
      <c r="CX792" s="179"/>
      <c r="CY792" s="179"/>
      <c r="CZ792" s="179"/>
      <c r="DA792" s="179"/>
      <c r="DB792" s="179"/>
      <c r="DC792" s="179"/>
      <c r="DD792" s="179"/>
      <c r="DE792" s="179"/>
      <c r="DF792" s="179"/>
      <c r="DG792" s="179"/>
      <c r="DH792" s="179"/>
      <c r="DI792" s="179"/>
      <c r="DJ792" s="179"/>
      <c r="DK792" s="179"/>
      <c r="DL792" s="179"/>
      <c r="DM792" s="179"/>
      <c r="DN792" s="179"/>
      <c r="DO792" s="179"/>
      <c r="DP792" s="179"/>
      <c r="DQ792" s="179"/>
      <c r="DR792" s="179"/>
      <c r="DS792" s="179"/>
      <c r="DT792" s="179"/>
      <c r="DU792" s="179"/>
      <c r="DV792" s="179"/>
      <c r="DW792" s="179"/>
      <c r="DX792" s="179"/>
      <c r="DY792" s="179"/>
      <c r="DZ792" s="179"/>
      <c r="EA792" s="179"/>
      <c r="EB792" s="179"/>
      <c r="EC792" s="179"/>
      <c r="ED792" s="179"/>
      <c r="EE792" s="179"/>
      <c r="EF792" s="179"/>
      <c r="EG792" s="179"/>
      <c r="EH792" s="179"/>
      <c r="EI792" s="179"/>
      <c r="EJ792" s="179"/>
      <c r="EK792" s="179"/>
      <c r="EL792" s="179"/>
      <c r="EM792" s="179"/>
      <c r="EN792" s="179"/>
      <c r="EO792" s="179"/>
      <c r="EP792" s="179"/>
      <c r="EQ792" s="179"/>
      <c r="ER792" s="179"/>
      <c r="ES792" s="179"/>
      <c r="ET792" s="179"/>
      <c r="EU792" s="179"/>
      <c r="EV792" s="179"/>
      <c r="EW792" s="179"/>
      <c r="EX792" s="179"/>
      <c r="EY792" s="179"/>
      <c r="EZ792" s="179"/>
      <c r="FA792" s="179"/>
      <c r="FB792" s="179"/>
      <c r="FC792" s="179"/>
      <c r="FD792" s="179"/>
      <c r="FE792" s="179"/>
      <c r="FF792" s="179"/>
      <c r="FG792" s="179"/>
      <c r="FH792" s="179"/>
      <c r="FI792" s="179"/>
      <c r="FJ792" s="179"/>
      <c r="FK792" s="179"/>
      <c r="FL792" s="179"/>
      <c r="FM792" s="179"/>
      <c r="FN792" s="179"/>
      <c r="FO792" s="179"/>
      <c r="FP792" s="179"/>
      <c r="FQ792" s="179"/>
      <c r="FR792" s="179"/>
      <c r="FS792" s="179"/>
      <c r="FT792" s="179"/>
      <c r="FU792" s="179"/>
      <c r="FV792" s="179"/>
      <c r="FW792" s="179"/>
      <c r="FX792" s="179"/>
      <c r="FY792" s="179"/>
      <c r="FZ792" s="179"/>
      <c r="GA792" s="179"/>
      <c r="GB792" s="179"/>
      <c r="GC792" s="179"/>
      <c r="GD792" s="179"/>
      <c r="GE792" s="179"/>
      <c r="GF792" s="179"/>
      <c r="GG792" s="179"/>
      <c r="GH792" s="179"/>
      <c r="GI792" s="179"/>
      <c r="GJ792" s="179"/>
      <c r="GK792" s="179"/>
      <c r="GL792" s="179"/>
      <c r="GM792" s="179"/>
      <c r="GN792" s="179"/>
      <c r="GO792" s="179"/>
      <c r="GP792" s="179"/>
      <c r="GQ792" s="179"/>
      <c r="GR792" s="179"/>
      <c r="GS792" s="179"/>
      <c r="GT792" s="179"/>
      <c r="GU792" s="179"/>
      <c r="GV792" s="179"/>
      <c r="GW792" s="179"/>
      <c r="GX792" s="179"/>
      <c r="GY792" s="179"/>
      <c r="GZ792" s="179"/>
      <c r="HA792" s="179"/>
      <c r="HB792" s="179"/>
      <c r="HC792" s="179"/>
      <c r="HD792" s="179"/>
      <c r="HE792" s="179"/>
      <c r="HF792" s="179"/>
      <c r="HG792" s="179"/>
      <c r="HH792" s="179"/>
      <c r="HI792" s="179"/>
      <c r="HJ792" s="179"/>
      <c r="HK792" s="179"/>
      <c r="HL792" s="179"/>
      <c r="HM792" s="179"/>
      <c r="HN792" s="179"/>
      <c r="HO792" s="179"/>
      <c r="HP792" s="179"/>
      <c r="HQ792" s="179"/>
      <c r="HR792" s="179"/>
      <c r="HS792" s="179"/>
      <c r="HT792" s="179"/>
      <c r="HU792" s="179"/>
      <c r="HV792" s="179"/>
      <c r="HW792" s="179"/>
      <c r="HX792" s="179"/>
      <c r="HY792" s="179"/>
      <c r="HZ792" s="179"/>
      <c r="IA792" s="179"/>
      <c r="IB792" s="179"/>
      <c r="IC792" s="179"/>
      <c r="ID792" s="179"/>
      <c r="IE792" s="179"/>
      <c r="IF792" s="179"/>
      <c r="IG792" s="179"/>
      <c r="IH792" s="179"/>
      <c r="II792" s="179"/>
      <c r="IJ792" s="179"/>
      <c r="IK792" s="179"/>
      <c r="IL792" s="179"/>
      <c r="IM792" s="179"/>
      <c r="IN792" s="179"/>
      <c r="IO792" s="179"/>
      <c r="IP792" s="179"/>
      <c r="IQ792" s="179"/>
      <c r="IR792" s="179"/>
      <c r="IS792" s="179"/>
      <c r="IT792" s="179"/>
      <c r="IU792" s="179"/>
      <c r="IV792" s="179"/>
      <c r="IW792" s="179"/>
      <c r="IX792" s="179"/>
      <c r="IY792" s="179"/>
      <c r="IZ792" s="179"/>
      <c r="JA792" s="179"/>
      <c r="JB792" s="179"/>
      <c r="JC792" s="179"/>
      <c r="JD792" s="179"/>
      <c r="JE792" s="179"/>
      <c r="JF792" s="179"/>
      <c r="JG792" s="179"/>
      <c r="JH792" s="179"/>
      <c r="JI792" s="179"/>
      <c r="JJ792" s="61"/>
    </row>
    <row r="793" spans="1:270" s="9" customFormat="1" ht="80.099999999999994" customHeight="1" x14ac:dyDescent="0.25">
      <c r="A793" s="9">
        <f t="shared" si="67"/>
        <v>771</v>
      </c>
      <c r="B793" s="9">
        <f t="shared" si="69"/>
        <v>17</v>
      </c>
      <c r="C793" s="11" t="s">
        <v>1518</v>
      </c>
      <c r="D793" s="10" t="s">
        <v>276</v>
      </c>
      <c r="E793" s="9" t="s">
        <v>280</v>
      </c>
      <c r="F793" s="9" t="s">
        <v>280</v>
      </c>
      <c r="G793" s="9" t="s">
        <v>281</v>
      </c>
      <c r="H793" s="9" t="s">
        <v>4179</v>
      </c>
      <c r="I793" s="64" t="s">
        <v>4180</v>
      </c>
      <c r="J793" s="9">
        <v>3460309248</v>
      </c>
      <c r="K793" s="9" t="s">
        <v>280</v>
      </c>
      <c r="L793" s="9">
        <v>30.891280999999999</v>
      </c>
      <c r="M793" s="9">
        <v>69.868802000000002</v>
      </c>
      <c r="N793" s="9" t="s">
        <v>8</v>
      </c>
      <c r="O793" s="9" t="s">
        <v>7</v>
      </c>
      <c r="P793" s="9" t="s">
        <v>8</v>
      </c>
      <c r="R793" s="9">
        <v>4</v>
      </c>
      <c r="T793" s="9" t="s">
        <v>3978</v>
      </c>
      <c r="U793" s="9">
        <v>51600</v>
      </c>
      <c r="V793" s="9" t="s">
        <v>258</v>
      </c>
      <c r="W793" s="10" t="s">
        <v>11</v>
      </c>
      <c r="X793" s="10" t="s">
        <v>1471</v>
      </c>
      <c r="Y793" s="4"/>
      <c r="Z793" s="179"/>
      <c r="AA793" s="179"/>
      <c r="AB793" s="179"/>
      <c r="AC793" s="179"/>
      <c r="AD793" s="179"/>
      <c r="AE793" s="179"/>
      <c r="AF793" s="179"/>
      <c r="AG793" s="179"/>
      <c r="AH793" s="179"/>
      <c r="AI793" s="179"/>
      <c r="AJ793" s="179"/>
      <c r="AK793" s="179"/>
      <c r="AL793" s="179"/>
      <c r="AM793" s="179"/>
      <c r="AN793" s="179"/>
      <c r="AO793" s="179"/>
      <c r="AP793" s="179"/>
      <c r="AQ793" s="179"/>
      <c r="AR793" s="179"/>
      <c r="AS793" s="179"/>
      <c r="AT793" s="179"/>
      <c r="AU793" s="179"/>
      <c r="AV793" s="179"/>
      <c r="AW793" s="179"/>
      <c r="AX793" s="179"/>
      <c r="AY793" s="179"/>
      <c r="AZ793" s="179"/>
      <c r="BA793" s="179"/>
      <c r="BB793" s="179"/>
      <c r="BC793" s="179"/>
      <c r="BD793" s="179"/>
      <c r="BE793" s="179"/>
      <c r="BF793" s="179"/>
      <c r="BG793" s="179"/>
      <c r="BH793" s="179"/>
      <c r="BI793" s="179"/>
      <c r="BJ793" s="179"/>
      <c r="BK793" s="179"/>
      <c r="BL793" s="179"/>
      <c r="BM793" s="179"/>
      <c r="BN793" s="179"/>
      <c r="BO793" s="179"/>
      <c r="BP793" s="179"/>
      <c r="BQ793" s="179"/>
      <c r="BR793" s="179"/>
      <c r="BS793" s="179"/>
      <c r="BT793" s="179"/>
      <c r="BU793" s="179"/>
      <c r="BV793" s="179"/>
      <c r="BW793" s="179"/>
      <c r="BX793" s="179"/>
      <c r="BY793" s="179"/>
      <c r="BZ793" s="179"/>
      <c r="CA793" s="179"/>
      <c r="CB793" s="179"/>
      <c r="CC793" s="179"/>
      <c r="CD793" s="179"/>
      <c r="CE793" s="179"/>
      <c r="CF793" s="179"/>
      <c r="CG793" s="179"/>
      <c r="CH793" s="179"/>
      <c r="CI793" s="179"/>
      <c r="CJ793" s="179"/>
      <c r="CK793" s="179"/>
      <c r="CL793" s="179"/>
      <c r="CM793" s="179"/>
      <c r="CN793" s="179"/>
      <c r="CO793" s="179"/>
      <c r="CP793" s="179"/>
      <c r="CQ793" s="179"/>
      <c r="CR793" s="179"/>
      <c r="CS793" s="179"/>
      <c r="CT793" s="179"/>
      <c r="CU793" s="179"/>
      <c r="CV793" s="179"/>
      <c r="CW793" s="179"/>
      <c r="CX793" s="179"/>
      <c r="CY793" s="179"/>
      <c r="CZ793" s="179"/>
      <c r="DA793" s="179"/>
      <c r="DB793" s="179"/>
      <c r="DC793" s="179"/>
      <c r="DD793" s="179"/>
      <c r="DE793" s="179"/>
      <c r="DF793" s="179"/>
      <c r="DG793" s="179"/>
      <c r="DH793" s="179"/>
      <c r="DI793" s="179"/>
      <c r="DJ793" s="179"/>
      <c r="DK793" s="179"/>
      <c r="DL793" s="179"/>
      <c r="DM793" s="179"/>
      <c r="DN793" s="179"/>
      <c r="DO793" s="179"/>
      <c r="DP793" s="179"/>
      <c r="DQ793" s="179"/>
      <c r="DR793" s="179"/>
      <c r="DS793" s="179"/>
      <c r="DT793" s="179"/>
      <c r="DU793" s="179"/>
      <c r="DV793" s="179"/>
      <c r="DW793" s="179"/>
      <c r="DX793" s="179"/>
      <c r="DY793" s="179"/>
      <c r="DZ793" s="179"/>
      <c r="EA793" s="179"/>
      <c r="EB793" s="179"/>
      <c r="EC793" s="179"/>
      <c r="ED793" s="179"/>
      <c r="EE793" s="179"/>
      <c r="EF793" s="179"/>
      <c r="EG793" s="179"/>
      <c r="EH793" s="179"/>
      <c r="EI793" s="179"/>
      <c r="EJ793" s="179"/>
      <c r="EK793" s="179"/>
      <c r="EL793" s="179"/>
      <c r="EM793" s="179"/>
      <c r="EN793" s="179"/>
      <c r="EO793" s="179"/>
      <c r="EP793" s="179"/>
      <c r="EQ793" s="179"/>
      <c r="ER793" s="179"/>
      <c r="ES793" s="179"/>
      <c r="ET793" s="179"/>
      <c r="EU793" s="179"/>
      <c r="EV793" s="179"/>
      <c r="EW793" s="179"/>
      <c r="EX793" s="179"/>
      <c r="EY793" s="179"/>
      <c r="EZ793" s="179"/>
      <c r="FA793" s="179"/>
      <c r="FB793" s="179"/>
      <c r="FC793" s="179"/>
      <c r="FD793" s="179"/>
      <c r="FE793" s="179"/>
      <c r="FF793" s="179"/>
      <c r="FG793" s="179"/>
      <c r="FH793" s="179"/>
      <c r="FI793" s="179"/>
      <c r="FJ793" s="179"/>
      <c r="FK793" s="179"/>
      <c r="FL793" s="179"/>
      <c r="FM793" s="179"/>
      <c r="FN793" s="179"/>
      <c r="FO793" s="179"/>
      <c r="FP793" s="179"/>
      <c r="FQ793" s="179"/>
      <c r="FR793" s="179"/>
      <c r="FS793" s="179"/>
      <c r="FT793" s="179"/>
      <c r="FU793" s="179"/>
      <c r="FV793" s="179"/>
      <c r="FW793" s="179"/>
      <c r="FX793" s="179"/>
      <c r="FY793" s="179"/>
      <c r="FZ793" s="179"/>
      <c r="GA793" s="179"/>
      <c r="GB793" s="179"/>
      <c r="GC793" s="179"/>
      <c r="GD793" s="179"/>
      <c r="GE793" s="179"/>
      <c r="GF793" s="179"/>
      <c r="GG793" s="179"/>
      <c r="GH793" s="179"/>
      <c r="GI793" s="179"/>
      <c r="GJ793" s="179"/>
      <c r="GK793" s="179"/>
      <c r="GL793" s="179"/>
      <c r="GM793" s="179"/>
      <c r="GN793" s="179"/>
      <c r="GO793" s="179"/>
      <c r="GP793" s="179"/>
      <c r="GQ793" s="179"/>
      <c r="GR793" s="179"/>
      <c r="GS793" s="179"/>
      <c r="GT793" s="179"/>
      <c r="GU793" s="179"/>
      <c r="GV793" s="179"/>
      <c r="GW793" s="179"/>
      <c r="GX793" s="179"/>
      <c r="GY793" s="179"/>
      <c r="GZ793" s="179"/>
      <c r="HA793" s="179"/>
      <c r="HB793" s="179"/>
      <c r="HC793" s="179"/>
      <c r="HD793" s="179"/>
      <c r="HE793" s="179"/>
      <c r="HF793" s="179"/>
      <c r="HG793" s="179"/>
      <c r="HH793" s="179"/>
      <c r="HI793" s="179"/>
      <c r="HJ793" s="179"/>
      <c r="HK793" s="179"/>
      <c r="HL793" s="179"/>
      <c r="HM793" s="179"/>
      <c r="HN793" s="179"/>
      <c r="HO793" s="179"/>
      <c r="HP793" s="179"/>
      <c r="HQ793" s="179"/>
      <c r="HR793" s="179"/>
      <c r="HS793" s="179"/>
      <c r="HT793" s="179"/>
      <c r="HU793" s="179"/>
      <c r="HV793" s="179"/>
      <c r="HW793" s="179"/>
      <c r="HX793" s="179"/>
      <c r="HY793" s="179"/>
      <c r="HZ793" s="179"/>
      <c r="IA793" s="179"/>
      <c r="IB793" s="179"/>
      <c r="IC793" s="179"/>
      <c r="ID793" s="179"/>
      <c r="IE793" s="179"/>
      <c r="IF793" s="179"/>
      <c r="IG793" s="179"/>
      <c r="IH793" s="179"/>
      <c r="II793" s="179"/>
      <c r="IJ793" s="179"/>
      <c r="IK793" s="179"/>
      <c r="IL793" s="179"/>
      <c r="IM793" s="179"/>
      <c r="IN793" s="179"/>
      <c r="IO793" s="179"/>
      <c r="IP793" s="179"/>
      <c r="IQ793" s="179"/>
      <c r="IR793" s="179"/>
      <c r="IS793" s="179"/>
      <c r="IT793" s="179"/>
      <c r="IU793" s="179"/>
      <c r="IV793" s="179"/>
      <c r="IW793" s="179"/>
      <c r="IX793" s="179"/>
      <c r="IY793" s="179"/>
      <c r="IZ793" s="179"/>
      <c r="JA793" s="179"/>
      <c r="JB793" s="179"/>
      <c r="JC793" s="179"/>
      <c r="JD793" s="179"/>
      <c r="JE793" s="179"/>
      <c r="JF793" s="179"/>
      <c r="JG793" s="179"/>
      <c r="JH793" s="179"/>
      <c r="JI793" s="179"/>
      <c r="JJ793" s="61"/>
    </row>
    <row r="794" spans="1:270" s="9" customFormat="1" ht="80.099999999999994" customHeight="1" x14ac:dyDescent="0.25">
      <c r="A794" s="9">
        <f t="shared" si="67"/>
        <v>772</v>
      </c>
      <c r="B794" s="9">
        <f t="shared" si="69"/>
        <v>18</v>
      </c>
      <c r="C794" s="11" t="s">
        <v>1518</v>
      </c>
      <c r="D794" s="10" t="s">
        <v>276</v>
      </c>
      <c r="E794" s="9" t="s">
        <v>4017</v>
      </c>
      <c r="F794" s="9" t="s">
        <v>4017</v>
      </c>
      <c r="G794" s="9" t="s">
        <v>4025</v>
      </c>
      <c r="H794" s="9" t="s">
        <v>3551</v>
      </c>
      <c r="I794" s="64" t="s">
        <v>4181</v>
      </c>
      <c r="J794" s="9">
        <v>3337290187</v>
      </c>
      <c r="K794" s="9" t="s">
        <v>4017</v>
      </c>
      <c r="L794" s="9">
        <v>31.022886</v>
      </c>
      <c r="M794" s="9">
        <v>69.893376000000004</v>
      </c>
      <c r="N794" s="9" t="s">
        <v>8</v>
      </c>
      <c r="O794" s="9" t="s">
        <v>7</v>
      </c>
      <c r="P794" s="9" t="s">
        <v>8</v>
      </c>
      <c r="R794" s="9">
        <v>4</v>
      </c>
      <c r="T794" s="9" t="s">
        <v>3978</v>
      </c>
      <c r="U794" s="9">
        <v>51600</v>
      </c>
      <c r="V794" s="9" t="s">
        <v>258</v>
      </c>
      <c r="W794" s="10" t="s">
        <v>11</v>
      </c>
      <c r="X794" s="10" t="s">
        <v>1471</v>
      </c>
      <c r="Y794" s="4"/>
      <c r="Z794" s="179"/>
      <c r="AA794" s="179"/>
      <c r="AB794" s="179"/>
      <c r="AC794" s="179"/>
      <c r="AD794" s="179"/>
      <c r="AE794" s="179"/>
      <c r="AF794" s="179"/>
      <c r="AG794" s="179"/>
      <c r="AH794" s="179"/>
      <c r="AI794" s="179"/>
      <c r="AJ794" s="179"/>
      <c r="AK794" s="179"/>
      <c r="AL794" s="179"/>
      <c r="AM794" s="179"/>
      <c r="AN794" s="179"/>
      <c r="AO794" s="179"/>
      <c r="AP794" s="179"/>
      <c r="AQ794" s="179"/>
      <c r="AR794" s="179"/>
      <c r="AS794" s="179"/>
      <c r="AT794" s="179"/>
      <c r="AU794" s="179"/>
      <c r="AV794" s="179"/>
      <c r="AW794" s="179"/>
      <c r="AX794" s="179"/>
      <c r="AY794" s="179"/>
      <c r="AZ794" s="179"/>
      <c r="BA794" s="179"/>
      <c r="BB794" s="179"/>
      <c r="BC794" s="179"/>
      <c r="BD794" s="179"/>
      <c r="BE794" s="179"/>
      <c r="BF794" s="179"/>
      <c r="BG794" s="179"/>
      <c r="BH794" s="179"/>
      <c r="BI794" s="179"/>
      <c r="BJ794" s="179"/>
      <c r="BK794" s="179"/>
      <c r="BL794" s="179"/>
      <c r="BM794" s="179"/>
      <c r="BN794" s="179"/>
      <c r="BO794" s="179"/>
      <c r="BP794" s="179"/>
      <c r="BQ794" s="179"/>
      <c r="BR794" s="179"/>
      <c r="BS794" s="179"/>
      <c r="BT794" s="179"/>
      <c r="BU794" s="179"/>
      <c r="BV794" s="179"/>
      <c r="BW794" s="179"/>
      <c r="BX794" s="179"/>
      <c r="BY794" s="179"/>
      <c r="BZ794" s="179"/>
      <c r="CA794" s="179"/>
      <c r="CB794" s="179"/>
      <c r="CC794" s="179"/>
      <c r="CD794" s="179"/>
      <c r="CE794" s="179"/>
      <c r="CF794" s="179"/>
      <c r="CG794" s="179"/>
      <c r="CH794" s="179"/>
      <c r="CI794" s="179"/>
      <c r="CJ794" s="179"/>
      <c r="CK794" s="179"/>
      <c r="CL794" s="179"/>
      <c r="CM794" s="179"/>
      <c r="CN794" s="179"/>
      <c r="CO794" s="179"/>
      <c r="CP794" s="179"/>
      <c r="CQ794" s="179"/>
      <c r="CR794" s="179"/>
      <c r="CS794" s="179"/>
      <c r="CT794" s="179"/>
      <c r="CU794" s="179"/>
      <c r="CV794" s="179"/>
      <c r="CW794" s="179"/>
      <c r="CX794" s="179"/>
      <c r="CY794" s="179"/>
      <c r="CZ794" s="179"/>
      <c r="DA794" s="179"/>
      <c r="DB794" s="179"/>
      <c r="DC794" s="179"/>
      <c r="DD794" s="179"/>
      <c r="DE794" s="179"/>
      <c r="DF794" s="179"/>
      <c r="DG794" s="179"/>
      <c r="DH794" s="179"/>
      <c r="DI794" s="179"/>
      <c r="DJ794" s="179"/>
      <c r="DK794" s="179"/>
      <c r="DL794" s="179"/>
      <c r="DM794" s="179"/>
      <c r="DN794" s="179"/>
      <c r="DO794" s="179"/>
      <c r="DP794" s="179"/>
      <c r="DQ794" s="179"/>
      <c r="DR794" s="179"/>
      <c r="DS794" s="179"/>
      <c r="DT794" s="179"/>
      <c r="DU794" s="179"/>
      <c r="DV794" s="179"/>
      <c r="DW794" s="179"/>
      <c r="DX794" s="179"/>
      <c r="DY794" s="179"/>
      <c r="DZ794" s="179"/>
      <c r="EA794" s="179"/>
      <c r="EB794" s="179"/>
      <c r="EC794" s="179"/>
      <c r="ED794" s="179"/>
      <c r="EE794" s="179"/>
      <c r="EF794" s="179"/>
      <c r="EG794" s="179"/>
      <c r="EH794" s="179"/>
      <c r="EI794" s="179"/>
      <c r="EJ794" s="179"/>
      <c r="EK794" s="179"/>
      <c r="EL794" s="179"/>
      <c r="EM794" s="179"/>
      <c r="EN794" s="179"/>
      <c r="EO794" s="179"/>
      <c r="EP794" s="179"/>
      <c r="EQ794" s="179"/>
      <c r="ER794" s="179"/>
      <c r="ES794" s="179"/>
      <c r="ET794" s="179"/>
      <c r="EU794" s="179"/>
      <c r="EV794" s="179"/>
      <c r="EW794" s="179"/>
      <c r="EX794" s="179"/>
      <c r="EY794" s="179"/>
      <c r="EZ794" s="179"/>
      <c r="FA794" s="179"/>
      <c r="FB794" s="179"/>
      <c r="FC794" s="179"/>
      <c r="FD794" s="179"/>
      <c r="FE794" s="179"/>
      <c r="FF794" s="179"/>
      <c r="FG794" s="179"/>
      <c r="FH794" s="179"/>
      <c r="FI794" s="179"/>
      <c r="FJ794" s="179"/>
      <c r="FK794" s="179"/>
      <c r="FL794" s="179"/>
      <c r="FM794" s="179"/>
      <c r="FN794" s="179"/>
      <c r="FO794" s="179"/>
      <c r="FP794" s="179"/>
      <c r="FQ794" s="179"/>
      <c r="FR794" s="179"/>
      <c r="FS794" s="179"/>
      <c r="FT794" s="179"/>
      <c r="FU794" s="179"/>
      <c r="FV794" s="179"/>
      <c r="FW794" s="179"/>
      <c r="FX794" s="179"/>
      <c r="FY794" s="179"/>
      <c r="FZ794" s="179"/>
      <c r="GA794" s="179"/>
      <c r="GB794" s="179"/>
      <c r="GC794" s="179"/>
      <c r="GD794" s="179"/>
      <c r="GE794" s="179"/>
      <c r="GF794" s="179"/>
      <c r="GG794" s="179"/>
      <c r="GH794" s="179"/>
      <c r="GI794" s="179"/>
      <c r="GJ794" s="179"/>
      <c r="GK794" s="179"/>
      <c r="GL794" s="179"/>
      <c r="GM794" s="179"/>
      <c r="GN794" s="179"/>
      <c r="GO794" s="179"/>
      <c r="GP794" s="179"/>
      <c r="GQ794" s="179"/>
      <c r="GR794" s="179"/>
      <c r="GS794" s="179"/>
      <c r="GT794" s="179"/>
      <c r="GU794" s="179"/>
      <c r="GV794" s="179"/>
      <c r="GW794" s="179"/>
      <c r="GX794" s="179"/>
      <c r="GY794" s="179"/>
      <c r="GZ794" s="179"/>
      <c r="HA794" s="179"/>
      <c r="HB794" s="179"/>
      <c r="HC794" s="179"/>
      <c r="HD794" s="179"/>
      <c r="HE794" s="179"/>
      <c r="HF794" s="179"/>
      <c r="HG794" s="179"/>
      <c r="HH794" s="179"/>
      <c r="HI794" s="179"/>
      <c r="HJ794" s="179"/>
      <c r="HK794" s="179"/>
      <c r="HL794" s="179"/>
      <c r="HM794" s="179"/>
      <c r="HN794" s="179"/>
      <c r="HO794" s="179"/>
      <c r="HP794" s="179"/>
      <c r="HQ794" s="179"/>
      <c r="HR794" s="179"/>
      <c r="HS794" s="179"/>
      <c r="HT794" s="179"/>
      <c r="HU794" s="179"/>
      <c r="HV794" s="179"/>
      <c r="HW794" s="179"/>
      <c r="HX794" s="179"/>
      <c r="HY794" s="179"/>
      <c r="HZ794" s="179"/>
      <c r="IA794" s="179"/>
      <c r="IB794" s="179"/>
      <c r="IC794" s="179"/>
      <c r="ID794" s="179"/>
      <c r="IE794" s="179"/>
      <c r="IF794" s="179"/>
      <c r="IG794" s="179"/>
      <c r="IH794" s="179"/>
      <c r="II794" s="179"/>
      <c r="IJ794" s="179"/>
      <c r="IK794" s="179"/>
      <c r="IL794" s="179"/>
      <c r="IM794" s="179"/>
      <c r="IN794" s="179"/>
      <c r="IO794" s="179"/>
      <c r="IP794" s="179"/>
      <c r="IQ794" s="179"/>
      <c r="IR794" s="179"/>
      <c r="IS794" s="179"/>
      <c r="IT794" s="179"/>
      <c r="IU794" s="179"/>
      <c r="IV794" s="179"/>
      <c r="IW794" s="179"/>
      <c r="IX794" s="179"/>
      <c r="IY794" s="179"/>
      <c r="IZ794" s="179"/>
      <c r="JA794" s="179"/>
      <c r="JB794" s="179"/>
      <c r="JC794" s="179"/>
      <c r="JD794" s="179"/>
      <c r="JE794" s="179"/>
      <c r="JF794" s="179"/>
      <c r="JG794" s="179"/>
      <c r="JH794" s="179"/>
      <c r="JI794" s="179"/>
      <c r="JJ794" s="61"/>
    </row>
    <row r="795" spans="1:270" s="9" customFormat="1" ht="80.099999999999994" customHeight="1" x14ac:dyDescent="0.25">
      <c r="A795" s="9">
        <f t="shared" si="67"/>
        <v>773</v>
      </c>
      <c r="B795" s="9">
        <f t="shared" si="69"/>
        <v>19</v>
      </c>
      <c r="C795" s="11" t="s">
        <v>1518</v>
      </c>
      <c r="D795" s="10" t="s">
        <v>276</v>
      </c>
      <c r="E795" s="9" t="s">
        <v>280</v>
      </c>
      <c r="F795" s="9" t="s">
        <v>280</v>
      </c>
      <c r="G795" s="9" t="s">
        <v>3980</v>
      </c>
      <c r="H795" s="9" t="s">
        <v>2881</v>
      </c>
      <c r="I795" s="64" t="s">
        <v>4182</v>
      </c>
      <c r="J795" s="9">
        <v>3342451958</v>
      </c>
      <c r="K795" s="9" t="s">
        <v>280</v>
      </c>
      <c r="L795" s="9">
        <v>30.923275</v>
      </c>
      <c r="M795" s="9">
        <v>69.891727000000003</v>
      </c>
      <c r="N795" s="9" t="s">
        <v>8</v>
      </c>
      <c r="O795" s="9" t="s">
        <v>7</v>
      </c>
      <c r="P795" s="9" t="s">
        <v>8</v>
      </c>
      <c r="R795" s="9">
        <v>4</v>
      </c>
      <c r="T795" s="9" t="s">
        <v>3978</v>
      </c>
      <c r="U795" s="9">
        <v>51600</v>
      </c>
      <c r="V795" s="9" t="s">
        <v>258</v>
      </c>
      <c r="W795" s="10" t="s">
        <v>11</v>
      </c>
      <c r="X795" s="10" t="s">
        <v>1471</v>
      </c>
      <c r="Y795" s="4"/>
      <c r="Z795" s="179"/>
      <c r="AA795" s="179"/>
      <c r="AB795" s="179"/>
      <c r="AC795" s="179"/>
      <c r="AD795" s="179"/>
      <c r="AE795" s="179"/>
      <c r="AF795" s="179"/>
      <c r="AG795" s="179"/>
      <c r="AH795" s="179"/>
      <c r="AI795" s="179"/>
      <c r="AJ795" s="179"/>
      <c r="AK795" s="179"/>
      <c r="AL795" s="179"/>
      <c r="AM795" s="179"/>
      <c r="AN795" s="179"/>
      <c r="AO795" s="179"/>
      <c r="AP795" s="179"/>
      <c r="AQ795" s="179"/>
      <c r="AR795" s="179"/>
      <c r="AS795" s="179"/>
      <c r="AT795" s="179"/>
      <c r="AU795" s="179"/>
      <c r="AV795" s="179"/>
      <c r="AW795" s="179"/>
      <c r="AX795" s="179"/>
      <c r="AY795" s="179"/>
      <c r="AZ795" s="179"/>
      <c r="BA795" s="179"/>
      <c r="BB795" s="179"/>
      <c r="BC795" s="179"/>
      <c r="BD795" s="179"/>
      <c r="BE795" s="179"/>
      <c r="BF795" s="179"/>
      <c r="BG795" s="179"/>
      <c r="BH795" s="179"/>
      <c r="BI795" s="179"/>
      <c r="BJ795" s="179"/>
      <c r="BK795" s="179"/>
      <c r="BL795" s="179"/>
      <c r="BM795" s="179"/>
      <c r="BN795" s="179"/>
      <c r="BO795" s="179"/>
      <c r="BP795" s="179"/>
      <c r="BQ795" s="179"/>
      <c r="BR795" s="179"/>
      <c r="BS795" s="179"/>
      <c r="BT795" s="179"/>
      <c r="BU795" s="179"/>
      <c r="BV795" s="179"/>
      <c r="BW795" s="179"/>
      <c r="BX795" s="179"/>
      <c r="BY795" s="179"/>
      <c r="BZ795" s="179"/>
      <c r="CA795" s="179"/>
      <c r="CB795" s="179"/>
      <c r="CC795" s="179"/>
      <c r="CD795" s="179"/>
      <c r="CE795" s="179"/>
      <c r="CF795" s="179"/>
      <c r="CG795" s="179"/>
      <c r="CH795" s="179"/>
      <c r="CI795" s="179"/>
      <c r="CJ795" s="179"/>
      <c r="CK795" s="179"/>
      <c r="CL795" s="179"/>
      <c r="CM795" s="179"/>
      <c r="CN795" s="179"/>
      <c r="CO795" s="179"/>
      <c r="CP795" s="179"/>
      <c r="CQ795" s="179"/>
      <c r="CR795" s="179"/>
      <c r="CS795" s="179"/>
      <c r="CT795" s="179"/>
      <c r="CU795" s="179"/>
      <c r="CV795" s="179"/>
      <c r="CW795" s="179"/>
      <c r="CX795" s="179"/>
      <c r="CY795" s="179"/>
      <c r="CZ795" s="179"/>
      <c r="DA795" s="179"/>
      <c r="DB795" s="179"/>
      <c r="DC795" s="179"/>
      <c r="DD795" s="179"/>
      <c r="DE795" s="179"/>
      <c r="DF795" s="179"/>
      <c r="DG795" s="179"/>
      <c r="DH795" s="179"/>
      <c r="DI795" s="179"/>
      <c r="DJ795" s="179"/>
      <c r="DK795" s="179"/>
      <c r="DL795" s="179"/>
      <c r="DM795" s="179"/>
      <c r="DN795" s="179"/>
      <c r="DO795" s="179"/>
      <c r="DP795" s="179"/>
      <c r="DQ795" s="179"/>
      <c r="DR795" s="179"/>
      <c r="DS795" s="179"/>
      <c r="DT795" s="179"/>
      <c r="DU795" s="179"/>
      <c r="DV795" s="179"/>
      <c r="DW795" s="179"/>
      <c r="DX795" s="179"/>
      <c r="DY795" s="179"/>
      <c r="DZ795" s="179"/>
      <c r="EA795" s="179"/>
      <c r="EB795" s="179"/>
      <c r="EC795" s="179"/>
      <c r="ED795" s="179"/>
      <c r="EE795" s="179"/>
      <c r="EF795" s="179"/>
      <c r="EG795" s="179"/>
      <c r="EH795" s="179"/>
      <c r="EI795" s="179"/>
      <c r="EJ795" s="179"/>
      <c r="EK795" s="179"/>
      <c r="EL795" s="179"/>
      <c r="EM795" s="179"/>
      <c r="EN795" s="179"/>
      <c r="EO795" s="179"/>
      <c r="EP795" s="179"/>
      <c r="EQ795" s="179"/>
      <c r="ER795" s="179"/>
      <c r="ES795" s="179"/>
      <c r="ET795" s="179"/>
      <c r="EU795" s="179"/>
      <c r="EV795" s="179"/>
      <c r="EW795" s="179"/>
      <c r="EX795" s="179"/>
      <c r="EY795" s="179"/>
      <c r="EZ795" s="179"/>
      <c r="FA795" s="179"/>
      <c r="FB795" s="179"/>
      <c r="FC795" s="179"/>
      <c r="FD795" s="179"/>
      <c r="FE795" s="179"/>
      <c r="FF795" s="179"/>
      <c r="FG795" s="179"/>
      <c r="FH795" s="179"/>
      <c r="FI795" s="179"/>
      <c r="FJ795" s="179"/>
      <c r="FK795" s="179"/>
      <c r="FL795" s="179"/>
      <c r="FM795" s="179"/>
      <c r="FN795" s="179"/>
      <c r="FO795" s="179"/>
      <c r="FP795" s="179"/>
      <c r="FQ795" s="179"/>
      <c r="FR795" s="179"/>
      <c r="FS795" s="179"/>
      <c r="FT795" s="179"/>
      <c r="FU795" s="179"/>
      <c r="FV795" s="179"/>
      <c r="FW795" s="179"/>
      <c r="FX795" s="179"/>
      <c r="FY795" s="179"/>
      <c r="FZ795" s="179"/>
      <c r="GA795" s="179"/>
      <c r="GB795" s="179"/>
      <c r="GC795" s="179"/>
      <c r="GD795" s="179"/>
      <c r="GE795" s="179"/>
      <c r="GF795" s="179"/>
      <c r="GG795" s="179"/>
      <c r="GH795" s="179"/>
      <c r="GI795" s="179"/>
      <c r="GJ795" s="179"/>
      <c r="GK795" s="179"/>
      <c r="GL795" s="179"/>
      <c r="GM795" s="179"/>
      <c r="GN795" s="179"/>
      <c r="GO795" s="179"/>
      <c r="GP795" s="179"/>
      <c r="GQ795" s="179"/>
      <c r="GR795" s="179"/>
      <c r="GS795" s="179"/>
      <c r="GT795" s="179"/>
      <c r="GU795" s="179"/>
      <c r="GV795" s="179"/>
      <c r="GW795" s="179"/>
      <c r="GX795" s="179"/>
      <c r="GY795" s="179"/>
      <c r="GZ795" s="179"/>
      <c r="HA795" s="179"/>
      <c r="HB795" s="179"/>
      <c r="HC795" s="179"/>
      <c r="HD795" s="179"/>
      <c r="HE795" s="179"/>
      <c r="HF795" s="179"/>
      <c r="HG795" s="179"/>
      <c r="HH795" s="179"/>
      <c r="HI795" s="179"/>
      <c r="HJ795" s="179"/>
      <c r="HK795" s="179"/>
      <c r="HL795" s="179"/>
      <c r="HM795" s="179"/>
      <c r="HN795" s="179"/>
      <c r="HO795" s="179"/>
      <c r="HP795" s="179"/>
      <c r="HQ795" s="179"/>
      <c r="HR795" s="179"/>
      <c r="HS795" s="179"/>
      <c r="HT795" s="179"/>
      <c r="HU795" s="179"/>
      <c r="HV795" s="179"/>
      <c r="HW795" s="179"/>
      <c r="HX795" s="179"/>
      <c r="HY795" s="179"/>
      <c r="HZ795" s="179"/>
      <c r="IA795" s="179"/>
      <c r="IB795" s="179"/>
      <c r="IC795" s="179"/>
      <c r="ID795" s="179"/>
      <c r="IE795" s="179"/>
      <c r="IF795" s="179"/>
      <c r="IG795" s="179"/>
      <c r="IH795" s="179"/>
      <c r="II795" s="179"/>
      <c r="IJ795" s="179"/>
      <c r="IK795" s="179"/>
      <c r="IL795" s="179"/>
      <c r="IM795" s="179"/>
      <c r="IN795" s="179"/>
      <c r="IO795" s="179"/>
      <c r="IP795" s="179"/>
      <c r="IQ795" s="179"/>
      <c r="IR795" s="179"/>
      <c r="IS795" s="179"/>
      <c r="IT795" s="179"/>
      <c r="IU795" s="179"/>
      <c r="IV795" s="179"/>
      <c r="IW795" s="179"/>
      <c r="IX795" s="179"/>
      <c r="IY795" s="179"/>
      <c r="IZ795" s="179"/>
      <c r="JA795" s="179"/>
      <c r="JB795" s="179"/>
      <c r="JC795" s="179"/>
      <c r="JD795" s="179"/>
      <c r="JE795" s="179"/>
      <c r="JF795" s="179"/>
      <c r="JG795" s="179"/>
      <c r="JH795" s="179"/>
      <c r="JI795" s="179"/>
      <c r="JJ795" s="61"/>
    </row>
    <row r="796" spans="1:270" s="9" customFormat="1" ht="80.099999999999994" customHeight="1" x14ac:dyDescent="0.25">
      <c r="A796" s="9">
        <f t="shared" si="67"/>
        <v>774</v>
      </c>
      <c r="B796" s="9">
        <f t="shared" ref="B796:B811" si="70">B795+1</f>
        <v>20</v>
      </c>
      <c r="C796" s="11" t="s">
        <v>1518</v>
      </c>
      <c r="D796" s="10" t="s">
        <v>276</v>
      </c>
      <c r="E796" s="9" t="s">
        <v>280</v>
      </c>
      <c r="F796" s="9" t="s">
        <v>280</v>
      </c>
      <c r="G796" s="88" t="s">
        <v>3735</v>
      </c>
      <c r="H796" s="9" t="s">
        <v>4116</v>
      </c>
      <c r="I796" s="64" t="s">
        <v>4183</v>
      </c>
      <c r="J796" s="9">
        <v>3412417938</v>
      </c>
      <c r="K796" s="9" t="s">
        <v>280</v>
      </c>
      <c r="L796" s="9">
        <v>30.852528</v>
      </c>
      <c r="M796" s="9">
        <v>69.774745999999993</v>
      </c>
      <c r="N796" s="9" t="s">
        <v>8</v>
      </c>
      <c r="O796" s="9" t="s">
        <v>7</v>
      </c>
      <c r="P796" s="9" t="s">
        <v>8</v>
      </c>
      <c r="R796" s="9">
        <v>4</v>
      </c>
      <c r="T796" s="9" t="s">
        <v>3978</v>
      </c>
      <c r="U796" s="9">
        <v>51600</v>
      </c>
      <c r="V796" s="9" t="s">
        <v>258</v>
      </c>
      <c r="W796" s="10" t="s">
        <v>11</v>
      </c>
      <c r="X796" s="10" t="s">
        <v>1471</v>
      </c>
      <c r="Y796" s="4"/>
      <c r="Z796" s="179"/>
      <c r="AA796" s="179"/>
      <c r="AB796" s="179"/>
      <c r="AC796" s="179"/>
      <c r="AD796" s="179"/>
      <c r="AE796" s="179"/>
      <c r="AF796" s="179"/>
      <c r="AG796" s="179"/>
      <c r="AH796" s="179"/>
      <c r="AI796" s="179"/>
      <c r="AJ796" s="179"/>
      <c r="AK796" s="179"/>
      <c r="AL796" s="179"/>
      <c r="AM796" s="179"/>
      <c r="AN796" s="179"/>
      <c r="AO796" s="179"/>
      <c r="AP796" s="179"/>
      <c r="AQ796" s="179"/>
      <c r="AR796" s="179"/>
      <c r="AS796" s="179"/>
      <c r="AT796" s="179"/>
      <c r="AU796" s="179"/>
      <c r="AV796" s="179"/>
      <c r="AW796" s="179"/>
      <c r="AX796" s="179"/>
      <c r="AY796" s="179"/>
      <c r="AZ796" s="179"/>
      <c r="BA796" s="179"/>
      <c r="BB796" s="179"/>
      <c r="BC796" s="179"/>
      <c r="BD796" s="179"/>
      <c r="BE796" s="179"/>
      <c r="BF796" s="179"/>
      <c r="BG796" s="179"/>
      <c r="BH796" s="179"/>
      <c r="BI796" s="179"/>
      <c r="BJ796" s="179"/>
      <c r="BK796" s="179"/>
      <c r="BL796" s="179"/>
      <c r="BM796" s="179"/>
      <c r="BN796" s="179"/>
      <c r="BO796" s="179"/>
      <c r="BP796" s="179"/>
      <c r="BQ796" s="179"/>
      <c r="BR796" s="179"/>
      <c r="BS796" s="179"/>
      <c r="BT796" s="179"/>
      <c r="BU796" s="179"/>
      <c r="BV796" s="179"/>
      <c r="BW796" s="179"/>
      <c r="BX796" s="179"/>
      <c r="BY796" s="179"/>
      <c r="BZ796" s="179"/>
      <c r="CA796" s="179"/>
      <c r="CB796" s="179"/>
      <c r="CC796" s="179"/>
      <c r="CD796" s="179"/>
      <c r="CE796" s="179"/>
      <c r="CF796" s="179"/>
      <c r="CG796" s="179"/>
      <c r="CH796" s="179"/>
      <c r="CI796" s="179"/>
      <c r="CJ796" s="179"/>
      <c r="CK796" s="179"/>
      <c r="CL796" s="179"/>
      <c r="CM796" s="179"/>
      <c r="CN796" s="179"/>
      <c r="CO796" s="179"/>
      <c r="CP796" s="179"/>
      <c r="CQ796" s="179"/>
      <c r="CR796" s="179"/>
      <c r="CS796" s="179"/>
      <c r="CT796" s="179"/>
      <c r="CU796" s="179"/>
      <c r="CV796" s="179"/>
      <c r="CW796" s="179"/>
      <c r="CX796" s="179"/>
      <c r="CY796" s="179"/>
      <c r="CZ796" s="179"/>
      <c r="DA796" s="179"/>
      <c r="DB796" s="179"/>
      <c r="DC796" s="179"/>
      <c r="DD796" s="179"/>
      <c r="DE796" s="179"/>
      <c r="DF796" s="179"/>
      <c r="DG796" s="179"/>
      <c r="DH796" s="179"/>
      <c r="DI796" s="179"/>
      <c r="DJ796" s="179"/>
      <c r="DK796" s="179"/>
      <c r="DL796" s="179"/>
      <c r="DM796" s="179"/>
      <c r="DN796" s="179"/>
      <c r="DO796" s="179"/>
      <c r="DP796" s="179"/>
      <c r="DQ796" s="179"/>
      <c r="DR796" s="179"/>
      <c r="DS796" s="179"/>
      <c r="DT796" s="179"/>
      <c r="DU796" s="179"/>
      <c r="DV796" s="179"/>
      <c r="DW796" s="179"/>
      <c r="DX796" s="179"/>
      <c r="DY796" s="179"/>
      <c r="DZ796" s="179"/>
      <c r="EA796" s="179"/>
      <c r="EB796" s="179"/>
      <c r="EC796" s="179"/>
      <c r="ED796" s="179"/>
      <c r="EE796" s="179"/>
      <c r="EF796" s="179"/>
      <c r="EG796" s="179"/>
      <c r="EH796" s="179"/>
      <c r="EI796" s="179"/>
      <c r="EJ796" s="179"/>
      <c r="EK796" s="179"/>
      <c r="EL796" s="179"/>
      <c r="EM796" s="179"/>
      <c r="EN796" s="179"/>
      <c r="EO796" s="179"/>
      <c r="EP796" s="179"/>
      <c r="EQ796" s="179"/>
      <c r="ER796" s="179"/>
      <c r="ES796" s="179"/>
      <c r="ET796" s="179"/>
      <c r="EU796" s="179"/>
      <c r="EV796" s="179"/>
      <c r="EW796" s="179"/>
      <c r="EX796" s="179"/>
      <c r="EY796" s="179"/>
      <c r="EZ796" s="179"/>
      <c r="FA796" s="179"/>
      <c r="FB796" s="179"/>
      <c r="FC796" s="179"/>
      <c r="FD796" s="179"/>
      <c r="FE796" s="179"/>
      <c r="FF796" s="179"/>
      <c r="FG796" s="179"/>
      <c r="FH796" s="179"/>
      <c r="FI796" s="179"/>
      <c r="FJ796" s="179"/>
      <c r="FK796" s="179"/>
      <c r="FL796" s="179"/>
      <c r="FM796" s="179"/>
      <c r="FN796" s="179"/>
      <c r="FO796" s="179"/>
      <c r="FP796" s="179"/>
      <c r="FQ796" s="179"/>
      <c r="FR796" s="179"/>
      <c r="FS796" s="179"/>
      <c r="FT796" s="179"/>
      <c r="FU796" s="179"/>
      <c r="FV796" s="179"/>
      <c r="FW796" s="179"/>
      <c r="FX796" s="179"/>
      <c r="FY796" s="179"/>
      <c r="FZ796" s="179"/>
      <c r="GA796" s="179"/>
      <c r="GB796" s="179"/>
      <c r="GC796" s="179"/>
      <c r="GD796" s="179"/>
      <c r="GE796" s="179"/>
      <c r="GF796" s="179"/>
      <c r="GG796" s="179"/>
      <c r="GH796" s="179"/>
      <c r="GI796" s="179"/>
      <c r="GJ796" s="179"/>
      <c r="GK796" s="179"/>
      <c r="GL796" s="179"/>
      <c r="GM796" s="179"/>
      <c r="GN796" s="179"/>
      <c r="GO796" s="179"/>
      <c r="GP796" s="179"/>
      <c r="GQ796" s="179"/>
      <c r="GR796" s="179"/>
      <c r="GS796" s="179"/>
      <c r="GT796" s="179"/>
      <c r="GU796" s="179"/>
      <c r="GV796" s="179"/>
      <c r="GW796" s="179"/>
      <c r="GX796" s="179"/>
      <c r="GY796" s="179"/>
      <c r="GZ796" s="179"/>
      <c r="HA796" s="179"/>
      <c r="HB796" s="179"/>
      <c r="HC796" s="179"/>
      <c r="HD796" s="179"/>
      <c r="HE796" s="179"/>
      <c r="HF796" s="179"/>
      <c r="HG796" s="179"/>
      <c r="HH796" s="179"/>
      <c r="HI796" s="179"/>
      <c r="HJ796" s="179"/>
      <c r="HK796" s="179"/>
      <c r="HL796" s="179"/>
      <c r="HM796" s="179"/>
      <c r="HN796" s="179"/>
      <c r="HO796" s="179"/>
      <c r="HP796" s="179"/>
      <c r="HQ796" s="179"/>
      <c r="HR796" s="179"/>
      <c r="HS796" s="179"/>
      <c r="HT796" s="179"/>
      <c r="HU796" s="179"/>
      <c r="HV796" s="179"/>
      <c r="HW796" s="179"/>
      <c r="HX796" s="179"/>
      <c r="HY796" s="179"/>
      <c r="HZ796" s="179"/>
      <c r="IA796" s="179"/>
      <c r="IB796" s="179"/>
      <c r="IC796" s="179"/>
      <c r="ID796" s="179"/>
      <c r="IE796" s="179"/>
      <c r="IF796" s="179"/>
      <c r="IG796" s="179"/>
      <c r="IH796" s="179"/>
      <c r="II796" s="179"/>
      <c r="IJ796" s="179"/>
      <c r="IK796" s="179"/>
      <c r="IL796" s="179"/>
      <c r="IM796" s="179"/>
      <c r="IN796" s="179"/>
      <c r="IO796" s="179"/>
      <c r="IP796" s="179"/>
      <c r="IQ796" s="179"/>
      <c r="IR796" s="179"/>
      <c r="IS796" s="179"/>
      <c r="IT796" s="179"/>
      <c r="IU796" s="179"/>
      <c r="IV796" s="179"/>
      <c r="IW796" s="179"/>
      <c r="IX796" s="179"/>
      <c r="IY796" s="179"/>
      <c r="IZ796" s="179"/>
      <c r="JA796" s="179"/>
      <c r="JB796" s="179"/>
      <c r="JC796" s="179"/>
      <c r="JD796" s="179"/>
      <c r="JE796" s="179"/>
      <c r="JF796" s="179"/>
      <c r="JG796" s="179"/>
      <c r="JH796" s="179"/>
      <c r="JI796" s="179"/>
      <c r="JJ796" s="61"/>
    </row>
    <row r="797" spans="1:270" s="9" customFormat="1" ht="80.099999999999994" customHeight="1" x14ac:dyDescent="0.25">
      <c r="A797" s="9">
        <f t="shared" si="67"/>
        <v>775</v>
      </c>
      <c r="B797" s="9">
        <f t="shared" si="70"/>
        <v>21</v>
      </c>
      <c r="C797" s="11" t="s">
        <v>1518</v>
      </c>
      <c r="D797" s="10" t="s">
        <v>276</v>
      </c>
      <c r="E797" s="9" t="s">
        <v>280</v>
      </c>
      <c r="F797" s="9" t="s">
        <v>280</v>
      </c>
      <c r="G797" s="9" t="s">
        <v>3980</v>
      </c>
      <c r="H797" s="9" t="s">
        <v>4184</v>
      </c>
      <c r="I797" s="64" t="s">
        <v>4185</v>
      </c>
      <c r="J797" s="9">
        <v>3324840339</v>
      </c>
      <c r="K797" s="9" t="s">
        <v>280</v>
      </c>
      <c r="L797" s="9">
        <v>30.916086</v>
      </c>
      <c r="M797" s="9">
        <v>69.889410999999996</v>
      </c>
      <c r="N797" s="9" t="s">
        <v>8</v>
      </c>
      <c r="O797" s="9" t="s">
        <v>7</v>
      </c>
      <c r="P797" s="9" t="s">
        <v>8</v>
      </c>
      <c r="R797" s="9">
        <v>4</v>
      </c>
      <c r="T797" s="9" t="s">
        <v>3978</v>
      </c>
      <c r="U797" s="9">
        <v>51600</v>
      </c>
      <c r="V797" s="9" t="s">
        <v>258</v>
      </c>
      <c r="W797" s="10" t="s">
        <v>11</v>
      </c>
      <c r="X797" s="10" t="s">
        <v>1471</v>
      </c>
      <c r="Y797" s="4"/>
      <c r="Z797" s="179"/>
      <c r="AA797" s="179"/>
      <c r="AB797" s="179"/>
      <c r="AC797" s="179"/>
      <c r="AD797" s="179"/>
      <c r="AE797" s="179"/>
      <c r="AF797" s="179"/>
      <c r="AG797" s="179"/>
      <c r="AH797" s="179"/>
      <c r="AI797" s="179"/>
      <c r="AJ797" s="179"/>
      <c r="AK797" s="179"/>
      <c r="AL797" s="179"/>
      <c r="AM797" s="179"/>
      <c r="AN797" s="179"/>
      <c r="AO797" s="179"/>
      <c r="AP797" s="179"/>
      <c r="AQ797" s="179"/>
      <c r="AR797" s="179"/>
      <c r="AS797" s="179"/>
      <c r="AT797" s="179"/>
      <c r="AU797" s="179"/>
      <c r="AV797" s="179"/>
      <c r="AW797" s="179"/>
      <c r="AX797" s="179"/>
      <c r="AY797" s="179"/>
      <c r="AZ797" s="179"/>
      <c r="BA797" s="179"/>
      <c r="BB797" s="179"/>
      <c r="BC797" s="179"/>
      <c r="BD797" s="179"/>
      <c r="BE797" s="179"/>
      <c r="BF797" s="179"/>
      <c r="BG797" s="179"/>
      <c r="BH797" s="179"/>
      <c r="BI797" s="179"/>
      <c r="BJ797" s="179"/>
      <c r="BK797" s="179"/>
      <c r="BL797" s="179"/>
      <c r="BM797" s="179"/>
      <c r="BN797" s="179"/>
      <c r="BO797" s="179"/>
      <c r="BP797" s="179"/>
      <c r="BQ797" s="179"/>
      <c r="BR797" s="179"/>
      <c r="BS797" s="179"/>
      <c r="BT797" s="179"/>
      <c r="BU797" s="179"/>
      <c r="BV797" s="179"/>
      <c r="BW797" s="179"/>
      <c r="BX797" s="179"/>
      <c r="BY797" s="179"/>
      <c r="BZ797" s="179"/>
      <c r="CA797" s="179"/>
      <c r="CB797" s="179"/>
      <c r="CC797" s="179"/>
      <c r="CD797" s="179"/>
      <c r="CE797" s="179"/>
      <c r="CF797" s="179"/>
      <c r="CG797" s="179"/>
      <c r="CH797" s="179"/>
      <c r="CI797" s="179"/>
      <c r="CJ797" s="179"/>
      <c r="CK797" s="179"/>
      <c r="CL797" s="179"/>
      <c r="CM797" s="179"/>
      <c r="CN797" s="179"/>
      <c r="CO797" s="179"/>
      <c r="CP797" s="179"/>
      <c r="CQ797" s="179"/>
      <c r="CR797" s="179"/>
      <c r="CS797" s="179"/>
      <c r="CT797" s="179"/>
      <c r="CU797" s="179"/>
      <c r="CV797" s="179"/>
      <c r="CW797" s="179"/>
      <c r="CX797" s="179"/>
      <c r="CY797" s="179"/>
      <c r="CZ797" s="179"/>
      <c r="DA797" s="179"/>
      <c r="DB797" s="179"/>
      <c r="DC797" s="179"/>
      <c r="DD797" s="179"/>
      <c r="DE797" s="179"/>
      <c r="DF797" s="179"/>
      <c r="DG797" s="179"/>
      <c r="DH797" s="179"/>
      <c r="DI797" s="179"/>
      <c r="DJ797" s="179"/>
      <c r="DK797" s="179"/>
      <c r="DL797" s="179"/>
      <c r="DM797" s="179"/>
      <c r="DN797" s="179"/>
      <c r="DO797" s="179"/>
      <c r="DP797" s="179"/>
      <c r="DQ797" s="179"/>
      <c r="DR797" s="179"/>
      <c r="DS797" s="179"/>
      <c r="DT797" s="179"/>
      <c r="DU797" s="179"/>
      <c r="DV797" s="179"/>
      <c r="DW797" s="179"/>
      <c r="DX797" s="179"/>
      <c r="DY797" s="179"/>
      <c r="DZ797" s="179"/>
      <c r="EA797" s="179"/>
      <c r="EB797" s="179"/>
      <c r="EC797" s="179"/>
      <c r="ED797" s="179"/>
      <c r="EE797" s="179"/>
      <c r="EF797" s="179"/>
      <c r="EG797" s="179"/>
      <c r="EH797" s="179"/>
      <c r="EI797" s="179"/>
      <c r="EJ797" s="179"/>
      <c r="EK797" s="179"/>
      <c r="EL797" s="179"/>
      <c r="EM797" s="179"/>
      <c r="EN797" s="179"/>
      <c r="EO797" s="179"/>
      <c r="EP797" s="179"/>
      <c r="EQ797" s="179"/>
      <c r="ER797" s="179"/>
      <c r="ES797" s="179"/>
      <c r="ET797" s="179"/>
      <c r="EU797" s="179"/>
      <c r="EV797" s="179"/>
      <c r="EW797" s="179"/>
      <c r="EX797" s="179"/>
      <c r="EY797" s="179"/>
      <c r="EZ797" s="179"/>
      <c r="FA797" s="179"/>
      <c r="FB797" s="179"/>
      <c r="FC797" s="179"/>
      <c r="FD797" s="179"/>
      <c r="FE797" s="179"/>
      <c r="FF797" s="179"/>
      <c r="FG797" s="179"/>
      <c r="FH797" s="179"/>
      <c r="FI797" s="179"/>
      <c r="FJ797" s="179"/>
      <c r="FK797" s="179"/>
      <c r="FL797" s="179"/>
      <c r="FM797" s="179"/>
      <c r="FN797" s="179"/>
      <c r="FO797" s="179"/>
      <c r="FP797" s="179"/>
      <c r="FQ797" s="179"/>
      <c r="FR797" s="179"/>
      <c r="FS797" s="179"/>
      <c r="FT797" s="179"/>
      <c r="FU797" s="179"/>
      <c r="FV797" s="179"/>
      <c r="FW797" s="179"/>
      <c r="FX797" s="179"/>
      <c r="FY797" s="179"/>
      <c r="FZ797" s="179"/>
      <c r="GA797" s="179"/>
      <c r="GB797" s="179"/>
      <c r="GC797" s="179"/>
      <c r="GD797" s="179"/>
      <c r="GE797" s="179"/>
      <c r="GF797" s="179"/>
      <c r="GG797" s="179"/>
      <c r="GH797" s="179"/>
      <c r="GI797" s="179"/>
      <c r="GJ797" s="179"/>
      <c r="GK797" s="179"/>
      <c r="GL797" s="179"/>
      <c r="GM797" s="179"/>
      <c r="GN797" s="179"/>
      <c r="GO797" s="179"/>
      <c r="GP797" s="179"/>
      <c r="GQ797" s="179"/>
      <c r="GR797" s="179"/>
      <c r="GS797" s="179"/>
      <c r="GT797" s="179"/>
      <c r="GU797" s="179"/>
      <c r="GV797" s="179"/>
      <c r="GW797" s="179"/>
      <c r="GX797" s="179"/>
      <c r="GY797" s="179"/>
      <c r="GZ797" s="179"/>
      <c r="HA797" s="179"/>
      <c r="HB797" s="179"/>
      <c r="HC797" s="179"/>
      <c r="HD797" s="179"/>
      <c r="HE797" s="179"/>
      <c r="HF797" s="179"/>
      <c r="HG797" s="179"/>
      <c r="HH797" s="179"/>
      <c r="HI797" s="179"/>
      <c r="HJ797" s="179"/>
      <c r="HK797" s="179"/>
      <c r="HL797" s="179"/>
      <c r="HM797" s="179"/>
      <c r="HN797" s="179"/>
      <c r="HO797" s="179"/>
      <c r="HP797" s="179"/>
      <c r="HQ797" s="179"/>
      <c r="HR797" s="179"/>
      <c r="HS797" s="179"/>
      <c r="HT797" s="179"/>
      <c r="HU797" s="179"/>
      <c r="HV797" s="179"/>
      <c r="HW797" s="179"/>
      <c r="HX797" s="179"/>
      <c r="HY797" s="179"/>
      <c r="HZ797" s="179"/>
      <c r="IA797" s="179"/>
      <c r="IB797" s="179"/>
      <c r="IC797" s="179"/>
      <c r="ID797" s="179"/>
      <c r="IE797" s="179"/>
      <c r="IF797" s="179"/>
      <c r="IG797" s="179"/>
      <c r="IH797" s="179"/>
      <c r="II797" s="179"/>
      <c r="IJ797" s="179"/>
      <c r="IK797" s="179"/>
      <c r="IL797" s="179"/>
      <c r="IM797" s="179"/>
      <c r="IN797" s="179"/>
      <c r="IO797" s="179"/>
      <c r="IP797" s="179"/>
      <c r="IQ797" s="179"/>
      <c r="IR797" s="179"/>
      <c r="IS797" s="179"/>
      <c r="IT797" s="179"/>
      <c r="IU797" s="179"/>
      <c r="IV797" s="179"/>
      <c r="IW797" s="179"/>
      <c r="IX797" s="179"/>
      <c r="IY797" s="179"/>
      <c r="IZ797" s="179"/>
      <c r="JA797" s="179"/>
      <c r="JB797" s="179"/>
      <c r="JC797" s="179"/>
      <c r="JD797" s="179"/>
      <c r="JE797" s="179"/>
      <c r="JF797" s="179"/>
      <c r="JG797" s="179"/>
      <c r="JH797" s="179"/>
      <c r="JI797" s="179"/>
      <c r="JJ797" s="61"/>
    </row>
    <row r="798" spans="1:270" s="9" customFormat="1" ht="80.099999999999994" customHeight="1" x14ac:dyDescent="0.25">
      <c r="A798" s="9">
        <f t="shared" si="67"/>
        <v>776</v>
      </c>
      <c r="B798" s="9">
        <f t="shared" si="70"/>
        <v>22</v>
      </c>
      <c r="C798" s="11" t="s">
        <v>1518</v>
      </c>
      <c r="D798" s="10" t="s">
        <v>276</v>
      </c>
      <c r="E798" s="9" t="s">
        <v>280</v>
      </c>
      <c r="F798" s="9" t="s">
        <v>280</v>
      </c>
      <c r="G798" s="9" t="s">
        <v>1243</v>
      </c>
      <c r="H798" s="9" t="s">
        <v>3932</v>
      </c>
      <c r="I798" s="64" t="s">
        <v>4057</v>
      </c>
      <c r="J798" s="9">
        <v>3438995227</v>
      </c>
      <c r="K798" s="9" t="s">
        <v>280</v>
      </c>
      <c r="L798" s="9">
        <v>30.824698000000001</v>
      </c>
      <c r="M798" s="9">
        <v>69.789051999999998</v>
      </c>
      <c r="N798" s="9" t="s">
        <v>8</v>
      </c>
      <c r="O798" s="9" t="s">
        <v>7</v>
      </c>
      <c r="P798" s="9" t="s">
        <v>8</v>
      </c>
      <c r="R798" s="9">
        <v>4</v>
      </c>
      <c r="T798" s="9" t="s">
        <v>3978</v>
      </c>
      <c r="U798" s="9">
        <v>51600</v>
      </c>
      <c r="V798" s="9" t="s">
        <v>258</v>
      </c>
      <c r="W798" s="10" t="s">
        <v>11</v>
      </c>
      <c r="X798" s="10" t="s">
        <v>1471</v>
      </c>
      <c r="Y798" s="4"/>
      <c r="Z798" s="179"/>
      <c r="AA798" s="179"/>
      <c r="AB798" s="179"/>
      <c r="AC798" s="179"/>
      <c r="AD798" s="179"/>
      <c r="AE798" s="179"/>
      <c r="AF798" s="179"/>
      <c r="AG798" s="179"/>
      <c r="AH798" s="179"/>
      <c r="AI798" s="179"/>
      <c r="AJ798" s="179"/>
      <c r="AK798" s="179"/>
      <c r="AL798" s="179"/>
      <c r="AM798" s="179"/>
      <c r="AN798" s="179"/>
      <c r="AO798" s="179"/>
      <c r="AP798" s="179"/>
      <c r="AQ798" s="179"/>
      <c r="AR798" s="179"/>
      <c r="AS798" s="179"/>
      <c r="AT798" s="179"/>
      <c r="AU798" s="179"/>
      <c r="AV798" s="179"/>
      <c r="AW798" s="179"/>
      <c r="AX798" s="179"/>
      <c r="AY798" s="179"/>
      <c r="AZ798" s="179"/>
      <c r="BA798" s="179"/>
      <c r="BB798" s="179"/>
      <c r="BC798" s="179"/>
      <c r="BD798" s="179"/>
      <c r="BE798" s="179"/>
      <c r="BF798" s="179"/>
      <c r="BG798" s="179"/>
      <c r="BH798" s="179"/>
      <c r="BI798" s="179"/>
      <c r="BJ798" s="179"/>
      <c r="BK798" s="179"/>
      <c r="BL798" s="179"/>
      <c r="BM798" s="179"/>
      <c r="BN798" s="179"/>
      <c r="BO798" s="179"/>
      <c r="BP798" s="179"/>
      <c r="BQ798" s="179"/>
      <c r="BR798" s="179"/>
      <c r="BS798" s="179"/>
      <c r="BT798" s="179"/>
      <c r="BU798" s="179"/>
      <c r="BV798" s="179"/>
      <c r="BW798" s="179"/>
      <c r="BX798" s="179"/>
      <c r="BY798" s="179"/>
      <c r="BZ798" s="179"/>
      <c r="CA798" s="179"/>
      <c r="CB798" s="179"/>
      <c r="CC798" s="179"/>
      <c r="CD798" s="179"/>
      <c r="CE798" s="179"/>
      <c r="CF798" s="179"/>
      <c r="CG798" s="179"/>
      <c r="CH798" s="179"/>
      <c r="CI798" s="179"/>
      <c r="CJ798" s="179"/>
      <c r="CK798" s="179"/>
      <c r="CL798" s="179"/>
      <c r="CM798" s="179"/>
      <c r="CN798" s="179"/>
      <c r="CO798" s="179"/>
      <c r="CP798" s="179"/>
      <c r="CQ798" s="179"/>
      <c r="CR798" s="179"/>
      <c r="CS798" s="179"/>
      <c r="CT798" s="179"/>
      <c r="CU798" s="179"/>
      <c r="CV798" s="179"/>
      <c r="CW798" s="179"/>
      <c r="CX798" s="179"/>
      <c r="CY798" s="179"/>
      <c r="CZ798" s="179"/>
      <c r="DA798" s="179"/>
      <c r="DB798" s="179"/>
      <c r="DC798" s="179"/>
      <c r="DD798" s="179"/>
      <c r="DE798" s="179"/>
      <c r="DF798" s="179"/>
      <c r="DG798" s="179"/>
      <c r="DH798" s="179"/>
      <c r="DI798" s="179"/>
      <c r="DJ798" s="179"/>
      <c r="DK798" s="179"/>
      <c r="DL798" s="179"/>
      <c r="DM798" s="179"/>
      <c r="DN798" s="179"/>
      <c r="DO798" s="179"/>
      <c r="DP798" s="179"/>
      <c r="DQ798" s="179"/>
      <c r="DR798" s="179"/>
      <c r="DS798" s="179"/>
      <c r="DT798" s="179"/>
      <c r="DU798" s="179"/>
      <c r="DV798" s="179"/>
      <c r="DW798" s="179"/>
      <c r="DX798" s="179"/>
      <c r="DY798" s="179"/>
      <c r="DZ798" s="179"/>
      <c r="EA798" s="179"/>
      <c r="EB798" s="179"/>
      <c r="EC798" s="179"/>
      <c r="ED798" s="179"/>
      <c r="EE798" s="179"/>
      <c r="EF798" s="179"/>
      <c r="EG798" s="179"/>
      <c r="EH798" s="179"/>
      <c r="EI798" s="179"/>
      <c r="EJ798" s="179"/>
      <c r="EK798" s="179"/>
      <c r="EL798" s="179"/>
      <c r="EM798" s="179"/>
      <c r="EN798" s="179"/>
      <c r="EO798" s="179"/>
      <c r="EP798" s="179"/>
      <c r="EQ798" s="179"/>
      <c r="ER798" s="179"/>
      <c r="ES798" s="179"/>
      <c r="ET798" s="179"/>
      <c r="EU798" s="179"/>
      <c r="EV798" s="179"/>
      <c r="EW798" s="179"/>
      <c r="EX798" s="179"/>
      <c r="EY798" s="179"/>
      <c r="EZ798" s="179"/>
      <c r="FA798" s="179"/>
      <c r="FB798" s="179"/>
      <c r="FC798" s="179"/>
      <c r="FD798" s="179"/>
      <c r="FE798" s="179"/>
      <c r="FF798" s="179"/>
      <c r="FG798" s="179"/>
      <c r="FH798" s="179"/>
      <c r="FI798" s="179"/>
      <c r="FJ798" s="179"/>
      <c r="FK798" s="179"/>
      <c r="FL798" s="179"/>
      <c r="FM798" s="179"/>
      <c r="FN798" s="179"/>
      <c r="FO798" s="179"/>
      <c r="FP798" s="179"/>
      <c r="FQ798" s="179"/>
      <c r="FR798" s="179"/>
      <c r="FS798" s="179"/>
      <c r="FT798" s="179"/>
      <c r="FU798" s="179"/>
      <c r="FV798" s="179"/>
      <c r="FW798" s="179"/>
      <c r="FX798" s="179"/>
      <c r="FY798" s="179"/>
      <c r="FZ798" s="179"/>
      <c r="GA798" s="179"/>
      <c r="GB798" s="179"/>
      <c r="GC798" s="179"/>
      <c r="GD798" s="179"/>
      <c r="GE798" s="179"/>
      <c r="GF798" s="179"/>
      <c r="GG798" s="179"/>
      <c r="GH798" s="179"/>
      <c r="GI798" s="179"/>
      <c r="GJ798" s="179"/>
      <c r="GK798" s="179"/>
      <c r="GL798" s="179"/>
      <c r="GM798" s="179"/>
      <c r="GN798" s="179"/>
      <c r="GO798" s="179"/>
      <c r="GP798" s="179"/>
      <c r="GQ798" s="179"/>
      <c r="GR798" s="179"/>
      <c r="GS798" s="179"/>
      <c r="GT798" s="179"/>
      <c r="GU798" s="179"/>
      <c r="GV798" s="179"/>
      <c r="GW798" s="179"/>
      <c r="GX798" s="179"/>
      <c r="GY798" s="179"/>
      <c r="GZ798" s="179"/>
      <c r="HA798" s="179"/>
      <c r="HB798" s="179"/>
      <c r="HC798" s="179"/>
      <c r="HD798" s="179"/>
      <c r="HE798" s="179"/>
      <c r="HF798" s="179"/>
      <c r="HG798" s="179"/>
      <c r="HH798" s="179"/>
      <c r="HI798" s="179"/>
      <c r="HJ798" s="179"/>
      <c r="HK798" s="179"/>
      <c r="HL798" s="179"/>
      <c r="HM798" s="179"/>
      <c r="HN798" s="179"/>
      <c r="HO798" s="179"/>
      <c r="HP798" s="179"/>
      <c r="HQ798" s="179"/>
      <c r="HR798" s="179"/>
      <c r="HS798" s="179"/>
      <c r="HT798" s="179"/>
      <c r="HU798" s="179"/>
      <c r="HV798" s="179"/>
      <c r="HW798" s="179"/>
      <c r="HX798" s="179"/>
      <c r="HY798" s="179"/>
      <c r="HZ798" s="179"/>
      <c r="IA798" s="179"/>
      <c r="IB798" s="179"/>
      <c r="IC798" s="179"/>
      <c r="ID798" s="179"/>
      <c r="IE798" s="179"/>
      <c r="IF798" s="179"/>
      <c r="IG798" s="179"/>
      <c r="IH798" s="179"/>
      <c r="II798" s="179"/>
      <c r="IJ798" s="179"/>
      <c r="IK798" s="179"/>
      <c r="IL798" s="179"/>
      <c r="IM798" s="179"/>
      <c r="IN798" s="179"/>
      <c r="IO798" s="179"/>
      <c r="IP798" s="179"/>
      <c r="IQ798" s="179"/>
      <c r="IR798" s="179"/>
      <c r="IS798" s="179"/>
      <c r="IT798" s="179"/>
      <c r="IU798" s="179"/>
      <c r="IV798" s="179"/>
      <c r="IW798" s="179"/>
      <c r="IX798" s="179"/>
      <c r="IY798" s="179"/>
      <c r="IZ798" s="179"/>
      <c r="JA798" s="179"/>
      <c r="JB798" s="179"/>
      <c r="JC798" s="179"/>
      <c r="JD798" s="179"/>
      <c r="JE798" s="179"/>
      <c r="JF798" s="179"/>
      <c r="JG798" s="179"/>
      <c r="JH798" s="179"/>
      <c r="JI798" s="179"/>
      <c r="JJ798" s="61"/>
    </row>
    <row r="799" spans="1:270" s="9" customFormat="1" ht="80.099999999999994" customHeight="1" x14ac:dyDescent="0.25">
      <c r="A799" s="9">
        <f t="shared" si="67"/>
        <v>777</v>
      </c>
      <c r="B799" s="9">
        <f t="shared" si="70"/>
        <v>23</v>
      </c>
      <c r="C799" s="11" t="s">
        <v>1518</v>
      </c>
      <c r="D799" s="10" t="s">
        <v>276</v>
      </c>
      <c r="E799" s="9" t="s">
        <v>280</v>
      </c>
      <c r="F799" s="9" t="s">
        <v>280</v>
      </c>
      <c r="G799" s="9" t="s">
        <v>281</v>
      </c>
      <c r="H799" s="9" t="s">
        <v>4186</v>
      </c>
      <c r="I799" s="64" t="s">
        <v>4187</v>
      </c>
      <c r="J799" s="9">
        <v>3486449723</v>
      </c>
      <c r="K799" s="9" t="s">
        <v>280</v>
      </c>
      <c r="L799" s="9">
        <v>30.892109000000001</v>
      </c>
      <c r="M799" s="9">
        <v>69.870788000000005</v>
      </c>
      <c r="N799" s="9" t="s">
        <v>8</v>
      </c>
      <c r="O799" s="9" t="s">
        <v>7</v>
      </c>
      <c r="P799" s="9" t="s">
        <v>8</v>
      </c>
      <c r="R799" s="9">
        <v>4</v>
      </c>
      <c r="T799" s="9" t="s">
        <v>3978</v>
      </c>
      <c r="U799" s="9">
        <v>51600</v>
      </c>
      <c r="V799" s="9" t="s">
        <v>258</v>
      </c>
      <c r="W799" s="10" t="s">
        <v>11</v>
      </c>
      <c r="X799" s="10" t="s">
        <v>1471</v>
      </c>
      <c r="Y799" s="4"/>
      <c r="Z799" s="179"/>
      <c r="AA799" s="179"/>
      <c r="AB799" s="179"/>
      <c r="AC799" s="179"/>
      <c r="AD799" s="179"/>
      <c r="AE799" s="179"/>
      <c r="AF799" s="179"/>
      <c r="AG799" s="179"/>
      <c r="AH799" s="179"/>
      <c r="AI799" s="179"/>
      <c r="AJ799" s="179"/>
      <c r="AK799" s="179"/>
      <c r="AL799" s="179"/>
      <c r="AM799" s="179"/>
      <c r="AN799" s="179"/>
      <c r="AO799" s="179"/>
      <c r="AP799" s="179"/>
      <c r="AQ799" s="179"/>
      <c r="AR799" s="179"/>
      <c r="AS799" s="179"/>
      <c r="AT799" s="179"/>
      <c r="AU799" s="179"/>
      <c r="AV799" s="179"/>
      <c r="AW799" s="179"/>
      <c r="AX799" s="179"/>
      <c r="AY799" s="179"/>
      <c r="AZ799" s="179"/>
      <c r="BA799" s="179"/>
      <c r="BB799" s="179"/>
      <c r="BC799" s="179"/>
      <c r="BD799" s="179"/>
      <c r="BE799" s="179"/>
      <c r="BF799" s="179"/>
      <c r="BG799" s="179"/>
      <c r="BH799" s="179"/>
      <c r="BI799" s="179"/>
      <c r="BJ799" s="179"/>
      <c r="BK799" s="179"/>
      <c r="BL799" s="179"/>
      <c r="BM799" s="179"/>
      <c r="BN799" s="179"/>
      <c r="BO799" s="179"/>
      <c r="BP799" s="179"/>
      <c r="BQ799" s="179"/>
      <c r="BR799" s="179"/>
      <c r="BS799" s="179"/>
      <c r="BT799" s="179"/>
      <c r="BU799" s="179"/>
      <c r="BV799" s="179"/>
      <c r="BW799" s="179"/>
      <c r="BX799" s="179"/>
      <c r="BY799" s="179"/>
      <c r="BZ799" s="179"/>
      <c r="CA799" s="179"/>
      <c r="CB799" s="179"/>
      <c r="CC799" s="179"/>
      <c r="CD799" s="179"/>
      <c r="CE799" s="179"/>
      <c r="CF799" s="179"/>
      <c r="CG799" s="179"/>
      <c r="CH799" s="179"/>
      <c r="CI799" s="179"/>
      <c r="CJ799" s="179"/>
      <c r="CK799" s="179"/>
      <c r="CL799" s="179"/>
      <c r="CM799" s="179"/>
      <c r="CN799" s="179"/>
      <c r="CO799" s="179"/>
      <c r="CP799" s="179"/>
      <c r="CQ799" s="179"/>
      <c r="CR799" s="179"/>
      <c r="CS799" s="179"/>
      <c r="CT799" s="179"/>
      <c r="CU799" s="179"/>
      <c r="CV799" s="179"/>
      <c r="CW799" s="179"/>
      <c r="CX799" s="179"/>
      <c r="CY799" s="179"/>
      <c r="CZ799" s="179"/>
      <c r="DA799" s="179"/>
      <c r="DB799" s="179"/>
      <c r="DC799" s="179"/>
      <c r="DD799" s="179"/>
      <c r="DE799" s="179"/>
      <c r="DF799" s="179"/>
      <c r="DG799" s="179"/>
      <c r="DH799" s="179"/>
      <c r="DI799" s="179"/>
      <c r="DJ799" s="179"/>
      <c r="DK799" s="179"/>
      <c r="DL799" s="179"/>
      <c r="DM799" s="179"/>
      <c r="DN799" s="179"/>
      <c r="DO799" s="179"/>
      <c r="DP799" s="179"/>
      <c r="DQ799" s="179"/>
      <c r="DR799" s="179"/>
      <c r="DS799" s="179"/>
      <c r="DT799" s="179"/>
      <c r="DU799" s="179"/>
      <c r="DV799" s="179"/>
      <c r="DW799" s="179"/>
      <c r="DX799" s="179"/>
      <c r="DY799" s="179"/>
      <c r="DZ799" s="179"/>
      <c r="EA799" s="179"/>
      <c r="EB799" s="179"/>
      <c r="EC799" s="179"/>
      <c r="ED799" s="179"/>
      <c r="EE799" s="179"/>
      <c r="EF799" s="179"/>
      <c r="EG799" s="179"/>
      <c r="EH799" s="179"/>
      <c r="EI799" s="179"/>
      <c r="EJ799" s="179"/>
      <c r="EK799" s="179"/>
      <c r="EL799" s="179"/>
      <c r="EM799" s="179"/>
      <c r="EN799" s="179"/>
      <c r="EO799" s="179"/>
      <c r="EP799" s="179"/>
      <c r="EQ799" s="179"/>
      <c r="ER799" s="179"/>
      <c r="ES799" s="179"/>
      <c r="ET799" s="179"/>
      <c r="EU799" s="179"/>
      <c r="EV799" s="179"/>
      <c r="EW799" s="179"/>
      <c r="EX799" s="179"/>
      <c r="EY799" s="179"/>
      <c r="EZ799" s="179"/>
      <c r="FA799" s="179"/>
      <c r="FB799" s="179"/>
      <c r="FC799" s="179"/>
      <c r="FD799" s="179"/>
      <c r="FE799" s="179"/>
      <c r="FF799" s="179"/>
      <c r="FG799" s="179"/>
      <c r="FH799" s="179"/>
      <c r="FI799" s="179"/>
      <c r="FJ799" s="179"/>
      <c r="FK799" s="179"/>
      <c r="FL799" s="179"/>
      <c r="FM799" s="179"/>
      <c r="FN799" s="179"/>
      <c r="FO799" s="179"/>
      <c r="FP799" s="179"/>
      <c r="FQ799" s="179"/>
      <c r="FR799" s="179"/>
      <c r="FS799" s="179"/>
      <c r="FT799" s="179"/>
      <c r="FU799" s="179"/>
      <c r="FV799" s="179"/>
      <c r="FW799" s="179"/>
      <c r="FX799" s="179"/>
      <c r="FY799" s="179"/>
      <c r="FZ799" s="179"/>
      <c r="GA799" s="179"/>
      <c r="GB799" s="179"/>
      <c r="GC799" s="179"/>
      <c r="GD799" s="179"/>
      <c r="GE799" s="179"/>
      <c r="GF799" s="179"/>
      <c r="GG799" s="179"/>
      <c r="GH799" s="179"/>
      <c r="GI799" s="179"/>
      <c r="GJ799" s="179"/>
      <c r="GK799" s="179"/>
      <c r="GL799" s="179"/>
      <c r="GM799" s="179"/>
      <c r="GN799" s="179"/>
      <c r="GO799" s="179"/>
      <c r="GP799" s="179"/>
      <c r="GQ799" s="179"/>
      <c r="GR799" s="179"/>
      <c r="GS799" s="179"/>
      <c r="GT799" s="179"/>
      <c r="GU799" s="179"/>
      <c r="GV799" s="179"/>
      <c r="GW799" s="179"/>
      <c r="GX799" s="179"/>
      <c r="GY799" s="179"/>
      <c r="GZ799" s="179"/>
      <c r="HA799" s="179"/>
      <c r="HB799" s="179"/>
      <c r="HC799" s="179"/>
      <c r="HD799" s="179"/>
      <c r="HE799" s="179"/>
      <c r="HF799" s="179"/>
      <c r="HG799" s="179"/>
      <c r="HH799" s="179"/>
      <c r="HI799" s="179"/>
      <c r="HJ799" s="179"/>
      <c r="HK799" s="179"/>
      <c r="HL799" s="179"/>
      <c r="HM799" s="179"/>
      <c r="HN799" s="179"/>
      <c r="HO799" s="179"/>
      <c r="HP799" s="179"/>
      <c r="HQ799" s="179"/>
      <c r="HR799" s="179"/>
      <c r="HS799" s="179"/>
      <c r="HT799" s="179"/>
      <c r="HU799" s="179"/>
      <c r="HV799" s="179"/>
      <c r="HW799" s="179"/>
      <c r="HX799" s="179"/>
      <c r="HY799" s="179"/>
      <c r="HZ799" s="179"/>
      <c r="IA799" s="179"/>
      <c r="IB799" s="179"/>
      <c r="IC799" s="179"/>
      <c r="ID799" s="179"/>
      <c r="IE799" s="179"/>
      <c r="IF799" s="179"/>
      <c r="IG799" s="179"/>
      <c r="IH799" s="179"/>
      <c r="II799" s="179"/>
      <c r="IJ799" s="179"/>
      <c r="IK799" s="179"/>
      <c r="IL799" s="179"/>
      <c r="IM799" s="179"/>
      <c r="IN799" s="179"/>
      <c r="IO799" s="179"/>
      <c r="IP799" s="179"/>
      <c r="IQ799" s="179"/>
      <c r="IR799" s="179"/>
      <c r="IS799" s="179"/>
      <c r="IT799" s="179"/>
      <c r="IU799" s="179"/>
      <c r="IV799" s="179"/>
      <c r="IW799" s="179"/>
      <c r="IX799" s="179"/>
      <c r="IY799" s="179"/>
      <c r="IZ799" s="179"/>
      <c r="JA799" s="179"/>
      <c r="JB799" s="179"/>
      <c r="JC799" s="179"/>
      <c r="JD799" s="179"/>
      <c r="JE799" s="179"/>
      <c r="JF799" s="179"/>
      <c r="JG799" s="179"/>
      <c r="JH799" s="179"/>
      <c r="JI799" s="179"/>
      <c r="JJ799" s="61"/>
    </row>
    <row r="800" spans="1:270" s="9" customFormat="1" ht="80.099999999999994" customHeight="1" x14ac:dyDescent="0.25">
      <c r="A800" s="9">
        <f t="shared" si="67"/>
        <v>778</v>
      </c>
      <c r="B800" s="9">
        <f t="shared" si="70"/>
        <v>24</v>
      </c>
      <c r="C800" s="11" t="s">
        <v>1518</v>
      </c>
      <c r="D800" s="10" t="s">
        <v>276</v>
      </c>
      <c r="E800" s="9" t="s">
        <v>280</v>
      </c>
      <c r="F800" s="9" t="s">
        <v>280</v>
      </c>
      <c r="G800" s="9" t="s">
        <v>281</v>
      </c>
      <c r="H800" s="9" t="s">
        <v>3397</v>
      </c>
      <c r="I800" s="64" t="s">
        <v>4188</v>
      </c>
      <c r="J800" s="9">
        <v>3228131772</v>
      </c>
      <c r="K800" s="9" t="s">
        <v>280</v>
      </c>
      <c r="L800" s="9">
        <v>30.873792000000002</v>
      </c>
      <c r="M800" s="9">
        <v>69.841157999999993</v>
      </c>
      <c r="N800" s="9" t="s">
        <v>8</v>
      </c>
      <c r="O800" s="9" t="s">
        <v>7</v>
      </c>
      <c r="P800" s="9" t="s">
        <v>8</v>
      </c>
      <c r="R800" s="9">
        <v>4</v>
      </c>
      <c r="T800" s="9" t="s">
        <v>3978</v>
      </c>
      <c r="U800" s="9">
        <v>51600</v>
      </c>
      <c r="V800" s="9" t="s">
        <v>258</v>
      </c>
      <c r="W800" s="10" t="s">
        <v>11</v>
      </c>
      <c r="X800" s="10" t="s">
        <v>1471</v>
      </c>
      <c r="Y800" s="4"/>
      <c r="Z800" s="179"/>
      <c r="AA800" s="179"/>
      <c r="AB800" s="179"/>
      <c r="AC800" s="179"/>
      <c r="AD800" s="179"/>
      <c r="AE800" s="179"/>
      <c r="AF800" s="179"/>
      <c r="AG800" s="179"/>
      <c r="AH800" s="179"/>
      <c r="AI800" s="179"/>
      <c r="AJ800" s="179"/>
      <c r="AK800" s="179"/>
      <c r="AL800" s="179"/>
      <c r="AM800" s="179"/>
      <c r="AN800" s="179"/>
      <c r="AO800" s="179"/>
      <c r="AP800" s="179"/>
      <c r="AQ800" s="179"/>
      <c r="AR800" s="179"/>
      <c r="AS800" s="179"/>
      <c r="AT800" s="179"/>
      <c r="AU800" s="179"/>
      <c r="AV800" s="179"/>
      <c r="AW800" s="179"/>
      <c r="AX800" s="179"/>
      <c r="AY800" s="179"/>
      <c r="AZ800" s="179"/>
      <c r="BA800" s="179"/>
      <c r="BB800" s="179"/>
      <c r="BC800" s="179"/>
      <c r="BD800" s="179"/>
      <c r="BE800" s="179"/>
      <c r="BF800" s="179"/>
      <c r="BG800" s="179"/>
      <c r="BH800" s="179"/>
      <c r="BI800" s="179"/>
      <c r="BJ800" s="179"/>
      <c r="BK800" s="179"/>
      <c r="BL800" s="179"/>
      <c r="BM800" s="179"/>
      <c r="BN800" s="179"/>
      <c r="BO800" s="179"/>
      <c r="BP800" s="179"/>
      <c r="BQ800" s="179"/>
      <c r="BR800" s="179"/>
      <c r="BS800" s="179"/>
      <c r="BT800" s="179"/>
      <c r="BU800" s="179"/>
      <c r="BV800" s="179"/>
      <c r="BW800" s="179"/>
      <c r="BX800" s="179"/>
      <c r="BY800" s="179"/>
      <c r="BZ800" s="179"/>
      <c r="CA800" s="179"/>
      <c r="CB800" s="179"/>
      <c r="CC800" s="179"/>
      <c r="CD800" s="179"/>
      <c r="CE800" s="179"/>
      <c r="CF800" s="179"/>
      <c r="CG800" s="179"/>
      <c r="CH800" s="179"/>
      <c r="CI800" s="179"/>
      <c r="CJ800" s="179"/>
      <c r="CK800" s="179"/>
      <c r="CL800" s="179"/>
      <c r="CM800" s="179"/>
      <c r="CN800" s="179"/>
      <c r="CO800" s="179"/>
      <c r="CP800" s="179"/>
      <c r="CQ800" s="179"/>
      <c r="CR800" s="179"/>
      <c r="CS800" s="179"/>
      <c r="CT800" s="179"/>
      <c r="CU800" s="179"/>
      <c r="CV800" s="179"/>
      <c r="CW800" s="179"/>
      <c r="CX800" s="179"/>
      <c r="CY800" s="179"/>
      <c r="CZ800" s="179"/>
      <c r="DA800" s="179"/>
      <c r="DB800" s="179"/>
      <c r="DC800" s="179"/>
      <c r="DD800" s="179"/>
      <c r="DE800" s="179"/>
      <c r="DF800" s="179"/>
      <c r="DG800" s="179"/>
      <c r="DH800" s="179"/>
      <c r="DI800" s="179"/>
      <c r="DJ800" s="179"/>
      <c r="DK800" s="179"/>
      <c r="DL800" s="179"/>
      <c r="DM800" s="179"/>
      <c r="DN800" s="179"/>
      <c r="DO800" s="179"/>
      <c r="DP800" s="179"/>
      <c r="DQ800" s="179"/>
      <c r="DR800" s="179"/>
      <c r="DS800" s="179"/>
      <c r="DT800" s="179"/>
      <c r="DU800" s="179"/>
      <c r="DV800" s="179"/>
      <c r="DW800" s="179"/>
      <c r="DX800" s="179"/>
      <c r="DY800" s="179"/>
      <c r="DZ800" s="179"/>
      <c r="EA800" s="179"/>
      <c r="EB800" s="179"/>
      <c r="EC800" s="179"/>
      <c r="ED800" s="179"/>
      <c r="EE800" s="179"/>
      <c r="EF800" s="179"/>
      <c r="EG800" s="179"/>
      <c r="EH800" s="179"/>
      <c r="EI800" s="179"/>
      <c r="EJ800" s="179"/>
      <c r="EK800" s="179"/>
      <c r="EL800" s="179"/>
      <c r="EM800" s="179"/>
      <c r="EN800" s="179"/>
      <c r="EO800" s="179"/>
      <c r="EP800" s="179"/>
      <c r="EQ800" s="179"/>
      <c r="ER800" s="179"/>
      <c r="ES800" s="179"/>
      <c r="ET800" s="179"/>
      <c r="EU800" s="179"/>
      <c r="EV800" s="179"/>
      <c r="EW800" s="179"/>
      <c r="EX800" s="179"/>
      <c r="EY800" s="179"/>
      <c r="EZ800" s="179"/>
      <c r="FA800" s="179"/>
      <c r="FB800" s="179"/>
      <c r="FC800" s="179"/>
      <c r="FD800" s="179"/>
      <c r="FE800" s="179"/>
      <c r="FF800" s="179"/>
      <c r="FG800" s="179"/>
      <c r="FH800" s="179"/>
      <c r="FI800" s="179"/>
      <c r="FJ800" s="179"/>
      <c r="FK800" s="179"/>
      <c r="FL800" s="179"/>
      <c r="FM800" s="179"/>
      <c r="FN800" s="179"/>
      <c r="FO800" s="179"/>
      <c r="FP800" s="179"/>
      <c r="FQ800" s="179"/>
      <c r="FR800" s="179"/>
      <c r="FS800" s="179"/>
      <c r="FT800" s="179"/>
      <c r="FU800" s="179"/>
      <c r="FV800" s="179"/>
      <c r="FW800" s="179"/>
      <c r="FX800" s="179"/>
      <c r="FY800" s="179"/>
      <c r="FZ800" s="179"/>
      <c r="GA800" s="179"/>
      <c r="GB800" s="179"/>
      <c r="GC800" s="179"/>
      <c r="GD800" s="179"/>
      <c r="GE800" s="179"/>
      <c r="GF800" s="179"/>
      <c r="GG800" s="179"/>
      <c r="GH800" s="179"/>
      <c r="GI800" s="179"/>
      <c r="GJ800" s="179"/>
      <c r="GK800" s="179"/>
      <c r="GL800" s="179"/>
      <c r="GM800" s="179"/>
      <c r="GN800" s="179"/>
      <c r="GO800" s="179"/>
      <c r="GP800" s="179"/>
      <c r="GQ800" s="179"/>
      <c r="GR800" s="179"/>
      <c r="GS800" s="179"/>
      <c r="GT800" s="179"/>
      <c r="GU800" s="179"/>
      <c r="GV800" s="179"/>
      <c r="GW800" s="179"/>
      <c r="GX800" s="179"/>
      <c r="GY800" s="179"/>
      <c r="GZ800" s="179"/>
      <c r="HA800" s="179"/>
      <c r="HB800" s="179"/>
      <c r="HC800" s="179"/>
      <c r="HD800" s="179"/>
      <c r="HE800" s="179"/>
      <c r="HF800" s="179"/>
      <c r="HG800" s="179"/>
      <c r="HH800" s="179"/>
      <c r="HI800" s="179"/>
      <c r="HJ800" s="179"/>
      <c r="HK800" s="179"/>
      <c r="HL800" s="179"/>
      <c r="HM800" s="179"/>
      <c r="HN800" s="179"/>
      <c r="HO800" s="179"/>
      <c r="HP800" s="179"/>
      <c r="HQ800" s="179"/>
      <c r="HR800" s="179"/>
      <c r="HS800" s="179"/>
      <c r="HT800" s="179"/>
      <c r="HU800" s="179"/>
      <c r="HV800" s="179"/>
      <c r="HW800" s="179"/>
      <c r="HX800" s="179"/>
      <c r="HY800" s="179"/>
      <c r="HZ800" s="179"/>
      <c r="IA800" s="179"/>
      <c r="IB800" s="179"/>
      <c r="IC800" s="179"/>
      <c r="ID800" s="179"/>
      <c r="IE800" s="179"/>
      <c r="IF800" s="179"/>
      <c r="IG800" s="179"/>
      <c r="IH800" s="179"/>
      <c r="II800" s="179"/>
      <c r="IJ800" s="179"/>
      <c r="IK800" s="179"/>
      <c r="IL800" s="179"/>
      <c r="IM800" s="179"/>
      <c r="IN800" s="179"/>
      <c r="IO800" s="179"/>
      <c r="IP800" s="179"/>
      <c r="IQ800" s="179"/>
      <c r="IR800" s="179"/>
      <c r="IS800" s="179"/>
      <c r="IT800" s="179"/>
      <c r="IU800" s="179"/>
      <c r="IV800" s="179"/>
      <c r="IW800" s="179"/>
      <c r="IX800" s="179"/>
      <c r="IY800" s="179"/>
      <c r="IZ800" s="179"/>
      <c r="JA800" s="179"/>
      <c r="JB800" s="179"/>
      <c r="JC800" s="179"/>
      <c r="JD800" s="179"/>
      <c r="JE800" s="179"/>
      <c r="JF800" s="179"/>
      <c r="JG800" s="179"/>
      <c r="JH800" s="179"/>
      <c r="JI800" s="179"/>
      <c r="JJ800" s="61"/>
    </row>
    <row r="801" spans="1:270" s="9" customFormat="1" ht="80.099999999999994" customHeight="1" x14ac:dyDescent="0.25">
      <c r="A801" s="9">
        <f t="shared" si="67"/>
        <v>779</v>
      </c>
      <c r="B801" s="9">
        <f t="shared" si="70"/>
        <v>25</v>
      </c>
      <c r="C801" s="11" t="s">
        <v>1518</v>
      </c>
      <c r="D801" s="10" t="s">
        <v>276</v>
      </c>
      <c r="E801" s="9" t="s">
        <v>280</v>
      </c>
      <c r="F801" s="9" t="s">
        <v>280</v>
      </c>
      <c r="G801" s="88" t="s">
        <v>3735</v>
      </c>
      <c r="H801" s="9" t="s">
        <v>4007</v>
      </c>
      <c r="I801" s="64" t="s">
        <v>4189</v>
      </c>
      <c r="J801" s="9">
        <v>3326531124</v>
      </c>
      <c r="K801" s="9" t="s">
        <v>280</v>
      </c>
      <c r="L801" s="9">
        <v>30.865258000000001</v>
      </c>
      <c r="M801" s="9">
        <v>69.772896000000003</v>
      </c>
      <c r="N801" s="9" t="s">
        <v>8</v>
      </c>
      <c r="O801" s="9" t="s">
        <v>7</v>
      </c>
      <c r="P801" s="9" t="s">
        <v>8</v>
      </c>
      <c r="R801" s="9">
        <v>4</v>
      </c>
      <c r="T801" s="9" t="s">
        <v>3978</v>
      </c>
      <c r="U801" s="9">
        <v>51600</v>
      </c>
      <c r="V801" s="9" t="s">
        <v>258</v>
      </c>
      <c r="W801" s="10" t="s">
        <v>11</v>
      </c>
      <c r="X801" s="10" t="s">
        <v>1471</v>
      </c>
      <c r="Y801" s="4"/>
      <c r="Z801" s="179"/>
      <c r="AA801" s="179"/>
      <c r="AB801" s="179"/>
      <c r="AC801" s="179"/>
      <c r="AD801" s="179"/>
      <c r="AE801" s="179"/>
      <c r="AF801" s="179"/>
      <c r="AG801" s="179"/>
      <c r="AH801" s="179"/>
      <c r="AI801" s="179"/>
      <c r="AJ801" s="179"/>
      <c r="AK801" s="179"/>
      <c r="AL801" s="179"/>
      <c r="AM801" s="179"/>
      <c r="AN801" s="179"/>
      <c r="AO801" s="179"/>
      <c r="AP801" s="179"/>
      <c r="AQ801" s="179"/>
      <c r="AR801" s="179"/>
      <c r="AS801" s="179"/>
      <c r="AT801" s="179"/>
      <c r="AU801" s="179"/>
      <c r="AV801" s="179"/>
      <c r="AW801" s="179"/>
      <c r="AX801" s="179"/>
      <c r="AY801" s="179"/>
      <c r="AZ801" s="179"/>
      <c r="BA801" s="179"/>
      <c r="BB801" s="179"/>
      <c r="BC801" s="179"/>
      <c r="BD801" s="179"/>
      <c r="BE801" s="179"/>
      <c r="BF801" s="179"/>
      <c r="BG801" s="179"/>
      <c r="BH801" s="179"/>
      <c r="BI801" s="179"/>
      <c r="BJ801" s="179"/>
      <c r="BK801" s="179"/>
      <c r="BL801" s="179"/>
      <c r="BM801" s="179"/>
      <c r="BN801" s="179"/>
      <c r="BO801" s="179"/>
      <c r="BP801" s="179"/>
      <c r="BQ801" s="179"/>
      <c r="BR801" s="179"/>
      <c r="BS801" s="179"/>
      <c r="BT801" s="179"/>
      <c r="BU801" s="179"/>
      <c r="BV801" s="179"/>
      <c r="BW801" s="179"/>
      <c r="BX801" s="179"/>
      <c r="BY801" s="179"/>
      <c r="BZ801" s="179"/>
      <c r="CA801" s="179"/>
      <c r="CB801" s="179"/>
      <c r="CC801" s="179"/>
      <c r="CD801" s="179"/>
      <c r="CE801" s="179"/>
      <c r="CF801" s="179"/>
      <c r="CG801" s="179"/>
      <c r="CH801" s="179"/>
      <c r="CI801" s="179"/>
      <c r="CJ801" s="179"/>
      <c r="CK801" s="179"/>
      <c r="CL801" s="179"/>
      <c r="CM801" s="179"/>
      <c r="CN801" s="179"/>
      <c r="CO801" s="179"/>
      <c r="CP801" s="179"/>
      <c r="CQ801" s="179"/>
      <c r="CR801" s="179"/>
      <c r="CS801" s="179"/>
      <c r="CT801" s="179"/>
      <c r="CU801" s="179"/>
      <c r="CV801" s="179"/>
      <c r="CW801" s="179"/>
      <c r="CX801" s="179"/>
      <c r="CY801" s="179"/>
      <c r="CZ801" s="179"/>
      <c r="DA801" s="179"/>
      <c r="DB801" s="179"/>
      <c r="DC801" s="179"/>
      <c r="DD801" s="179"/>
      <c r="DE801" s="179"/>
      <c r="DF801" s="179"/>
      <c r="DG801" s="179"/>
      <c r="DH801" s="179"/>
      <c r="DI801" s="179"/>
      <c r="DJ801" s="179"/>
      <c r="DK801" s="179"/>
      <c r="DL801" s="179"/>
      <c r="DM801" s="179"/>
      <c r="DN801" s="179"/>
      <c r="DO801" s="179"/>
      <c r="DP801" s="179"/>
      <c r="DQ801" s="179"/>
      <c r="DR801" s="179"/>
      <c r="DS801" s="179"/>
      <c r="DT801" s="179"/>
      <c r="DU801" s="179"/>
      <c r="DV801" s="179"/>
      <c r="DW801" s="179"/>
      <c r="DX801" s="179"/>
      <c r="DY801" s="179"/>
      <c r="DZ801" s="179"/>
      <c r="EA801" s="179"/>
      <c r="EB801" s="179"/>
      <c r="EC801" s="179"/>
      <c r="ED801" s="179"/>
      <c r="EE801" s="179"/>
      <c r="EF801" s="179"/>
      <c r="EG801" s="179"/>
      <c r="EH801" s="179"/>
      <c r="EI801" s="179"/>
      <c r="EJ801" s="179"/>
      <c r="EK801" s="179"/>
      <c r="EL801" s="179"/>
      <c r="EM801" s="179"/>
      <c r="EN801" s="179"/>
      <c r="EO801" s="179"/>
      <c r="EP801" s="179"/>
      <c r="EQ801" s="179"/>
      <c r="ER801" s="179"/>
      <c r="ES801" s="179"/>
      <c r="ET801" s="179"/>
      <c r="EU801" s="179"/>
      <c r="EV801" s="179"/>
      <c r="EW801" s="179"/>
      <c r="EX801" s="179"/>
      <c r="EY801" s="179"/>
      <c r="EZ801" s="179"/>
      <c r="FA801" s="179"/>
      <c r="FB801" s="179"/>
      <c r="FC801" s="179"/>
      <c r="FD801" s="179"/>
      <c r="FE801" s="179"/>
      <c r="FF801" s="179"/>
      <c r="FG801" s="179"/>
      <c r="FH801" s="179"/>
      <c r="FI801" s="179"/>
      <c r="FJ801" s="179"/>
      <c r="FK801" s="179"/>
      <c r="FL801" s="179"/>
      <c r="FM801" s="179"/>
      <c r="FN801" s="179"/>
      <c r="FO801" s="179"/>
      <c r="FP801" s="179"/>
      <c r="FQ801" s="179"/>
      <c r="FR801" s="179"/>
      <c r="FS801" s="179"/>
      <c r="FT801" s="179"/>
      <c r="FU801" s="179"/>
      <c r="FV801" s="179"/>
      <c r="FW801" s="179"/>
      <c r="FX801" s="179"/>
      <c r="FY801" s="179"/>
      <c r="FZ801" s="179"/>
      <c r="GA801" s="179"/>
      <c r="GB801" s="179"/>
      <c r="GC801" s="179"/>
      <c r="GD801" s="179"/>
      <c r="GE801" s="179"/>
      <c r="GF801" s="179"/>
      <c r="GG801" s="179"/>
      <c r="GH801" s="179"/>
      <c r="GI801" s="179"/>
      <c r="GJ801" s="179"/>
      <c r="GK801" s="179"/>
      <c r="GL801" s="179"/>
      <c r="GM801" s="179"/>
      <c r="GN801" s="179"/>
      <c r="GO801" s="179"/>
      <c r="GP801" s="179"/>
      <c r="GQ801" s="179"/>
      <c r="GR801" s="179"/>
      <c r="GS801" s="179"/>
      <c r="GT801" s="179"/>
      <c r="GU801" s="179"/>
      <c r="GV801" s="179"/>
      <c r="GW801" s="179"/>
      <c r="GX801" s="179"/>
      <c r="GY801" s="179"/>
      <c r="GZ801" s="179"/>
      <c r="HA801" s="179"/>
      <c r="HB801" s="179"/>
      <c r="HC801" s="179"/>
      <c r="HD801" s="179"/>
      <c r="HE801" s="179"/>
      <c r="HF801" s="179"/>
      <c r="HG801" s="179"/>
      <c r="HH801" s="179"/>
      <c r="HI801" s="179"/>
      <c r="HJ801" s="179"/>
      <c r="HK801" s="179"/>
      <c r="HL801" s="179"/>
      <c r="HM801" s="179"/>
      <c r="HN801" s="179"/>
      <c r="HO801" s="179"/>
      <c r="HP801" s="179"/>
      <c r="HQ801" s="179"/>
      <c r="HR801" s="179"/>
      <c r="HS801" s="179"/>
      <c r="HT801" s="179"/>
      <c r="HU801" s="179"/>
      <c r="HV801" s="179"/>
      <c r="HW801" s="179"/>
      <c r="HX801" s="179"/>
      <c r="HY801" s="179"/>
      <c r="HZ801" s="179"/>
      <c r="IA801" s="179"/>
      <c r="IB801" s="179"/>
      <c r="IC801" s="179"/>
      <c r="ID801" s="179"/>
      <c r="IE801" s="179"/>
      <c r="IF801" s="179"/>
      <c r="IG801" s="179"/>
      <c r="IH801" s="179"/>
      <c r="II801" s="179"/>
      <c r="IJ801" s="179"/>
      <c r="IK801" s="179"/>
      <c r="IL801" s="179"/>
      <c r="IM801" s="179"/>
      <c r="IN801" s="179"/>
      <c r="IO801" s="179"/>
      <c r="IP801" s="179"/>
      <c r="IQ801" s="179"/>
      <c r="IR801" s="179"/>
      <c r="IS801" s="179"/>
      <c r="IT801" s="179"/>
      <c r="IU801" s="179"/>
      <c r="IV801" s="179"/>
      <c r="IW801" s="179"/>
      <c r="IX801" s="179"/>
      <c r="IY801" s="179"/>
      <c r="IZ801" s="179"/>
      <c r="JA801" s="179"/>
      <c r="JB801" s="179"/>
      <c r="JC801" s="179"/>
      <c r="JD801" s="179"/>
      <c r="JE801" s="179"/>
      <c r="JF801" s="179"/>
      <c r="JG801" s="179"/>
      <c r="JH801" s="179"/>
      <c r="JI801" s="179"/>
      <c r="JJ801" s="61"/>
    </row>
    <row r="802" spans="1:270" s="9" customFormat="1" ht="80.099999999999994" customHeight="1" x14ac:dyDescent="0.25">
      <c r="A802" s="9">
        <f t="shared" si="67"/>
        <v>780</v>
      </c>
      <c r="B802" s="9">
        <f t="shared" si="70"/>
        <v>26</v>
      </c>
      <c r="C802" s="11" t="s">
        <v>1518</v>
      </c>
      <c r="D802" s="10" t="s">
        <v>276</v>
      </c>
      <c r="E802" s="9" t="s">
        <v>280</v>
      </c>
      <c r="F802" s="9" t="s">
        <v>280</v>
      </c>
      <c r="G802" s="9" t="s">
        <v>281</v>
      </c>
      <c r="H802" s="9" t="s">
        <v>3723</v>
      </c>
      <c r="I802" s="64" t="s">
        <v>4190</v>
      </c>
      <c r="J802" s="9">
        <v>3443615735</v>
      </c>
      <c r="K802" s="9" t="s">
        <v>280</v>
      </c>
      <c r="L802" s="9">
        <v>30.914218999999999</v>
      </c>
      <c r="M802" s="9">
        <v>69.877223999999998</v>
      </c>
      <c r="N802" s="9" t="s">
        <v>8</v>
      </c>
      <c r="O802" s="9" t="s">
        <v>7</v>
      </c>
      <c r="P802" s="9" t="s">
        <v>8</v>
      </c>
      <c r="R802" s="9">
        <v>4</v>
      </c>
      <c r="T802" s="9" t="s">
        <v>3978</v>
      </c>
      <c r="U802" s="9">
        <v>51600</v>
      </c>
      <c r="V802" s="9" t="s">
        <v>258</v>
      </c>
      <c r="W802" s="10" t="s">
        <v>11</v>
      </c>
      <c r="X802" s="10" t="s">
        <v>1471</v>
      </c>
      <c r="Y802" s="4"/>
      <c r="Z802" s="179"/>
      <c r="AA802" s="179"/>
      <c r="AB802" s="179"/>
      <c r="AC802" s="179"/>
      <c r="AD802" s="179"/>
      <c r="AE802" s="179"/>
      <c r="AF802" s="179"/>
      <c r="AG802" s="179"/>
      <c r="AH802" s="179"/>
      <c r="AI802" s="179"/>
      <c r="AJ802" s="179"/>
      <c r="AK802" s="179"/>
      <c r="AL802" s="179"/>
      <c r="AM802" s="179"/>
      <c r="AN802" s="179"/>
      <c r="AO802" s="179"/>
      <c r="AP802" s="179"/>
      <c r="AQ802" s="179"/>
      <c r="AR802" s="179"/>
      <c r="AS802" s="179"/>
      <c r="AT802" s="179"/>
      <c r="AU802" s="179"/>
      <c r="AV802" s="179"/>
      <c r="AW802" s="179"/>
      <c r="AX802" s="179"/>
      <c r="AY802" s="179"/>
      <c r="AZ802" s="179"/>
      <c r="BA802" s="179"/>
      <c r="BB802" s="179"/>
      <c r="BC802" s="179"/>
      <c r="BD802" s="179"/>
      <c r="BE802" s="179"/>
      <c r="BF802" s="179"/>
      <c r="BG802" s="179"/>
      <c r="BH802" s="179"/>
      <c r="BI802" s="179"/>
      <c r="BJ802" s="179"/>
      <c r="BK802" s="179"/>
      <c r="BL802" s="179"/>
      <c r="BM802" s="179"/>
      <c r="BN802" s="179"/>
      <c r="BO802" s="179"/>
      <c r="BP802" s="179"/>
      <c r="BQ802" s="179"/>
      <c r="BR802" s="179"/>
      <c r="BS802" s="179"/>
      <c r="BT802" s="179"/>
      <c r="BU802" s="179"/>
      <c r="BV802" s="179"/>
      <c r="BW802" s="179"/>
      <c r="BX802" s="179"/>
      <c r="BY802" s="179"/>
      <c r="BZ802" s="179"/>
      <c r="CA802" s="179"/>
      <c r="CB802" s="179"/>
      <c r="CC802" s="179"/>
      <c r="CD802" s="179"/>
      <c r="CE802" s="179"/>
      <c r="CF802" s="179"/>
      <c r="CG802" s="179"/>
      <c r="CH802" s="179"/>
      <c r="CI802" s="179"/>
      <c r="CJ802" s="179"/>
      <c r="CK802" s="179"/>
      <c r="CL802" s="179"/>
      <c r="CM802" s="179"/>
      <c r="CN802" s="179"/>
      <c r="CO802" s="179"/>
      <c r="CP802" s="179"/>
      <c r="CQ802" s="179"/>
      <c r="CR802" s="179"/>
      <c r="CS802" s="179"/>
      <c r="CT802" s="179"/>
      <c r="CU802" s="179"/>
      <c r="CV802" s="179"/>
      <c r="CW802" s="179"/>
      <c r="CX802" s="179"/>
      <c r="CY802" s="179"/>
      <c r="CZ802" s="179"/>
      <c r="DA802" s="179"/>
      <c r="DB802" s="179"/>
      <c r="DC802" s="179"/>
      <c r="DD802" s="179"/>
      <c r="DE802" s="179"/>
      <c r="DF802" s="179"/>
      <c r="DG802" s="179"/>
      <c r="DH802" s="179"/>
      <c r="DI802" s="179"/>
      <c r="DJ802" s="179"/>
      <c r="DK802" s="179"/>
      <c r="DL802" s="179"/>
      <c r="DM802" s="179"/>
      <c r="DN802" s="179"/>
      <c r="DO802" s="179"/>
      <c r="DP802" s="179"/>
      <c r="DQ802" s="179"/>
      <c r="DR802" s="179"/>
      <c r="DS802" s="179"/>
      <c r="DT802" s="179"/>
      <c r="DU802" s="179"/>
      <c r="DV802" s="179"/>
      <c r="DW802" s="179"/>
      <c r="DX802" s="179"/>
      <c r="DY802" s="179"/>
      <c r="DZ802" s="179"/>
      <c r="EA802" s="179"/>
      <c r="EB802" s="179"/>
      <c r="EC802" s="179"/>
      <c r="ED802" s="179"/>
      <c r="EE802" s="179"/>
      <c r="EF802" s="179"/>
      <c r="EG802" s="179"/>
      <c r="EH802" s="179"/>
      <c r="EI802" s="179"/>
      <c r="EJ802" s="179"/>
      <c r="EK802" s="179"/>
      <c r="EL802" s="179"/>
      <c r="EM802" s="179"/>
      <c r="EN802" s="179"/>
      <c r="EO802" s="179"/>
      <c r="EP802" s="179"/>
      <c r="EQ802" s="179"/>
      <c r="ER802" s="179"/>
      <c r="ES802" s="179"/>
      <c r="ET802" s="179"/>
      <c r="EU802" s="179"/>
      <c r="EV802" s="179"/>
      <c r="EW802" s="179"/>
      <c r="EX802" s="179"/>
      <c r="EY802" s="179"/>
      <c r="EZ802" s="179"/>
      <c r="FA802" s="179"/>
      <c r="FB802" s="179"/>
      <c r="FC802" s="179"/>
      <c r="FD802" s="179"/>
      <c r="FE802" s="179"/>
      <c r="FF802" s="179"/>
      <c r="FG802" s="179"/>
      <c r="FH802" s="179"/>
      <c r="FI802" s="179"/>
      <c r="FJ802" s="179"/>
      <c r="FK802" s="179"/>
      <c r="FL802" s="179"/>
      <c r="FM802" s="179"/>
      <c r="FN802" s="179"/>
      <c r="FO802" s="179"/>
      <c r="FP802" s="179"/>
      <c r="FQ802" s="179"/>
      <c r="FR802" s="179"/>
      <c r="FS802" s="179"/>
      <c r="FT802" s="179"/>
      <c r="FU802" s="179"/>
      <c r="FV802" s="179"/>
      <c r="FW802" s="179"/>
      <c r="FX802" s="179"/>
      <c r="FY802" s="179"/>
      <c r="FZ802" s="179"/>
      <c r="GA802" s="179"/>
      <c r="GB802" s="179"/>
      <c r="GC802" s="179"/>
      <c r="GD802" s="179"/>
      <c r="GE802" s="179"/>
      <c r="GF802" s="179"/>
      <c r="GG802" s="179"/>
      <c r="GH802" s="179"/>
      <c r="GI802" s="179"/>
      <c r="GJ802" s="179"/>
      <c r="GK802" s="179"/>
      <c r="GL802" s="179"/>
      <c r="GM802" s="179"/>
      <c r="GN802" s="179"/>
      <c r="GO802" s="179"/>
      <c r="GP802" s="179"/>
      <c r="GQ802" s="179"/>
      <c r="GR802" s="179"/>
      <c r="GS802" s="179"/>
      <c r="GT802" s="179"/>
      <c r="GU802" s="179"/>
      <c r="GV802" s="179"/>
      <c r="GW802" s="179"/>
      <c r="GX802" s="179"/>
      <c r="GY802" s="179"/>
      <c r="GZ802" s="179"/>
      <c r="HA802" s="179"/>
      <c r="HB802" s="179"/>
      <c r="HC802" s="179"/>
      <c r="HD802" s="179"/>
      <c r="HE802" s="179"/>
      <c r="HF802" s="179"/>
      <c r="HG802" s="179"/>
      <c r="HH802" s="179"/>
      <c r="HI802" s="179"/>
      <c r="HJ802" s="179"/>
      <c r="HK802" s="179"/>
      <c r="HL802" s="179"/>
      <c r="HM802" s="179"/>
      <c r="HN802" s="179"/>
      <c r="HO802" s="179"/>
      <c r="HP802" s="179"/>
      <c r="HQ802" s="179"/>
      <c r="HR802" s="179"/>
      <c r="HS802" s="179"/>
      <c r="HT802" s="179"/>
      <c r="HU802" s="179"/>
      <c r="HV802" s="179"/>
      <c r="HW802" s="179"/>
      <c r="HX802" s="179"/>
      <c r="HY802" s="179"/>
      <c r="HZ802" s="179"/>
      <c r="IA802" s="179"/>
      <c r="IB802" s="179"/>
      <c r="IC802" s="179"/>
      <c r="ID802" s="179"/>
      <c r="IE802" s="179"/>
      <c r="IF802" s="179"/>
      <c r="IG802" s="179"/>
      <c r="IH802" s="179"/>
      <c r="II802" s="179"/>
      <c r="IJ802" s="179"/>
      <c r="IK802" s="179"/>
      <c r="IL802" s="179"/>
      <c r="IM802" s="179"/>
      <c r="IN802" s="179"/>
      <c r="IO802" s="179"/>
      <c r="IP802" s="179"/>
      <c r="IQ802" s="179"/>
      <c r="IR802" s="179"/>
      <c r="IS802" s="179"/>
      <c r="IT802" s="179"/>
      <c r="IU802" s="179"/>
      <c r="IV802" s="179"/>
      <c r="IW802" s="179"/>
      <c r="IX802" s="179"/>
      <c r="IY802" s="179"/>
      <c r="IZ802" s="179"/>
      <c r="JA802" s="179"/>
      <c r="JB802" s="179"/>
      <c r="JC802" s="179"/>
      <c r="JD802" s="179"/>
      <c r="JE802" s="179"/>
      <c r="JF802" s="179"/>
      <c r="JG802" s="179"/>
      <c r="JH802" s="179"/>
      <c r="JI802" s="179"/>
      <c r="JJ802" s="61"/>
    </row>
    <row r="803" spans="1:270" s="9" customFormat="1" ht="80.099999999999994" customHeight="1" x14ac:dyDescent="0.25">
      <c r="A803" s="9">
        <f t="shared" si="67"/>
        <v>781</v>
      </c>
      <c r="B803" s="9">
        <f t="shared" si="70"/>
        <v>27</v>
      </c>
      <c r="C803" s="11" t="s">
        <v>1518</v>
      </c>
      <c r="D803" s="10" t="s">
        <v>276</v>
      </c>
      <c r="E803" s="9" t="s">
        <v>4017</v>
      </c>
      <c r="F803" s="9" t="s">
        <v>4017</v>
      </c>
      <c r="G803" s="9" t="s">
        <v>4191</v>
      </c>
      <c r="H803" s="9" t="s">
        <v>4192</v>
      </c>
      <c r="I803" s="64" t="s">
        <v>4193</v>
      </c>
      <c r="J803" s="9">
        <v>3468847379</v>
      </c>
      <c r="K803" s="9" t="s">
        <v>4017</v>
      </c>
      <c r="L803" s="9">
        <v>31.034589</v>
      </c>
      <c r="M803" s="9">
        <v>69.901829000000006</v>
      </c>
      <c r="N803" s="9" t="s">
        <v>8</v>
      </c>
      <c r="O803" s="9" t="s">
        <v>7</v>
      </c>
      <c r="P803" s="9" t="s">
        <v>8</v>
      </c>
      <c r="R803" s="9">
        <v>4</v>
      </c>
      <c r="T803" s="9" t="s">
        <v>3978</v>
      </c>
      <c r="U803" s="9">
        <v>51600</v>
      </c>
      <c r="V803" s="9" t="s">
        <v>258</v>
      </c>
      <c r="W803" s="10" t="s">
        <v>11</v>
      </c>
      <c r="X803" s="10" t="s">
        <v>1471</v>
      </c>
      <c r="Y803" s="4"/>
      <c r="Z803" s="179"/>
      <c r="AA803" s="179"/>
      <c r="AB803" s="179"/>
      <c r="AC803" s="179"/>
      <c r="AD803" s="179"/>
      <c r="AE803" s="179"/>
      <c r="AF803" s="179"/>
      <c r="AG803" s="179"/>
      <c r="AH803" s="179"/>
      <c r="AI803" s="179"/>
      <c r="AJ803" s="179"/>
      <c r="AK803" s="179"/>
      <c r="AL803" s="179"/>
      <c r="AM803" s="179"/>
      <c r="AN803" s="179"/>
      <c r="AO803" s="179"/>
      <c r="AP803" s="179"/>
      <c r="AQ803" s="179"/>
      <c r="AR803" s="179"/>
      <c r="AS803" s="179"/>
      <c r="AT803" s="179"/>
      <c r="AU803" s="179"/>
      <c r="AV803" s="179"/>
      <c r="AW803" s="179"/>
      <c r="AX803" s="179"/>
      <c r="AY803" s="179"/>
      <c r="AZ803" s="179"/>
      <c r="BA803" s="179"/>
      <c r="BB803" s="179"/>
      <c r="BC803" s="179"/>
      <c r="BD803" s="179"/>
      <c r="BE803" s="179"/>
      <c r="BF803" s="179"/>
      <c r="BG803" s="179"/>
      <c r="BH803" s="179"/>
      <c r="BI803" s="179"/>
      <c r="BJ803" s="179"/>
      <c r="BK803" s="179"/>
      <c r="BL803" s="179"/>
      <c r="BM803" s="179"/>
      <c r="BN803" s="179"/>
      <c r="BO803" s="179"/>
      <c r="BP803" s="179"/>
      <c r="BQ803" s="179"/>
      <c r="BR803" s="179"/>
      <c r="BS803" s="179"/>
      <c r="BT803" s="179"/>
      <c r="BU803" s="179"/>
      <c r="BV803" s="179"/>
      <c r="BW803" s="179"/>
      <c r="BX803" s="179"/>
      <c r="BY803" s="179"/>
      <c r="BZ803" s="179"/>
      <c r="CA803" s="179"/>
      <c r="CB803" s="179"/>
      <c r="CC803" s="179"/>
      <c r="CD803" s="179"/>
      <c r="CE803" s="179"/>
      <c r="CF803" s="179"/>
      <c r="CG803" s="179"/>
      <c r="CH803" s="179"/>
      <c r="CI803" s="179"/>
      <c r="CJ803" s="179"/>
      <c r="CK803" s="179"/>
      <c r="CL803" s="179"/>
      <c r="CM803" s="179"/>
      <c r="CN803" s="179"/>
      <c r="CO803" s="179"/>
      <c r="CP803" s="179"/>
      <c r="CQ803" s="179"/>
      <c r="CR803" s="179"/>
      <c r="CS803" s="179"/>
      <c r="CT803" s="179"/>
      <c r="CU803" s="179"/>
      <c r="CV803" s="179"/>
      <c r="CW803" s="179"/>
      <c r="CX803" s="179"/>
      <c r="CY803" s="179"/>
      <c r="CZ803" s="179"/>
      <c r="DA803" s="179"/>
      <c r="DB803" s="179"/>
      <c r="DC803" s="179"/>
      <c r="DD803" s="179"/>
      <c r="DE803" s="179"/>
      <c r="DF803" s="179"/>
      <c r="DG803" s="179"/>
      <c r="DH803" s="179"/>
      <c r="DI803" s="179"/>
      <c r="DJ803" s="179"/>
      <c r="DK803" s="179"/>
      <c r="DL803" s="179"/>
      <c r="DM803" s="179"/>
      <c r="DN803" s="179"/>
      <c r="DO803" s="179"/>
      <c r="DP803" s="179"/>
      <c r="DQ803" s="179"/>
      <c r="DR803" s="179"/>
      <c r="DS803" s="179"/>
      <c r="DT803" s="179"/>
      <c r="DU803" s="179"/>
      <c r="DV803" s="179"/>
      <c r="DW803" s="179"/>
      <c r="DX803" s="179"/>
      <c r="DY803" s="179"/>
      <c r="DZ803" s="179"/>
      <c r="EA803" s="179"/>
      <c r="EB803" s="179"/>
      <c r="EC803" s="179"/>
      <c r="ED803" s="179"/>
      <c r="EE803" s="179"/>
      <c r="EF803" s="179"/>
      <c r="EG803" s="179"/>
      <c r="EH803" s="179"/>
      <c r="EI803" s="179"/>
      <c r="EJ803" s="179"/>
      <c r="EK803" s="179"/>
      <c r="EL803" s="179"/>
      <c r="EM803" s="179"/>
      <c r="EN803" s="179"/>
      <c r="EO803" s="179"/>
      <c r="EP803" s="179"/>
      <c r="EQ803" s="179"/>
      <c r="ER803" s="179"/>
      <c r="ES803" s="179"/>
      <c r="ET803" s="179"/>
      <c r="EU803" s="179"/>
      <c r="EV803" s="179"/>
      <c r="EW803" s="179"/>
      <c r="EX803" s="179"/>
      <c r="EY803" s="179"/>
      <c r="EZ803" s="179"/>
      <c r="FA803" s="179"/>
      <c r="FB803" s="179"/>
      <c r="FC803" s="179"/>
      <c r="FD803" s="179"/>
      <c r="FE803" s="179"/>
      <c r="FF803" s="179"/>
      <c r="FG803" s="179"/>
      <c r="FH803" s="179"/>
      <c r="FI803" s="179"/>
      <c r="FJ803" s="179"/>
      <c r="FK803" s="179"/>
      <c r="FL803" s="179"/>
      <c r="FM803" s="179"/>
      <c r="FN803" s="179"/>
      <c r="FO803" s="179"/>
      <c r="FP803" s="179"/>
      <c r="FQ803" s="179"/>
      <c r="FR803" s="179"/>
      <c r="FS803" s="179"/>
      <c r="FT803" s="179"/>
      <c r="FU803" s="179"/>
      <c r="FV803" s="179"/>
      <c r="FW803" s="179"/>
      <c r="FX803" s="179"/>
      <c r="FY803" s="179"/>
      <c r="FZ803" s="179"/>
      <c r="GA803" s="179"/>
      <c r="GB803" s="179"/>
      <c r="GC803" s="179"/>
      <c r="GD803" s="179"/>
      <c r="GE803" s="179"/>
      <c r="GF803" s="179"/>
      <c r="GG803" s="179"/>
      <c r="GH803" s="179"/>
      <c r="GI803" s="179"/>
      <c r="GJ803" s="179"/>
      <c r="GK803" s="179"/>
      <c r="GL803" s="179"/>
      <c r="GM803" s="179"/>
      <c r="GN803" s="179"/>
      <c r="GO803" s="179"/>
      <c r="GP803" s="179"/>
      <c r="GQ803" s="179"/>
      <c r="GR803" s="179"/>
      <c r="GS803" s="179"/>
      <c r="GT803" s="179"/>
      <c r="GU803" s="179"/>
      <c r="GV803" s="179"/>
      <c r="GW803" s="179"/>
      <c r="GX803" s="179"/>
      <c r="GY803" s="179"/>
      <c r="GZ803" s="179"/>
      <c r="HA803" s="179"/>
      <c r="HB803" s="179"/>
      <c r="HC803" s="179"/>
      <c r="HD803" s="179"/>
      <c r="HE803" s="179"/>
      <c r="HF803" s="179"/>
      <c r="HG803" s="179"/>
      <c r="HH803" s="179"/>
      <c r="HI803" s="179"/>
      <c r="HJ803" s="179"/>
      <c r="HK803" s="179"/>
      <c r="HL803" s="179"/>
      <c r="HM803" s="179"/>
      <c r="HN803" s="179"/>
      <c r="HO803" s="179"/>
      <c r="HP803" s="179"/>
      <c r="HQ803" s="179"/>
      <c r="HR803" s="179"/>
      <c r="HS803" s="179"/>
      <c r="HT803" s="179"/>
      <c r="HU803" s="179"/>
      <c r="HV803" s="179"/>
      <c r="HW803" s="179"/>
      <c r="HX803" s="179"/>
      <c r="HY803" s="179"/>
      <c r="HZ803" s="179"/>
      <c r="IA803" s="179"/>
      <c r="IB803" s="179"/>
      <c r="IC803" s="179"/>
      <c r="ID803" s="179"/>
      <c r="IE803" s="179"/>
      <c r="IF803" s="179"/>
      <c r="IG803" s="179"/>
      <c r="IH803" s="179"/>
      <c r="II803" s="179"/>
      <c r="IJ803" s="179"/>
      <c r="IK803" s="179"/>
      <c r="IL803" s="179"/>
      <c r="IM803" s="179"/>
      <c r="IN803" s="179"/>
      <c r="IO803" s="179"/>
      <c r="IP803" s="179"/>
      <c r="IQ803" s="179"/>
      <c r="IR803" s="179"/>
      <c r="IS803" s="179"/>
      <c r="IT803" s="179"/>
      <c r="IU803" s="179"/>
      <c r="IV803" s="179"/>
      <c r="IW803" s="179"/>
      <c r="IX803" s="179"/>
      <c r="IY803" s="179"/>
      <c r="IZ803" s="179"/>
      <c r="JA803" s="179"/>
      <c r="JB803" s="179"/>
      <c r="JC803" s="179"/>
      <c r="JD803" s="179"/>
      <c r="JE803" s="179"/>
      <c r="JF803" s="179"/>
      <c r="JG803" s="179"/>
      <c r="JH803" s="179"/>
      <c r="JI803" s="179"/>
      <c r="JJ803" s="61"/>
    </row>
    <row r="804" spans="1:270" s="9" customFormat="1" ht="80.099999999999994" customHeight="1" x14ac:dyDescent="0.25">
      <c r="A804" s="9">
        <f t="shared" si="67"/>
        <v>782</v>
      </c>
      <c r="B804" s="9">
        <f t="shared" si="70"/>
        <v>28</v>
      </c>
      <c r="C804" s="11" t="s">
        <v>1518</v>
      </c>
      <c r="D804" s="10" t="s">
        <v>276</v>
      </c>
      <c r="E804" s="9" t="s">
        <v>280</v>
      </c>
      <c r="F804" s="9" t="s">
        <v>280</v>
      </c>
      <c r="G804" s="9" t="s">
        <v>281</v>
      </c>
      <c r="H804" s="9" t="s">
        <v>4194</v>
      </c>
      <c r="I804" s="64" t="s">
        <v>4195</v>
      </c>
      <c r="J804" s="9">
        <v>3439728318</v>
      </c>
      <c r="K804" s="9" t="s">
        <v>280</v>
      </c>
      <c r="L804" s="9">
        <v>30.912692</v>
      </c>
      <c r="M804" s="9">
        <v>69.850368000000003</v>
      </c>
      <c r="N804" s="9" t="s">
        <v>8</v>
      </c>
      <c r="O804" s="9" t="s">
        <v>7</v>
      </c>
      <c r="P804" s="9" t="s">
        <v>8</v>
      </c>
      <c r="R804" s="9">
        <v>4</v>
      </c>
      <c r="T804" s="9" t="s">
        <v>3978</v>
      </c>
      <c r="U804" s="9">
        <v>51600</v>
      </c>
      <c r="V804" s="9" t="s">
        <v>258</v>
      </c>
      <c r="W804" s="10" t="s">
        <v>11</v>
      </c>
      <c r="X804" s="10" t="s">
        <v>1471</v>
      </c>
      <c r="Y804" s="4"/>
      <c r="Z804" s="179"/>
      <c r="AA804" s="179"/>
      <c r="AB804" s="179"/>
      <c r="AC804" s="179"/>
      <c r="AD804" s="179"/>
      <c r="AE804" s="179"/>
      <c r="AF804" s="179"/>
      <c r="AG804" s="179"/>
      <c r="AH804" s="179"/>
      <c r="AI804" s="179"/>
      <c r="AJ804" s="179"/>
      <c r="AK804" s="179"/>
      <c r="AL804" s="179"/>
      <c r="AM804" s="179"/>
      <c r="AN804" s="179"/>
      <c r="AO804" s="179"/>
      <c r="AP804" s="179"/>
      <c r="AQ804" s="179"/>
      <c r="AR804" s="179"/>
      <c r="AS804" s="179"/>
      <c r="AT804" s="179"/>
      <c r="AU804" s="179"/>
      <c r="AV804" s="179"/>
      <c r="AW804" s="179"/>
      <c r="AX804" s="179"/>
      <c r="AY804" s="179"/>
      <c r="AZ804" s="179"/>
      <c r="BA804" s="179"/>
      <c r="BB804" s="179"/>
      <c r="BC804" s="179"/>
      <c r="BD804" s="179"/>
      <c r="BE804" s="179"/>
      <c r="BF804" s="179"/>
      <c r="BG804" s="179"/>
      <c r="BH804" s="179"/>
      <c r="BI804" s="179"/>
      <c r="BJ804" s="179"/>
      <c r="BK804" s="179"/>
      <c r="BL804" s="179"/>
      <c r="BM804" s="179"/>
      <c r="BN804" s="179"/>
      <c r="BO804" s="179"/>
      <c r="BP804" s="179"/>
      <c r="BQ804" s="179"/>
      <c r="BR804" s="179"/>
      <c r="BS804" s="179"/>
      <c r="BT804" s="179"/>
      <c r="BU804" s="179"/>
      <c r="BV804" s="179"/>
      <c r="BW804" s="179"/>
      <c r="BX804" s="179"/>
      <c r="BY804" s="179"/>
      <c r="BZ804" s="179"/>
      <c r="CA804" s="179"/>
      <c r="CB804" s="179"/>
      <c r="CC804" s="179"/>
      <c r="CD804" s="179"/>
      <c r="CE804" s="179"/>
      <c r="CF804" s="179"/>
      <c r="CG804" s="179"/>
      <c r="CH804" s="179"/>
      <c r="CI804" s="179"/>
      <c r="CJ804" s="179"/>
      <c r="CK804" s="179"/>
      <c r="CL804" s="179"/>
      <c r="CM804" s="179"/>
      <c r="CN804" s="179"/>
      <c r="CO804" s="179"/>
      <c r="CP804" s="179"/>
      <c r="CQ804" s="179"/>
      <c r="CR804" s="179"/>
      <c r="CS804" s="179"/>
      <c r="CT804" s="179"/>
      <c r="CU804" s="179"/>
      <c r="CV804" s="179"/>
      <c r="CW804" s="179"/>
      <c r="CX804" s="179"/>
      <c r="CY804" s="179"/>
      <c r="CZ804" s="179"/>
      <c r="DA804" s="179"/>
      <c r="DB804" s="179"/>
      <c r="DC804" s="179"/>
      <c r="DD804" s="179"/>
      <c r="DE804" s="179"/>
      <c r="DF804" s="179"/>
      <c r="DG804" s="179"/>
      <c r="DH804" s="179"/>
      <c r="DI804" s="179"/>
      <c r="DJ804" s="179"/>
      <c r="DK804" s="179"/>
      <c r="DL804" s="179"/>
      <c r="DM804" s="179"/>
      <c r="DN804" s="179"/>
      <c r="DO804" s="179"/>
      <c r="DP804" s="179"/>
      <c r="DQ804" s="179"/>
      <c r="DR804" s="179"/>
      <c r="DS804" s="179"/>
      <c r="DT804" s="179"/>
      <c r="DU804" s="179"/>
      <c r="DV804" s="179"/>
      <c r="DW804" s="179"/>
      <c r="DX804" s="179"/>
      <c r="DY804" s="179"/>
      <c r="DZ804" s="179"/>
      <c r="EA804" s="179"/>
      <c r="EB804" s="179"/>
      <c r="EC804" s="179"/>
      <c r="ED804" s="179"/>
      <c r="EE804" s="179"/>
      <c r="EF804" s="179"/>
      <c r="EG804" s="179"/>
      <c r="EH804" s="179"/>
      <c r="EI804" s="179"/>
      <c r="EJ804" s="179"/>
      <c r="EK804" s="179"/>
      <c r="EL804" s="179"/>
      <c r="EM804" s="179"/>
      <c r="EN804" s="179"/>
      <c r="EO804" s="179"/>
      <c r="EP804" s="179"/>
      <c r="EQ804" s="179"/>
      <c r="ER804" s="179"/>
      <c r="ES804" s="179"/>
      <c r="ET804" s="179"/>
      <c r="EU804" s="179"/>
      <c r="EV804" s="179"/>
      <c r="EW804" s="179"/>
      <c r="EX804" s="179"/>
      <c r="EY804" s="179"/>
      <c r="EZ804" s="179"/>
      <c r="FA804" s="179"/>
      <c r="FB804" s="179"/>
      <c r="FC804" s="179"/>
      <c r="FD804" s="179"/>
      <c r="FE804" s="179"/>
      <c r="FF804" s="179"/>
      <c r="FG804" s="179"/>
      <c r="FH804" s="179"/>
      <c r="FI804" s="179"/>
      <c r="FJ804" s="179"/>
      <c r="FK804" s="179"/>
      <c r="FL804" s="179"/>
      <c r="FM804" s="179"/>
      <c r="FN804" s="179"/>
      <c r="FO804" s="179"/>
      <c r="FP804" s="179"/>
      <c r="FQ804" s="179"/>
      <c r="FR804" s="179"/>
      <c r="FS804" s="179"/>
      <c r="FT804" s="179"/>
      <c r="FU804" s="179"/>
      <c r="FV804" s="179"/>
      <c r="FW804" s="179"/>
      <c r="FX804" s="179"/>
      <c r="FY804" s="179"/>
      <c r="FZ804" s="179"/>
      <c r="GA804" s="179"/>
      <c r="GB804" s="179"/>
      <c r="GC804" s="179"/>
      <c r="GD804" s="179"/>
      <c r="GE804" s="179"/>
      <c r="GF804" s="179"/>
      <c r="GG804" s="179"/>
      <c r="GH804" s="179"/>
      <c r="GI804" s="179"/>
      <c r="GJ804" s="179"/>
      <c r="GK804" s="179"/>
      <c r="GL804" s="179"/>
      <c r="GM804" s="179"/>
      <c r="GN804" s="179"/>
      <c r="GO804" s="179"/>
      <c r="GP804" s="179"/>
      <c r="GQ804" s="179"/>
      <c r="GR804" s="179"/>
      <c r="GS804" s="179"/>
      <c r="GT804" s="179"/>
      <c r="GU804" s="179"/>
      <c r="GV804" s="179"/>
      <c r="GW804" s="179"/>
      <c r="GX804" s="179"/>
      <c r="GY804" s="179"/>
      <c r="GZ804" s="179"/>
      <c r="HA804" s="179"/>
      <c r="HB804" s="179"/>
      <c r="HC804" s="179"/>
      <c r="HD804" s="179"/>
      <c r="HE804" s="179"/>
      <c r="HF804" s="179"/>
      <c r="HG804" s="179"/>
      <c r="HH804" s="179"/>
      <c r="HI804" s="179"/>
      <c r="HJ804" s="179"/>
      <c r="HK804" s="179"/>
      <c r="HL804" s="179"/>
      <c r="HM804" s="179"/>
      <c r="HN804" s="179"/>
      <c r="HO804" s="179"/>
      <c r="HP804" s="179"/>
      <c r="HQ804" s="179"/>
      <c r="HR804" s="179"/>
      <c r="HS804" s="179"/>
      <c r="HT804" s="179"/>
      <c r="HU804" s="179"/>
      <c r="HV804" s="179"/>
      <c r="HW804" s="179"/>
      <c r="HX804" s="179"/>
      <c r="HY804" s="179"/>
      <c r="HZ804" s="179"/>
      <c r="IA804" s="179"/>
      <c r="IB804" s="179"/>
      <c r="IC804" s="179"/>
      <c r="ID804" s="179"/>
      <c r="IE804" s="179"/>
      <c r="IF804" s="179"/>
      <c r="IG804" s="179"/>
      <c r="IH804" s="179"/>
      <c r="II804" s="179"/>
      <c r="IJ804" s="179"/>
      <c r="IK804" s="179"/>
      <c r="IL804" s="179"/>
      <c r="IM804" s="179"/>
      <c r="IN804" s="179"/>
      <c r="IO804" s="179"/>
      <c r="IP804" s="179"/>
      <c r="IQ804" s="179"/>
      <c r="IR804" s="179"/>
      <c r="IS804" s="179"/>
      <c r="IT804" s="179"/>
      <c r="IU804" s="179"/>
      <c r="IV804" s="179"/>
      <c r="IW804" s="179"/>
      <c r="IX804" s="179"/>
      <c r="IY804" s="179"/>
      <c r="IZ804" s="179"/>
      <c r="JA804" s="179"/>
      <c r="JB804" s="179"/>
      <c r="JC804" s="179"/>
      <c r="JD804" s="179"/>
      <c r="JE804" s="179"/>
      <c r="JF804" s="179"/>
      <c r="JG804" s="179"/>
      <c r="JH804" s="179"/>
      <c r="JI804" s="179"/>
      <c r="JJ804" s="61"/>
    </row>
    <row r="805" spans="1:270" s="9" customFormat="1" ht="80.099999999999994" customHeight="1" x14ac:dyDescent="0.25">
      <c r="A805" s="9">
        <f t="shared" si="67"/>
        <v>783</v>
      </c>
      <c r="B805" s="9">
        <f t="shared" si="70"/>
        <v>29</v>
      </c>
      <c r="C805" s="11" t="s">
        <v>1518</v>
      </c>
      <c r="D805" s="10" t="s">
        <v>276</v>
      </c>
      <c r="E805" s="9" t="s">
        <v>280</v>
      </c>
      <c r="F805" s="9" t="s">
        <v>280</v>
      </c>
      <c r="G805" s="9" t="s">
        <v>281</v>
      </c>
      <c r="H805" s="9" t="s">
        <v>280</v>
      </c>
      <c r="I805" s="64" t="s">
        <v>4196</v>
      </c>
      <c r="J805" s="9">
        <v>3343760476</v>
      </c>
      <c r="K805" s="9" t="s">
        <v>280</v>
      </c>
      <c r="L805" s="9">
        <v>30.883388</v>
      </c>
      <c r="M805" s="9">
        <v>69.883291999999997</v>
      </c>
      <c r="N805" s="9" t="s">
        <v>8</v>
      </c>
      <c r="O805" s="9" t="s">
        <v>7</v>
      </c>
      <c r="P805" s="9" t="s">
        <v>8</v>
      </c>
      <c r="R805" s="9">
        <v>4</v>
      </c>
      <c r="T805" s="9" t="s">
        <v>3978</v>
      </c>
      <c r="U805" s="9">
        <v>51600</v>
      </c>
      <c r="V805" s="9" t="s">
        <v>258</v>
      </c>
      <c r="W805" s="10" t="s">
        <v>11</v>
      </c>
      <c r="X805" s="10" t="s">
        <v>1471</v>
      </c>
      <c r="Y805" s="4"/>
      <c r="Z805" s="179"/>
      <c r="AA805" s="179"/>
      <c r="AB805" s="179"/>
      <c r="AC805" s="179"/>
      <c r="AD805" s="179"/>
      <c r="AE805" s="179"/>
      <c r="AF805" s="179"/>
      <c r="AG805" s="179"/>
      <c r="AH805" s="179"/>
      <c r="AI805" s="179"/>
      <c r="AJ805" s="179"/>
      <c r="AK805" s="179"/>
      <c r="AL805" s="179"/>
      <c r="AM805" s="179"/>
      <c r="AN805" s="179"/>
      <c r="AO805" s="179"/>
      <c r="AP805" s="179"/>
      <c r="AQ805" s="179"/>
      <c r="AR805" s="179"/>
      <c r="AS805" s="179"/>
      <c r="AT805" s="179"/>
      <c r="AU805" s="179"/>
      <c r="AV805" s="179"/>
      <c r="AW805" s="179"/>
      <c r="AX805" s="179"/>
      <c r="AY805" s="179"/>
      <c r="AZ805" s="179"/>
      <c r="BA805" s="179"/>
      <c r="BB805" s="179"/>
      <c r="BC805" s="179"/>
      <c r="BD805" s="179"/>
      <c r="BE805" s="179"/>
      <c r="BF805" s="179"/>
      <c r="BG805" s="179"/>
      <c r="BH805" s="179"/>
      <c r="BI805" s="179"/>
      <c r="BJ805" s="179"/>
      <c r="BK805" s="179"/>
      <c r="BL805" s="179"/>
      <c r="BM805" s="179"/>
      <c r="BN805" s="179"/>
      <c r="BO805" s="179"/>
      <c r="BP805" s="179"/>
      <c r="BQ805" s="179"/>
      <c r="BR805" s="179"/>
      <c r="BS805" s="179"/>
      <c r="BT805" s="179"/>
      <c r="BU805" s="179"/>
      <c r="BV805" s="179"/>
      <c r="BW805" s="179"/>
      <c r="BX805" s="179"/>
      <c r="BY805" s="179"/>
      <c r="BZ805" s="179"/>
      <c r="CA805" s="179"/>
      <c r="CB805" s="179"/>
      <c r="CC805" s="179"/>
      <c r="CD805" s="179"/>
      <c r="CE805" s="179"/>
      <c r="CF805" s="179"/>
      <c r="CG805" s="179"/>
      <c r="CH805" s="179"/>
      <c r="CI805" s="179"/>
      <c r="CJ805" s="179"/>
      <c r="CK805" s="179"/>
      <c r="CL805" s="179"/>
      <c r="CM805" s="179"/>
      <c r="CN805" s="179"/>
      <c r="CO805" s="179"/>
      <c r="CP805" s="179"/>
      <c r="CQ805" s="179"/>
      <c r="CR805" s="179"/>
      <c r="CS805" s="179"/>
      <c r="CT805" s="179"/>
      <c r="CU805" s="179"/>
      <c r="CV805" s="179"/>
      <c r="CW805" s="179"/>
      <c r="CX805" s="179"/>
      <c r="CY805" s="179"/>
      <c r="CZ805" s="179"/>
      <c r="DA805" s="179"/>
      <c r="DB805" s="179"/>
      <c r="DC805" s="179"/>
      <c r="DD805" s="179"/>
      <c r="DE805" s="179"/>
      <c r="DF805" s="179"/>
      <c r="DG805" s="179"/>
      <c r="DH805" s="179"/>
      <c r="DI805" s="179"/>
      <c r="DJ805" s="179"/>
      <c r="DK805" s="179"/>
      <c r="DL805" s="179"/>
      <c r="DM805" s="179"/>
      <c r="DN805" s="179"/>
      <c r="DO805" s="179"/>
      <c r="DP805" s="179"/>
      <c r="DQ805" s="179"/>
      <c r="DR805" s="179"/>
      <c r="DS805" s="179"/>
      <c r="DT805" s="179"/>
      <c r="DU805" s="179"/>
      <c r="DV805" s="179"/>
      <c r="DW805" s="179"/>
      <c r="DX805" s="179"/>
      <c r="DY805" s="179"/>
      <c r="DZ805" s="179"/>
      <c r="EA805" s="179"/>
      <c r="EB805" s="179"/>
      <c r="EC805" s="179"/>
      <c r="ED805" s="179"/>
      <c r="EE805" s="179"/>
      <c r="EF805" s="179"/>
      <c r="EG805" s="179"/>
      <c r="EH805" s="179"/>
      <c r="EI805" s="179"/>
      <c r="EJ805" s="179"/>
      <c r="EK805" s="179"/>
      <c r="EL805" s="179"/>
      <c r="EM805" s="179"/>
      <c r="EN805" s="179"/>
      <c r="EO805" s="179"/>
      <c r="EP805" s="179"/>
      <c r="EQ805" s="179"/>
      <c r="ER805" s="179"/>
      <c r="ES805" s="179"/>
      <c r="ET805" s="179"/>
      <c r="EU805" s="179"/>
      <c r="EV805" s="179"/>
      <c r="EW805" s="179"/>
      <c r="EX805" s="179"/>
      <c r="EY805" s="179"/>
      <c r="EZ805" s="179"/>
      <c r="FA805" s="179"/>
      <c r="FB805" s="179"/>
      <c r="FC805" s="179"/>
      <c r="FD805" s="179"/>
      <c r="FE805" s="179"/>
      <c r="FF805" s="179"/>
      <c r="FG805" s="179"/>
      <c r="FH805" s="179"/>
      <c r="FI805" s="179"/>
      <c r="FJ805" s="179"/>
      <c r="FK805" s="179"/>
      <c r="FL805" s="179"/>
      <c r="FM805" s="179"/>
      <c r="FN805" s="179"/>
      <c r="FO805" s="179"/>
      <c r="FP805" s="179"/>
      <c r="FQ805" s="179"/>
      <c r="FR805" s="179"/>
      <c r="FS805" s="179"/>
      <c r="FT805" s="179"/>
      <c r="FU805" s="179"/>
      <c r="FV805" s="179"/>
      <c r="FW805" s="179"/>
      <c r="FX805" s="179"/>
      <c r="FY805" s="179"/>
      <c r="FZ805" s="179"/>
      <c r="GA805" s="179"/>
      <c r="GB805" s="179"/>
      <c r="GC805" s="179"/>
      <c r="GD805" s="179"/>
      <c r="GE805" s="179"/>
      <c r="GF805" s="179"/>
      <c r="GG805" s="179"/>
      <c r="GH805" s="179"/>
      <c r="GI805" s="179"/>
      <c r="GJ805" s="179"/>
      <c r="GK805" s="179"/>
      <c r="GL805" s="179"/>
      <c r="GM805" s="179"/>
      <c r="GN805" s="179"/>
      <c r="GO805" s="179"/>
      <c r="GP805" s="179"/>
      <c r="GQ805" s="179"/>
      <c r="GR805" s="179"/>
      <c r="GS805" s="179"/>
      <c r="GT805" s="179"/>
      <c r="GU805" s="179"/>
      <c r="GV805" s="179"/>
      <c r="GW805" s="179"/>
      <c r="GX805" s="179"/>
      <c r="GY805" s="179"/>
      <c r="GZ805" s="179"/>
      <c r="HA805" s="179"/>
      <c r="HB805" s="179"/>
      <c r="HC805" s="179"/>
      <c r="HD805" s="179"/>
      <c r="HE805" s="179"/>
      <c r="HF805" s="179"/>
      <c r="HG805" s="179"/>
      <c r="HH805" s="179"/>
      <c r="HI805" s="179"/>
      <c r="HJ805" s="179"/>
      <c r="HK805" s="179"/>
      <c r="HL805" s="179"/>
      <c r="HM805" s="179"/>
      <c r="HN805" s="179"/>
      <c r="HO805" s="179"/>
      <c r="HP805" s="179"/>
      <c r="HQ805" s="179"/>
      <c r="HR805" s="179"/>
      <c r="HS805" s="179"/>
      <c r="HT805" s="179"/>
      <c r="HU805" s="179"/>
      <c r="HV805" s="179"/>
      <c r="HW805" s="179"/>
      <c r="HX805" s="179"/>
      <c r="HY805" s="179"/>
      <c r="HZ805" s="179"/>
      <c r="IA805" s="179"/>
      <c r="IB805" s="179"/>
      <c r="IC805" s="179"/>
      <c r="ID805" s="179"/>
      <c r="IE805" s="179"/>
      <c r="IF805" s="179"/>
      <c r="IG805" s="179"/>
      <c r="IH805" s="179"/>
      <c r="II805" s="179"/>
      <c r="IJ805" s="179"/>
      <c r="IK805" s="179"/>
      <c r="IL805" s="179"/>
      <c r="IM805" s="179"/>
      <c r="IN805" s="179"/>
      <c r="IO805" s="179"/>
      <c r="IP805" s="179"/>
      <c r="IQ805" s="179"/>
      <c r="IR805" s="179"/>
      <c r="IS805" s="179"/>
      <c r="IT805" s="179"/>
      <c r="IU805" s="179"/>
      <c r="IV805" s="179"/>
      <c r="IW805" s="179"/>
      <c r="IX805" s="179"/>
      <c r="IY805" s="179"/>
      <c r="IZ805" s="179"/>
      <c r="JA805" s="179"/>
      <c r="JB805" s="179"/>
      <c r="JC805" s="179"/>
      <c r="JD805" s="179"/>
      <c r="JE805" s="179"/>
      <c r="JF805" s="179"/>
      <c r="JG805" s="179"/>
      <c r="JH805" s="179"/>
      <c r="JI805" s="179"/>
      <c r="JJ805" s="61"/>
    </row>
    <row r="806" spans="1:270" s="9" customFormat="1" ht="80.099999999999994" customHeight="1" x14ac:dyDescent="0.25">
      <c r="A806" s="9">
        <f t="shared" si="67"/>
        <v>784</v>
      </c>
      <c r="B806" s="9">
        <f t="shared" si="70"/>
        <v>30</v>
      </c>
      <c r="C806" s="11" t="s">
        <v>1518</v>
      </c>
      <c r="D806" s="10" t="s">
        <v>276</v>
      </c>
      <c r="E806" s="9" t="s">
        <v>280</v>
      </c>
      <c r="F806" s="9" t="s">
        <v>280</v>
      </c>
      <c r="G806" s="88" t="s">
        <v>3735</v>
      </c>
      <c r="H806" s="9" t="s">
        <v>4197</v>
      </c>
      <c r="I806" s="64" t="s">
        <v>4198</v>
      </c>
      <c r="J806" s="9">
        <v>3452239788</v>
      </c>
      <c r="K806" s="9" t="s">
        <v>280</v>
      </c>
      <c r="L806" s="9">
        <v>30.864241</v>
      </c>
      <c r="M806" s="9">
        <v>69.772786999999994</v>
      </c>
      <c r="N806" s="9" t="s">
        <v>8</v>
      </c>
      <c r="O806" s="9" t="s">
        <v>7</v>
      </c>
      <c r="P806" s="9" t="s">
        <v>8</v>
      </c>
      <c r="R806" s="9">
        <v>4</v>
      </c>
      <c r="T806" s="9" t="s">
        <v>3978</v>
      </c>
      <c r="U806" s="9">
        <v>51600</v>
      </c>
      <c r="V806" s="9" t="s">
        <v>258</v>
      </c>
      <c r="W806" s="10" t="s">
        <v>11</v>
      </c>
      <c r="X806" s="10" t="s">
        <v>1471</v>
      </c>
      <c r="Y806" s="4"/>
      <c r="Z806" s="179"/>
      <c r="AA806" s="179"/>
      <c r="AB806" s="179"/>
      <c r="AC806" s="179"/>
      <c r="AD806" s="179"/>
      <c r="AE806" s="179"/>
      <c r="AF806" s="179"/>
      <c r="AG806" s="179"/>
      <c r="AH806" s="179"/>
      <c r="AI806" s="179"/>
      <c r="AJ806" s="179"/>
      <c r="AK806" s="179"/>
      <c r="AL806" s="179"/>
      <c r="AM806" s="179"/>
      <c r="AN806" s="179"/>
      <c r="AO806" s="179"/>
      <c r="AP806" s="179"/>
      <c r="AQ806" s="179"/>
      <c r="AR806" s="179"/>
      <c r="AS806" s="179"/>
      <c r="AT806" s="179"/>
      <c r="AU806" s="179"/>
      <c r="AV806" s="179"/>
      <c r="AW806" s="179"/>
      <c r="AX806" s="179"/>
      <c r="AY806" s="179"/>
      <c r="AZ806" s="179"/>
      <c r="BA806" s="179"/>
      <c r="BB806" s="179"/>
      <c r="BC806" s="179"/>
      <c r="BD806" s="179"/>
      <c r="BE806" s="179"/>
      <c r="BF806" s="179"/>
      <c r="BG806" s="179"/>
      <c r="BH806" s="179"/>
      <c r="BI806" s="179"/>
      <c r="BJ806" s="179"/>
      <c r="BK806" s="179"/>
      <c r="BL806" s="179"/>
      <c r="BM806" s="179"/>
      <c r="BN806" s="179"/>
      <c r="BO806" s="179"/>
      <c r="BP806" s="179"/>
      <c r="BQ806" s="179"/>
      <c r="BR806" s="179"/>
      <c r="BS806" s="179"/>
      <c r="BT806" s="179"/>
      <c r="BU806" s="179"/>
      <c r="BV806" s="179"/>
      <c r="BW806" s="179"/>
      <c r="BX806" s="179"/>
      <c r="BY806" s="179"/>
      <c r="BZ806" s="179"/>
      <c r="CA806" s="179"/>
      <c r="CB806" s="179"/>
      <c r="CC806" s="179"/>
      <c r="CD806" s="179"/>
      <c r="CE806" s="179"/>
      <c r="CF806" s="179"/>
      <c r="CG806" s="179"/>
      <c r="CH806" s="179"/>
      <c r="CI806" s="179"/>
      <c r="CJ806" s="179"/>
      <c r="CK806" s="179"/>
      <c r="CL806" s="179"/>
      <c r="CM806" s="179"/>
      <c r="CN806" s="179"/>
      <c r="CO806" s="179"/>
      <c r="CP806" s="179"/>
      <c r="CQ806" s="179"/>
      <c r="CR806" s="179"/>
      <c r="CS806" s="179"/>
      <c r="CT806" s="179"/>
      <c r="CU806" s="179"/>
      <c r="CV806" s="179"/>
      <c r="CW806" s="179"/>
      <c r="CX806" s="179"/>
      <c r="CY806" s="179"/>
      <c r="CZ806" s="179"/>
      <c r="DA806" s="179"/>
      <c r="DB806" s="179"/>
      <c r="DC806" s="179"/>
      <c r="DD806" s="179"/>
      <c r="DE806" s="179"/>
      <c r="DF806" s="179"/>
      <c r="DG806" s="179"/>
      <c r="DH806" s="179"/>
      <c r="DI806" s="179"/>
      <c r="DJ806" s="179"/>
      <c r="DK806" s="179"/>
      <c r="DL806" s="179"/>
      <c r="DM806" s="179"/>
      <c r="DN806" s="179"/>
      <c r="DO806" s="179"/>
      <c r="DP806" s="179"/>
      <c r="DQ806" s="179"/>
      <c r="DR806" s="179"/>
      <c r="DS806" s="179"/>
      <c r="DT806" s="179"/>
      <c r="DU806" s="179"/>
      <c r="DV806" s="179"/>
      <c r="DW806" s="179"/>
      <c r="DX806" s="179"/>
      <c r="DY806" s="179"/>
      <c r="DZ806" s="179"/>
      <c r="EA806" s="179"/>
      <c r="EB806" s="179"/>
      <c r="EC806" s="179"/>
      <c r="ED806" s="179"/>
      <c r="EE806" s="179"/>
      <c r="EF806" s="179"/>
      <c r="EG806" s="179"/>
      <c r="EH806" s="179"/>
      <c r="EI806" s="179"/>
      <c r="EJ806" s="179"/>
      <c r="EK806" s="179"/>
      <c r="EL806" s="179"/>
      <c r="EM806" s="179"/>
      <c r="EN806" s="179"/>
      <c r="EO806" s="179"/>
      <c r="EP806" s="179"/>
      <c r="EQ806" s="179"/>
      <c r="ER806" s="179"/>
      <c r="ES806" s="179"/>
      <c r="ET806" s="179"/>
      <c r="EU806" s="179"/>
      <c r="EV806" s="179"/>
      <c r="EW806" s="179"/>
      <c r="EX806" s="179"/>
      <c r="EY806" s="179"/>
      <c r="EZ806" s="179"/>
      <c r="FA806" s="179"/>
      <c r="FB806" s="179"/>
      <c r="FC806" s="179"/>
      <c r="FD806" s="179"/>
      <c r="FE806" s="179"/>
      <c r="FF806" s="179"/>
      <c r="FG806" s="179"/>
      <c r="FH806" s="179"/>
      <c r="FI806" s="179"/>
      <c r="FJ806" s="179"/>
      <c r="FK806" s="179"/>
      <c r="FL806" s="179"/>
      <c r="FM806" s="179"/>
      <c r="FN806" s="179"/>
      <c r="FO806" s="179"/>
      <c r="FP806" s="179"/>
      <c r="FQ806" s="179"/>
      <c r="FR806" s="179"/>
      <c r="FS806" s="179"/>
      <c r="FT806" s="179"/>
      <c r="FU806" s="179"/>
      <c r="FV806" s="179"/>
      <c r="FW806" s="179"/>
      <c r="FX806" s="179"/>
      <c r="FY806" s="179"/>
      <c r="FZ806" s="179"/>
      <c r="GA806" s="179"/>
      <c r="GB806" s="179"/>
      <c r="GC806" s="179"/>
      <c r="GD806" s="179"/>
      <c r="GE806" s="179"/>
      <c r="GF806" s="179"/>
      <c r="GG806" s="179"/>
      <c r="GH806" s="179"/>
      <c r="GI806" s="179"/>
      <c r="GJ806" s="179"/>
      <c r="GK806" s="179"/>
      <c r="GL806" s="179"/>
      <c r="GM806" s="179"/>
      <c r="GN806" s="179"/>
      <c r="GO806" s="179"/>
      <c r="GP806" s="179"/>
      <c r="GQ806" s="179"/>
      <c r="GR806" s="179"/>
      <c r="GS806" s="179"/>
      <c r="GT806" s="179"/>
      <c r="GU806" s="179"/>
      <c r="GV806" s="179"/>
      <c r="GW806" s="179"/>
      <c r="GX806" s="179"/>
      <c r="GY806" s="179"/>
      <c r="GZ806" s="179"/>
      <c r="HA806" s="179"/>
      <c r="HB806" s="179"/>
      <c r="HC806" s="179"/>
      <c r="HD806" s="179"/>
      <c r="HE806" s="179"/>
      <c r="HF806" s="179"/>
      <c r="HG806" s="179"/>
      <c r="HH806" s="179"/>
      <c r="HI806" s="179"/>
      <c r="HJ806" s="179"/>
      <c r="HK806" s="179"/>
      <c r="HL806" s="179"/>
      <c r="HM806" s="179"/>
      <c r="HN806" s="179"/>
      <c r="HO806" s="179"/>
      <c r="HP806" s="179"/>
      <c r="HQ806" s="179"/>
      <c r="HR806" s="179"/>
      <c r="HS806" s="179"/>
      <c r="HT806" s="179"/>
      <c r="HU806" s="179"/>
      <c r="HV806" s="179"/>
      <c r="HW806" s="179"/>
      <c r="HX806" s="179"/>
      <c r="HY806" s="179"/>
      <c r="HZ806" s="179"/>
      <c r="IA806" s="179"/>
      <c r="IB806" s="179"/>
      <c r="IC806" s="179"/>
      <c r="ID806" s="179"/>
      <c r="IE806" s="179"/>
      <c r="IF806" s="179"/>
      <c r="IG806" s="179"/>
      <c r="IH806" s="179"/>
      <c r="II806" s="179"/>
      <c r="IJ806" s="179"/>
      <c r="IK806" s="179"/>
      <c r="IL806" s="179"/>
      <c r="IM806" s="179"/>
      <c r="IN806" s="179"/>
      <c r="IO806" s="179"/>
      <c r="IP806" s="179"/>
      <c r="IQ806" s="179"/>
      <c r="IR806" s="179"/>
      <c r="IS806" s="179"/>
      <c r="IT806" s="179"/>
      <c r="IU806" s="179"/>
      <c r="IV806" s="179"/>
      <c r="IW806" s="179"/>
      <c r="IX806" s="179"/>
      <c r="IY806" s="179"/>
      <c r="IZ806" s="179"/>
      <c r="JA806" s="179"/>
      <c r="JB806" s="179"/>
      <c r="JC806" s="179"/>
      <c r="JD806" s="179"/>
      <c r="JE806" s="179"/>
      <c r="JF806" s="179"/>
      <c r="JG806" s="179"/>
      <c r="JH806" s="179"/>
      <c r="JI806" s="179"/>
      <c r="JJ806" s="61"/>
    </row>
    <row r="807" spans="1:270" s="9" customFormat="1" ht="80.099999999999994" customHeight="1" x14ac:dyDescent="0.25">
      <c r="A807" s="9">
        <f t="shared" si="67"/>
        <v>785</v>
      </c>
      <c r="B807" s="9">
        <f t="shared" si="70"/>
        <v>31</v>
      </c>
      <c r="C807" s="11" t="s">
        <v>1518</v>
      </c>
      <c r="D807" s="10" t="s">
        <v>276</v>
      </c>
      <c r="E807" s="9" t="s">
        <v>280</v>
      </c>
      <c r="F807" s="9" t="s">
        <v>280</v>
      </c>
      <c r="G807" s="88" t="s">
        <v>3735</v>
      </c>
      <c r="H807" s="9" t="s">
        <v>4071</v>
      </c>
      <c r="I807" s="64" t="s">
        <v>4199</v>
      </c>
      <c r="J807" s="9">
        <v>3482338401</v>
      </c>
      <c r="K807" s="9" t="s">
        <v>280</v>
      </c>
      <c r="L807" s="9" t="s">
        <v>4200</v>
      </c>
      <c r="M807" s="9">
        <v>69.772497000000001</v>
      </c>
      <c r="N807" s="9" t="s">
        <v>8</v>
      </c>
      <c r="O807" s="9" t="s">
        <v>7</v>
      </c>
      <c r="P807" s="9" t="s">
        <v>8</v>
      </c>
      <c r="R807" s="9">
        <v>4</v>
      </c>
      <c r="T807" s="9" t="s">
        <v>3978</v>
      </c>
      <c r="U807" s="9">
        <v>51600</v>
      </c>
      <c r="V807" s="9" t="s">
        <v>258</v>
      </c>
      <c r="W807" s="10" t="s">
        <v>11</v>
      </c>
      <c r="X807" s="10" t="s">
        <v>1471</v>
      </c>
      <c r="Y807" s="4"/>
      <c r="Z807" s="179"/>
      <c r="AA807" s="179"/>
      <c r="AB807" s="179"/>
      <c r="AC807" s="179"/>
      <c r="AD807" s="179"/>
      <c r="AE807" s="179"/>
      <c r="AF807" s="179"/>
      <c r="AG807" s="179"/>
      <c r="AH807" s="179"/>
      <c r="AI807" s="179"/>
      <c r="AJ807" s="179"/>
      <c r="AK807" s="179"/>
      <c r="AL807" s="179"/>
      <c r="AM807" s="179"/>
      <c r="AN807" s="179"/>
      <c r="AO807" s="179"/>
      <c r="AP807" s="179"/>
      <c r="AQ807" s="179"/>
      <c r="AR807" s="179"/>
      <c r="AS807" s="179"/>
      <c r="AT807" s="179"/>
      <c r="AU807" s="179"/>
      <c r="AV807" s="179"/>
      <c r="AW807" s="179"/>
      <c r="AX807" s="179"/>
      <c r="AY807" s="179"/>
      <c r="AZ807" s="179"/>
      <c r="BA807" s="179"/>
      <c r="BB807" s="179"/>
      <c r="BC807" s="179"/>
      <c r="BD807" s="179"/>
      <c r="BE807" s="179"/>
      <c r="BF807" s="179"/>
      <c r="BG807" s="179"/>
      <c r="BH807" s="179"/>
      <c r="BI807" s="179"/>
      <c r="BJ807" s="179"/>
      <c r="BK807" s="179"/>
      <c r="BL807" s="179"/>
      <c r="BM807" s="179"/>
      <c r="BN807" s="179"/>
      <c r="BO807" s="179"/>
      <c r="BP807" s="179"/>
      <c r="BQ807" s="179"/>
      <c r="BR807" s="179"/>
      <c r="BS807" s="179"/>
      <c r="BT807" s="179"/>
      <c r="BU807" s="179"/>
      <c r="BV807" s="179"/>
      <c r="BW807" s="179"/>
      <c r="BX807" s="179"/>
      <c r="BY807" s="179"/>
      <c r="BZ807" s="179"/>
      <c r="CA807" s="179"/>
      <c r="CB807" s="179"/>
      <c r="CC807" s="179"/>
      <c r="CD807" s="179"/>
      <c r="CE807" s="179"/>
      <c r="CF807" s="179"/>
      <c r="CG807" s="179"/>
      <c r="CH807" s="179"/>
      <c r="CI807" s="179"/>
      <c r="CJ807" s="179"/>
      <c r="CK807" s="179"/>
      <c r="CL807" s="179"/>
      <c r="CM807" s="179"/>
      <c r="CN807" s="179"/>
      <c r="CO807" s="179"/>
      <c r="CP807" s="179"/>
      <c r="CQ807" s="179"/>
      <c r="CR807" s="179"/>
      <c r="CS807" s="179"/>
      <c r="CT807" s="179"/>
      <c r="CU807" s="179"/>
      <c r="CV807" s="179"/>
      <c r="CW807" s="179"/>
      <c r="CX807" s="179"/>
      <c r="CY807" s="179"/>
      <c r="CZ807" s="179"/>
      <c r="DA807" s="179"/>
      <c r="DB807" s="179"/>
      <c r="DC807" s="179"/>
      <c r="DD807" s="179"/>
      <c r="DE807" s="179"/>
      <c r="DF807" s="179"/>
      <c r="DG807" s="179"/>
      <c r="DH807" s="179"/>
      <c r="DI807" s="179"/>
      <c r="DJ807" s="179"/>
      <c r="DK807" s="179"/>
      <c r="DL807" s="179"/>
      <c r="DM807" s="179"/>
      <c r="DN807" s="179"/>
      <c r="DO807" s="179"/>
      <c r="DP807" s="179"/>
      <c r="DQ807" s="179"/>
      <c r="DR807" s="179"/>
      <c r="DS807" s="179"/>
      <c r="DT807" s="179"/>
      <c r="DU807" s="179"/>
      <c r="DV807" s="179"/>
      <c r="DW807" s="179"/>
      <c r="DX807" s="179"/>
      <c r="DY807" s="179"/>
      <c r="DZ807" s="179"/>
      <c r="EA807" s="179"/>
      <c r="EB807" s="179"/>
      <c r="EC807" s="179"/>
      <c r="ED807" s="179"/>
      <c r="EE807" s="179"/>
      <c r="EF807" s="179"/>
      <c r="EG807" s="179"/>
      <c r="EH807" s="179"/>
      <c r="EI807" s="179"/>
      <c r="EJ807" s="179"/>
      <c r="EK807" s="179"/>
      <c r="EL807" s="179"/>
      <c r="EM807" s="179"/>
      <c r="EN807" s="179"/>
      <c r="EO807" s="179"/>
      <c r="EP807" s="179"/>
      <c r="EQ807" s="179"/>
      <c r="ER807" s="179"/>
      <c r="ES807" s="179"/>
      <c r="ET807" s="179"/>
      <c r="EU807" s="179"/>
      <c r="EV807" s="179"/>
      <c r="EW807" s="179"/>
      <c r="EX807" s="179"/>
      <c r="EY807" s="179"/>
      <c r="EZ807" s="179"/>
      <c r="FA807" s="179"/>
      <c r="FB807" s="179"/>
      <c r="FC807" s="179"/>
      <c r="FD807" s="179"/>
      <c r="FE807" s="179"/>
      <c r="FF807" s="179"/>
      <c r="FG807" s="179"/>
      <c r="FH807" s="179"/>
      <c r="FI807" s="179"/>
      <c r="FJ807" s="179"/>
      <c r="FK807" s="179"/>
      <c r="FL807" s="179"/>
      <c r="FM807" s="179"/>
      <c r="FN807" s="179"/>
      <c r="FO807" s="179"/>
      <c r="FP807" s="179"/>
      <c r="FQ807" s="179"/>
      <c r="FR807" s="179"/>
      <c r="FS807" s="179"/>
      <c r="FT807" s="179"/>
      <c r="FU807" s="179"/>
      <c r="FV807" s="179"/>
      <c r="FW807" s="179"/>
      <c r="FX807" s="179"/>
      <c r="FY807" s="179"/>
      <c r="FZ807" s="179"/>
      <c r="GA807" s="179"/>
      <c r="GB807" s="179"/>
      <c r="GC807" s="179"/>
      <c r="GD807" s="179"/>
      <c r="GE807" s="179"/>
      <c r="GF807" s="179"/>
      <c r="GG807" s="179"/>
      <c r="GH807" s="179"/>
      <c r="GI807" s="179"/>
      <c r="GJ807" s="179"/>
      <c r="GK807" s="179"/>
      <c r="GL807" s="179"/>
      <c r="GM807" s="179"/>
      <c r="GN807" s="179"/>
      <c r="GO807" s="179"/>
      <c r="GP807" s="179"/>
      <c r="GQ807" s="179"/>
      <c r="GR807" s="179"/>
      <c r="GS807" s="179"/>
      <c r="GT807" s="179"/>
      <c r="GU807" s="179"/>
      <c r="GV807" s="179"/>
      <c r="GW807" s="179"/>
      <c r="GX807" s="179"/>
      <c r="GY807" s="179"/>
      <c r="GZ807" s="179"/>
      <c r="HA807" s="179"/>
      <c r="HB807" s="179"/>
      <c r="HC807" s="179"/>
      <c r="HD807" s="179"/>
      <c r="HE807" s="179"/>
      <c r="HF807" s="179"/>
      <c r="HG807" s="179"/>
      <c r="HH807" s="179"/>
      <c r="HI807" s="179"/>
      <c r="HJ807" s="179"/>
      <c r="HK807" s="179"/>
      <c r="HL807" s="179"/>
      <c r="HM807" s="179"/>
      <c r="HN807" s="179"/>
      <c r="HO807" s="179"/>
      <c r="HP807" s="179"/>
      <c r="HQ807" s="179"/>
      <c r="HR807" s="179"/>
      <c r="HS807" s="179"/>
      <c r="HT807" s="179"/>
      <c r="HU807" s="179"/>
      <c r="HV807" s="179"/>
      <c r="HW807" s="179"/>
      <c r="HX807" s="179"/>
      <c r="HY807" s="179"/>
      <c r="HZ807" s="179"/>
      <c r="IA807" s="179"/>
      <c r="IB807" s="179"/>
      <c r="IC807" s="179"/>
      <c r="ID807" s="179"/>
      <c r="IE807" s="179"/>
      <c r="IF807" s="179"/>
      <c r="IG807" s="179"/>
      <c r="IH807" s="179"/>
      <c r="II807" s="179"/>
      <c r="IJ807" s="179"/>
      <c r="IK807" s="179"/>
      <c r="IL807" s="179"/>
      <c r="IM807" s="179"/>
      <c r="IN807" s="179"/>
      <c r="IO807" s="179"/>
      <c r="IP807" s="179"/>
      <c r="IQ807" s="179"/>
      <c r="IR807" s="179"/>
      <c r="IS807" s="179"/>
      <c r="IT807" s="179"/>
      <c r="IU807" s="179"/>
      <c r="IV807" s="179"/>
      <c r="IW807" s="179"/>
      <c r="IX807" s="179"/>
      <c r="IY807" s="179"/>
      <c r="IZ807" s="179"/>
      <c r="JA807" s="179"/>
      <c r="JB807" s="179"/>
      <c r="JC807" s="179"/>
      <c r="JD807" s="179"/>
      <c r="JE807" s="179"/>
      <c r="JF807" s="179"/>
      <c r="JG807" s="179"/>
      <c r="JH807" s="179"/>
      <c r="JI807" s="179"/>
      <c r="JJ807" s="61"/>
    </row>
    <row r="808" spans="1:270" s="9" customFormat="1" ht="80.099999999999994" customHeight="1" x14ac:dyDescent="0.25">
      <c r="A808" s="9">
        <f t="shared" si="67"/>
        <v>786</v>
      </c>
      <c r="B808" s="9">
        <f t="shared" si="70"/>
        <v>32</v>
      </c>
      <c r="C808" s="11" t="s">
        <v>1518</v>
      </c>
      <c r="D808" s="10" t="s">
        <v>276</v>
      </c>
      <c r="E808" s="9" t="s">
        <v>280</v>
      </c>
      <c r="F808" s="9" t="s">
        <v>280</v>
      </c>
      <c r="G808" s="88" t="s">
        <v>3735</v>
      </c>
      <c r="H808" s="9" t="s">
        <v>2479</v>
      </c>
      <c r="I808" s="64" t="s">
        <v>4012</v>
      </c>
      <c r="J808" s="9">
        <v>3357562835</v>
      </c>
      <c r="K808" s="9" t="s">
        <v>280</v>
      </c>
      <c r="L808" s="9">
        <v>30.845832999999999</v>
      </c>
      <c r="M808" s="9">
        <v>69.765787000000003</v>
      </c>
      <c r="N808" s="9" t="s">
        <v>8</v>
      </c>
      <c r="O808" s="9" t="s">
        <v>7</v>
      </c>
      <c r="P808" s="9" t="s">
        <v>8</v>
      </c>
      <c r="R808" s="9">
        <v>4</v>
      </c>
      <c r="T808" s="9" t="s">
        <v>3978</v>
      </c>
      <c r="U808" s="9">
        <v>51600</v>
      </c>
      <c r="V808" s="9" t="s">
        <v>258</v>
      </c>
      <c r="W808" s="10" t="s">
        <v>11</v>
      </c>
      <c r="X808" s="10" t="s">
        <v>1471</v>
      </c>
      <c r="Y808" s="4"/>
      <c r="Z808" s="179"/>
      <c r="AA808" s="179"/>
      <c r="AB808" s="179"/>
      <c r="AC808" s="179"/>
      <c r="AD808" s="179"/>
      <c r="AE808" s="179"/>
      <c r="AF808" s="179"/>
      <c r="AG808" s="179"/>
      <c r="AH808" s="179"/>
      <c r="AI808" s="179"/>
      <c r="AJ808" s="179"/>
      <c r="AK808" s="179"/>
      <c r="AL808" s="179"/>
      <c r="AM808" s="179"/>
      <c r="AN808" s="179"/>
      <c r="AO808" s="179"/>
      <c r="AP808" s="179"/>
      <c r="AQ808" s="179"/>
      <c r="AR808" s="179"/>
      <c r="AS808" s="179"/>
      <c r="AT808" s="179"/>
      <c r="AU808" s="179"/>
      <c r="AV808" s="179"/>
      <c r="AW808" s="179"/>
      <c r="AX808" s="179"/>
      <c r="AY808" s="179"/>
      <c r="AZ808" s="179"/>
      <c r="BA808" s="179"/>
      <c r="BB808" s="179"/>
      <c r="BC808" s="179"/>
      <c r="BD808" s="179"/>
      <c r="BE808" s="179"/>
      <c r="BF808" s="179"/>
      <c r="BG808" s="179"/>
      <c r="BH808" s="179"/>
      <c r="BI808" s="179"/>
      <c r="BJ808" s="179"/>
      <c r="BK808" s="179"/>
      <c r="BL808" s="179"/>
      <c r="BM808" s="179"/>
      <c r="BN808" s="179"/>
      <c r="BO808" s="179"/>
      <c r="BP808" s="179"/>
      <c r="BQ808" s="179"/>
      <c r="BR808" s="179"/>
      <c r="BS808" s="179"/>
      <c r="BT808" s="179"/>
      <c r="BU808" s="179"/>
      <c r="BV808" s="179"/>
      <c r="BW808" s="179"/>
      <c r="BX808" s="179"/>
      <c r="BY808" s="179"/>
      <c r="BZ808" s="179"/>
      <c r="CA808" s="179"/>
      <c r="CB808" s="179"/>
      <c r="CC808" s="179"/>
      <c r="CD808" s="179"/>
      <c r="CE808" s="179"/>
      <c r="CF808" s="179"/>
      <c r="CG808" s="179"/>
      <c r="CH808" s="179"/>
      <c r="CI808" s="179"/>
      <c r="CJ808" s="179"/>
      <c r="CK808" s="179"/>
      <c r="CL808" s="179"/>
      <c r="CM808" s="179"/>
      <c r="CN808" s="179"/>
      <c r="CO808" s="179"/>
      <c r="CP808" s="179"/>
      <c r="CQ808" s="179"/>
      <c r="CR808" s="179"/>
      <c r="CS808" s="179"/>
      <c r="CT808" s="179"/>
      <c r="CU808" s="179"/>
      <c r="CV808" s="179"/>
      <c r="CW808" s="179"/>
      <c r="CX808" s="179"/>
      <c r="CY808" s="179"/>
      <c r="CZ808" s="179"/>
      <c r="DA808" s="179"/>
      <c r="DB808" s="179"/>
      <c r="DC808" s="179"/>
      <c r="DD808" s="179"/>
      <c r="DE808" s="179"/>
      <c r="DF808" s="179"/>
      <c r="DG808" s="179"/>
      <c r="DH808" s="179"/>
      <c r="DI808" s="179"/>
      <c r="DJ808" s="179"/>
      <c r="DK808" s="179"/>
      <c r="DL808" s="179"/>
      <c r="DM808" s="179"/>
      <c r="DN808" s="179"/>
      <c r="DO808" s="179"/>
      <c r="DP808" s="179"/>
      <c r="DQ808" s="179"/>
      <c r="DR808" s="179"/>
      <c r="DS808" s="179"/>
      <c r="DT808" s="179"/>
      <c r="DU808" s="179"/>
      <c r="DV808" s="179"/>
      <c r="DW808" s="179"/>
      <c r="DX808" s="179"/>
      <c r="DY808" s="179"/>
      <c r="DZ808" s="179"/>
      <c r="EA808" s="179"/>
      <c r="EB808" s="179"/>
      <c r="EC808" s="179"/>
      <c r="ED808" s="179"/>
      <c r="EE808" s="179"/>
      <c r="EF808" s="179"/>
      <c r="EG808" s="179"/>
      <c r="EH808" s="179"/>
      <c r="EI808" s="179"/>
      <c r="EJ808" s="179"/>
      <c r="EK808" s="179"/>
      <c r="EL808" s="179"/>
      <c r="EM808" s="179"/>
      <c r="EN808" s="179"/>
      <c r="EO808" s="179"/>
      <c r="EP808" s="179"/>
      <c r="EQ808" s="179"/>
      <c r="ER808" s="179"/>
      <c r="ES808" s="179"/>
      <c r="ET808" s="179"/>
      <c r="EU808" s="179"/>
      <c r="EV808" s="179"/>
      <c r="EW808" s="179"/>
      <c r="EX808" s="179"/>
      <c r="EY808" s="179"/>
      <c r="EZ808" s="179"/>
      <c r="FA808" s="179"/>
      <c r="FB808" s="179"/>
      <c r="FC808" s="179"/>
      <c r="FD808" s="179"/>
      <c r="FE808" s="179"/>
      <c r="FF808" s="179"/>
      <c r="FG808" s="179"/>
      <c r="FH808" s="179"/>
      <c r="FI808" s="179"/>
      <c r="FJ808" s="179"/>
      <c r="FK808" s="179"/>
      <c r="FL808" s="179"/>
      <c r="FM808" s="179"/>
      <c r="FN808" s="179"/>
      <c r="FO808" s="179"/>
      <c r="FP808" s="179"/>
      <c r="FQ808" s="179"/>
      <c r="FR808" s="179"/>
      <c r="FS808" s="179"/>
      <c r="FT808" s="179"/>
      <c r="FU808" s="179"/>
      <c r="FV808" s="179"/>
      <c r="FW808" s="179"/>
      <c r="FX808" s="179"/>
      <c r="FY808" s="179"/>
      <c r="FZ808" s="179"/>
      <c r="GA808" s="179"/>
      <c r="GB808" s="179"/>
      <c r="GC808" s="179"/>
      <c r="GD808" s="179"/>
      <c r="GE808" s="179"/>
      <c r="GF808" s="179"/>
      <c r="GG808" s="179"/>
      <c r="GH808" s="179"/>
      <c r="GI808" s="179"/>
      <c r="GJ808" s="179"/>
      <c r="GK808" s="179"/>
      <c r="GL808" s="179"/>
      <c r="GM808" s="179"/>
      <c r="GN808" s="179"/>
      <c r="GO808" s="179"/>
      <c r="GP808" s="179"/>
      <c r="GQ808" s="179"/>
      <c r="GR808" s="179"/>
      <c r="GS808" s="179"/>
      <c r="GT808" s="179"/>
      <c r="GU808" s="179"/>
      <c r="GV808" s="179"/>
      <c r="GW808" s="179"/>
      <c r="GX808" s="179"/>
      <c r="GY808" s="179"/>
      <c r="GZ808" s="179"/>
      <c r="HA808" s="179"/>
      <c r="HB808" s="179"/>
      <c r="HC808" s="179"/>
      <c r="HD808" s="179"/>
      <c r="HE808" s="179"/>
      <c r="HF808" s="179"/>
      <c r="HG808" s="179"/>
      <c r="HH808" s="179"/>
      <c r="HI808" s="179"/>
      <c r="HJ808" s="179"/>
      <c r="HK808" s="179"/>
      <c r="HL808" s="179"/>
      <c r="HM808" s="179"/>
      <c r="HN808" s="179"/>
      <c r="HO808" s="179"/>
      <c r="HP808" s="179"/>
      <c r="HQ808" s="179"/>
      <c r="HR808" s="179"/>
      <c r="HS808" s="179"/>
      <c r="HT808" s="179"/>
      <c r="HU808" s="179"/>
      <c r="HV808" s="179"/>
      <c r="HW808" s="179"/>
      <c r="HX808" s="179"/>
      <c r="HY808" s="179"/>
      <c r="HZ808" s="179"/>
      <c r="IA808" s="179"/>
      <c r="IB808" s="179"/>
      <c r="IC808" s="179"/>
      <c r="ID808" s="179"/>
      <c r="IE808" s="179"/>
      <c r="IF808" s="179"/>
      <c r="IG808" s="179"/>
      <c r="IH808" s="179"/>
      <c r="II808" s="179"/>
      <c r="IJ808" s="179"/>
      <c r="IK808" s="179"/>
      <c r="IL808" s="179"/>
      <c r="IM808" s="179"/>
      <c r="IN808" s="179"/>
      <c r="IO808" s="179"/>
      <c r="IP808" s="179"/>
      <c r="IQ808" s="179"/>
      <c r="IR808" s="179"/>
      <c r="IS808" s="179"/>
      <c r="IT808" s="179"/>
      <c r="IU808" s="179"/>
      <c r="IV808" s="179"/>
      <c r="IW808" s="179"/>
      <c r="IX808" s="179"/>
      <c r="IY808" s="179"/>
      <c r="IZ808" s="179"/>
      <c r="JA808" s="179"/>
      <c r="JB808" s="179"/>
      <c r="JC808" s="179"/>
      <c r="JD808" s="179"/>
      <c r="JE808" s="179"/>
      <c r="JF808" s="179"/>
      <c r="JG808" s="179"/>
      <c r="JH808" s="179"/>
      <c r="JI808" s="179"/>
      <c r="JJ808" s="61"/>
    </row>
    <row r="809" spans="1:270" s="9" customFormat="1" ht="80.099999999999994" customHeight="1" x14ac:dyDescent="0.25">
      <c r="A809" s="9">
        <f t="shared" si="67"/>
        <v>787</v>
      </c>
      <c r="B809" s="9">
        <f t="shared" si="70"/>
        <v>33</v>
      </c>
      <c r="C809" s="11" t="s">
        <v>1518</v>
      </c>
      <c r="D809" s="10" t="s">
        <v>276</v>
      </c>
      <c r="E809" s="9" t="s">
        <v>280</v>
      </c>
      <c r="F809" s="9" t="s">
        <v>280</v>
      </c>
      <c r="G809" s="88" t="s">
        <v>3735</v>
      </c>
      <c r="H809" s="9" t="s">
        <v>4201</v>
      </c>
      <c r="I809" s="64" t="s">
        <v>3994</v>
      </c>
      <c r="J809" s="9">
        <v>3366345903</v>
      </c>
      <c r="K809" s="9" t="s">
        <v>280</v>
      </c>
      <c r="L809" s="9">
        <v>30.845732000000002</v>
      </c>
      <c r="M809" s="9">
        <v>69.765683999999993</v>
      </c>
      <c r="N809" s="9" t="s">
        <v>8</v>
      </c>
      <c r="O809" s="9" t="s">
        <v>7</v>
      </c>
      <c r="P809" s="9" t="s">
        <v>8</v>
      </c>
      <c r="R809" s="9">
        <v>4</v>
      </c>
      <c r="T809" s="9" t="s">
        <v>3978</v>
      </c>
      <c r="U809" s="9">
        <v>51600</v>
      </c>
      <c r="V809" s="9" t="s">
        <v>258</v>
      </c>
      <c r="W809" s="10" t="s">
        <v>11</v>
      </c>
      <c r="X809" s="10" t="s">
        <v>1471</v>
      </c>
      <c r="Y809" s="4"/>
      <c r="Z809" s="179"/>
      <c r="AA809" s="179"/>
      <c r="AB809" s="179"/>
      <c r="AC809" s="179"/>
      <c r="AD809" s="179"/>
      <c r="AE809" s="179"/>
      <c r="AF809" s="179"/>
      <c r="AG809" s="179"/>
      <c r="AH809" s="179"/>
      <c r="AI809" s="179"/>
      <c r="AJ809" s="179"/>
      <c r="AK809" s="179"/>
      <c r="AL809" s="179"/>
      <c r="AM809" s="179"/>
      <c r="AN809" s="179"/>
      <c r="AO809" s="179"/>
      <c r="AP809" s="179"/>
      <c r="AQ809" s="179"/>
      <c r="AR809" s="179"/>
      <c r="AS809" s="179"/>
      <c r="AT809" s="179"/>
      <c r="AU809" s="179"/>
      <c r="AV809" s="179"/>
      <c r="AW809" s="179"/>
      <c r="AX809" s="179"/>
      <c r="AY809" s="179"/>
      <c r="AZ809" s="179"/>
      <c r="BA809" s="179"/>
      <c r="BB809" s="179"/>
      <c r="BC809" s="179"/>
      <c r="BD809" s="179"/>
      <c r="BE809" s="179"/>
      <c r="BF809" s="179"/>
      <c r="BG809" s="179"/>
      <c r="BH809" s="179"/>
      <c r="BI809" s="179"/>
      <c r="BJ809" s="179"/>
      <c r="BK809" s="179"/>
      <c r="BL809" s="179"/>
      <c r="BM809" s="179"/>
      <c r="BN809" s="179"/>
      <c r="BO809" s="179"/>
      <c r="BP809" s="179"/>
      <c r="BQ809" s="179"/>
      <c r="BR809" s="179"/>
      <c r="BS809" s="179"/>
      <c r="BT809" s="179"/>
      <c r="BU809" s="179"/>
      <c r="BV809" s="179"/>
      <c r="BW809" s="179"/>
      <c r="BX809" s="179"/>
      <c r="BY809" s="179"/>
      <c r="BZ809" s="179"/>
      <c r="CA809" s="179"/>
      <c r="CB809" s="179"/>
      <c r="CC809" s="179"/>
      <c r="CD809" s="179"/>
      <c r="CE809" s="179"/>
      <c r="CF809" s="179"/>
      <c r="CG809" s="179"/>
      <c r="CH809" s="179"/>
      <c r="CI809" s="179"/>
      <c r="CJ809" s="179"/>
      <c r="CK809" s="179"/>
      <c r="CL809" s="179"/>
      <c r="CM809" s="179"/>
      <c r="CN809" s="179"/>
      <c r="CO809" s="179"/>
      <c r="CP809" s="179"/>
      <c r="CQ809" s="179"/>
      <c r="CR809" s="179"/>
      <c r="CS809" s="179"/>
      <c r="CT809" s="179"/>
      <c r="CU809" s="179"/>
      <c r="CV809" s="179"/>
      <c r="CW809" s="179"/>
      <c r="CX809" s="179"/>
      <c r="CY809" s="179"/>
      <c r="CZ809" s="179"/>
      <c r="DA809" s="179"/>
      <c r="DB809" s="179"/>
      <c r="DC809" s="179"/>
      <c r="DD809" s="179"/>
      <c r="DE809" s="179"/>
      <c r="DF809" s="179"/>
      <c r="DG809" s="179"/>
      <c r="DH809" s="179"/>
      <c r="DI809" s="179"/>
      <c r="DJ809" s="179"/>
      <c r="DK809" s="179"/>
      <c r="DL809" s="179"/>
      <c r="DM809" s="179"/>
      <c r="DN809" s="179"/>
      <c r="DO809" s="179"/>
      <c r="DP809" s="179"/>
      <c r="DQ809" s="179"/>
      <c r="DR809" s="179"/>
      <c r="DS809" s="179"/>
      <c r="DT809" s="179"/>
      <c r="DU809" s="179"/>
      <c r="DV809" s="179"/>
      <c r="DW809" s="179"/>
      <c r="DX809" s="179"/>
      <c r="DY809" s="179"/>
      <c r="DZ809" s="179"/>
      <c r="EA809" s="179"/>
      <c r="EB809" s="179"/>
      <c r="EC809" s="179"/>
      <c r="ED809" s="179"/>
      <c r="EE809" s="179"/>
      <c r="EF809" s="179"/>
      <c r="EG809" s="179"/>
      <c r="EH809" s="179"/>
      <c r="EI809" s="179"/>
      <c r="EJ809" s="179"/>
      <c r="EK809" s="179"/>
      <c r="EL809" s="179"/>
      <c r="EM809" s="179"/>
      <c r="EN809" s="179"/>
      <c r="EO809" s="179"/>
      <c r="EP809" s="179"/>
      <c r="EQ809" s="179"/>
      <c r="ER809" s="179"/>
      <c r="ES809" s="179"/>
      <c r="ET809" s="179"/>
      <c r="EU809" s="179"/>
      <c r="EV809" s="179"/>
      <c r="EW809" s="179"/>
      <c r="EX809" s="179"/>
      <c r="EY809" s="179"/>
      <c r="EZ809" s="179"/>
      <c r="FA809" s="179"/>
      <c r="FB809" s="179"/>
      <c r="FC809" s="179"/>
      <c r="FD809" s="179"/>
      <c r="FE809" s="179"/>
      <c r="FF809" s="179"/>
      <c r="FG809" s="179"/>
      <c r="FH809" s="179"/>
      <c r="FI809" s="179"/>
      <c r="FJ809" s="179"/>
      <c r="FK809" s="179"/>
      <c r="FL809" s="179"/>
      <c r="FM809" s="179"/>
      <c r="FN809" s="179"/>
      <c r="FO809" s="179"/>
      <c r="FP809" s="179"/>
      <c r="FQ809" s="179"/>
      <c r="FR809" s="179"/>
      <c r="FS809" s="179"/>
      <c r="FT809" s="179"/>
      <c r="FU809" s="179"/>
      <c r="FV809" s="179"/>
      <c r="FW809" s="179"/>
      <c r="FX809" s="179"/>
      <c r="FY809" s="179"/>
      <c r="FZ809" s="179"/>
      <c r="GA809" s="179"/>
      <c r="GB809" s="179"/>
      <c r="GC809" s="179"/>
      <c r="GD809" s="179"/>
      <c r="GE809" s="179"/>
      <c r="GF809" s="179"/>
      <c r="GG809" s="179"/>
      <c r="GH809" s="179"/>
      <c r="GI809" s="179"/>
      <c r="GJ809" s="179"/>
      <c r="GK809" s="179"/>
      <c r="GL809" s="179"/>
      <c r="GM809" s="179"/>
      <c r="GN809" s="179"/>
      <c r="GO809" s="179"/>
      <c r="GP809" s="179"/>
      <c r="GQ809" s="179"/>
      <c r="GR809" s="179"/>
      <c r="GS809" s="179"/>
      <c r="GT809" s="179"/>
      <c r="GU809" s="179"/>
      <c r="GV809" s="179"/>
      <c r="GW809" s="179"/>
      <c r="GX809" s="179"/>
      <c r="GY809" s="179"/>
      <c r="GZ809" s="179"/>
      <c r="HA809" s="179"/>
      <c r="HB809" s="179"/>
      <c r="HC809" s="179"/>
      <c r="HD809" s="179"/>
      <c r="HE809" s="179"/>
      <c r="HF809" s="179"/>
      <c r="HG809" s="179"/>
      <c r="HH809" s="179"/>
      <c r="HI809" s="179"/>
      <c r="HJ809" s="179"/>
      <c r="HK809" s="179"/>
      <c r="HL809" s="179"/>
      <c r="HM809" s="179"/>
      <c r="HN809" s="179"/>
      <c r="HO809" s="179"/>
      <c r="HP809" s="179"/>
      <c r="HQ809" s="179"/>
      <c r="HR809" s="179"/>
      <c r="HS809" s="179"/>
      <c r="HT809" s="179"/>
      <c r="HU809" s="179"/>
      <c r="HV809" s="179"/>
      <c r="HW809" s="179"/>
      <c r="HX809" s="179"/>
      <c r="HY809" s="179"/>
      <c r="HZ809" s="179"/>
      <c r="IA809" s="179"/>
      <c r="IB809" s="179"/>
      <c r="IC809" s="179"/>
      <c r="ID809" s="179"/>
      <c r="IE809" s="179"/>
      <c r="IF809" s="179"/>
      <c r="IG809" s="179"/>
      <c r="IH809" s="179"/>
      <c r="II809" s="179"/>
      <c r="IJ809" s="179"/>
      <c r="IK809" s="179"/>
      <c r="IL809" s="179"/>
      <c r="IM809" s="179"/>
      <c r="IN809" s="179"/>
      <c r="IO809" s="179"/>
      <c r="IP809" s="179"/>
      <c r="IQ809" s="179"/>
      <c r="IR809" s="179"/>
      <c r="IS809" s="179"/>
      <c r="IT809" s="179"/>
      <c r="IU809" s="179"/>
      <c r="IV809" s="179"/>
      <c r="IW809" s="179"/>
      <c r="IX809" s="179"/>
      <c r="IY809" s="179"/>
      <c r="IZ809" s="179"/>
      <c r="JA809" s="179"/>
      <c r="JB809" s="179"/>
      <c r="JC809" s="179"/>
      <c r="JD809" s="179"/>
      <c r="JE809" s="179"/>
      <c r="JF809" s="179"/>
      <c r="JG809" s="179"/>
      <c r="JH809" s="179"/>
      <c r="JI809" s="179"/>
      <c r="JJ809" s="61"/>
    </row>
    <row r="810" spans="1:270" s="9" customFormat="1" ht="80.099999999999994" customHeight="1" x14ac:dyDescent="0.25">
      <c r="A810" s="9">
        <f t="shared" si="67"/>
        <v>788</v>
      </c>
      <c r="B810" s="9">
        <f t="shared" si="70"/>
        <v>34</v>
      </c>
      <c r="C810" s="11" t="s">
        <v>1518</v>
      </c>
      <c r="D810" s="10" t="s">
        <v>276</v>
      </c>
      <c r="E810" s="9" t="s">
        <v>4017</v>
      </c>
      <c r="F810" s="9" t="s">
        <v>4017</v>
      </c>
      <c r="G810" s="9" t="s">
        <v>4025</v>
      </c>
      <c r="H810" s="9" t="s">
        <v>4202</v>
      </c>
      <c r="I810" s="64" t="s">
        <v>4203</v>
      </c>
      <c r="J810" s="9">
        <v>3338572494</v>
      </c>
      <c r="K810" s="9" t="s">
        <v>4017</v>
      </c>
      <c r="L810" s="9">
        <v>31.022891000000001</v>
      </c>
      <c r="M810" s="9">
        <v>69.893484000000001</v>
      </c>
      <c r="N810" s="9" t="s">
        <v>8</v>
      </c>
      <c r="O810" s="9" t="s">
        <v>7</v>
      </c>
      <c r="P810" s="9" t="s">
        <v>8</v>
      </c>
      <c r="R810" s="9">
        <v>4</v>
      </c>
      <c r="T810" s="9" t="s">
        <v>3978</v>
      </c>
      <c r="U810" s="9">
        <v>51600</v>
      </c>
      <c r="V810" s="9" t="s">
        <v>258</v>
      </c>
      <c r="W810" s="10" t="s">
        <v>11</v>
      </c>
      <c r="X810" s="10" t="s">
        <v>1471</v>
      </c>
      <c r="Y810" s="4"/>
      <c r="Z810" s="179"/>
      <c r="AA810" s="179"/>
      <c r="AB810" s="179"/>
      <c r="AC810" s="179"/>
      <c r="AD810" s="179"/>
      <c r="AE810" s="179"/>
      <c r="AF810" s="179"/>
      <c r="AG810" s="179"/>
      <c r="AH810" s="179"/>
      <c r="AI810" s="179"/>
      <c r="AJ810" s="179"/>
      <c r="AK810" s="179"/>
      <c r="AL810" s="179"/>
      <c r="AM810" s="179"/>
      <c r="AN810" s="179"/>
      <c r="AO810" s="179"/>
      <c r="AP810" s="179"/>
      <c r="AQ810" s="179"/>
      <c r="AR810" s="179"/>
      <c r="AS810" s="179"/>
      <c r="AT810" s="179"/>
      <c r="AU810" s="179"/>
      <c r="AV810" s="179"/>
      <c r="AW810" s="179"/>
      <c r="AX810" s="179"/>
      <c r="AY810" s="179"/>
      <c r="AZ810" s="179"/>
      <c r="BA810" s="179"/>
      <c r="BB810" s="179"/>
      <c r="BC810" s="179"/>
      <c r="BD810" s="179"/>
      <c r="BE810" s="179"/>
      <c r="BF810" s="179"/>
      <c r="BG810" s="179"/>
      <c r="BH810" s="179"/>
      <c r="BI810" s="179"/>
      <c r="BJ810" s="179"/>
      <c r="BK810" s="179"/>
      <c r="BL810" s="179"/>
      <c r="BM810" s="179"/>
      <c r="BN810" s="179"/>
      <c r="BO810" s="179"/>
      <c r="BP810" s="179"/>
      <c r="BQ810" s="179"/>
      <c r="BR810" s="179"/>
      <c r="BS810" s="179"/>
      <c r="BT810" s="179"/>
      <c r="BU810" s="179"/>
      <c r="BV810" s="179"/>
      <c r="BW810" s="179"/>
      <c r="BX810" s="179"/>
      <c r="BY810" s="179"/>
      <c r="BZ810" s="179"/>
      <c r="CA810" s="179"/>
      <c r="CB810" s="179"/>
      <c r="CC810" s="179"/>
      <c r="CD810" s="179"/>
      <c r="CE810" s="179"/>
      <c r="CF810" s="179"/>
      <c r="CG810" s="179"/>
      <c r="CH810" s="179"/>
      <c r="CI810" s="179"/>
      <c r="CJ810" s="179"/>
      <c r="CK810" s="179"/>
      <c r="CL810" s="179"/>
      <c r="CM810" s="179"/>
      <c r="CN810" s="179"/>
      <c r="CO810" s="179"/>
      <c r="CP810" s="179"/>
      <c r="CQ810" s="179"/>
      <c r="CR810" s="179"/>
      <c r="CS810" s="179"/>
      <c r="CT810" s="179"/>
      <c r="CU810" s="179"/>
      <c r="CV810" s="179"/>
      <c r="CW810" s="179"/>
      <c r="CX810" s="179"/>
      <c r="CY810" s="179"/>
      <c r="CZ810" s="179"/>
      <c r="DA810" s="179"/>
      <c r="DB810" s="179"/>
      <c r="DC810" s="179"/>
      <c r="DD810" s="179"/>
      <c r="DE810" s="179"/>
      <c r="DF810" s="179"/>
      <c r="DG810" s="179"/>
      <c r="DH810" s="179"/>
      <c r="DI810" s="179"/>
      <c r="DJ810" s="179"/>
      <c r="DK810" s="179"/>
      <c r="DL810" s="179"/>
      <c r="DM810" s="179"/>
      <c r="DN810" s="179"/>
      <c r="DO810" s="179"/>
      <c r="DP810" s="179"/>
      <c r="DQ810" s="179"/>
      <c r="DR810" s="179"/>
      <c r="DS810" s="179"/>
      <c r="DT810" s="179"/>
      <c r="DU810" s="179"/>
      <c r="DV810" s="179"/>
      <c r="DW810" s="179"/>
      <c r="DX810" s="179"/>
      <c r="DY810" s="179"/>
      <c r="DZ810" s="179"/>
      <c r="EA810" s="179"/>
      <c r="EB810" s="179"/>
      <c r="EC810" s="179"/>
      <c r="ED810" s="179"/>
      <c r="EE810" s="179"/>
      <c r="EF810" s="179"/>
      <c r="EG810" s="179"/>
      <c r="EH810" s="179"/>
      <c r="EI810" s="179"/>
      <c r="EJ810" s="179"/>
      <c r="EK810" s="179"/>
      <c r="EL810" s="179"/>
      <c r="EM810" s="179"/>
      <c r="EN810" s="179"/>
      <c r="EO810" s="179"/>
      <c r="EP810" s="179"/>
      <c r="EQ810" s="179"/>
      <c r="ER810" s="179"/>
      <c r="ES810" s="179"/>
      <c r="ET810" s="179"/>
      <c r="EU810" s="179"/>
      <c r="EV810" s="179"/>
      <c r="EW810" s="179"/>
      <c r="EX810" s="179"/>
      <c r="EY810" s="179"/>
      <c r="EZ810" s="179"/>
      <c r="FA810" s="179"/>
      <c r="FB810" s="179"/>
      <c r="FC810" s="179"/>
      <c r="FD810" s="179"/>
      <c r="FE810" s="179"/>
      <c r="FF810" s="179"/>
      <c r="FG810" s="179"/>
      <c r="FH810" s="179"/>
      <c r="FI810" s="179"/>
      <c r="FJ810" s="179"/>
      <c r="FK810" s="179"/>
      <c r="FL810" s="179"/>
      <c r="FM810" s="179"/>
      <c r="FN810" s="179"/>
      <c r="FO810" s="179"/>
      <c r="FP810" s="179"/>
      <c r="FQ810" s="179"/>
      <c r="FR810" s="179"/>
      <c r="FS810" s="179"/>
      <c r="FT810" s="179"/>
      <c r="FU810" s="179"/>
      <c r="FV810" s="179"/>
      <c r="FW810" s="179"/>
      <c r="FX810" s="179"/>
      <c r="FY810" s="179"/>
      <c r="FZ810" s="179"/>
      <c r="GA810" s="179"/>
      <c r="GB810" s="179"/>
      <c r="GC810" s="179"/>
      <c r="GD810" s="179"/>
      <c r="GE810" s="179"/>
      <c r="GF810" s="179"/>
      <c r="GG810" s="179"/>
      <c r="GH810" s="179"/>
      <c r="GI810" s="179"/>
      <c r="GJ810" s="179"/>
      <c r="GK810" s="179"/>
      <c r="GL810" s="179"/>
      <c r="GM810" s="179"/>
      <c r="GN810" s="179"/>
      <c r="GO810" s="179"/>
      <c r="GP810" s="179"/>
      <c r="GQ810" s="179"/>
      <c r="GR810" s="179"/>
      <c r="GS810" s="179"/>
      <c r="GT810" s="179"/>
      <c r="GU810" s="179"/>
      <c r="GV810" s="179"/>
      <c r="GW810" s="179"/>
      <c r="GX810" s="179"/>
      <c r="GY810" s="179"/>
      <c r="GZ810" s="179"/>
      <c r="HA810" s="179"/>
      <c r="HB810" s="179"/>
      <c r="HC810" s="179"/>
      <c r="HD810" s="179"/>
      <c r="HE810" s="179"/>
      <c r="HF810" s="179"/>
      <c r="HG810" s="179"/>
      <c r="HH810" s="179"/>
      <c r="HI810" s="179"/>
      <c r="HJ810" s="179"/>
      <c r="HK810" s="179"/>
      <c r="HL810" s="179"/>
      <c r="HM810" s="179"/>
      <c r="HN810" s="179"/>
      <c r="HO810" s="179"/>
      <c r="HP810" s="179"/>
      <c r="HQ810" s="179"/>
      <c r="HR810" s="179"/>
      <c r="HS810" s="179"/>
      <c r="HT810" s="179"/>
      <c r="HU810" s="179"/>
      <c r="HV810" s="179"/>
      <c r="HW810" s="179"/>
      <c r="HX810" s="179"/>
      <c r="HY810" s="179"/>
      <c r="HZ810" s="179"/>
      <c r="IA810" s="179"/>
      <c r="IB810" s="179"/>
      <c r="IC810" s="179"/>
      <c r="ID810" s="179"/>
      <c r="IE810" s="179"/>
      <c r="IF810" s="179"/>
      <c r="IG810" s="179"/>
      <c r="IH810" s="179"/>
      <c r="II810" s="179"/>
      <c r="IJ810" s="179"/>
      <c r="IK810" s="179"/>
      <c r="IL810" s="179"/>
      <c r="IM810" s="179"/>
      <c r="IN810" s="179"/>
      <c r="IO810" s="179"/>
      <c r="IP810" s="179"/>
      <c r="IQ810" s="179"/>
      <c r="IR810" s="179"/>
      <c r="IS810" s="179"/>
      <c r="IT810" s="179"/>
      <c r="IU810" s="179"/>
      <c r="IV810" s="179"/>
      <c r="IW810" s="179"/>
      <c r="IX810" s="179"/>
      <c r="IY810" s="179"/>
      <c r="IZ810" s="179"/>
      <c r="JA810" s="179"/>
      <c r="JB810" s="179"/>
      <c r="JC810" s="179"/>
      <c r="JD810" s="179"/>
      <c r="JE810" s="179"/>
      <c r="JF810" s="179"/>
      <c r="JG810" s="179"/>
      <c r="JH810" s="179"/>
      <c r="JI810" s="179"/>
      <c r="JJ810" s="61"/>
    </row>
    <row r="811" spans="1:270" s="9" customFormat="1" ht="80.099999999999994" customHeight="1" x14ac:dyDescent="0.25">
      <c r="A811" s="9">
        <f t="shared" si="67"/>
        <v>789</v>
      </c>
      <c r="B811" s="9">
        <f t="shared" si="70"/>
        <v>35</v>
      </c>
      <c r="C811" s="11" t="s">
        <v>1518</v>
      </c>
      <c r="D811" s="10" t="s">
        <v>276</v>
      </c>
      <c r="E811" s="9" t="s">
        <v>280</v>
      </c>
      <c r="F811" s="9" t="s">
        <v>280</v>
      </c>
      <c r="G811" s="88" t="s">
        <v>3735</v>
      </c>
      <c r="H811" s="9" t="s">
        <v>4204</v>
      </c>
      <c r="I811" s="64" t="s">
        <v>4205</v>
      </c>
      <c r="J811" s="9">
        <v>3432162954</v>
      </c>
      <c r="K811" s="9" t="s">
        <v>280</v>
      </c>
      <c r="L811" s="9">
        <v>30.760421000000001</v>
      </c>
      <c r="M811" s="9">
        <v>69.757931999999997</v>
      </c>
      <c r="N811" s="9" t="s">
        <v>8</v>
      </c>
      <c r="O811" s="9" t="s">
        <v>7</v>
      </c>
      <c r="P811" s="9" t="s">
        <v>8</v>
      </c>
      <c r="R811" s="9">
        <v>4</v>
      </c>
      <c r="T811" s="9" t="s">
        <v>3978</v>
      </c>
      <c r="U811" s="9">
        <v>51600</v>
      </c>
      <c r="V811" s="9" t="s">
        <v>258</v>
      </c>
      <c r="W811" s="10" t="s">
        <v>11</v>
      </c>
      <c r="X811" s="10" t="s">
        <v>1471</v>
      </c>
      <c r="Y811" s="4"/>
      <c r="Z811" s="179"/>
      <c r="AA811" s="179"/>
      <c r="AB811" s="179"/>
      <c r="AC811" s="179"/>
      <c r="AD811" s="179"/>
      <c r="AE811" s="179"/>
      <c r="AF811" s="179"/>
      <c r="AG811" s="179"/>
      <c r="AH811" s="179"/>
      <c r="AI811" s="179"/>
      <c r="AJ811" s="179"/>
      <c r="AK811" s="179"/>
      <c r="AL811" s="179"/>
      <c r="AM811" s="179"/>
      <c r="AN811" s="179"/>
      <c r="AO811" s="179"/>
      <c r="AP811" s="179"/>
      <c r="AQ811" s="179"/>
      <c r="AR811" s="179"/>
      <c r="AS811" s="179"/>
      <c r="AT811" s="179"/>
      <c r="AU811" s="179"/>
      <c r="AV811" s="179"/>
      <c r="AW811" s="179"/>
      <c r="AX811" s="179"/>
      <c r="AY811" s="179"/>
      <c r="AZ811" s="179"/>
      <c r="BA811" s="179"/>
      <c r="BB811" s="179"/>
      <c r="BC811" s="179"/>
      <c r="BD811" s="179"/>
      <c r="BE811" s="179"/>
      <c r="BF811" s="179"/>
      <c r="BG811" s="179"/>
      <c r="BH811" s="179"/>
      <c r="BI811" s="179"/>
      <c r="BJ811" s="179"/>
      <c r="BK811" s="179"/>
      <c r="BL811" s="179"/>
      <c r="BM811" s="179"/>
      <c r="BN811" s="179"/>
      <c r="BO811" s="179"/>
      <c r="BP811" s="179"/>
      <c r="BQ811" s="179"/>
      <c r="BR811" s="179"/>
      <c r="BS811" s="179"/>
      <c r="BT811" s="179"/>
      <c r="BU811" s="179"/>
      <c r="BV811" s="179"/>
      <c r="BW811" s="179"/>
      <c r="BX811" s="179"/>
      <c r="BY811" s="179"/>
      <c r="BZ811" s="179"/>
      <c r="CA811" s="179"/>
      <c r="CB811" s="179"/>
      <c r="CC811" s="179"/>
      <c r="CD811" s="179"/>
      <c r="CE811" s="179"/>
      <c r="CF811" s="179"/>
      <c r="CG811" s="179"/>
      <c r="CH811" s="179"/>
      <c r="CI811" s="179"/>
      <c r="CJ811" s="179"/>
      <c r="CK811" s="179"/>
      <c r="CL811" s="179"/>
      <c r="CM811" s="179"/>
      <c r="CN811" s="179"/>
      <c r="CO811" s="179"/>
      <c r="CP811" s="179"/>
      <c r="CQ811" s="179"/>
      <c r="CR811" s="179"/>
      <c r="CS811" s="179"/>
      <c r="CT811" s="179"/>
      <c r="CU811" s="179"/>
      <c r="CV811" s="179"/>
      <c r="CW811" s="179"/>
      <c r="CX811" s="179"/>
      <c r="CY811" s="179"/>
      <c r="CZ811" s="179"/>
      <c r="DA811" s="179"/>
      <c r="DB811" s="179"/>
      <c r="DC811" s="179"/>
      <c r="DD811" s="179"/>
      <c r="DE811" s="179"/>
      <c r="DF811" s="179"/>
      <c r="DG811" s="179"/>
      <c r="DH811" s="179"/>
      <c r="DI811" s="179"/>
      <c r="DJ811" s="179"/>
      <c r="DK811" s="179"/>
      <c r="DL811" s="179"/>
      <c r="DM811" s="179"/>
      <c r="DN811" s="179"/>
      <c r="DO811" s="179"/>
      <c r="DP811" s="179"/>
      <c r="DQ811" s="179"/>
      <c r="DR811" s="179"/>
      <c r="DS811" s="179"/>
      <c r="DT811" s="179"/>
      <c r="DU811" s="179"/>
      <c r="DV811" s="179"/>
      <c r="DW811" s="179"/>
      <c r="DX811" s="179"/>
      <c r="DY811" s="179"/>
      <c r="DZ811" s="179"/>
      <c r="EA811" s="179"/>
      <c r="EB811" s="179"/>
      <c r="EC811" s="179"/>
      <c r="ED811" s="179"/>
      <c r="EE811" s="179"/>
      <c r="EF811" s="179"/>
      <c r="EG811" s="179"/>
      <c r="EH811" s="179"/>
      <c r="EI811" s="179"/>
      <c r="EJ811" s="179"/>
      <c r="EK811" s="179"/>
      <c r="EL811" s="179"/>
      <c r="EM811" s="179"/>
      <c r="EN811" s="179"/>
      <c r="EO811" s="179"/>
      <c r="EP811" s="179"/>
      <c r="EQ811" s="179"/>
      <c r="ER811" s="179"/>
      <c r="ES811" s="179"/>
      <c r="ET811" s="179"/>
      <c r="EU811" s="179"/>
      <c r="EV811" s="179"/>
      <c r="EW811" s="179"/>
      <c r="EX811" s="179"/>
      <c r="EY811" s="179"/>
      <c r="EZ811" s="179"/>
      <c r="FA811" s="179"/>
      <c r="FB811" s="179"/>
      <c r="FC811" s="179"/>
      <c r="FD811" s="179"/>
      <c r="FE811" s="179"/>
      <c r="FF811" s="179"/>
      <c r="FG811" s="179"/>
      <c r="FH811" s="179"/>
      <c r="FI811" s="179"/>
      <c r="FJ811" s="179"/>
      <c r="FK811" s="179"/>
      <c r="FL811" s="179"/>
      <c r="FM811" s="179"/>
      <c r="FN811" s="179"/>
      <c r="FO811" s="179"/>
      <c r="FP811" s="179"/>
      <c r="FQ811" s="179"/>
      <c r="FR811" s="179"/>
      <c r="FS811" s="179"/>
      <c r="FT811" s="179"/>
      <c r="FU811" s="179"/>
      <c r="FV811" s="179"/>
      <c r="FW811" s="179"/>
      <c r="FX811" s="179"/>
      <c r="FY811" s="179"/>
      <c r="FZ811" s="179"/>
      <c r="GA811" s="179"/>
      <c r="GB811" s="179"/>
      <c r="GC811" s="179"/>
      <c r="GD811" s="179"/>
      <c r="GE811" s="179"/>
      <c r="GF811" s="179"/>
      <c r="GG811" s="179"/>
      <c r="GH811" s="179"/>
      <c r="GI811" s="179"/>
      <c r="GJ811" s="179"/>
      <c r="GK811" s="179"/>
      <c r="GL811" s="179"/>
      <c r="GM811" s="179"/>
      <c r="GN811" s="179"/>
      <c r="GO811" s="179"/>
      <c r="GP811" s="179"/>
      <c r="GQ811" s="179"/>
      <c r="GR811" s="179"/>
      <c r="GS811" s="179"/>
      <c r="GT811" s="179"/>
      <c r="GU811" s="179"/>
      <c r="GV811" s="179"/>
      <c r="GW811" s="179"/>
      <c r="GX811" s="179"/>
      <c r="GY811" s="179"/>
      <c r="GZ811" s="179"/>
      <c r="HA811" s="179"/>
      <c r="HB811" s="179"/>
      <c r="HC811" s="179"/>
      <c r="HD811" s="179"/>
      <c r="HE811" s="179"/>
      <c r="HF811" s="179"/>
      <c r="HG811" s="179"/>
      <c r="HH811" s="179"/>
      <c r="HI811" s="179"/>
      <c r="HJ811" s="179"/>
      <c r="HK811" s="179"/>
      <c r="HL811" s="179"/>
      <c r="HM811" s="179"/>
      <c r="HN811" s="179"/>
      <c r="HO811" s="179"/>
      <c r="HP811" s="179"/>
      <c r="HQ811" s="179"/>
      <c r="HR811" s="179"/>
      <c r="HS811" s="179"/>
      <c r="HT811" s="179"/>
      <c r="HU811" s="179"/>
      <c r="HV811" s="179"/>
      <c r="HW811" s="179"/>
      <c r="HX811" s="179"/>
      <c r="HY811" s="179"/>
      <c r="HZ811" s="179"/>
      <c r="IA811" s="179"/>
      <c r="IB811" s="179"/>
      <c r="IC811" s="179"/>
      <c r="ID811" s="179"/>
      <c r="IE811" s="179"/>
      <c r="IF811" s="179"/>
      <c r="IG811" s="179"/>
      <c r="IH811" s="179"/>
      <c r="II811" s="179"/>
      <c r="IJ811" s="179"/>
      <c r="IK811" s="179"/>
      <c r="IL811" s="179"/>
      <c r="IM811" s="179"/>
      <c r="IN811" s="179"/>
      <c r="IO811" s="179"/>
      <c r="IP811" s="179"/>
      <c r="IQ811" s="179"/>
      <c r="IR811" s="179"/>
      <c r="IS811" s="179"/>
      <c r="IT811" s="179"/>
      <c r="IU811" s="179"/>
      <c r="IV811" s="179"/>
      <c r="IW811" s="179"/>
      <c r="IX811" s="179"/>
      <c r="IY811" s="179"/>
      <c r="IZ811" s="179"/>
      <c r="JA811" s="179"/>
      <c r="JB811" s="179"/>
      <c r="JC811" s="179"/>
      <c r="JD811" s="179"/>
      <c r="JE811" s="179"/>
      <c r="JF811" s="179"/>
      <c r="JG811" s="179"/>
      <c r="JH811" s="179"/>
      <c r="JI811" s="179"/>
      <c r="JJ811" s="61"/>
    </row>
    <row r="812" spans="1:270" s="9" customFormat="1" ht="80.099999999999994" customHeight="1" x14ac:dyDescent="0.25">
      <c r="A812" s="9">
        <f t="shared" si="67"/>
        <v>790</v>
      </c>
      <c r="B812" s="9">
        <f t="shared" ref="B812:B827" si="71">B811+1</f>
        <v>36</v>
      </c>
      <c r="C812" s="11" t="s">
        <v>1518</v>
      </c>
      <c r="D812" s="10" t="s">
        <v>276</v>
      </c>
      <c r="E812" s="9" t="s">
        <v>280</v>
      </c>
      <c r="F812" s="9" t="s">
        <v>280</v>
      </c>
      <c r="G812" s="88" t="s">
        <v>3735</v>
      </c>
      <c r="H812" s="9" t="s">
        <v>4206</v>
      </c>
      <c r="I812" s="64" t="s">
        <v>4207</v>
      </c>
      <c r="J812" s="9">
        <v>3446179883</v>
      </c>
      <c r="K812" s="9" t="s">
        <v>280</v>
      </c>
      <c r="L812" s="9">
        <v>30.876988000000001</v>
      </c>
      <c r="M812" s="9">
        <v>69.697757999999993</v>
      </c>
      <c r="N812" s="9" t="s">
        <v>8</v>
      </c>
      <c r="O812" s="9" t="s">
        <v>7</v>
      </c>
      <c r="P812" s="9" t="s">
        <v>8</v>
      </c>
      <c r="R812" s="9">
        <v>4</v>
      </c>
      <c r="T812" s="9" t="s">
        <v>3978</v>
      </c>
      <c r="U812" s="9">
        <v>51600</v>
      </c>
      <c r="V812" s="9" t="s">
        <v>258</v>
      </c>
      <c r="W812" s="10" t="s">
        <v>11</v>
      </c>
      <c r="X812" s="10" t="s">
        <v>1471</v>
      </c>
      <c r="Y812" s="4"/>
      <c r="Z812" s="179"/>
      <c r="AA812" s="179"/>
      <c r="AB812" s="179"/>
      <c r="AC812" s="179"/>
      <c r="AD812" s="179"/>
      <c r="AE812" s="179"/>
      <c r="AF812" s="179"/>
      <c r="AG812" s="179"/>
      <c r="AH812" s="179"/>
      <c r="AI812" s="179"/>
      <c r="AJ812" s="179"/>
      <c r="AK812" s="179"/>
      <c r="AL812" s="179"/>
      <c r="AM812" s="179"/>
      <c r="AN812" s="179"/>
      <c r="AO812" s="179"/>
      <c r="AP812" s="179"/>
      <c r="AQ812" s="179"/>
      <c r="AR812" s="179"/>
      <c r="AS812" s="179"/>
      <c r="AT812" s="179"/>
      <c r="AU812" s="179"/>
      <c r="AV812" s="179"/>
      <c r="AW812" s="179"/>
      <c r="AX812" s="179"/>
      <c r="AY812" s="179"/>
      <c r="AZ812" s="179"/>
      <c r="BA812" s="179"/>
      <c r="BB812" s="179"/>
      <c r="BC812" s="179"/>
      <c r="BD812" s="179"/>
      <c r="BE812" s="179"/>
      <c r="BF812" s="179"/>
      <c r="BG812" s="179"/>
      <c r="BH812" s="179"/>
      <c r="BI812" s="179"/>
      <c r="BJ812" s="179"/>
      <c r="BK812" s="179"/>
      <c r="BL812" s="179"/>
      <c r="BM812" s="179"/>
      <c r="BN812" s="179"/>
      <c r="BO812" s="179"/>
      <c r="BP812" s="179"/>
      <c r="BQ812" s="179"/>
      <c r="BR812" s="179"/>
      <c r="BS812" s="179"/>
      <c r="BT812" s="179"/>
      <c r="BU812" s="179"/>
      <c r="BV812" s="179"/>
      <c r="BW812" s="179"/>
      <c r="BX812" s="179"/>
      <c r="BY812" s="179"/>
      <c r="BZ812" s="179"/>
      <c r="CA812" s="179"/>
      <c r="CB812" s="179"/>
      <c r="CC812" s="179"/>
      <c r="CD812" s="179"/>
      <c r="CE812" s="179"/>
      <c r="CF812" s="179"/>
      <c r="CG812" s="179"/>
      <c r="CH812" s="179"/>
      <c r="CI812" s="179"/>
      <c r="CJ812" s="179"/>
      <c r="CK812" s="179"/>
      <c r="CL812" s="179"/>
      <c r="CM812" s="179"/>
      <c r="CN812" s="179"/>
      <c r="CO812" s="179"/>
      <c r="CP812" s="179"/>
      <c r="CQ812" s="179"/>
      <c r="CR812" s="179"/>
      <c r="CS812" s="179"/>
      <c r="CT812" s="179"/>
      <c r="CU812" s="179"/>
      <c r="CV812" s="179"/>
      <c r="CW812" s="179"/>
      <c r="CX812" s="179"/>
      <c r="CY812" s="179"/>
      <c r="CZ812" s="179"/>
      <c r="DA812" s="179"/>
      <c r="DB812" s="179"/>
      <c r="DC812" s="179"/>
      <c r="DD812" s="179"/>
      <c r="DE812" s="179"/>
      <c r="DF812" s="179"/>
      <c r="DG812" s="179"/>
      <c r="DH812" s="179"/>
      <c r="DI812" s="179"/>
      <c r="DJ812" s="179"/>
      <c r="DK812" s="179"/>
      <c r="DL812" s="179"/>
      <c r="DM812" s="179"/>
      <c r="DN812" s="179"/>
      <c r="DO812" s="179"/>
      <c r="DP812" s="179"/>
      <c r="DQ812" s="179"/>
      <c r="DR812" s="179"/>
      <c r="DS812" s="179"/>
      <c r="DT812" s="179"/>
      <c r="DU812" s="179"/>
      <c r="DV812" s="179"/>
      <c r="DW812" s="179"/>
      <c r="DX812" s="179"/>
      <c r="DY812" s="179"/>
      <c r="DZ812" s="179"/>
      <c r="EA812" s="179"/>
      <c r="EB812" s="179"/>
      <c r="EC812" s="179"/>
      <c r="ED812" s="179"/>
      <c r="EE812" s="179"/>
      <c r="EF812" s="179"/>
      <c r="EG812" s="179"/>
      <c r="EH812" s="179"/>
      <c r="EI812" s="179"/>
      <c r="EJ812" s="179"/>
      <c r="EK812" s="179"/>
      <c r="EL812" s="179"/>
      <c r="EM812" s="179"/>
      <c r="EN812" s="179"/>
      <c r="EO812" s="179"/>
      <c r="EP812" s="179"/>
      <c r="EQ812" s="179"/>
      <c r="ER812" s="179"/>
      <c r="ES812" s="179"/>
      <c r="ET812" s="179"/>
      <c r="EU812" s="179"/>
      <c r="EV812" s="179"/>
      <c r="EW812" s="179"/>
      <c r="EX812" s="179"/>
      <c r="EY812" s="179"/>
      <c r="EZ812" s="179"/>
      <c r="FA812" s="179"/>
      <c r="FB812" s="179"/>
      <c r="FC812" s="179"/>
      <c r="FD812" s="179"/>
      <c r="FE812" s="179"/>
      <c r="FF812" s="179"/>
      <c r="FG812" s="179"/>
      <c r="FH812" s="179"/>
      <c r="FI812" s="179"/>
      <c r="FJ812" s="179"/>
      <c r="FK812" s="179"/>
      <c r="FL812" s="179"/>
      <c r="FM812" s="179"/>
      <c r="FN812" s="179"/>
      <c r="FO812" s="179"/>
      <c r="FP812" s="179"/>
      <c r="FQ812" s="179"/>
      <c r="FR812" s="179"/>
      <c r="FS812" s="179"/>
      <c r="FT812" s="179"/>
      <c r="FU812" s="179"/>
      <c r="FV812" s="179"/>
      <c r="FW812" s="179"/>
      <c r="FX812" s="179"/>
      <c r="FY812" s="179"/>
      <c r="FZ812" s="179"/>
      <c r="GA812" s="179"/>
      <c r="GB812" s="179"/>
      <c r="GC812" s="179"/>
      <c r="GD812" s="179"/>
      <c r="GE812" s="179"/>
      <c r="GF812" s="179"/>
      <c r="GG812" s="179"/>
      <c r="GH812" s="179"/>
      <c r="GI812" s="179"/>
      <c r="GJ812" s="179"/>
      <c r="GK812" s="179"/>
      <c r="GL812" s="179"/>
      <c r="GM812" s="179"/>
      <c r="GN812" s="179"/>
      <c r="GO812" s="179"/>
      <c r="GP812" s="179"/>
      <c r="GQ812" s="179"/>
      <c r="GR812" s="179"/>
      <c r="GS812" s="179"/>
      <c r="GT812" s="179"/>
      <c r="GU812" s="179"/>
      <c r="GV812" s="179"/>
      <c r="GW812" s="179"/>
      <c r="GX812" s="179"/>
      <c r="GY812" s="179"/>
      <c r="GZ812" s="179"/>
      <c r="HA812" s="179"/>
      <c r="HB812" s="179"/>
      <c r="HC812" s="179"/>
      <c r="HD812" s="179"/>
      <c r="HE812" s="179"/>
      <c r="HF812" s="179"/>
      <c r="HG812" s="179"/>
      <c r="HH812" s="179"/>
      <c r="HI812" s="179"/>
      <c r="HJ812" s="179"/>
      <c r="HK812" s="179"/>
      <c r="HL812" s="179"/>
      <c r="HM812" s="179"/>
      <c r="HN812" s="179"/>
      <c r="HO812" s="179"/>
      <c r="HP812" s="179"/>
      <c r="HQ812" s="179"/>
      <c r="HR812" s="179"/>
      <c r="HS812" s="179"/>
      <c r="HT812" s="179"/>
      <c r="HU812" s="179"/>
      <c r="HV812" s="179"/>
      <c r="HW812" s="179"/>
      <c r="HX812" s="179"/>
      <c r="HY812" s="179"/>
      <c r="HZ812" s="179"/>
      <c r="IA812" s="179"/>
      <c r="IB812" s="179"/>
      <c r="IC812" s="179"/>
      <c r="ID812" s="179"/>
      <c r="IE812" s="179"/>
      <c r="IF812" s="179"/>
      <c r="IG812" s="179"/>
      <c r="IH812" s="179"/>
      <c r="II812" s="179"/>
      <c r="IJ812" s="179"/>
      <c r="IK812" s="179"/>
      <c r="IL812" s="179"/>
      <c r="IM812" s="179"/>
      <c r="IN812" s="179"/>
      <c r="IO812" s="179"/>
      <c r="IP812" s="179"/>
      <c r="IQ812" s="179"/>
      <c r="IR812" s="179"/>
      <c r="IS812" s="179"/>
      <c r="IT812" s="179"/>
      <c r="IU812" s="179"/>
      <c r="IV812" s="179"/>
      <c r="IW812" s="179"/>
      <c r="IX812" s="179"/>
      <c r="IY812" s="179"/>
      <c r="IZ812" s="179"/>
      <c r="JA812" s="179"/>
      <c r="JB812" s="179"/>
      <c r="JC812" s="179"/>
      <c r="JD812" s="179"/>
      <c r="JE812" s="179"/>
      <c r="JF812" s="179"/>
      <c r="JG812" s="179"/>
      <c r="JH812" s="179"/>
      <c r="JI812" s="179"/>
      <c r="JJ812" s="61"/>
    </row>
    <row r="813" spans="1:270" s="9" customFormat="1" ht="80.099999999999994" customHeight="1" x14ac:dyDescent="0.25">
      <c r="A813" s="9">
        <f t="shared" si="67"/>
        <v>791</v>
      </c>
      <c r="B813" s="9">
        <f t="shared" si="71"/>
        <v>37</v>
      </c>
      <c r="C813" s="11" t="s">
        <v>1518</v>
      </c>
      <c r="D813" s="10" t="s">
        <v>276</v>
      </c>
      <c r="E813" s="9" t="s">
        <v>280</v>
      </c>
      <c r="F813" s="9" t="s">
        <v>280</v>
      </c>
      <c r="G813" s="9" t="s">
        <v>281</v>
      </c>
      <c r="H813" s="9" t="s">
        <v>4096</v>
      </c>
      <c r="I813" s="64" t="s">
        <v>4208</v>
      </c>
      <c r="J813" s="9">
        <v>3438995206</v>
      </c>
      <c r="K813" s="9" t="s">
        <v>280</v>
      </c>
      <c r="L813" s="9">
        <v>30.914221999999999</v>
      </c>
      <c r="M813" s="9">
        <v>69.877244000000005</v>
      </c>
      <c r="N813" s="9" t="s">
        <v>8</v>
      </c>
      <c r="O813" s="9" t="s">
        <v>7</v>
      </c>
      <c r="P813" s="9" t="s">
        <v>8</v>
      </c>
      <c r="R813" s="9">
        <v>4</v>
      </c>
      <c r="T813" s="9" t="s">
        <v>3978</v>
      </c>
      <c r="U813" s="9">
        <v>51600</v>
      </c>
      <c r="V813" s="9" t="s">
        <v>258</v>
      </c>
      <c r="W813" s="10" t="s">
        <v>11</v>
      </c>
      <c r="X813" s="10" t="s">
        <v>1471</v>
      </c>
      <c r="Y813" s="4"/>
      <c r="Z813" s="179"/>
      <c r="AA813" s="179"/>
      <c r="AB813" s="179"/>
      <c r="AC813" s="179"/>
      <c r="AD813" s="179"/>
      <c r="AE813" s="179"/>
      <c r="AF813" s="179"/>
      <c r="AG813" s="179"/>
      <c r="AH813" s="179"/>
      <c r="AI813" s="179"/>
      <c r="AJ813" s="179"/>
      <c r="AK813" s="179"/>
      <c r="AL813" s="179"/>
      <c r="AM813" s="179"/>
      <c r="AN813" s="179"/>
      <c r="AO813" s="179"/>
      <c r="AP813" s="179"/>
      <c r="AQ813" s="179"/>
      <c r="AR813" s="179"/>
      <c r="AS813" s="179"/>
      <c r="AT813" s="179"/>
      <c r="AU813" s="179"/>
      <c r="AV813" s="179"/>
      <c r="AW813" s="179"/>
      <c r="AX813" s="179"/>
      <c r="AY813" s="179"/>
      <c r="AZ813" s="179"/>
      <c r="BA813" s="179"/>
      <c r="BB813" s="179"/>
      <c r="BC813" s="179"/>
      <c r="BD813" s="179"/>
      <c r="BE813" s="179"/>
      <c r="BF813" s="179"/>
      <c r="BG813" s="179"/>
      <c r="BH813" s="179"/>
      <c r="BI813" s="179"/>
      <c r="BJ813" s="179"/>
      <c r="BK813" s="179"/>
      <c r="BL813" s="179"/>
      <c r="BM813" s="179"/>
      <c r="BN813" s="179"/>
      <c r="BO813" s="179"/>
      <c r="BP813" s="179"/>
      <c r="BQ813" s="179"/>
      <c r="BR813" s="179"/>
      <c r="BS813" s="179"/>
      <c r="BT813" s="179"/>
      <c r="BU813" s="179"/>
      <c r="BV813" s="179"/>
      <c r="BW813" s="179"/>
      <c r="BX813" s="179"/>
      <c r="BY813" s="179"/>
      <c r="BZ813" s="179"/>
      <c r="CA813" s="179"/>
      <c r="CB813" s="179"/>
      <c r="CC813" s="179"/>
      <c r="CD813" s="179"/>
      <c r="CE813" s="179"/>
      <c r="CF813" s="179"/>
      <c r="CG813" s="179"/>
      <c r="CH813" s="179"/>
      <c r="CI813" s="179"/>
      <c r="CJ813" s="179"/>
      <c r="CK813" s="179"/>
      <c r="CL813" s="179"/>
      <c r="CM813" s="179"/>
      <c r="CN813" s="179"/>
      <c r="CO813" s="179"/>
      <c r="CP813" s="179"/>
      <c r="CQ813" s="179"/>
      <c r="CR813" s="179"/>
      <c r="CS813" s="179"/>
      <c r="CT813" s="179"/>
      <c r="CU813" s="179"/>
      <c r="CV813" s="179"/>
      <c r="CW813" s="179"/>
      <c r="CX813" s="179"/>
      <c r="CY813" s="179"/>
      <c r="CZ813" s="179"/>
      <c r="DA813" s="179"/>
      <c r="DB813" s="179"/>
      <c r="DC813" s="179"/>
      <c r="DD813" s="179"/>
      <c r="DE813" s="179"/>
      <c r="DF813" s="179"/>
      <c r="DG813" s="179"/>
      <c r="DH813" s="179"/>
      <c r="DI813" s="179"/>
      <c r="DJ813" s="179"/>
      <c r="DK813" s="179"/>
      <c r="DL813" s="179"/>
      <c r="DM813" s="179"/>
      <c r="DN813" s="179"/>
      <c r="DO813" s="179"/>
      <c r="DP813" s="179"/>
      <c r="DQ813" s="179"/>
      <c r="DR813" s="179"/>
      <c r="DS813" s="179"/>
      <c r="DT813" s="179"/>
      <c r="DU813" s="179"/>
      <c r="DV813" s="179"/>
      <c r="DW813" s="179"/>
      <c r="DX813" s="179"/>
      <c r="DY813" s="179"/>
      <c r="DZ813" s="179"/>
      <c r="EA813" s="179"/>
      <c r="EB813" s="179"/>
      <c r="EC813" s="179"/>
      <c r="ED813" s="179"/>
      <c r="EE813" s="179"/>
      <c r="EF813" s="179"/>
      <c r="EG813" s="179"/>
      <c r="EH813" s="179"/>
      <c r="EI813" s="179"/>
      <c r="EJ813" s="179"/>
      <c r="EK813" s="179"/>
      <c r="EL813" s="179"/>
      <c r="EM813" s="179"/>
      <c r="EN813" s="179"/>
      <c r="EO813" s="179"/>
      <c r="EP813" s="179"/>
      <c r="EQ813" s="179"/>
      <c r="ER813" s="179"/>
      <c r="ES813" s="179"/>
      <c r="ET813" s="179"/>
      <c r="EU813" s="179"/>
      <c r="EV813" s="179"/>
      <c r="EW813" s="179"/>
      <c r="EX813" s="179"/>
      <c r="EY813" s="179"/>
      <c r="EZ813" s="179"/>
      <c r="FA813" s="179"/>
      <c r="FB813" s="179"/>
      <c r="FC813" s="179"/>
      <c r="FD813" s="179"/>
      <c r="FE813" s="179"/>
      <c r="FF813" s="179"/>
      <c r="FG813" s="179"/>
      <c r="FH813" s="179"/>
      <c r="FI813" s="179"/>
      <c r="FJ813" s="179"/>
      <c r="FK813" s="179"/>
      <c r="FL813" s="179"/>
      <c r="FM813" s="179"/>
      <c r="FN813" s="179"/>
      <c r="FO813" s="179"/>
      <c r="FP813" s="179"/>
      <c r="FQ813" s="179"/>
      <c r="FR813" s="179"/>
      <c r="FS813" s="179"/>
      <c r="FT813" s="179"/>
      <c r="FU813" s="179"/>
      <c r="FV813" s="179"/>
      <c r="FW813" s="179"/>
      <c r="FX813" s="179"/>
      <c r="FY813" s="179"/>
      <c r="FZ813" s="179"/>
      <c r="GA813" s="179"/>
      <c r="GB813" s="179"/>
      <c r="GC813" s="179"/>
      <c r="GD813" s="179"/>
      <c r="GE813" s="179"/>
      <c r="GF813" s="179"/>
      <c r="GG813" s="179"/>
      <c r="GH813" s="179"/>
      <c r="GI813" s="179"/>
      <c r="GJ813" s="179"/>
      <c r="GK813" s="179"/>
      <c r="GL813" s="179"/>
      <c r="GM813" s="179"/>
      <c r="GN813" s="179"/>
      <c r="GO813" s="179"/>
      <c r="GP813" s="179"/>
      <c r="GQ813" s="179"/>
      <c r="GR813" s="179"/>
      <c r="GS813" s="179"/>
      <c r="GT813" s="179"/>
      <c r="GU813" s="179"/>
      <c r="GV813" s="179"/>
      <c r="GW813" s="179"/>
      <c r="GX813" s="179"/>
      <c r="GY813" s="179"/>
      <c r="GZ813" s="179"/>
      <c r="HA813" s="179"/>
      <c r="HB813" s="179"/>
      <c r="HC813" s="179"/>
      <c r="HD813" s="179"/>
      <c r="HE813" s="179"/>
      <c r="HF813" s="179"/>
      <c r="HG813" s="179"/>
      <c r="HH813" s="179"/>
      <c r="HI813" s="179"/>
      <c r="HJ813" s="179"/>
      <c r="HK813" s="179"/>
      <c r="HL813" s="179"/>
      <c r="HM813" s="179"/>
      <c r="HN813" s="179"/>
      <c r="HO813" s="179"/>
      <c r="HP813" s="179"/>
      <c r="HQ813" s="179"/>
      <c r="HR813" s="179"/>
      <c r="HS813" s="179"/>
      <c r="HT813" s="179"/>
      <c r="HU813" s="179"/>
      <c r="HV813" s="179"/>
      <c r="HW813" s="179"/>
      <c r="HX813" s="179"/>
      <c r="HY813" s="179"/>
      <c r="HZ813" s="179"/>
      <c r="IA813" s="179"/>
      <c r="IB813" s="179"/>
      <c r="IC813" s="179"/>
      <c r="ID813" s="179"/>
      <c r="IE813" s="179"/>
      <c r="IF813" s="179"/>
      <c r="IG813" s="179"/>
      <c r="IH813" s="179"/>
      <c r="II813" s="179"/>
      <c r="IJ813" s="179"/>
      <c r="IK813" s="179"/>
      <c r="IL813" s="179"/>
      <c r="IM813" s="179"/>
      <c r="IN813" s="179"/>
      <c r="IO813" s="179"/>
      <c r="IP813" s="179"/>
      <c r="IQ813" s="179"/>
      <c r="IR813" s="179"/>
      <c r="IS813" s="179"/>
      <c r="IT813" s="179"/>
      <c r="IU813" s="179"/>
      <c r="IV813" s="179"/>
      <c r="IW813" s="179"/>
      <c r="IX813" s="179"/>
      <c r="IY813" s="179"/>
      <c r="IZ813" s="179"/>
      <c r="JA813" s="179"/>
      <c r="JB813" s="179"/>
      <c r="JC813" s="179"/>
      <c r="JD813" s="179"/>
      <c r="JE813" s="179"/>
      <c r="JF813" s="179"/>
      <c r="JG813" s="179"/>
      <c r="JH813" s="179"/>
      <c r="JI813" s="179"/>
      <c r="JJ813" s="61"/>
    </row>
    <row r="814" spans="1:270" s="9" customFormat="1" ht="80.099999999999994" customHeight="1" x14ac:dyDescent="0.25">
      <c r="A814" s="9">
        <f t="shared" si="67"/>
        <v>792</v>
      </c>
      <c r="B814" s="9">
        <f t="shared" si="71"/>
        <v>38</v>
      </c>
      <c r="C814" s="11" t="s">
        <v>1518</v>
      </c>
      <c r="D814" s="10" t="s">
        <v>276</v>
      </c>
      <c r="E814" s="9" t="s">
        <v>4017</v>
      </c>
      <c r="F814" s="9" t="s">
        <v>4017</v>
      </c>
      <c r="G814" s="9" t="s">
        <v>4025</v>
      </c>
      <c r="H814" s="9" t="s">
        <v>4209</v>
      </c>
      <c r="I814" s="64" t="s">
        <v>4210</v>
      </c>
      <c r="J814" s="9">
        <v>3237270441</v>
      </c>
      <c r="K814" s="9" t="s">
        <v>4017</v>
      </c>
      <c r="L814" s="9">
        <v>31.043612</v>
      </c>
      <c r="M814" s="9">
        <v>69.535375999999999</v>
      </c>
      <c r="N814" s="9" t="s">
        <v>8</v>
      </c>
      <c r="O814" s="9" t="s">
        <v>7</v>
      </c>
      <c r="P814" s="9" t="s">
        <v>8</v>
      </c>
      <c r="R814" s="9">
        <v>4</v>
      </c>
      <c r="T814" s="9" t="s">
        <v>3978</v>
      </c>
      <c r="U814" s="9">
        <v>51600</v>
      </c>
      <c r="V814" s="9" t="s">
        <v>258</v>
      </c>
      <c r="W814" s="10" t="s">
        <v>11</v>
      </c>
      <c r="X814" s="10" t="s">
        <v>1471</v>
      </c>
      <c r="Y814" s="4"/>
      <c r="Z814" s="179"/>
      <c r="AA814" s="179"/>
      <c r="AB814" s="179"/>
      <c r="AC814" s="179"/>
      <c r="AD814" s="179"/>
      <c r="AE814" s="179"/>
      <c r="AF814" s="179"/>
      <c r="AG814" s="179"/>
      <c r="AH814" s="179"/>
      <c r="AI814" s="179"/>
      <c r="AJ814" s="179"/>
      <c r="AK814" s="179"/>
      <c r="AL814" s="179"/>
      <c r="AM814" s="179"/>
      <c r="AN814" s="179"/>
      <c r="AO814" s="179"/>
      <c r="AP814" s="179"/>
      <c r="AQ814" s="179"/>
      <c r="AR814" s="179"/>
      <c r="AS814" s="179"/>
      <c r="AT814" s="179"/>
      <c r="AU814" s="179"/>
      <c r="AV814" s="179"/>
      <c r="AW814" s="179"/>
      <c r="AX814" s="179"/>
      <c r="AY814" s="179"/>
      <c r="AZ814" s="179"/>
      <c r="BA814" s="179"/>
      <c r="BB814" s="179"/>
      <c r="BC814" s="179"/>
      <c r="BD814" s="179"/>
      <c r="BE814" s="179"/>
      <c r="BF814" s="179"/>
      <c r="BG814" s="179"/>
      <c r="BH814" s="179"/>
      <c r="BI814" s="179"/>
      <c r="BJ814" s="179"/>
      <c r="BK814" s="179"/>
      <c r="BL814" s="179"/>
      <c r="BM814" s="179"/>
      <c r="BN814" s="179"/>
      <c r="BO814" s="179"/>
      <c r="BP814" s="179"/>
      <c r="BQ814" s="179"/>
      <c r="BR814" s="179"/>
      <c r="BS814" s="179"/>
      <c r="BT814" s="179"/>
      <c r="BU814" s="179"/>
      <c r="BV814" s="179"/>
      <c r="BW814" s="179"/>
      <c r="BX814" s="179"/>
      <c r="BY814" s="179"/>
      <c r="BZ814" s="179"/>
      <c r="CA814" s="179"/>
      <c r="CB814" s="179"/>
      <c r="CC814" s="179"/>
      <c r="CD814" s="179"/>
      <c r="CE814" s="179"/>
      <c r="CF814" s="179"/>
      <c r="CG814" s="179"/>
      <c r="CH814" s="179"/>
      <c r="CI814" s="179"/>
      <c r="CJ814" s="179"/>
      <c r="CK814" s="179"/>
      <c r="CL814" s="179"/>
      <c r="CM814" s="179"/>
      <c r="CN814" s="179"/>
      <c r="CO814" s="179"/>
      <c r="CP814" s="179"/>
      <c r="CQ814" s="179"/>
      <c r="CR814" s="179"/>
      <c r="CS814" s="179"/>
      <c r="CT814" s="179"/>
      <c r="CU814" s="179"/>
      <c r="CV814" s="179"/>
      <c r="CW814" s="179"/>
      <c r="CX814" s="179"/>
      <c r="CY814" s="179"/>
      <c r="CZ814" s="179"/>
      <c r="DA814" s="179"/>
      <c r="DB814" s="179"/>
      <c r="DC814" s="179"/>
      <c r="DD814" s="179"/>
      <c r="DE814" s="179"/>
      <c r="DF814" s="179"/>
      <c r="DG814" s="179"/>
      <c r="DH814" s="179"/>
      <c r="DI814" s="179"/>
      <c r="DJ814" s="179"/>
      <c r="DK814" s="179"/>
      <c r="DL814" s="179"/>
      <c r="DM814" s="179"/>
      <c r="DN814" s="179"/>
      <c r="DO814" s="179"/>
      <c r="DP814" s="179"/>
      <c r="DQ814" s="179"/>
      <c r="DR814" s="179"/>
      <c r="DS814" s="179"/>
      <c r="DT814" s="179"/>
      <c r="DU814" s="179"/>
      <c r="DV814" s="179"/>
      <c r="DW814" s="179"/>
      <c r="DX814" s="179"/>
      <c r="DY814" s="179"/>
      <c r="DZ814" s="179"/>
      <c r="EA814" s="179"/>
      <c r="EB814" s="179"/>
      <c r="EC814" s="179"/>
      <c r="ED814" s="179"/>
      <c r="EE814" s="179"/>
      <c r="EF814" s="179"/>
      <c r="EG814" s="179"/>
      <c r="EH814" s="179"/>
      <c r="EI814" s="179"/>
      <c r="EJ814" s="179"/>
      <c r="EK814" s="179"/>
      <c r="EL814" s="179"/>
      <c r="EM814" s="179"/>
      <c r="EN814" s="179"/>
      <c r="EO814" s="179"/>
      <c r="EP814" s="179"/>
      <c r="EQ814" s="179"/>
      <c r="ER814" s="179"/>
      <c r="ES814" s="179"/>
      <c r="ET814" s="179"/>
      <c r="EU814" s="179"/>
      <c r="EV814" s="179"/>
      <c r="EW814" s="179"/>
      <c r="EX814" s="179"/>
      <c r="EY814" s="179"/>
      <c r="EZ814" s="179"/>
      <c r="FA814" s="179"/>
      <c r="FB814" s="179"/>
      <c r="FC814" s="179"/>
      <c r="FD814" s="179"/>
      <c r="FE814" s="179"/>
      <c r="FF814" s="179"/>
      <c r="FG814" s="179"/>
      <c r="FH814" s="179"/>
      <c r="FI814" s="179"/>
      <c r="FJ814" s="179"/>
      <c r="FK814" s="179"/>
      <c r="FL814" s="179"/>
      <c r="FM814" s="179"/>
      <c r="FN814" s="179"/>
      <c r="FO814" s="179"/>
      <c r="FP814" s="179"/>
      <c r="FQ814" s="179"/>
      <c r="FR814" s="179"/>
      <c r="FS814" s="179"/>
      <c r="FT814" s="179"/>
      <c r="FU814" s="179"/>
      <c r="FV814" s="179"/>
      <c r="FW814" s="179"/>
      <c r="FX814" s="179"/>
      <c r="FY814" s="179"/>
      <c r="FZ814" s="179"/>
      <c r="GA814" s="179"/>
      <c r="GB814" s="179"/>
      <c r="GC814" s="179"/>
      <c r="GD814" s="179"/>
      <c r="GE814" s="179"/>
      <c r="GF814" s="179"/>
      <c r="GG814" s="179"/>
      <c r="GH814" s="179"/>
      <c r="GI814" s="179"/>
      <c r="GJ814" s="179"/>
      <c r="GK814" s="179"/>
      <c r="GL814" s="179"/>
      <c r="GM814" s="179"/>
      <c r="GN814" s="179"/>
      <c r="GO814" s="179"/>
      <c r="GP814" s="179"/>
      <c r="GQ814" s="179"/>
      <c r="GR814" s="179"/>
      <c r="GS814" s="179"/>
      <c r="GT814" s="179"/>
      <c r="GU814" s="179"/>
      <c r="GV814" s="179"/>
      <c r="GW814" s="179"/>
      <c r="GX814" s="179"/>
      <c r="GY814" s="179"/>
      <c r="GZ814" s="179"/>
      <c r="HA814" s="179"/>
      <c r="HB814" s="179"/>
      <c r="HC814" s="179"/>
      <c r="HD814" s="179"/>
      <c r="HE814" s="179"/>
      <c r="HF814" s="179"/>
      <c r="HG814" s="179"/>
      <c r="HH814" s="179"/>
      <c r="HI814" s="179"/>
      <c r="HJ814" s="179"/>
      <c r="HK814" s="179"/>
      <c r="HL814" s="179"/>
      <c r="HM814" s="179"/>
      <c r="HN814" s="179"/>
      <c r="HO814" s="179"/>
      <c r="HP814" s="179"/>
      <c r="HQ814" s="179"/>
      <c r="HR814" s="179"/>
      <c r="HS814" s="179"/>
      <c r="HT814" s="179"/>
      <c r="HU814" s="179"/>
      <c r="HV814" s="179"/>
      <c r="HW814" s="179"/>
      <c r="HX814" s="179"/>
      <c r="HY814" s="179"/>
      <c r="HZ814" s="179"/>
      <c r="IA814" s="179"/>
      <c r="IB814" s="179"/>
      <c r="IC814" s="179"/>
      <c r="ID814" s="179"/>
      <c r="IE814" s="179"/>
      <c r="IF814" s="179"/>
      <c r="IG814" s="179"/>
      <c r="IH814" s="179"/>
      <c r="II814" s="179"/>
      <c r="IJ814" s="179"/>
      <c r="IK814" s="179"/>
      <c r="IL814" s="179"/>
      <c r="IM814" s="179"/>
      <c r="IN814" s="179"/>
      <c r="IO814" s="179"/>
      <c r="IP814" s="179"/>
      <c r="IQ814" s="179"/>
      <c r="IR814" s="179"/>
      <c r="IS814" s="179"/>
      <c r="IT814" s="179"/>
      <c r="IU814" s="179"/>
      <c r="IV814" s="179"/>
      <c r="IW814" s="179"/>
      <c r="IX814" s="179"/>
      <c r="IY814" s="179"/>
      <c r="IZ814" s="179"/>
      <c r="JA814" s="179"/>
      <c r="JB814" s="179"/>
      <c r="JC814" s="179"/>
      <c r="JD814" s="179"/>
      <c r="JE814" s="179"/>
      <c r="JF814" s="179"/>
      <c r="JG814" s="179"/>
      <c r="JH814" s="179"/>
      <c r="JI814" s="179"/>
      <c r="JJ814" s="61"/>
    </row>
    <row r="815" spans="1:270" s="9" customFormat="1" ht="80.099999999999994" customHeight="1" x14ac:dyDescent="0.25">
      <c r="A815" s="9">
        <f t="shared" si="67"/>
        <v>793</v>
      </c>
      <c r="B815" s="9">
        <f t="shared" si="71"/>
        <v>39</v>
      </c>
      <c r="C815" s="11" t="s">
        <v>1518</v>
      </c>
      <c r="D815" s="10" t="s">
        <v>276</v>
      </c>
      <c r="E815" s="9" t="s">
        <v>4017</v>
      </c>
      <c r="F815" s="9" t="s">
        <v>4017</v>
      </c>
      <c r="G815" s="9" t="s">
        <v>4025</v>
      </c>
      <c r="H815" s="9" t="s">
        <v>4211</v>
      </c>
      <c r="I815" s="64" t="s">
        <v>4212</v>
      </c>
      <c r="J815" s="9">
        <v>3317378353</v>
      </c>
      <c r="K815" s="9" t="s">
        <v>4017</v>
      </c>
      <c r="L815" s="9">
        <v>31.022881000000002</v>
      </c>
      <c r="M815" s="9">
        <v>69.893390999999994</v>
      </c>
      <c r="N815" s="9" t="s">
        <v>8</v>
      </c>
      <c r="O815" s="9" t="s">
        <v>7</v>
      </c>
      <c r="P815" s="9" t="s">
        <v>8</v>
      </c>
      <c r="R815" s="9">
        <v>4</v>
      </c>
      <c r="T815" s="9" t="s">
        <v>3978</v>
      </c>
      <c r="U815" s="9">
        <v>51600</v>
      </c>
      <c r="V815" s="9" t="s">
        <v>258</v>
      </c>
      <c r="W815" s="10" t="s">
        <v>11</v>
      </c>
      <c r="X815" s="10" t="s">
        <v>1471</v>
      </c>
      <c r="Y815" s="4"/>
      <c r="Z815" s="179"/>
      <c r="AA815" s="179"/>
      <c r="AB815" s="179"/>
      <c r="AC815" s="179"/>
      <c r="AD815" s="179"/>
      <c r="AE815" s="179"/>
      <c r="AF815" s="179"/>
      <c r="AG815" s="179"/>
      <c r="AH815" s="179"/>
      <c r="AI815" s="179"/>
      <c r="AJ815" s="179"/>
      <c r="AK815" s="179"/>
      <c r="AL815" s="179"/>
      <c r="AM815" s="179"/>
      <c r="AN815" s="179"/>
      <c r="AO815" s="179"/>
      <c r="AP815" s="179"/>
      <c r="AQ815" s="179"/>
      <c r="AR815" s="179"/>
      <c r="AS815" s="179"/>
      <c r="AT815" s="179"/>
      <c r="AU815" s="179"/>
      <c r="AV815" s="179"/>
      <c r="AW815" s="179"/>
      <c r="AX815" s="179"/>
      <c r="AY815" s="179"/>
      <c r="AZ815" s="179"/>
      <c r="BA815" s="179"/>
      <c r="BB815" s="179"/>
      <c r="BC815" s="179"/>
      <c r="BD815" s="179"/>
      <c r="BE815" s="179"/>
      <c r="BF815" s="179"/>
      <c r="BG815" s="179"/>
      <c r="BH815" s="179"/>
      <c r="BI815" s="179"/>
      <c r="BJ815" s="179"/>
      <c r="BK815" s="179"/>
      <c r="BL815" s="179"/>
      <c r="BM815" s="179"/>
      <c r="BN815" s="179"/>
      <c r="BO815" s="179"/>
      <c r="BP815" s="179"/>
      <c r="BQ815" s="179"/>
      <c r="BR815" s="179"/>
      <c r="BS815" s="179"/>
      <c r="BT815" s="179"/>
      <c r="BU815" s="179"/>
      <c r="BV815" s="179"/>
      <c r="BW815" s="179"/>
      <c r="BX815" s="179"/>
      <c r="BY815" s="179"/>
      <c r="BZ815" s="179"/>
      <c r="CA815" s="179"/>
      <c r="CB815" s="179"/>
      <c r="CC815" s="179"/>
      <c r="CD815" s="179"/>
      <c r="CE815" s="179"/>
      <c r="CF815" s="179"/>
      <c r="CG815" s="179"/>
      <c r="CH815" s="179"/>
      <c r="CI815" s="179"/>
      <c r="CJ815" s="179"/>
      <c r="CK815" s="179"/>
      <c r="CL815" s="179"/>
      <c r="CM815" s="179"/>
      <c r="CN815" s="179"/>
      <c r="CO815" s="179"/>
      <c r="CP815" s="179"/>
      <c r="CQ815" s="179"/>
      <c r="CR815" s="179"/>
      <c r="CS815" s="179"/>
      <c r="CT815" s="179"/>
      <c r="CU815" s="179"/>
      <c r="CV815" s="179"/>
      <c r="CW815" s="179"/>
      <c r="CX815" s="179"/>
      <c r="CY815" s="179"/>
      <c r="CZ815" s="179"/>
      <c r="DA815" s="179"/>
      <c r="DB815" s="179"/>
      <c r="DC815" s="179"/>
      <c r="DD815" s="179"/>
      <c r="DE815" s="179"/>
      <c r="DF815" s="179"/>
      <c r="DG815" s="179"/>
      <c r="DH815" s="179"/>
      <c r="DI815" s="179"/>
      <c r="DJ815" s="179"/>
      <c r="DK815" s="179"/>
      <c r="DL815" s="179"/>
      <c r="DM815" s="179"/>
      <c r="DN815" s="179"/>
      <c r="DO815" s="179"/>
      <c r="DP815" s="179"/>
      <c r="DQ815" s="179"/>
      <c r="DR815" s="179"/>
      <c r="DS815" s="179"/>
      <c r="DT815" s="179"/>
      <c r="DU815" s="179"/>
      <c r="DV815" s="179"/>
      <c r="DW815" s="179"/>
      <c r="DX815" s="179"/>
      <c r="DY815" s="179"/>
      <c r="DZ815" s="179"/>
      <c r="EA815" s="179"/>
      <c r="EB815" s="179"/>
      <c r="EC815" s="179"/>
      <c r="ED815" s="179"/>
      <c r="EE815" s="179"/>
      <c r="EF815" s="179"/>
      <c r="EG815" s="179"/>
      <c r="EH815" s="179"/>
      <c r="EI815" s="179"/>
      <c r="EJ815" s="179"/>
      <c r="EK815" s="179"/>
      <c r="EL815" s="179"/>
      <c r="EM815" s="179"/>
      <c r="EN815" s="179"/>
      <c r="EO815" s="179"/>
      <c r="EP815" s="179"/>
      <c r="EQ815" s="179"/>
      <c r="ER815" s="179"/>
      <c r="ES815" s="179"/>
      <c r="ET815" s="179"/>
      <c r="EU815" s="179"/>
      <c r="EV815" s="179"/>
      <c r="EW815" s="179"/>
      <c r="EX815" s="179"/>
      <c r="EY815" s="179"/>
      <c r="EZ815" s="179"/>
      <c r="FA815" s="179"/>
      <c r="FB815" s="179"/>
      <c r="FC815" s="179"/>
      <c r="FD815" s="179"/>
      <c r="FE815" s="179"/>
      <c r="FF815" s="179"/>
      <c r="FG815" s="179"/>
      <c r="FH815" s="179"/>
      <c r="FI815" s="179"/>
      <c r="FJ815" s="179"/>
      <c r="FK815" s="179"/>
      <c r="FL815" s="179"/>
      <c r="FM815" s="179"/>
      <c r="FN815" s="179"/>
      <c r="FO815" s="179"/>
      <c r="FP815" s="179"/>
      <c r="FQ815" s="179"/>
      <c r="FR815" s="179"/>
      <c r="FS815" s="179"/>
      <c r="FT815" s="179"/>
      <c r="FU815" s="179"/>
      <c r="FV815" s="179"/>
      <c r="FW815" s="179"/>
      <c r="FX815" s="179"/>
      <c r="FY815" s="179"/>
      <c r="FZ815" s="179"/>
      <c r="GA815" s="179"/>
      <c r="GB815" s="179"/>
      <c r="GC815" s="179"/>
      <c r="GD815" s="179"/>
      <c r="GE815" s="179"/>
      <c r="GF815" s="179"/>
      <c r="GG815" s="179"/>
      <c r="GH815" s="179"/>
      <c r="GI815" s="179"/>
      <c r="GJ815" s="179"/>
      <c r="GK815" s="179"/>
      <c r="GL815" s="179"/>
      <c r="GM815" s="179"/>
      <c r="GN815" s="179"/>
      <c r="GO815" s="179"/>
      <c r="GP815" s="179"/>
      <c r="GQ815" s="179"/>
      <c r="GR815" s="179"/>
      <c r="GS815" s="179"/>
      <c r="GT815" s="179"/>
      <c r="GU815" s="179"/>
      <c r="GV815" s="179"/>
      <c r="GW815" s="179"/>
      <c r="GX815" s="179"/>
      <c r="GY815" s="179"/>
      <c r="GZ815" s="179"/>
      <c r="HA815" s="179"/>
      <c r="HB815" s="179"/>
      <c r="HC815" s="179"/>
      <c r="HD815" s="179"/>
      <c r="HE815" s="179"/>
      <c r="HF815" s="179"/>
      <c r="HG815" s="179"/>
      <c r="HH815" s="179"/>
      <c r="HI815" s="179"/>
      <c r="HJ815" s="179"/>
      <c r="HK815" s="179"/>
      <c r="HL815" s="179"/>
      <c r="HM815" s="179"/>
      <c r="HN815" s="179"/>
      <c r="HO815" s="179"/>
      <c r="HP815" s="179"/>
      <c r="HQ815" s="179"/>
      <c r="HR815" s="179"/>
      <c r="HS815" s="179"/>
      <c r="HT815" s="179"/>
      <c r="HU815" s="179"/>
      <c r="HV815" s="179"/>
      <c r="HW815" s="179"/>
      <c r="HX815" s="179"/>
      <c r="HY815" s="179"/>
      <c r="HZ815" s="179"/>
      <c r="IA815" s="179"/>
      <c r="IB815" s="179"/>
      <c r="IC815" s="179"/>
      <c r="ID815" s="179"/>
      <c r="IE815" s="179"/>
      <c r="IF815" s="179"/>
      <c r="IG815" s="179"/>
      <c r="IH815" s="179"/>
      <c r="II815" s="179"/>
      <c r="IJ815" s="179"/>
      <c r="IK815" s="179"/>
      <c r="IL815" s="179"/>
      <c r="IM815" s="179"/>
      <c r="IN815" s="179"/>
      <c r="IO815" s="179"/>
      <c r="IP815" s="179"/>
      <c r="IQ815" s="179"/>
      <c r="IR815" s="179"/>
      <c r="IS815" s="179"/>
      <c r="IT815" s="179"/>
      <c r="IU815" s="179"/>
      <c r="IV815" s="179"/>
      <c r="IW815" s="179"/>
      <c r="IX815" s="179"/>
      <c r="IY815" s="179"/>
      <c r="IZ815" s="179"/>
      <c r="JA815" s="179"/>
      <c r="JB815" s="179"/>
      <c r="JC815" s="179"/>
      <c r="JD815" s="179"/>
      <c r="JE815" s="179"/>
      <c r="JF815" s="179"/>
      <c r="JG815" s="179"/>
      <c r="JH815" s="179"/>
      <c r="JI815" s="179"/>
      <c r="JJ815" s="61"/>
    </row>
    <row r="816" spans="1:270" s="9" customFormat="1" ht="80.099999999999994" customHeight="1" x14ac:dyDescent="0.25">
      <c r="A816" s="9">
        <f t="shared" si="67"/>
        <v>794</v>
      </c>
      <c r="B816" s="9">
        <f t="shared" si="71"/>
        <v>40</v>
      </c>
      <c r="C816" s="11" t="s">
        <v>1518</v>
      </c>
      <c r="D816" s="10" t="s">
        <v>276</v>
      </c>
      <c r="E816" s="9" t="s">
        <v>280</v>
      </c>
      <c r="F816" s="9" t="s">
        <v>280</v>
      </c>
      <c r="G816" s="9" t="s">
        <v>281</v>
      </c>
      <c r="H816" s="9" t="s">
        <v>2590</v>
      </c>
      <c r="I816" s="64" t="s">
        <v>4213</v>
      </c>
      <c r="J816" s="9">
        <v>3228185610</v>
      </c>
      <c r="K816" s="9" t="s">
        <v>280</v>
      </c>
      <c r="L816" s="9">
        <v>30.718118</v>
      </c>
      <c r="M816" s="9">
        <v>69.909874000000002</v>
      </c>
      <c r="N816" s="9" t="s">
        <v>8</v>
      </c>
      <c r="O816" s="9" t="s">
        <v>7</v>
      </c>
      <c r="P816" s="9" t="s">
        <v>8</v>
      </c>
      <c r="R816" s="9">
        <v>4</v>
      </c>
      <c r="T816" s="9" t="s">
        <v>3978</v>
      </c>
      <c r="U816" s="9">
        <v>51600</v>
      </c>
      <c r="V816" s="9" t="s">
        <v>258</v>
      </c>
      <c r="W816" s="10" t="s">
        <v>11</v>
      </c>
      <c r="X816" s="10" t="s">
        <v>1471</v>
      </c>
      <c r="Y816" s="4"/>
      <c r="Z816" s="179"/>
      <c r="AA816" s="179"/>
      <c r="AB816" s="179"/>
      <c r="AC816" s="179"/>
      <c r="AD816" s="179"/>
      <c r="AE816" s="179"/>
      <c r="AF816" s="179"/>
      <c r="AG816" s="179"/>
      <c r="AH816" s="179"/>
      <c r="AI816" s="179"/>
      <c r="AJ816" s="179"/>
      <c r="AK816" s="179"/>
      <c r="AL816" s="179"/>
      <c r="AM816" s="179"/>
      <c r="AN816" s="179"/>
      <c r="AO816" s="179"/>
      <c r="AP816" s="179"/>
      <c r="AQ816" s="179"/>
      <c r="AR816" s="179"/>
      <c r="AS816" s="179"/>
      <c r="AT816" s="179"/>
      <c r="AU816" s="179"/>
      <c r="AV816" s="179"/>
      <c r="AW816" s="179"/>
      <c r="AX816" s="179"/>
      <c r="AY816" s="179"/>
      <c r="AZ816" s="179"/>
      <c r="BA816" s="179"/>
      <c r="BB816" s="179"/>
      <c r="BC816" s="179"/>
      <c r="BD816" s="179"/>
      <c r="BE816" s="179"/>
      <c r="BF816" s="179"/>
      <c r="BG816" s="179"/>
      <c r="BH816" s="179"/>
      <c r="BI816" s="179"/>
      <c r="BJ816" s="179"/>
      <c r="BK816" s="179"/>
      <c r="BL816" s="179"/>
      <c r="BM816" s="179"/>
      <c r="BN816" s="179"/>
      <c r="BO816" s="179"/>
      <c r="BP816" s="179"/>
      <c r="BQ816" s="179"/>
      <c r="BR816" s="179"/>
      <c r="BS816" s="179"/>
      <c r="BT816" s="179"/>
      <c r="BU816" s="179"/>
      <c r="BV816" s="179"/>
      <c r="BW816" s="179"/>
      <c r="BX816" s="179"/>
      <c r="BY816" s="179"/>
      <c r="BZ816" s="179"/>
      <c r="CA816" s="179"/>
      <c r="CB816" s="179"/>
      <c r="CC816" s="179"/>
      <c r="CD816" s="179"/>
      <c r="CE816" s="179"/>
      <c r="CF816" s="179"/>
      <c r="CG816" s="179"/>
      <c r="CH816" s="179"/>
      <c r="CI816" s="179"/>
      <c r="CJ816" s="179"/>
      <c r="CK816" s="179"/>
      <c r="CL816" s="179"/>
      <c r="CM816" s="179"/>
      <c r="CN816" s="179"/>
      <c r="CO816" s="179"/>
      <c r="CP816" s="179"/>
      <c r="CQ816" s="179"/>
      <c r="CR816" s="179"/>
      <c r="CS816" s="179"/>
      <c r="CT816" s="179"/>
      <c r="CU816" s="179"/>
      <c r="CV816" s="179"/>
      <c r="CW816" s="179"/>
      <c r="CX816" s="179"/>
      <c r="CY816" s="179"/>
      <c r="CZ816" s="179"/>
      <c r="DA816" s="179"/>
      <c r="DB816" s="179"/>
      <c r="DC816" s="179"/>
      <c r="DD816" s="179"/>
      <c r="DE816" s="179"/>
      <c r="DF816" s="179"/>
      <c r="DG816" s="179"/>
      <c r="DH816" s="179"/>
      <c r="DI816" s="179"/>
      <c r="DJ816" s="179"/>
      <c r="DK816" s="179"/>
      <c r="DL816" s="179"/>
      <c r="DM816" s="179"/>
      <c r="DN816" s="179"/>
      <c r="DO816" s="179"/>
      <c r="DP816" s="179"/>
      <c r="DQ816" s="179"/>
      <c r="DR816" s="179"/>
      <c r="DS816" s="179"/>
      <c r="DT816" s="179"/>
      <c r="DU816" s="179"/>
      <c r="DV816" s="179"/>
      <c r="DW816" s="179"/>
      <c r="DX816" s="179"/>
      <c r="DY816" s="179"/>
      <c r="DZ816" s="179"/>
      <c r="EA816" s="179"/>
      <c r="EB816" s="179"/>
      <c r="EC816" s="179"/>
      <c r="ED816" s="179"/>
      <c r="EE816" s="179"/>
      <c r="EF816" s="179"/>
      <c r="EG816" s="179"/>
      <c r="EH816" s="179"/>
      <c r="EI816" s="179"/>
      <c r="EJ816" s="179"/>
      <c r="EK816" s="179"/>
      <c r="EL816" s="179"/>
      <c r="EM816" s="179"/>
      <c r="EN816" s="179"/>
      <c r="EO816" s="179"/>
      <c r="EP816" s="179"/>
      <c r="EQ816" s="179"/>
      <c r="ER816" s="179"/>
      <c r="ES816" s="179"/>
      <c r="ET816" s="179"/>
      <c r="EU816" s="179"/>
      <c r="EV816" s="179"/>
      <c r="EW816" s="179"/>
      <c r="EX816" s="179"/>
      <c r="EY816" s="179"/>
      <c r="EZ816" s="179"/>
      <c r="FA816" s="179"/>
      <c r="FB816" s="179"/>
      <c r="FC816" s="179"/>
      <c r="FD816" s="179"/>
      <c r="FE816" s="179"/>
      <c r="FF816" s="179"/>
      <c r="FG816" s="179"/>
      <c r="FH816" s="179"/>
      <c r="FI816" s="179"/>
      <c r="FJ816" s="179"/>
      <c r="FK816" s="179"/>
      <c r="FL816" s="179"/>
      <c r="FM816" s="179"/>
      <c r="FN816" s="179"/>
      <c r="FO816" s="179"/>
      <c r="FP816" s="179"/>
      <c r="FQ816" s="179"/>
      <c r="FR816" s="179"/>
      <c r="FS816" s="179"/>
      <c r="FT816" s="179"/>
      <c r="FU816" s="179"/>
      <c r="FV816" s="179"/>
      <c r="FW816" s="179"/>
      <c r="FX816" s="179"/>
      <c r="FY816" s="179"/>
      <c r="FZ816" s="179"/>
      <c r="GA816" s="179"/>
      <c r="GB816" s="179"/>
      <c r="GC816" s="179"/>
      <c r="GD816" s="179"/>
      <c r="GE816" s="179"/>
      <c r="GF816" s="179"/>
      <c r="GG816" s="179"/>
      <c r="GH816" s="179"/>
      <c r="GI816" s="179"/>
      <c r="GJ816" s="179"/>
      <c r="GK816" s="179"/>
      <c r="GL816" s="179"/>
      <c r="GM816" s="179"/>
      <c r="GN816" s="179"/>
      <c r="GO816" s="179"/>
      <c r="GP816" s="179"/>
      <c r="GQ816" s="179"/>
      <c r="GR816" s="179"/>
      <c r="GS816" s="179"/>
      <c r="GT816" s="179"/>
      <c r="GU816" s="179"/>
      <c r="GV816" s="179"/>
      <c r="GW816" s="179"/>
      <c r="GX816" s="179"/>
      <c r="GY816" s="179"/>
      <c r="GZ816" s="179"/>
      <c r="HA816" s="179"/>
      <c r="HB816" s="179"/>
      <c r="HC816" s="179"/>
      <c r="HD816" s="179"/>
      <c r="HE816" s="179"/>
      <c r="HF816" s="179"/>
      <c r="HG816" s="179"/>
      <c r="HH816" s="179"/>
      <c r="HI816" s="179"/>
      <c r="HJ816" s="179"/>
      <c r="HK816" s="179"/>
      <c r="HL816" s="179"/>
      <c r="HM816" s="179"/>
      <c r="HN816" s="179"/>
      <c r="HO816" s="179"/>
      <c r="HP816" s="179"/>
      <c r="HQ816" s="179"/>
      <c r="HR816" s="179"/>
      <c r="HS816" s="179"/>
      <c r="HT816" s="179"/>
      <c r="HU816" s="179"/>
      <c r="HV816" s="179"/>
      <c r="HW816" s="179"/>
      <c r="HX816" s="179"/>
      <c r="HY816" s="179"/>
      <c r="HZ816" s="179"/>
      <c r="IA816" s="179"/>
      <c r="IB816" s="179"/>
      <c r="IC816" s="179"/>
      <c r="ID816" s="179"/>
      <c r="IE816" s="179"/>
      <c r="IF816" s="179"/>
      <c r="IG816" s="179"/>
      <c r="IH816" s="179"/>
      <c r="II816" s="179"/>
      <c r="IJ816" s="179"/>
      <c r="IK816" s="179"/>
      <c r="IL816" s="179"/>
      <c r="IM816" s="179"/>
      <c r="IN816" s="179"/>
      <c r="IO816" s="179"/>
      <c r="IP816" s="179"/>
      <c r="IQ816" s="179"/>
      <c r="IR816" s="179"/>
      <c r="IS816" s="179"/>
      <c r="IT816" s="179"/>
      <c r="IU816" s="179"/>
      <c r="IV816" s="179"/>
      <c r="IW816" s="179"/>
      <c r="IX816" s="179"/>
      <c r="IY816" s="179"/>
      <c r="IZ816" s="179"/>
      <c r="JA816" s="179"/>
      <c r="JB816" s="179"/>
      <c r="JC816" s="179"/>
      <c r="JD816" s="179"/>
      <c r="JE816" s="179"/>
      <c r="JF816" s="179"/>
      <c r="JG816" s="179"/>
      <c r="JH816" s="179"/>
      <c r="JI816" s="179"/>
      <c r="JJ816" s="61"/>
    </row>
    <row r="817" spans="1:270" s="9" customFormat="1" ht="80.099999999999994" customHeight="1" x14ac:dyDescent="0.25">
      <c r="A817" s="9">
        <f t="shared" si="67"/>
        <v>795</v>
      </c>
      <c r="B817" s="9">
        <f t="shared" si="71"/>
        <v>41</v>
      </c>
      <c r="C817" s="11" t="s">
        <v>1518</v>
      </c>
      <c r="D817" s="10" t="s">
        <v>276</v>
      </c>
      <c r="E817" s="9" t="s">
        <v>280</v>
      </c>
      <c r="F817" s="9" t="s">
        <v>280</v>
      </c>
      <c r="G817" s="88" t="s">
        <v>3735</v>
      </c>
      <c r="H817" s="9" t="s">
        <v>4214</v>
      </c>
      <c r="I817" s="64" t="s">
        <v>4215</v>
      </c>
      <c r="J817" s="9">
        <v>3481321837</v>
      </c>
      <c r="K817" s="9" t="s">
        <v>280</v>
      </c>
      <c r="L817" s="9">
        <v>30.877285000000001</v>
      </c>
      <c r="M817" s="9">
        <v>69.697862000000001</v>
      </c>
      <c r="N817" s="9" t="s">
        <v>8</v>
      </c>
      <c r="O817" s="9" t="s">
        <v>7</v>
      </c>
      <c r="P817" s="9" t="s">
        <v>8</v>
      </c>
      <c r="R817" s="9">
        <v>4</v>
      </c>
      <c r="T817" s="9" t="s">
        <v>3978</v>
      </c>
      <c r="U817" s="9">
        <v>51600</v>
      </c>
      <c r="V817" s="9" t="s">
        <v>258</v>
      </c>
      <c r="W817" s="10" t="s">
        <v>11</v>
      </c>
      <c r="X817" s="10" t="s">
        <v>1471</v>
      </c>
      <c r="Y817" s="4"/>
      <c r="Z817" s="179"/>
      <c r="AA817" s="179"/>
      <c r="AB817" s="179"/>
      <c r="AC817" s="179"/>
      <c r="AD817" s="179"/>
      <c r="AE817" s="179"/>
      <c r="AF817" s="179"/>
      <c r="AG817" s="179"/>
      <c r="AH817" s="179"/>
      <c r="AI817" s="179"/>
      <c r="AJ817" s="179"/>
      <c r="AK817" s="179"/>
      <c r="AL817" s="179"/>
      <c r="AM817" s="179"/>
      <c r="AN817" s="179"/>
      <c r="AO817" s="179"/>
      <c r="AP817" s="179"/>
      <c r="AQ817" s="179"/>
      <c r="AR817" s="179"/>
      <c r="AS817" s="179"/>
      <c r="AT817" s="179"/>
      <c r="AU817" s="179"/>
      <c r="AV817" s="179"/>
      <c r="AW817" s="179"/>
      <c r="AX817" s="179"/>
      <c r="AY817" s="179"/>
      <c r="AZ817" s="179"/>
      <c r="BA817" s="179"/>
      <c r="BB817" s="179"/>
      <c r="BC817" s="179"/>
      <c r="BD817" s="179"/>
      <c r="BE817" s="179"/>
      <c r="BF817" s="179"/>
      <c r="BG817" s="179"/>
      <c r="BH817" s="179"/>
      <c r="BI817" s="179"/>
      <c r="BJ817" s="179"/>
      <c r="BK817" s="179"/>
      <c r="BL817" s="179"/>
      <c r="BM817" s="179"/>
      <c r="BN817" s="179"/>
      <c r="BO817" s="179"/>
      <c r="BP817" s="179"/>
      <c r="BQ817" s="179"/>
      <c r="BR817" s="179"/>
      <c r="BS817" s="179"/>
      <c r="BT817" s="179"/>
      <c r="BU817" s="179"/>
      <c r="BV817" s="179"/>
      <c r="BW817" s="179"/>
      <c r="BX817" s="179"/>
      <c r="BY817" s="179"/>
      <c r="BZ817" s="179"/>
      <c r="CA817" s="179"/>
      <c r="CB817" s="179"/>
      <c r="CC817" s="179"/>
      <c r="CD817" s="179"/>
      <c r="CE817" s="179"/>
      <c r="CF817" s="179"/>
      <c r="CG817" s="179"/>
      <c r="CH817" s="179"/>
      <c r="CI817" s="179"/>
      <c r="CJ817" s="179"/>
      <c r="CK817" s="179"/>
      <c r="CL817" s="179"/>
      <c r="CM817" s="179"/>
      <c r="CN817" s="179"/>
      <c r="CO817" s="179"/>
      <c r="CP817" s="179"/>
      <c r="CQ817" s="179"/>
      <c r="CR817" s="179"/>
      <c r="CS817" s="179"/>
      <c r="CT817" s="179"/>
      <c r="CU817" s="179"/>
      <c r="CV817" s="179"/>
      <c r="CW817" s="179"/>
      <c r="CX817" s="179"/>
      <c r="CY817" s="179"/>
      <c r="CZ817" s="179"/>
      <c r="DA817" s="179"/>
      <c r="DB817" s="179"/>
      <c r="DC817" s="179"/>
      <c r="DD817" s="179"/>
      <c r="DE817" s="179"/>
      <c r="DF817" s="179"/>
      <c r="DG817" s="179"/>
      <c r="DH817" s="179"/>
      <c r="DI817" s="179"/>
      <c r="DJ817" s="179"/>
      <c r="DK817" s="179"/>
      <c r="DL817" s="179"/>
      <c r="DM817" s="179"/>
      <c r="DN817" s="179"/>
      <c r="DO817" s="179"/>
      <c r="DP817" s="179"/>
      <c r="DQ817" s="179"/>
      <c r="DR817" s="179"/>
      <c r="DS817" s="179"/>
      <c r="DT817" s="179"/>
      <c r="DU817" s="179"/>
      <c r="DV817" s="179"/>
      <c r="DW817" s="179"/>
      <c r="DX817" s="179"/>
      <c r="DY817" s="179"/>
      <c r="DZ817" s="179"/>
      <c r="EA817" s="179"/>
      <c r="EB817" s="179"/>
      <c r="EC817" s="179"/>
      <c r="ED817" s="179"/>
      <c r="EE817" s="179"/>
      <c r="EF817" s="179"/>
      <c r="EG817" s="179"/>
      <c r="EH817" s="179"/>
      <c r="EI817" s="179"/>
      <c r="EJ817" s="179"/>
      <c r="EK817" s="179"/>
      <c r="EL817" s="179"/>
      <c r="EM817" s="179"/>
      <c r="EN817" s="179"/>
      <c r="EO817" s="179"/>
      <c r="EP817" s="179"/>
      <c r="EQ817" s="179"/>
      <c r="ER817" s="179"/>
      <c r="ES817" s="179"/>
      <c r="ET817" s="179"/>
      <c r="EU817" s="179"/>
      <c r="EV817" s="179"/>
      <c r="EW817" s="179"/>
      <c r="EX817" s="179"/>
      <c r="EY817" s="179"/>
      <c r="EZ817" s="179"/>
      <c r="FA817" s="179"/>
      <c r="FB817" s="179"/>
      <c r="FC817" s="179"/>
      <c r="FD817" s="179"/>
      <c r="FE817" s="179"/>
      <c r="FF817" s="179"/>
      <c r="FG817" s="179"/>
      <c r="FH817" s="179"/>
      <c r="FI817" s="179"/>
      <c r="FJ817" s="179"/>
      <c r="FK817" s="179"/>
      <c r="FL817" s="179"/>
      <c r="FM817" s="179"/>
      <c r="FN817" s="179"/>
      <c r="FO817" s="179"/>
      <c r="FP817" s="179"/>
      <c r="FQ817" s="179"/>
      <c r="FR817" s="179"/>
      <c r="FS817" s="179"/>
      <c r="FT817" s="179"/>
      <c r="FU817" s="179"/>
      <c r="FV817" s="179"/>
      <c r="FW817" s="179"/>
      <c r="FX817" s="179"/>
      <c r="FY817" s="179"/>
      <c r="FZ817" s="179"/>
      <c r="GA817" s="179"/>
      <c r="GB817" s="179"/>
      <c r="GC817" s="179"/>
      <c r="GD817" s="179"/>
      <c r="GE817" s="179"/>
      <c r="GF817" s="179"/>
      <c r="GG817" s="179"/>
      <c r="GH817" s="179"/>
      <c r="GI817" s="179"/>
      <c r="GJ817" s="179"/>
      <c r="GK817" s="179"/>
      <c r="GL817" s="179"/>
      <c r="GM817" s="179"/>
      <c r="GN817" s="179"/>
      <c r="GO817" s="179"/>
      <c r="GP817" s="179"/>
      <c r="GQ817" s="179"/>
      <c r="GR817" s="179"/>
      <c r="GS817" s="179"/>
      <c r="GT817" s="179"/>
      <c r="GU817" s="179"/>
      <c r="GV817" s="179"/>
      <c r="GW817" s="179"/>
      <c r="GX817" s="179"/>
      <c r="GY817" s="179"/>
      <c r="GZ817" s="179"/>
      <c r="HA817" s="179"/>
      <c r="HB817" s="179"/>
      <c r="HC817" s="179"/>
      <c r="HD817" s="179"/>
      <c r="HE817" s="179"/>
      <c r="HF817" s="179"/>
      <c r="HG817" s="179"/>
      <c r="HH817" s="179"/>
      <c r="HI817" s="179"/>
      <c r="HJ817" s="179"/>
      <c r="HK817" s="179"/>
      <c r="HL817" s="179"/>
      <c r="HM817" s="179"/>
      <c r="HN817" s="179"/>
      <c r="HO817" s="179"/>
      <c r="HP817" s="179"/>
      <c r="HQ817" s="179"/>
      <c r="HR817" s="179"/>
      <c r="HS817" s="179"/>
      <c r="HT817" s="179"/>
      <c r="HU817" s="179"/>
      <c r="HV817" s="179"/>
      <c r="HW817" s="179"/>
      <c r="HX817" s="179"/>
      <c r="HY817" s="179"/>
      <c r="HZ817" s="179"/>
      <c r="IA817" s="179"/>
      <c r="IB817" s="179"/>
      <c r="IC817" s="179"/>
      <c r="ID817" s="179"/>
      <c r="IE817" s="179"/>
      <c r="IF817" s="179"/>
      <c r="IG817" s="179"/>
      <c r="IH817" s="179"/>
      <c r="II817" s="179"/>
      <c r="IJ817" s="179"/>
      <c r="IK817" s="179"/>
      <c r="IL817" s="179"/>
      <c r="IM817" s="179"/>
      <c r="IN817" s="179"/>
      <c r="IO817" s="179"/>
      <c r="IP817" s="179"/>
      <c r="IQ817" s="179"/>
      <c r="IR817" s="179"/>
      <c r="IS817" s="179"/>
      <c r="IT817" s="179"/>
      <c r="IU817" s="179"/>
      <c r="IV817" s="179"/>
      <c r="IW817" s="179"/>
      <c r="IX817" s="179"/>
      <c r="IY817" s="179"/>
      <c r="IZ817" s="179"/>
      <c r="JA817" s="179"/>
      <c r="JB817" s="179"/>
      <c r="JC817" s="179"/>
      <c r="JD817" s="179"/>
      <c r="JE817" s="179"/>
      <c r="JF817" s="179"/>
      <c r="JG817" s="179"/>
      <c r="JH817" s="179"/>
      <c r="JI817" s="179"/>
      <c r="JJ817" s="61"/>
    </row>
    <row r="818" spans="1:270" s="9" customFormat="1" ht="80.099999999999994" customHeight="1" x14ac:dyDescent="0.25">
      <c r="A818" s="9">
        <f t="shared" si="67"/>
        <v>796</v>
      </c>
      <c r="B818" s="9">
        <f t="shared" si="71"/>
        <v>42</v>
      </c>
      <c r="C818" s="11" t="s">
        <v>1518</v>
      </c>
      <c r="D818" s="10" t="s">
        <v>276</v>
      </c>
      <c r="E818" s="9" t="s">
        <v>280</v>
      </c>
      <c r="F818" s="9" t="s">
        <v>280</v>
      </c>
      <c r="G818" s="88" t="s">
        <v>3735</v>
      </c>
      <c r="H818" s="9" t="s">
        <v>4125</v>
      </c>
      <c r="I818" s="64" t="s">
        <v>4216</v>
      </c>
      <c r="J818" s="9">
        <v>3246233540</v>
      </c>
      <c r="K818" s="9" t="s">
        <v>280</v>
      </c>
      <c r="L818" s="9">
        <v>30.836932000000001</v>
      </c>
      <c r="M818" s="9">
        <v>69.737678000000002</v>
      </c>
      <c r="N818" s="9" t="s">
        <v>8</v>
      </c>
      <c r="O818" s="9" t="s">
        <v>7</v>
      </c>
      <c r="P818" s="9" t="s">
        <v>8</v>
      </c>
      <c r="R818" s="9">
        <v>4</v>
      </c>
      <c r="T818" s="9" t="s">
        <v>3978</v>
      </c>
      <c r="U818" s="9">
        <v>51600</v>
      </c>
      <c r="V818" s="9" t="s">
        <v>258</v>
      </c>
      <c r="W818" s="10" t="s">
        <v>11</v>
      </c>
      <c r="X818" s="10" t="s">
        <v>1471</v>
      </c>
      <c r="Y818" s="4"/>
      <c r="Z818" s="179"/>
      <c r="AA818" s="179"/>
      <c r="AB818" s="179"/>
      <c r="AC818" s="179"/>
      <c r="AD818" s="179"/>
      <c r="AE818" s="179"/>
      <c r="AF818" s="179"/>
      <c r="AG818" s="179"/>
      <c r="AH818" s="179"/>
      <c r="AI818" s="179"/>
      <c r="AJ818" s="179"/>
      <c r="AK818" s="179"/>
      <c r="AL818" s="179"/>
      <c r="AM818" s="179"/>
      <c r="AN818" s="179"/>
      <c r="AO818" s="179"/>
      <c r="AP818" s="179"/>
      <c r="AQ818" s="179"/>
      <c r="AR818" s="179"/>
      <c r="AS818" s="179"/>
      <c r="AT818" s="179"/>
      <c r="AU818" s="179"/>
      <c r="AV818" s="179"/>
      <c r="AW818" s="179"/>
      <c r="AX818" s="179"/>
      <c r="AY818" s="179"/>
      <c r="AZ818" s="179"/>
      <c r="BA818" s="179"/>
      <c r="BB818" s="179"/>
      <c r="BC818" s="179"/>
      <c r="BD818" s="179"/>
      <c r="BE818" s="179"/>
      <c r="BF818" s="179"/>
      <c r="BG818" s="179"/>
      <c r="BH818" s="179"/>
      <c r="BI818" s="179"/>
      <c r="BJ818" s="179"/>
      <c r="BK818" s="179"/>
      <c r="BL818" s="179"/>
      <c r="BM818" s="179"/>
      <c r="BN818" s="179"/>
      <c r="BO818" s="179"/>
      <c r="BP818" s="179"/>
      <c r="BQ818" s="179"/>
      <c r="BR818" s="179"/>
      <c r="BS818" s="179"/>
      <c r="BT818" s="179"/>
      <c r="BU818" s="179"/>
      <c r="BV818" s="179"/>
      <c r="BW818" s="179"/>
      <c r="BX818" s="179"/>
      <c r="BY818" s="179"/>
      <c r="BZ818" s="179"/>
      <c r="CA818" s="179"/>
      <c r="CB818" s="179"/>
      <c r="CC818" s="179"/>
      <c r="CD818" s="179"/>
      <c r="CE818" s="179"/>
      <c r="CF818" s="179"/>
      <c r="CG818" s="179"/>
      <c r="CH818" s="179"/>
      <c r="CI818" s="179"/>
      <c r="CJ818" s="179"/>
      <c r="CK818" s="179"/>
      <c r="CL818" s="179"/>
      <c r="CM818" s="179"/>
      <c r="CN818" s="179"/>
      <c r="CO818" s="179"/>
      <c r="CP818" s="179"/>
      <c r="CQ818" s="179"/>
      <c r="CR818" s="179"/>
      <c r="CS818" s="179"/>
      <c r="CT818" s="179"/>
      <c r="CU818" s="179"/>
      <c r="CV818" s="179"/>
      <c r="CW818" s="179"/>
      <c r="CX818" s="179"/>
      <c r="CY818" s="179"/>
      <c r="CZ818" s="179"/>
      <c r="DA818" s="179"/>
      <c r="DB818" s="179"/>
      <c r="DC818" s="179"/>
      <c r="DD818" s="179"/>
      <c r="DE818" s="179"/>
      <c r="DF818" s="179"/>
      <c r="DG818" s="179"/>
      <c r="DH818" s="179"/>
      <c r="DI818" s="179"/>
      <c r="DJ818" s="179"/>
      <c r="DK818" s="179"/>
      <c r="DL818" s="179"/>
      <c r="DM818" s="179"/>
      <c r="DN818" s="179"/>
      <c r="DO818" s="179"/>
      <c r="DP818" s="179"/>
      <c r="DQ818" s="179"/>
      <c r="DR818" s="179"/>
      <c r="DS818" s="179"/>
      <c r="DT818" s="179"/>
      <c r="DU818" s="179"/>
      <c r="DV818" s="179"/>
      <c r="DW818" s="179"/>
      <c r="DX818" s="179"/>
      <c r="DY818" s="179"/>
      <c r="DZ818" s="179"/>
      <c r="EA818" s="179"/>
      <c r="EB818" s="179"/>
      <c r="EC818" s="179"/>
      <c r="ED818" s="179"/>
      <c r="EE818" s="179"/>
      <c r="EF818" s="179"/>
      <c r="EG818" s="179"/>
      <c r="EH818" s="179"/>
      <c r="EI818" s="179"/>
      <c r="EJ818" s="179"/>
      <c r="EK818" s="179"/>
      <c r="EL818" s="179"/>
      <c r="EM818" s="179"/>
      <c r="EN818" s="179"/>
      <c r="EO818" s="179"/>
      <c r="EP818" s="179"/>
      <c r="EQ818" s="179"/>
      <c r="ER818" s="179"/>
      <c r="ES818" s="179"/>
      <c r="ET818" s="179"/>
      <c r="EU818" s="179"/>
      <c r="EV818" s="179"/>
      <c r="EW818" s="179"/>
      <c r="EX818" s="179"/>
      <c r="EY818" s="179"/>
      <c r="EZ818" s="179"/>
      <c r="FA818" s="179"/>
      <c r="FB818" s="179"/>
      <c r="FC818" s="179"/>
      <c r="FD818" s="179"/>
      <c r="FE818" s="179"/>
      <c r="FF818" s="179"/>
      <c r="FG818" s="179"/>
      <c r="FH818" s="179"/>
      <c r="FI818" s="179"/>
      <c r="FJ818" s="179"/>
      <c r="FK818" s="179"/>
      <c r="FL818" s="179"/>
      <c r="FM818" s="179"/>
      <c r="FN818" s="179"/>
      <c r="FO818" s="179"/>
      <c r="FP818" s="179"/>
      <c r="FQ818" s="179"/>
      <c r="FR818" s="179"/>
      <c r="FS818" s="179"/>
      <c r="FT818" s="179"/>
      <c r="FU818" s="179"/>
      <c r="FV818" s="179"/>
      <c r="FW818" s="179"/>
      <c r="FX818" s="179"/>
      <c r="FY818" s="179"/>
      <c r="FZ818" s="179"/>
      <c r="GA818" s="179"/>
      <c r="GB818" s="179"/>
      <c r="GC818" s="179"/>
      <c r="GD818" s="179"/>
      <c r="GE818" s="179"/>
      <c r="GF818" s="179"/>
      <c r="GG818" s="179"/>
      <c r="GH818" s="179"/>
      <c r="GI818" s="179"/>
      <c r="GJ818" s="179"/>
      <c r="GK818" s="179"/>
      <c r="GL818" s="179"/>
      <c r="GM818" s="179"/>
      <c r="GN818" s="179"/>
      <c r="GO818" s="179"/>
      <c r="GP818" s="179"/>
      <c r="GQ818" s="179"/>
      <c r="GR818" s="179"/>
      <c r="GS818" s="179"/>
      <c r="GT818" s="179"/>
      <c r="GU818" s="179"/>
      <c r="GV818" s="179"/>
      <c r="GW818" s="179"/>
      <c r="GX818" s="179"/>
      <c r="GY818" s="179"/>
      <c r="GZ818" s="179"/>
      <c r="HA818" s="179"/>
      <c r="HB818" s="179"/>
      <c r="HC818" s="179"/>
      <c r="HD818" s="179"/>
      <c r="HE818" s="179"/>
      <c r="HF818" s="179"/>
      <c r="HG818" s="179"/>
      <c r="HH818" s="179"/>
      <c r="HI818" s="179"/>
      <c r="HJ818" s="179"/>
      <c r="HK818" s="179"/>
      <c r="HL818" s="179"/>
      <c r="HM818" s="179"/>
      <c r="HN818" s="179"/>
      <c r="HO818" s="179"/>
      <c r="HP818" s="179"/>
      <c r="HQ818" s="179"/>
      <c r="HR818" s="179"/>
      <c r="HS818" s="179"/>
      <c r="HT818" s="179"/>
      <c r="HU818" s="179"/>
      <c r="HV818" s="179"/>
      <c r="HW818" s="179"/>
      <c r="HX818" s="179"/>
      <c r="HY818" s="179"/>
      <c r="HZ818" s="179"/>
      <c r="IA818" s="179"/>
      <c r="IB818" s="179"/>
      <c r="IC818" s="179"/>
      <c r="ID818" s="179"/>
      <c r="IE818" s="179"/>
      <c r="IF818" s="179"/>
      <c r="IG818" s="179"/>
      <c r="IH818" s="179"/>
      <c r="II818" s="179"/>
      <c r="IJ818" s="179"/>
      <c r="IK818" s="179"/>
      <c r="IL818" s="179"/>
      <c r="IM818" s="179"/>
      <c r="IN818" s="179"/>
      <c r="IO818" s="179"/>
      <c r="IP818" s="179"/>
      <c r="IQ818" s="179"/>
      <c r="IR818" s="179"/>
      <c r="IS818" s="179"/>
      <c r="IT818" s="179"/>
      <c r="IU818" s="179"/>
      <c r="IV818" s="179"/>
      <c r="IW818" s="179"/>
      <c r="IX818" s="179"/>
      <c r="IY818" s="179"/>
      <c r="IZ818" s="179"/>
      <c r="JA818" s="179"/>
      <c r="JB818" s="179"/>
      <c r="JC818" s="179"/>
      <c r="JD818" s="179"/>
      <c r="JE818" s="179"/>
      <c r="JF818" s="179"/>
      <c r="JG818" s="179"/>
      <c r="JH818" s="179"/>
      <c r="JI818" s="179"/>
      <c r="JJ818" s="61"/>
    </row>
    <row r="819" spans="1:270" s="9" customFormat="1" ht="80.099999999999994" customHeight="1" x14ac:dyDescent="0.25">
      <c r="A819" s="9">
        <f t="shared" si="67"/>
        <v>797</v>
      </c>
      <c r="B819" s="9">
        <f t="shared" si="71"/>
        <v>43</v>
      </c>
      <c r="C819" s="11" t="s">
        <v>1518</v>
      </c>
      <c r="D819" s="10" t="s">
        <v>276</v>
      </c>
      <c r="E819" s="9" t="s">
        <v>280</v>
      </c>
      <c r="F819" s="9" t="s">
        <v>280</v>
      </c>
      <c r="G819" s="88" t="s">
        <v>3735</v>
      </c>
      <c r="H819" s="9" t="s">
        <v>4217</v>
      </c>
      <c r="I819" s="64" t="s">
        <v>4218</v>
      </c>
      <c r="J819" s="9">
        <v>3422445136</v>
      </c>
      <c r="K819" s="9" t="s">
        <v>280</v>
      </c>
      <c r="L819" s="9">
        <v>30.876062000000001</v>
      </c>
      <c r="M819" s="9">
        <v>69.697311999999997</v>
      </c>
      <c r="N819" s="9" t="s">
        <v>8</v>
      </c>
      <c r="O819" s="9" t="s">
        <v>7</v>
      </c>
      <c r="P819" s="9" t="s">
        <v>8</v>
      </c>
      <c r="R819" s="9">
        <v>4</v>
      </c>
      <c r="T819" s="9" t="s">
        <v>3978</v>
      </c>
      <c r="U819" s="9">
        <v>51600</v>
      </c>
      <c r="V819" s="9" t="s">
        <v>258</v>
      </c>
      <c r="W819" s="10" t="s">
        <v>11</v>
      </c>
      <c r="X819" s="10" t="s">
        <v>1471</v>
      </c>
      <c r="Y819" s="4"/>
      <c r="Z819" s="179"/>
      <c r="AA819" s="179"/>
      <c r="AB819" s="179"/>
      <c r="AC819" s="179"/>
      <c r="AD819" s="179"/>
      <c r="AE819" s="179"/>
      <c r="AF819" s="179"/>
      <c r="AG819" s="179"/>
      <c r="AH819" s="179"/>
      <c r="AI819" s="179"/>
      <c r="AJ819" s="179"/>
      <c r="AK819" s="179"/>
      <c r="AL819" s="179"/>
      <c r="AM819" s="179"/>
      <c r="AN819" s="179"/>
      <c r="AO819" s="179"/>
      <c r="AP819" s="179"/>
      <c r="AQ819" s="179"/>
      <c r="AR819" s="179"/>
      <c r="AS819" s="179"/>
      <c r="AT819" s="179"/>
      <c r="AU819" s="179"/>
      <c r="AV819" s="179"/>
      <c r="AW819" s="179"/>
      <c r="AX819" s="179"/>
      <c r="AY819" s="179"/>
      <c r="AZ819" s="179"/>
      <c r="BA819" s="179"/>
      <c r="BB819" s="179"/>
      <c r="BC819" s="179"/>
      <c r="BD819" s="179"/>
      <c r="BE819" s="179"/>
      <c r="BF819" s="179"/>
      <c r="BG819" s="179"/>
      <c r="BH819" s="179"/>
      <c r="BI819" s="179"/>
      <c r="BJ819" s="179"/>
      <c r="BK819" s="179"/>
      <c r="BL819" s="179"/>
      <c r="BM819" s="179"/>
      <c r="BN819" s="179"/>
      <c r="BO819" s="179"/>
      <c r="BP819" s="179"/>
      <c r="BQ819" s="179"/>
      <c r="BR819" s="179"/>
      <c r="BS819" s="179"/>
      <c r="BT819" s="179"/>
      <c r="BU819" s="179"/>
      <c r="BV819" s="179"/>
      <c r="BW819" s="179"/>
      <c r="BX819" s="179"/>
      <c r="BY819" s="179"/>
      <c r="BZ819" s="179"/>
      <c r="CA819" s="179"/>
      <c r="CB819" s="179"/>
      <c r="CC819" s="179"/>
      <c r="CD819" s="179"/>
      <c r="CE819" s="179"/>
      <c r="CF819" s="179"/>
      <c r="CG819" s="179"/>
      <c r="CH819" s="179"/>
      <c r="CI819" s="179"/>
      <c r="CJ819" s="179"/>
      <c r="CK819" s="179"/>
      <c r="CL819" s="179"/>
      <c r="CM819" s="179"/>
      <c r="CN819" s="179"/>
      <c r="CO819" s="179"/>
      <c r="CP819" s="179"/>
      <c r="CQ819" s="179"/>
      <c r="CR819" s="179"/>
      <c r="CS819" s="179"/>
      <c r="CT819" s="179"/>
      <c r="CU819" s="179"/>
      <c r="CV819" s="179"/>
      <c r="CW819" s="179"/>
      <c r="CX819" s="179"/>
      <c r="CY819" s="179"/>
      <c r="CZ819" s="179"/>
      <c r="DA819" s="179"/>
      <c r="DB819" s="179"/>
      <c r="DC819" s="179"/>
      <c r="DD819" s="179"/>
      <c r="DE819" s="179"/>
      <c r="DF819" s="179"/>
      <c r="DG819" s="179"/>
      <c r="DH819" s="179"/>
      <c r="DI819" s="179"/>
      <c r="DJ819" s="179"/>
      <c r="DK819" s="179"/>
      <c r="DL819" s="179"/>
      <c r="DM819" s="179"/>
      <c r="DN819" s="179"/>
      <c r="DO819" s="179"/>
      <c r="DP819" s="179"/>
      <c r="DQ819" s="179"/>
      <c r="DR819" s="179"/>
      <c r="DS819" s="179"/>
      <c r="DT819" s="179"/>
      <c r="DU819" s="179"/>
      <c r="DV819" s="179"/>
      <c r="DW819" s="179"/>
      <c r="DX819" s="179"/>
      <c r="DY819" s="179"/>
      <c r="DZ819" s="179"/>
      <c r="EA819" s="179"/>
      <c r="EB819" s="179"/>
      <c r="EC819" s="179"/>
      <c r="ED819" s="179"/>
      <c r="EE819" s="179"/>
      <c r="EF819" s="179"/>
      <c r="EG819" s="179"/>
      <c r="EH819" s="179"/>
      <c r="EI819" s="179"/>
      <c r="EJ819" s="179"/>
      <c r="EK819" s="179"/>
      <c r="EL819" s="179"/>
      <c r="EM819" s="179"/>
      <c r="EN819" s="179"/>
      <c r="EO819" s="179"/>
      <c r="EP819" s="179"/>
      <c r="EQ819" s="179"/>
      <c r="ER819" s="179"/>
      <c r="ES819" s="179"/>
      <c r="ET819" s="179"/>
      <c r="EU819" s="179"/>
      <c r="EV819" s="179"/>
      <c r="EW819" s="179"/>
      <c r="EX819" s="179"/>
      <c r="EY819" s="179"/>
      <c r="EZ819" s="179"/>
      <c r="FA819" s="179"/>
      <c r="FB819" s="179"/>
      <c r="FC819" s="179"/>
      <c r="FD819" s="179"/>
      <c r="FE819" s="179"/>
      <c r="FF819" s="179"/>
      <c r="FG819" s="179"/>
      <c r="FH819" s="179"/>
      <c r="FI819" s="179"/>
      <c r="FJ819" s="179"/>
      <c r="FK819" s="179"/>
      <c r="FL819" s="179"/>
      <c r="FM819" s="179"/>
      <c r="FN819" s="179"/>
      <c r="FO819" s="179"/>
      <c r="FP819" s="179"/>
      <c r="FQ819" s="179"/>
      <c r="FR819" s="179"/>
      <c r="FS819" s="179"/>
      <c r="FT819" s="179"/>
      <c r="FU819" s="179"/>
      <c r="FV819" s="179"/>
      <c r="FW819" s="179"/>
      <c r="FX819" s="179"/>
      <c r="FY819" s="179"/>
      <c r="FZ819" s="179"/>
      <c r="GA819" s="179"/>
      <c r="GB819" s="179"/>
      <c r="GC819" s="179"/>
      <c r="GD819" s="179"/>
      <c r="GE819" s="179"/>
      <c r="GF819" s="179"/>
      <c r="GG819" s="179"/>
      <c r="GH819" s="179"/>
      <c r="GI819" s="179"/>
      <c r="GJ819" s="179"/>
      <c r="GK819" s="179"/>
      <c r="GL819" s="179"/>
      <c r="GM819" s="179"/>
      <c r="GN819" s="179"/>
      <c r="GO819" s="179"/>
      <c r="GP819" s="179"/>
      <c r="GQ819" s="179"/>
      <c r="GR819" s="179"/>
      <c r="GS819" s="179"/>
      <c r="GT819" s="179"/>
      <c r="GU819" s="179"/>
      <c r="GV819" s="179"/>
      <c r="GW819" s="179"/>
      <c r="GX819" s="179"/>
      <c r="GY819" s="179"/>
      <c r="GZ819" s="179"/>
      <c r="HA819" s="179"/>
      <c r="HB819" s="179"/>
      <c r="HC819" s="179"/>
      <c r="HD819" s="179"/>
      <c r="HE819" s="179"/>
      <c r="HF819" s="179"/>
      <c r="HG819" s="179"/>
      <c r="HH819" s="179"/>
      <c r="HI819" s="179"/>
      <c r="HJ819" s="179"/>
      <c r="HK819" s="179"/>
      <c r="HL819" s="179"/>
      <c r="HM819" s="179"/>
      <c r="HN819" s="179"/>
      <c r="HO819" s="179"/>
      <c r="HP819" s="179"/>
      <c r="HQ819" s="179"/>
      <c r="HR819" s="179"/>
      <c r="HS819" s="179"/>
      <c r="HT819" s="179"/>
      <c r="HU819" s="179"/>
      <c r="HV819" s="179"/>
      <c r="HW819" s="179"/>
      <c r="HX819" s="179"/>
      <c r="HY819" s="179"/>
      <c r="HZ819" s="179"/>
      <c r="IA819" s="179"/>
      <c r="IB819" s="179"/>
      <c r="IC819" s="179"/>
      <c r="ID819" s="179"/>
      <c r="IE819" s="179"/>
      <c r="IF819" s="179"/>
      <c r="IG819" s="179"/>
      <c r="IH819" s="179"/>
      <c r="II819" s="179"/>
      <c r="IJ819" s="179"/>
      <c r="IK819" s="179"/>
      <c r="IL819" s="179"/>
      <c r="IM819" s="179"/>
      <c r="IN819" s="179"/>
      <c r="IO819" s="179"/>
      <c r="IP819" s="179"/>
      <c r="IQ819" s="179"/>
      <c r="IR819" s="179"/>
      <c r="IS819" s="179"/>
      <c r="IT819" s="179"/>
      <c r="IU819" s="179"/>
      <c r="IV819" s="179"/>
      <c r="IW819" s="179"/>
      <c r="IX819" s="179"/>
      <c r="IY819" s="179"/>
      <c r="IZ819" s="179"/>
      <c r="JA819" s="179"/>
      <c r="JB819" s="179"/>
      <c r="JC819" s="179"/>
      <c r="JD819" s="179"/>
      <c r="JE819" s="179"/>
      <c r="JF819" s="179"/>
      <c r="JG819" s="179"/>
      <c r="JH819" s="179"/>
      <c r="JI819" s="179"/>
      <c r="JJ819" s="61"/>
    </row>
    <row r="820" spans="1:270" s="9" customFormat="1" ht="80.099999999999994" customHeight="1" x14ac:dyDescent="0.25">
      <c r="A820" s="9">
        <f t="shared" si="67"/>
        <v>798</v>
      </c>
      <c r="B820" s="9">
        <f t="shared" si="71"/>
        <v>44</v>
      </c>
      <c r="C820" s="11" t="s">
        <v>1518</v>
      </c>
      <c r="D820" s="10" t="s">
        <v>276</v>
      </c>
      <c r="E820" s="9" t="s">
        <v>280</v>
      </c>
      <c r="F820" s="9" t="s">
        <v>280</v>
      </c>
      <c r="G820" s="88" t="s">
        <v>3735</v>
      </c>
      <c r="H820" s="9" t="s">
        <v>4219</v>
      </c>
      <c r="I820" s="64" t="s">
        <v>4220</v>
      </c>
      <c r="J820" s="9">
        <v>3418011574</v>
      </c>
      <c r="K820" s="9" t="s">
        <v>280</v>
      </c>
      <c r="L820" s="9">
        <v>30.876936000000001</v>
      </c>
      <c r="M820" s="9">
        <v>69.701021999999995</v>
      </c>
      <c r="N820" s="9" t="s">
        <v>8</v>
      </c>
      <c r="O820" s="9" t="s">
        <v>7</v>
      </c>
      <c r="P820" s="9" t="s">
        <v>8</v>
      </c>
      <c r="R820" s="9">
        <v>4</v>
      </c>
      <c r="T820" s="9" t="s">
        <v>3978</v>
      </c>
      <c r="U820" s="9">
        <v>51600</v>
      </c>
      <c r="V820" s="9" t="s">
        <v>258</v>
      </c>
      <c r="W820" s="10" t="s">
        <v>11</v>
      </c>
      <c r="X820" s="10" t="s">
        <v>1471</v>
      </c>
      <c r="Y820" s="4"/>
      <c r="Z820" s="179"/>
      <c r="AA820" s="179"/>
      <c r="AB820" s="179"/>
      <c r="AC820" s="179"/>
      <c r="AD820" s="179"/>
      <c r="AE820" s="179"/>
      <c r="AF820" s="179"/>
      <c r="AG820" s="179"/>
      <c r="AH820" s="179"/>
      <c r="AI820" s="179"/>
      <c r="AJ820" s="179"/>
      <c r="AK820" s="179"/>
      <c r="AL820" s="179"/>
      <c r="AM820" s="179"/>
      <c r="AN820" s="179"/>
      <c r="AO820" s="179"/>
      <c r="AP820" s="179"/>
      <c r="AQ820" s="179"/>
      <c r="AR820" s="179"/>
      <c r="AS820" s="179"/>
      <c r="AT820" s="179"/>
      <c r="AU820" s="179"/>
      <c r="AV820" s="179"/>
      <c r="AW820" s="179"/>
      <c r="AX820" s="179"/>
      <c r="AY820" s="179"/>
      <c r="AZ820" s="179"/>
      <c r="BA820" s="179"/>
      <c r="BB820" s="179"/>
      <c r="BC820" s="179"/>
      <c r="BD820" s="179"/>
      <c r="BE820" s="179"/>
      <c r="BF820" s="179"/>
      <c r="BG820" s="179"/>
      <c r="BH820" s="179"/>
      <c r="BI820" s="179"/>
      <c r="BJ820" s="179"/>
      <c r="BK820" s="179"/>
      <c r="BL820" s="179"/>
      <c r="BM820" s="179"/>
      <c r="BN820" s="179"/>
      <c r="BO820" s="179"/>
      <c r="BP820" s="179"/>
      <c r="BQ820" s="179"/>
      <c r="BR820" s="179"/>
      <c r="BS820" s="179"/>
      <c r="BT820" s="179"/>
      <c r="BU820" s="179"/>
      <c r="BV820" s="179"/>
      <c r="BW820" s="179"/>
      <c r="BX820" s="179"/>
      <c r="BY820" s="179"/>
      <c r="BZ820" s="179"/>
      <c r="CA820" s="179"/>
      <c r="CB820" s="179"/>
      <c r="CC820" s="179"/>
      <c r="CD820" s="179"/>
      <c r="CE820" s="179"/>
      <c r="CF820" s="179"/>
      <c r="CG820" s="179"/>
      <c r="CH820" s="179"/>
      <c r="CI820" s="179"/>
      <c r="CJ820" s="179"/>
      <c r="CK820" s="179"/>
      <c r="CL820" s="179"/>
      <c r="CM820" s="179"/>
      <c r="CN820" s="179"/>
      <c r="CO820" s="179"/>
      <c r="CP820" s="179"/>
      <c r="CQ820" s="179"/>
      <c r="CR820" s="179"/>
      <c r="CS820" s="179"/>
      <c r="CT820" s="179"/>
      <c r="CU820" s="179"/>
      <c r="CV820" s="179"/>
      <c r="CW820" s="179"/>
      <c r="CX820" s="179"/>
      <c r="CY820" s="179"/>
      <c r="CZ820" s="179"/>
      <c r="DA820" s="179"/>
      <c r="DB820" s="179"/>
      <c r="DC820" s="179"/>
      <c r="DD820" s="179"/>
      <c r="DE820" s="179"/>
      <c r="DF820" s="179"/>
      <c r="DG820" s="179"/>
      <c r="DH820" s="179"/>
      <c r="DI820" s="179"/>
      <c r="DJ820" s="179"/>
      <c r="DK820" s="179"/>
      <c r="DL820" s="179"/>
      <c r="DM820" s="179"/>
      <c r="DN820" s="179"/>
      <c r="DO820" s="179"/>
      <c r="DP820" s="179"/>
      <c r="DQ820" s="179"/>
      <c r="DR820" s="179"/>
      <c r="DS820" s="179"/>
      <c r="DT820" s="179"/>
      <c r="DU820" s="179"/>
      <c r="DV820" s="179"/>
      <c r="DW820" s="179"/>
      <c r="DX820" s="179"/>
      <c r="DY820" s="179"/>
      <c r="DZ820" s="179"/>
      <c r="EA820" s="179"/>
      <c r="EB820" s="179"/>
      <c r="EC820" s="179"/>
      <c r="ED820" s="179"/>
      <c r="EE820" s="179"/>
      <c r="EF820" s="179"/>
      <c r="EG820" s="179"/>
      <c r="EH820" s="179"/>
      <c r="EI820" s="179"/>
      <c r="EJ820" s="179"/>
      <c r="EK820" s="179"/>
      <c r="EL820" s="179"/>
      <c r="EM820" s="179"/>
      <c r="EN820" s="179"/>
      <c r="EO820" s="179"/>
      <c r="EP820" s="179"/>
      <c r="EQ820" s="179"/>
      <c r="ER820" s="179"/>
      <c r="ES820" s="179"/>
      <c r="ET820" s="179"/>
      <c r="EU820" s="179"/>
      <c r="EV820" s="179"/>
      <c r="EW820" s="179"/>
      <c r="EX820" s="179"/>
      <c r="EY820" s="179"/>
      <c r="EZ820" s="179"/>
      <c r="FA820" s="179"/>
      <c r="FB820" s="179"/>
      <c r="FC820" s="179"/>
      <c r="FD820" s="179"/>
      <c r="FE820" s="179"/>
      <c r="FF820" s="179"/>
      <c r="FG820" s="179"/>
      <c r="FH820" s="179"/>
      <c r="FI820" s="179"/>
      <c r="FJ820" s="179"/>
      <c r="FK820" s="179"/>
      <c r="FL820" s="179"/>
      <c r="FM820" s="179"/>
      <c r="FN820" s="179"/>
      <c r="FO820" s="179"/>
      <c r="FP820" s="179"/>
      <c r="FQ820" s="179"/>
      <c r="FR820" s="179"/>
      <c r="FS820" s="179"/>
      <c r="FT820" s="179"/>
      <c r="FU820" s="179"/>
      <c r="FV820" s="179"/>
      <c r="FW820" s="179"/>
      <c r="FX820" s="179"/>
      <c r="FY820" s="179"/>
      <c r="FZ820" s="179"/>
      <c r="GA820" s="179"/>
      <c r="GB820" s="179"/>
      <c r="GC820" s="179"/>
      <c r="GD820" s="179"/>
      <c r="GE820" s="179"/>
      <c r="GF820" s="179"/>
      <c r="GG820" s="179"/>
      <c r="GH820" s="179"/>
      <c r="GI820" s="179"/>
      <c r="GJ820" s="179"/>
      <c r="GK820" s="179"/>
      <c r="GL820" s="179"/>
      <c r="GM820" s="179"/>
      <c r="GN820" s="179"/>
      <c r="GO820" s="179"/>
      <c r="GP820" s="179"/>
      <c r="GQ820" s="179"/>
      <c r="GR820" s="179"/>
      <c r="GS820" s="179"/>
      <c r="GT820" s="179"/>
      <c r="GU820" s="179"/>
      <c r="GV820" s="179"/>
      <c r="GW820" s="179"/>
      <c r="GX820" s="179"/>
      <c r="GY820" s="179"/>
      <c r="GZ820" s="179"/>
      <c r="HA820" s="179"/>
      <c r="HB820" s="179"/>
      <c r="HC820" s="179"/>
      <c r="HD820" s="179"/>
      <c r="HE820" s="179"/>
      <c r="HF820" s="179"/>
      <c r="HG820" s="179"/>
      <c r="HH820" s="179"/>
      <c r="HI820" s="179"/>
      <c r="HJ820" s="179"/>
      <c r="HK820" s="179"/>
      <c r="HL820" s="179"/>
      <c r="HM820" s="179"/>
      <c r="HN820" s="179"/>
      <c r="HO820" s="179"/>
      <c r="HP820" s="179"/>
      <c r="HQ820" s="179"/>
      <c r="HR820" s="179"/>
      <c r="HS820" s="179"/>
      <c r="HT820" s="179"/>
      <c r="HU820" s="179"/>
      <c r="HV820" s="179"/>
      <c r="HW820" s="179"/>
      <c r="HX820" s="179"/>
      <c r="HY820" s="179"/>
      <c r="HZ820" s="179"/>
      <c r="IA820" s="179"/>
      <c r="IB820" s="179"/>
      <c r="IC820" s="179"/>
      <c r="ID820" s="179"/>
      <c r="IE820" s="179"/>
      <c r="IF820" s="179"/>
      <c r="IG820" s="179"/>
      <c r="IH820" s="179"/>
      <c r="II820" s="179"/>
      <c r="IJ820" s="179"/>
      <c r="IK820" s="179"/>
      <c r="IL820" s="179"/>
      <c r="IM820" s="179"/>
      <c r="IN820" s="179"/>
      <c r="IO820" s="179"/>
      <c r="IP820" s="179"/>
      <c r="IQ820" s="179"/>
      <c r="IR820" s="179"/>
      <c r="IS820" s="179"/>
      <c r="IT820" s="179"/>
      <c r="IU820" s="179"/>
      <c r="IV820" s="179"/>
      <c r="IW820" s="179"/>
      <c r="IX820" s="179"/>
      <c r="IY820" s="179"/>
      <c r="IZ820" s="179"/>
      <c r="JA820" s="179"/>
      <c r="JB820" s="179"/>
      <c r="JC820" s="179"/>
      <c r="JD820" s="179"/>
      <c r="JE820" s="179"/>
      <c r="JF820" s="179"/>
      <c r="JG820" s="179"/>
      <c r="JH820" s="179"/>
      <c r="JI820" s="179"/>
      <c r="JJ820" s="61"/>
    </row>
    <row r="821" spans="1:270" s="9" customFormat="1" ht="80.099999999999994" customHeight="1" x14ac:dyDescent="0.25">
      <c r="A821" s="9">
        <f t="shared" si="67"/>
        <v>799</v>
      </c>
      <c r="B821" s="9">
        <f t="shared" si="71"/>
        <v>45</v>
      </c>
      <c r="C821" s="11" t="s">
        <v>1518</v>
      </c>
      <c r="D821" s="10" t="s">
        <v>276</v>
      </c>
      <c r="E821" s="9" t="s">
        <v>280</v>
      </c>
      <c r="F821" s="9" t="s">
        <v>280</v>
      </c>
      <c r="G821" s="88" t="s">
        <v>3735</v>
      </c>
      <c r="H821" s="9" t="s">
        <v>2479</v>
      </c>
      <c r="I821" s="64" t="s">
        <v>4221</v>
      </c>
      <c r="J821" s="9">
        <v>3412551832</v>
      </c>
      <c r="K821" s="9" t="s">
        <v>280</v>
      </c>
      <c r="L821" s="9">
        <v>30.774021999999999</v>
      </c>
      <c r="M821" s="9">
        <v>69.752972</v>
      </c>
      <c r="N821" s="9" t="s">
        <v>8</v>
      </c>
      <c r="O821" s="9" t="s">
        <v>7</v>
      </c>
      <c r="P821" s="9" t="s">
        <v>8</v>
      </c>
      <c r="R821" s="9">
        <v>4</v>
      </c>
      <c r="T821" s="9" t="s">
        <v>3978</v>
      </c>
      <c r="U821" s="9">
        <v>51600</v>
      </c>
      <c r="V821" s="9" t="s">
        <v>258</v>
      </c>
      <c r="W821" s="10" t="s">
        <v>11</v>
      </c>
      <c r="X821" s="10" t="s">
        <v>1471</v>
      </c>
      <c r="Y821" s="4"/>
      <c r="Z821" s="179"/>
      <c r="AA821" s="179"/>
      <c r="AB821" s="179"/>
      <c r="AC821" s="179"/>
      <c r="AD821" s="179"/>
      <c r="AE821" s="179"/>
      <c r="AF821" s="179"/>
      <c r="AG821" s="179"/>
      <c r="AH821" s="179"/>
      <c r="AI821" s="179"/>
      <c r="AJ821" s="179"/>
      <c r="AK821" s="179"/>
      <c r="AL821" s="179"/>
      <c r="AM821" s="179"/>
      <c r="AN821" s="179"/>
      <c r="AO821" s="179"/>
      <c r="AP821" s="179"/>
      <c r="AQ821" s="179"/>
      <c r="AR821" s="179"/>
      <c r="AS821" s="179"/>
      <c r="AT821" s="179"/>
      <c r="AU821" s="179"/>
      <c r="AV821" s="179"/>
      <c r="AW821" s="179"/>
      <c r="AX821" s="179"/>
      <c r="AY821" s="179"/>
      <c r="AZ821" s="179"/>
      <c r="BA821" s="179"/>
      <c r="BB821" s="179"/>
      <c r="BC821" s="179"/>
      <c r="BD821" s="179"/>
      <c r="BE821" s="179"/>
      <c r="BF821" s="179"/>
      <c r="BG821" s="179"/>
      <c r="BH821" s="179"/>
      <c r="BI821" s="179"/>
      <c r="BJ821" s="179"/>
      <c r="BK821" s="179"/>
      <c r="BL821" s="179"/>
      <c r="BM821" s="179"/>
      <c r="BN821" s="179"/>
      <c r="BO821" s="179"/>
      <c r="BP821" s="179"/>
      <c r="BQ821" s="179"/>
      <c r="BR821" s="179"/>
      <c r="BS821" s="179"/>
      <c r="BT821" s="179"/>
      <c r="BU821" s="179"/>
      <c r="BV821" s="179"/>
      <c r="BW821" s="179"/>
      <c r="BX821" s="179"/>
      <c r="BY821" s="179"/>
      <c r="BZ821" s="179"/>
      <c r="CA821" s="179"/>
      <c r="CB821" s="179"/>
      <c r="CC821" s="179"/>
      <c r="CD821" s="179"/>
      <c r="CE821" s="179"/>
      <c r="CF821" s="179"/>
      <c r="CG821" s="179"/>
      <c r="CH821" s="179"/>
      <c r="CI821" s="179"/>
      <c r="CJ821" s="179"/>
      <c r="CK821" s="179"/>
      <c r="CL821" s="179"/>
      <c r="CM821" s="179"/>
      <c r="CN821" s="179"/>
      <c r="CO821" s="179"/>
      <c r="CP821" s="179"/>
      <c r="CQ821" s="179"/>
      <c r="CR821" s="179"/>
      <c r="CS821" s="179"/>
      <c r="CT821" s="179"/>
      <c r="CU821" s="179"/>
      <c r="CV821" s="179"/>
      <c r="CW821" s="179"/>
      <c r="CX821" s="179"/>
      <c r="CY821" s="179"/>
      <c r="CZ821" s="179"/>
      <c r="DA821" s="179"/>
      <c r="DB821" s="179"/>
      <c r="DC821" s="179"/>
      <c r="DD821" s="179"/>
      <c r="DE821" s="179"/>
      <c r="DF821" s="179"/>
      <c r="DG821" s="179"/>
      <c r="DH821" s="179"/>
      <c r="DI821" s="179"/>
      <c r="DJ821" s="179"/>
      <c r="DK821" s="179"/>
      <c r="DL821" s="179"/>
      <c r="DM821" s="179"/>
      <c r="DN821" s="179"/>
      <c r="DO821" s="179"/>
      <c r="DP821" s="179"/>
      <c r="DQ821" s="179"/>
      <c r="DR821" s="179"/>
      <c r="DS821" s="179"/>
      <c r="DT821" s="179"/>
      <c r="DU821" s="179"/>
      <c r="DV821" s="179"/>
      <c r="DW821" s="179"/>
      <c r="DX821" s="179"/>
      <c r="DY821" s="179"/>
      <c r="DZ821" s="179"/>
      <c r="EA821" s="179"/>
      <c r="EB821" s="179"/>
      <c r="EC821" s="179"/>
      <c r="ED821" s="179"/>
      <c r="EE821" s="179"/>
      <c r="EF821" s="179"/>
      <c r="EG821" s="179"/>
      <c r="EH821" s="179"/>
      <c r="EI821" s="179"/>
      <c r="EJ821" s="179"/>
      <c r="EK821" s="179"/>
      <c r="EL821" s="179"/>
      <c r="EM821" s="179"/>
      <c r="EN821" s="179"/>
      <c r="EO821" s="179"/>
      <c r="EP821" s="179"/>
      <c r="EQ821" s="179"/>
      <c r="ER821" s="179"/>
      <c r="ES821" s="179"/>
      <c r="ET821" s="179"/>
      <c r="EU821" s="179"/>
      <c r="EV821" s="179"/>
      <c r="EW821" s="179"/>
      <c r="EX821" s="179"/>
      <c r="EY821" s="179"/>
      <c r="EZ821" s="179"/>
      <c r="FA821" s="179"/>
      <c r="FB821" s="179"/>
      <c r="FC821" s="179"/>
      <c r="FD821" s="179"/>
      <c r="FE821" s="179"/>
      <c r="FF821" s="179"/>
      <c r="FG821" s="179"/>
      <c r="FH821" s="179"/>
      <c r="FI821" s="179"/>
      <c r="FJ821" s="179"/>
      <c r="FK821" s="179"/>
      <c r="FL821" s="179"/>
      <c r="FM821" s="179"/>
      <c r="FN821" s="179"/>
      <c r="FO821" s="179"/>
      <c r="FP821" s="179"/>
      <c r="FQ821" s="179"/>
      <c r="FR821" s="179"/>
      <c r="FS821" s="179"/>
      <c r="FT821" s="179"/>
      <c r="FU821" s="179"/>
      <c r="FV821" s="179"/>
      <c r="FW821" s="179"/>
      <c r="FX821" s="179"/>
      <c r="FY821" s="179"/>
      <c r="FZ821" s="179"/>
      <c r="GA821" s="179"/>
      <c r="GB821" s="179"/>
      <c r="GC821" s="179"/>
      <c r="GD821" s="179"/>
      <c r="GE821" s="179"/>
      <c r="GF821" s="179"/>
      <c r="GG821" s="179"/>
      <c r="GH821" s="179"/>
      <c r="GI821" s="179"/>
      <c r="GJ821" s="179"/>
      <c r="GK821" s="179"/>
      <c r="GL821" s="179"/>
      <c r="GM821" s="179"/>
      <c r="GN821" s="179"/>
      <c r="GO821" s="179"/>
      <c r="GP821" s="179"/>
      <c r="GQ821" s="179"/>
      <c r="GR821" s="179"/>
      <c r="GS821" s="179"/>
      <c r="GT821" s="179"/>
      <c r="GU821" s="179"/>
      <c r="GV821" s="179"/>
      <c r="GW821" s="179"/>
      <c r="GX821" s="179"/>
      <c r="GY821" s="179"/>
      <c r="GZ821" s="179"/>
      <c r="HA821" s="179"/>
      <c r="HB821" s="179"/>
      <c r="HC821" s="179"/>
      <c r="HD821" s="179"/>
      <c r="HE821" s="179"/>
      <c r="HF821" s="179"/>
      <c r="HG821" s="179"/>
      <c r="HH821" s="179"/>
      <c r="HI821" s="179"/>
      <c r="HJ821" s="179"/>
      <c r="HK821" s="179"/>
      <c r="HL821" s="179"/>
      <c r="HM821" s="179"/>
      <c r="HN821" s="179"/>
      <c r="HO821" s="179"/>
      <c r="HP821" s="179"/>
      <c r="HQ821" s="179"/>
      <c r="HR821" s="179"/>
      <c r="HS821" s="179"/>
      <c r="HT821" s="179"/>
      <c r="HU821" s="179"/>
      <c r="HV821" s="179"/>
      <c r="HW821" s="179"/>
      <c r="HX821" s="179"/>
      <c r="HY821" s="179"/>
      <c r="HZ821" s="179"/>
      <c r="IA821" s="179"/>
      <c r="IB821" s="179"/>
      <c r="IC821" s="179"/>
      <c r="ID821" s="179"/>
      <c r="IE821" s="179"/>
      <c r="IF821" s="179"/>
      <c r="IG821" s="179"/>
      <c r="IH821" s="179"/>
      <c r="II821" s="179"/>
      <c r="IJ821" s="179"/>
      <c r="IK821" s="179"/>
      <c r="IL821" s="179"/>
      <c r="IM821" s="179"/>
      <c r="IN821" s="179"/>
      <c r="IO821" s="179"/>
      <c r="IP821" s="179"/>
      <c r="IQ821" s="179"/>
      <c r="IR821" s="179"/>
      <c r="IS821" s="179"/>
      <c r="IT821" s="179"/>
      <c r="IU821" s="179"/>
      <c r="IV821" s="179"/>
      <c r="IW821" s="179"/>
      <c r="IX821" s="179"/>
      <c r="IY821" s="179"/>
      <c r="IZ821" s="179"/>
      <c r="JA821" s="179"/>
      <c r="JB821" s="179"/>
      <c r="JC821" s="179"/>
      <c r="JD821" s="179"/>
      <c r="JE821" s="179"/>
      <c r="JF821" s="179"/>
      <c r="JG821" s="179"/>
      <c r="JH821" s="179"/>
      <c r="JI821" s="179"/>
      <c r="JJ821" s="61"/>
    </row>
    <row r="822" spans="1:270" s="9" customFormat="1" ht="80.099999999999994" customHeight="1" x14ac:dyDescent="0.25">
      <c r="A822" s="9">
        <f t="shared" si="67"/>
        <v>800</v>
      </c>
      <c r="B822" s="9">
        <f t="shared" si="71"/>
        <v>46</v>
      </c>
      <c r="C822" s="11" t="s">
        <v>1518</v>
      </c>
      <c r="D822" s="10" t="s">
        <v>276</v>
      </c>
      <c r="E822" s="9" t="s">
        <v>4017</v>
      </c>
      <c r="F822" s="9" t="s">
        <v>4017</v>
      </c>
      <c r="G822" s="9" t="s">
        <v>4025</v>
      </c>
      <c r="H822" s="9" t="s">
        <v>4222</v>
      </c>
      <c r="I822" s="64" t="s">
        <v>4223</v>
      </c>
      <c r="J822" s="9">
        <v>3453925205</v>
      </c>
      <c r="K822" s="9" t="s">
        <v>4017</v>
      </c>
      <c r="L822" s="9">
        <v>31.043745000000001</v>
      </c>
      <c r="M822" s="9">
        <v>69.625221999999994</v>
      </c>
      <c r="N822" s="9" t="s">
        <v>8</v>
      </c>
      <c r="O822" s="9" t="s">
        <v>7</v>
      </c>
      <c r="P822" s="9" t="s">
        <v>8</v>
      </c>
      <c r="R822" s="9">
        <v>4</v>
      </c>
      <c r="T822" s="9" t="s">
        <v>3978</v>
      </c>
      <c r="U822" s="9">
        <v>51600</v>
      </c>
      <c r="V822" s="9" t="s">
        <v>258</v>
      </c>
      <c r="W822" s="10" t="s">
        <v>11</v>
      </c>
      <c r="X822" s="10" t="s">
        <v>1471</v>
      </c>
      <c r="Y822" s="4"/>
      <c r="Z822" s="179"/>
      <c r="AA822" s="179"/>
      <c r="AB822" s="179"/>
      <c r="AC822" s="179"/>
      <c r="AD822" s="179"/>
      <c r="AE822" s="179"/>
      <c r="AF822" s="179"/>
      <c r="AG822" s="179"/>
      <c r="AH822" s="179"/>
      <c r="AI822" s="179"/>
      <c r="AJ822" s="179"/>
      <c r="AK822" s="179"/>
      <c r="AL822" s="179"/>
      <c r="AM822" s="179"/>
      <c r="AN822" s="179"/>
      <c r="AO822" s="179"/>
      <c r="AP822" s="179"/>
      <c r="AQ822" s="179"/>
      <c r="AR822" s="179"/>
      <c r="AS822" s="179"/>
      <c r="AT822" s="179"/>
      <c r="AU822" s="179"/>
      <c r="AV822" s="179"/>
      <c r="AW822" s="179"/>
      <c r="AX822" s="179"/>
      <c r="AY822" s="179"/>
      <c r="AZ822" s="179"/>
      <c r="BA822" s="179"/>
      <c r="BB822" s="179"/>
      <c r="BC822" s="179"/>
      <c r="BD822" s="179"/>
      <c r="BE822" s="179"/>
      <c r="BF822" s="179"/>
      <c r="BG822" s="179"/>
      <c r="BH822" s="179"/>
      <c r="BI822" s="179"/>
      <c r="BJ822" s="179"/>
      <c r="BK822" s="179"/>
      <c r="BL822" s="179"/>
      <c r="BM822" s="179"/>
      <c r="BN822" s="179"/>
      <c r="BO822" s="179"/>
      <c r="BP822" s="179"/>
      <c r="BQ822" s="179"/>
      <c r="BR822" s="179"/>
      <c r="BS822" s="179"/>
      <c r="BT822" s="179"/>
      <c r="BU822" s="179"/>
      <c r="BV822" s="179"/>
      <c r="BW822" s="179"/>
      <c r="BX822" s="179"/>
      <c r="BY822" s="179"/>
      <c r="BZ822" s="179"/>
      <c r="CA822" s="179"/>
      <c r="CB822" s="179"/>
      <c r="CC822" s="179"/>
      <c r="CD822" s="179"/>
      <c r="CE822" s="179"/>
      <c r="CF822" s="179"/>
      <c r="CG822" s="179"/>
      <c r="CH822" s="179"/>
      <c r="CI822" s="179"/>
      <c r="CJ822" s="179"/>
      <c r="CK822" s="179"/>
      <c r="CL822" s="179"/>
      <c r="CM822" s="179"/>
      <c r="CN822" s="179"/>
      <c r="CO822" s="179"/>
      <c r="CP822" s="179"/>
      <c r="CQ822" s="179"/>
      <c r="CR822" s="179"/>
      <c r="CS822" s="179"/>
      <c r="CT822" s="179"/>
      <c r="CU822" s="179"/>
      <c r="CV822" s="179"/>
      <c r="CW822" s="179"/>
      <c r="CX822" s="179"/>
      <c r="CY822" s="179"/>
      <c r="CZ822" s="179"/>
      <c r="DA822" s="179"/>
      <c r="DB822" s="179"/>
      <c r="DC822" s="179"/>
      <c r="DD822" s="179"/>
      <c r="DE822" s="179"/>
      <c r="DF822" s="179"/>
      <c r="DG822" s="179"/>
      <c r="DH822" s="179"/>
      <c r="DI822" s="179"/>
      <c r="DJ822" s="179"/>
      <c r="DK822" s="179"/>
      <c r="DL822" s="179"/>
      <c r="DM822" s="179"/>
      <c r="DN822" s="179"/>
      <c r="DO822" s="179"/>
      <c r="DP822" s="179"/>
      <c r="DQ822" s="179"/>
      <c r="DR822" s="179"/>
      <c r="DS822" s="179"/>
      <c r="DT822" s="179"/>
      <c r="DU822" s="179"/>
      <c r="DV822" s="179"/>
      <c r="DW822" s="179"/>
      <c r="DX822" s="179"/>
      <c r="DY822" s="179"/>
      <c r="DZ822" s="179"/>
      <c r="EA822" s="179"/>
      <c r="EB822" s="179"/>
      <c r="EC822" s="179"/>
      <c r="ED822" s="179"/>
      <c r="EE822" s="179"/>
      <c r="EF822" s="179"/>
      <c r="EG822" s="179"/>
      <c r="EH822" s="179"/>
      <c r="EI822" s="179"/>
      <c r="EJ822" s="179"/>
      <c r="EK822" s="179"/>
      <c r="EL822" s="179"/>
      <c r="EM822" s="179"/>
      <c r="EN822" s="179"/>
      <c r="EO822" s="179"/>
      <c r="EP822" s="179"/>
      <c r="EQ822" s="179"/>
      <c r="ER822" s="179"/>
      <c r="ES822" s="179"/>
      <c r="ET822" s="179"/>
      <c r="EU822" s="179"/>
      <c r="EV822" s="179"/>
      <c r="EW822" s="179"/>
      <c r="EX822" s="179"/>
      <c r="EY822" s="179"/>
      <c r="EZ822" s="179"/>
      <c r="FA822" s="179"/>
      <c r="FB822" s="179"/>
      <c r="FC822" s="179"/>
      <c r="FD822" s="179"/>
      <c r="FE822" s="179"/>
      <c r="FF822" s="179"/>
      <c r="FG822" s="179"/>
      <c r="FH822" s="179"/>
      <c r="FI822" s="179"/>
      <c r="FJ822" s="179"/>
      <c r="FK822" s="179"/>
      <c r="FL822" s="179"/>
      <c r="FM822" s="179"/>
      <c r="FN822" s="179"/>
      <c r="FO822" s="179"/>
      <c r="FP822" s="179"/>
      <c r="FQ822" s="179"/>
      <c r="FR822" s="179"/>
      <c r="FS822" s="179"/>
      <c r="FT822" s="179"/>
      <c r="FU822" s="179"/>
      <c r="FV822" s="179"/>
      <c r="FW822" s="179"/>
      <c r="FX822" s="179"/>
      <c r="FY822" s="179"/>
      <c r="FZ822" s="179"/>
      <c r="GA822" s="179"/>
      <c r="GB822" s="179"/>
      <c r="GC822" s="179"/>
      <c r="GD822" s="179"/>
      <c r="GE822" s="179"/>
      <c r="GF822" s="179"/>
      <c r="GG822" s="179"/>
      <c r="GH822" s="179"/>
      <c r="GI822" s="179"/>
      <c r="GJ822" s="179"/>
      <c r="GK822" s="179"/>
      <c r="GL822" s="179"/>
      <c r="GM822" s="179"/>
      <c r="GN822" s="179"/>
      <c r="GO822" s="179"/>
      <c r="GP822" s="179"/>
      <c r="GQ822" s="179"/>
      <c r="GR822" s="179"/>
      <c r="GS822" s="179"/>
      <c r="GT822" s="179"/>
      <c r="GU822" s="179"/>
      <c r="GV822" s="179"/>
      <c r="GW822" s="179"/>
      <c r="GX822" s="179"/>
      <c r="GY822" s="179"/>
      <c r="GZ822" s="179"/>
      <c r="HA822" s="179"/>
      <c r="HB822" s="179"/>
      <c r="HC822" s="179"/>
      <c r="HD822" s="179"/>
      <c r="HE822" s="179"/>
      <c r="HF822" s="179"/>
      <c r="HG822" s="179"/>
      <c r="HH822" s="179"/>
      <c r="HI822" s="179"/>
      <c r="HJ822" s="179"/>
      <c r="HK822" s="179"/>
      <c r="HL822" s="179"/>
      <c r="HM822" s="179"/>
      <c r="HN822" s="179"/>
      <c r="HO822" s="179"/>
      <c r="HP822" s="179"/>
      <c r="HQ822" s="179"/>
      <c r="HR822" s="179"/>
      <c r="HS822" s="179"/>
      <c r="HT822" s="179"/>
      <c r="HU822" s="179"/>
      <c r="HV822" s="179"/>
      <c r="HW822" s="179"/>
      <c r="HX822" s="179"/>
      <c r="HY822" s="179"/>
      <c r="HZ822" s="179"/>
      <c r="IA822" s="179"/>
      <c r="IB822" s="179"/>
      <c r="IC822" s="179"/>
      <c r="ID822" s="179"/>
      <c r="IE822" s="179"/>
      <c r="IF822" s="179"/>
      <c r="IG822" s="179"/>
      <c r="IH822" s="179"/>
      <c r="II822" s="179"/>
      <c r="IJ822" s="179"/>
      <c r="IK822" s="179"/>
      <c r="IL822" s="179"/>
      <c r="IM822" s="179"/>
      <c r="IN822" s="179"/>
      <c r="IO822" s="179"/>
      <c r="IP822" s="179"/>
      <c r="IQ822" s="179"/>
      <c r="IR822" s="179"/>
      <c r="IS822" s="179"/>
      <c r="IT822" s="179"/>
      <c r="IU822" s="179"/>
      <c r="IV822" s="179"/>
      <c r="IW822" s="179"/>
      <c r="IX822" s="179"/>
      <c r="IY822" s="179"/>
      <c r="IZ822" s="179"/>
      <c r="JA822" s="179"/>
      <c r="JB822" s="179"/>
      <c r="JC822" s="179"/>
      <c r="JD822" s="179"/>
      <c r="JE822" s="179"/>
      <c r="JF822" s="179"/>
      <c r="JG822" s="179"/>
      <c r="JH822" s="179"/>
      <c r="JI822" s="179"/>
      <c r="JJ822" s="61"/>
    </row>
    <row r="823" spans="1:270" s="9" customFormat="1" ht="80.099999999999994" customHeight="1" x14ac:dyDescent="0.25">
      <c r="A823" s="9">
        <f t="shared" si="67"/>
        <v>801</v>
      </c>
      <c r="B823" s="9">
        <f t="shared" si="71"/>
        <v>47</v>
      </c>
      <c r="C823" s="11" t="s">
        <v>1518</v>
      </c>
      <c r="D823" s="10" t="s">
        <v>276</v>
      </c>
      <c r="E823" s="9" t="s">
        <v>280</v>
      </c>
      <c r="F823" s="9" t="s">
        <v>280</v>
      </c>
      <c r="G823" s="88" t="s">
        <v>3735</v>
      </c>
      <c r="H823" s="9" t="s">
        <v>4224</v>
      </c>
      <c r="I823" s="64" t="s">
        <v>4225</v>
      </c>
      <c r="J823" s="9">
        <v>3481321077</v>
      </c>
      <c r="K823" s="9" t="s">
        <v>280</v>
      </c>
      <c r="L823" s="9">
        <v>30.781791999999999</v>
      </c>
      <c r="M823" s="9">
        <v>69.768631999999997</v>
      </c>
      <c r="N823" s="9" t="s">
        <v>8</v>
      </c>
      <c r="O823" s="9" t="s">
        <v>7</v>
      </c>
      <c r="P823" s="9" t="s">
        <v>8</v>
      </c>
      <c r="R823" s="9">
        <v>4</v>
      </c>
      <c r="T823" s="9" t="s">
        <v>3978</v>
      </c>
      <c r="U823" s="9">
        <v>51600</v>
      </c>
      <c r="V823" s="9" t="s">
        <v>258</v>
      </c>
      <c r="W823" s="10" t="s">
        <v>11</v>
      </c>
      <c r="X823" s="10" t="s">
        <v>1471</v>
      </c>
      <c r="Y823" s="4"/>
      <c r="Z823" s="179"/>
      <c r="AA823" s="179"/>
      <c r="AB823" s="179"/>
      <c r="AC823" s="179"/>
      <c r="AD823" s="179"/>
      <c r="AE823" s="179"/>
      <c r="AF823" s="179"/>
      <c r="AG823" s="179"/>
      <c r="AH823" s="179"/>
      <c r="AI823" s="179"/>
      <c r="AJ823" s="179"/>
      <c r="AK823" s="179"/>
      <c r="AL823" s="179"/>
      <c r="AM823" s="179"/>
      <c r="AN823" s="179"/>
      <c r="AO823" s="179"/>
      <c r="AP823" s="179"/>
      <c r="AQ823" s="179"/>
      <c r="AR823" s="179"/>
      <c r="AS823" s="179"/>
      <c r="AT823" s="179"/>
      <c r="AU823" s="179"/>
      <c r="AV823" s="179"/>
      <c r="AW823" s="179"/>
      <c r="AX823" s="179"/>
      <c r="AY823" s="179"/>
      <c r="AZ823" s="179"/>
      <c r="BA823" s="179"/>
      <c r="BB823" s="179"/>
      <c r="BC823" s="179"/>
      <c r="BD823" s="179"/>
      <c r="BE823" s="179"/>
      <c r="BF823" s="179"/>
      <c r="BG823" s="179"/>
      <c r="BH823" s="179"/>
      <c r="BI823" s="179"/>
      <c r="BJ823" s="179"/>
      <c r="BK823" s="179"/>
      <c r="BL823" s="179"/>
      <c r="BM823" s="179"/>
      <c r="BN823" s="179"/>
      <c r="BO823" s="179"/>
      <c r="BP823" s="179"/>
      <c r="BQ823" s="179"/>
      <c r="BR823" s="179"/>
      <c r="BS823" s="179"/>
      <c r="BT823" s="179"/>
      <c r="BU823" s="179"/>
      <c r="BV823" s="179"/>
      <c r="BW823" s="179"/>
      <c r="BX823" s="179"/>
      <c r="BY823" s="179"/>
      <c r="BZ823" s="179"/>
      <c r="CA823" s="179"/>
      <c r="CB823" s="179"/>
      <c r="CC823" s="179"/>
      <c r="CD823" s="179"/>
      <c r="CE823" s="179"/>
      <c r="CF823" s="179"/>
      <c r="CG823" s="179"/>
      <c r="CH823" s="179"/>
      <c r="CI823" s="179"/>
      <c r="CJ823" s="179"/>
      <c r="CK823" s="179"/>
      <c r="CL823" s="179"/>
      <c r="CM823" s="179"/>
      <c r="CN823" s="179"/>
      <c r="CO823" s="179"/>
      <c r="CP823" s="179"/>
      <c r="CQ823" s="179"/>
      <c r="CR823" s="179"/>
      <c r="CS823" s="179"/>
      <c r="CT823" s="179"/>
      <c r="CU823" s="179"/>
      <c r="CV823" s="179"/>
      <c r="CW823" s="179"/>
      <c r="CX823" s="179"/>
      <c r="CY823" s="179"/>
      <c r="CZ823" s="179"/>
      <c r="DA823" s="179"/>
      <c r="DB823" s="179"/>
      <c r="DC823" s="179"/>
      <c r="DD823" s="179"/>
      <c r="DE823" s="179"/>
      <c r="DF823" s="179"/>
      <c r="DG823" s="179"/>
      <c r="DH823" s="179"/>
      <c r="DI823" s="179"/>
      <c r="DJ823" s="179"/>
      <c r="DK823" s="179"/>
      <c r="DL823" s="179"/>
      <c r="DM823" s="179"/>
      <c r="DN823" s="179"/>
      <c r="DO823" s="179"/>
      <c r="DP823" s="179"/>
      <c r="DQ823" s="179"/>
      <c r="DR823" s="179"/>
      <c r="DS823" s="179"/>
      <c r="DT823" s="179"/>
      <c r="DU823" s="179"/>
      <c r="DV823" s="179"/>
      <c r="DW823" s="179"/>
      <c r="DX823" s="179"/>
      <c r="DY823" s="179"/>
      <c r="DZ823" s="179"/>
      <c r="EA823" s="179"/>
      <c r="EB823" s="179"/>
      <c r="EC823" s="179"/>
      <c r="ED823" s="179"/>
      <c r="EE823" s="179"/>
      <c r="EF823" s="179"/>
      <c r="EG823" s="179"/>
      <c r="EH823" s="179"/>
      <c r="EI823" s="179"/>
      <c r="EJ823" s="179"/>
      <c r="EK823" s="179"/>
      <c r="EL823" s="179"/>
      <c r="EM823" s="179"/>
      <c r="EN823" s="179"/>
      <c r="EO823" s="179"/>
      <c r="EP823" s="179"/>
      <c r="EQ823" s="179"/>
      <c r="ER823" s="179"/>
      <c r="ES823" s="179"/>
      <c r="ET823" s="179"/>
      <c r="EU823" s="179"/>
      <c r="EV823" s="179"/>
      <c r="EW823" s="179"/>
      <c r="EX823" s="179"/>
      <c r="EY823" s="179"/>
      <c r="EZ823" s="179"/>
      <c r="FA823" s="179"/>
      <c r="FB823" s="179"/>
      <c r="FC823" s="179"/>
      <c r="FD823" s="179"/>
      <c r="FE823" s="179"/>
      <c r="FF823" s="179"/>
      <c r="FG823" s="179"/>
      <c r="FH823" s="179"/>
      <c r="FI823" s="179"/>
      <c r="FJ823" s="179"/>
      <c r="FK823" s="179"/>
      <c r="FL823" s="179"/>
      <c r="FM823" s="179"/>
      <c r="FN823" s="179"/>
      <c r="FO823" s="179"/>
      <c r="FP823" s="179"/>
      <c r="FQ823" s="179"/>
      <c r="FR823" s="179"/>
      <c r="FS823" s="179"/>
      <c r="FT823" s="179"/>
      <c r="FU823" s="179"/>
      <c r="FV823" s="179"/>
      <c r="FW823" s="179"/>
      <c r="FX823" s="179"/>
      <c r="FY823" s="179"/>
      <c r="FZ823" s="179"/>
      <c r="GA823" s="179"/>
      <c r="GB823" s="179"/>
      <c r="GC823" s="179"/>
      <c r="GD823" s="179"/>
      <c r="GE823" s="179"/>
      <c r="GF823" s="179"/>
      <c r="GG823" s="179"/>
      <c r="GH823" s="179"/>
      <c r="GI823" s="179"/>
      <c r="GJ823" s="179"/>
      <c r="GK823" s="179"/>
      <c r="GL823" s="179"/>
      <c r="GM823" s="179"/>
      <c r="GN823" s="179"/>
      <c r="GO823" s="179"/>
      <c r="GP823" s="179"/>
      <c r="GQ823" s="179"/>
      <c r="GR823" s="179"/>
      <c r="GS823" s="179"/>
      <c r="GT823" s="179"/>
      <c r="GU823" s="179"/>
      <c r="GV823" s="179"/>
      <c r="GW823" s="179"/>
      <c r="GX823" s="179"/>
      <c r="GY823" s="179"/>
      <c r="GZ823" s="179"/>
      <c r="HA823" s="179"/>
      <c r="HB823" s="179"/>
      <c r="HC823" s="179"/>
      <c r="HD823" s="179"/>
      <c r="HE823" s="179"/>
      <c r="HF823" s="179"/>
      <c r="HG823" s="179"/>
      <c r="HH823" s="179"/>
      <c r="HI823" s="179"/>
      <c r="HJ823" s="179"/>
      <c r="HK823" s="179"/>
      <c r="HL823" s="179"/>
      <c r="HM823" s="179"/>
      <c r="HN823" s="179"/>
      <c r="HO823" s="179"/>
      <c r="HP823" s="179"/>
      <c r="HQ823" s="179"/>
      <c r="HR823" s="179"/>
      <c r="HS823" s="179"/>
      <c r="HT823" s="179"/>
      <c r="HU823" s="179"/>
      <c r="HV823" s="179"/>
      <c r="HW823" s="179"/>
      <c r="HX823" s="179"/>
      <c r="HY823" s="179"/>
      <c r="HZ823" s="179"/>
      <c r="IA823" s="179"/>
      <c r="IB823" s="179"/>
      <c r="IC823" s="179"/>
      <c r="ID823" s="179"/>
      <c r="IE823" s="179"/>
      <c r="IF823" s="179"/>
      <c r="IG823" s="179"/>
      <c r="IH823" s="179"/>
      <c r="II823" s="179"/>
      <c r="IJ823" s="179"/>
      <c r="IK823" s="179"/>
      <c r="IL823" s="179"/>
      <c r="IM823" s="179"/>
      <c r="IN823" s="179"/>
      <c r="IO823" s="179"/>
      <c r="IP823" s="179"/>
      <c r="IQ823" s="179"/>
      <c r="IR823" s="179"/>
      <c r="IS823" s="179"/>
      <c r="IT823" s="179"/>
      <c r="IU823" s="179"/>
      <c r="IV823" s="179"/>
      <c r="IW823" s="179"/>
      <c r="IX823" s="179"/>
      <c r="IY823" s="179"/>
      <c r="IZ823" s="179"/>
      <c r="JA823" s="179"/>
      <c r="JB823" s="179"/>
      <c r="JC823" s="179"/>
      <c r="JD823" s="179"/>
      <c r="JE823" s="179"/>
      <c r="JF823" s="179"/>
      <c r="JG823" s="179"/>
      <c r="JH823" s="179"/>
      <c r="JI823" s="179"/>
      <c r="JJ823" s="61"/>
    </row>
    <row r="824" spans="1:270" s="9" customFormat="1" ht="80.099999999999994" customHeight="1" x14ac:dyDescent="0.25">
      <c r="A824" s="9">
        <f t="shared" si="67"/>
        <v>802</v>
      </c>
      <c r="B824" s="9">
        <f t="shared" si="71"/>
        <v>48</v>
      </c>
      <c r="C824" s="11" t="s">
        <v>1518</v>
      </c>
      <c r="D824" s="10" t="s">
        <v>276</v>
      </c>
      <c r="E824" s="9" t="s">
        <v>280</v>
      </c>
      <c r="F824" s="9" t="s">
        <v>280</v>
      </c>
      <c r="G824" s="88" t="s">
        <v>3735</v>
      </c>
      <c r="H824" s="9" t="s">
        <v>2490</v>
      </c>
      <c r="I824" s="64" t="s">
        <v>4226</v>
      </c>
      <c r="J824" s="9">
        <v>3342414514</v>
      </c>
      <c r="K824" s="9" t="s">
        <v>280</v>
      </c>
      <c r="L824" s="9">
        <v>30.810881999999999</v>
      </c>
      <c r="M824" s="9">
        <v>69.741832000000002</v>
      </c>
      <c r="N824" s="9" t="s">
        <v>8</v>
      </c>
      <c r="O824" s="9" t="s">
        <v>7</v>
      </c>
      <c r="P824" s="9" t="s">
        <v>8</v>
      </c>
      <c r="R824" s="9">
        <v>4</v>
      </c>
      <c r="T824" s="9" t="s">
        <v>3978</v>
      </c>
      <c r="U824" s="9">
        <v>51600</v>
      </c>
      <c r="V824" s="9" t="s">
        <v>258</v>
      </c>
      <c r="W824" s="10" t="s">
        <v>11</v>
      </c>
      <c r="X824" s="10" t="s">
        <v>1471</v>
      </c>
      <c r="Y824" s="4"/>
      <c r="Z824" s="179"/>
      <c r="AA824" s="179"/>
      <c r="AB824" s="179"/>
      <c r="AC824" s="179"/>
      <c r="AD824" s="179"/>
      <c r="AE824" s="179"/>
      <c r="AF824" s="179"/>
      <c r="AG824" s="179"/>
      <c r="AH824" s="179"/>
      <c r="AI824" s="179"/>
      <c r="AJ824" s="179"/>
      <c r="AK824" s="179"/>
      <c r="AL824" s="179"/>
      <c r="AM824" s="179"/>
      <c r="AN824" s="179"/>
      <c r="AO824" s="179"/>
      <c r="AP824" s="179"/>
      <c r="AQ824" s="179"/>
      <c r="AR824" s="179"/>
      <c r="AS824" s="179"/>
      <c r="AT824" s="179"/>
      <c r="AU824" s="179"/>
      <c r="AV824" s="179"/>
      <c r="AW824" s="179"/>
      <c r="AX824" s="179"/>
      <c r="AY824" s="179"/>
      <c r="AZ824" s="179"/>
      <c r="BA824" s="179"/>
      <c r="BB824" s="179"/>
      <c r="BC824" s="179"/>
      <c r="BD824" s="179"/>
      <c r="BE824" s="179"/>
      <c r="BF824" s="179"/>
      <c r="BG824" s="179"/>
      <c r="BH824" s="179"/>
      <c r="BI824" s="179"/>
      <c r="BJ824" s="179"/>
      <c r="BK824" s="179"/>
      <c r="BL824" s="179"/>
      <c r="BM824" s="179"/>
      <c r="BN824" s="179"/>
      <c r="BO824" s="179"/>
      <c r="BP824" s="179"/>
      <c r="BQ824" s="179"/>
      <c r="BR824" s="179"/>
      <c r="BS824" s="179"/>
      <c r="BT824" s="179"/>
      <c r="BU824" s="179"/>
      <c r="BV824" s="179"/>
      <c r="BW824" s="179"/>
      <c r="BX824" s="179"/>
      <c r="BY824" s="179"/>
      <c r="BZ824" s="179"/>
      <c r="CA824" s="179"/>
      <c r="CB824" s="179"/>
      <c r="CC824" s="179"/>
      <c r="CD824" s="179"/>
      <c r="CE824" s="179"/>
      <c r="CF824" s="179"/>
      <c r="CG824" s="179"/>
      <c r="CH824" s="179"/>
      <c r="CI824" s="179"/>
      <c r="CJ824" s="179"/>
      <c r="CK824" s="179"/>
      <c r="CL824" s="179"/>
      <c r="CM824" s="179"/>
      <c r="CN824" s="179"/>
      <c r="CO824" s="179"/>
      <c r="CP824" s="179"/>
      <c r="CQ824" s="179"/>
      <c r="CR824" s="179"/>
      <c r="CS824" s="179"/>
      <c r="CT824" s="179"/>
      <c r="CU824" s="179"/>
      <c r="CV824" s="179"/>
      <c r="CW824" s="179"/>
      <c r="CX824" s="179"/>
      <c r="CY824" s="179"/>
      <c r="CZ824" s="179"/>
      <c r="DA824" s="179"/>
      <c r="DB824" s="179"/>
      <c r="DC824" s="179"/>
      <c r="DD824" s="179"/>
      <c r="DE824" s="179"/>
      <c r="DF824" s="179"/>
      <c r="DG824" s="179"/>
      <c r="DH824" s="179"/>
      <c r="DI824" s="179"/>
      <c r="DJ824" s="179"/>
      <c r="DK824" s="179"/>
      <c r="DL824" s="179"/>
      <c r="DM824" s="179"/>
      <c r="DN824" s="179"/>
      <c r="DO824" s="179"/>
      <c r="DP824" s="179"/>
      <c r="DQ824" s="179"/>
      <c r="DR824" s="179"/>
      <c r="DS824" s="179"/>
      <c r="DT824" s="179"/>
      <c r="DU824" s="179"/>
      <c r="DV824" s="179"/>
      <c r="DW824" s="179"/>
      <c r="DX824" s="179"/>
      <c r="DY824" s="179"/>
      <c r="DZ824" s="179"/>
      <c r="EA824" s="179"/>
      <c r="EB824" s="179"/>
      <c r="EC824" s="179"/>
      <c r="ED824" s="179"/>
      <c r="EE824" s="179"/>
      <c r="EF824" s="179"/>
      <c r="EG824" s="179"/>
      <c r="EH824" s="179"/>
      <c r="EI824" s="179"/>
      <c r="EJ824" s="179"/>
      <c r="EK824" s="179"/>
      <c r="EL824" s="179"/>
      <c r="EM824" s="179"/>
      <c r="EN824" s="179"/>
      <c r="EO824" s="179"/>
      <c r="EP824" s="179"/>
      <c r="EQ824" s="179"/>
      <c r="ER824" s="179"/>
      <c r="ES824" s="179"/>
      <c r="ET824" s="179"/>
      <c r="EU824" s="179"/>
      <c r="EV824" s="179"/>
      <c r="EW824" s="179"/>
      <c r="EX824" s="179"/>
      <c r="EY824" s="179"/>
      <c r="EZ824" s="179"/>
      <c r="FA824" s="179"/>
      <c r="FB824" s="179"/>
      <c r="FC824" s="179"/>
      <c r="FD824" s="179"/>
      <c r="FE824" s="179"/>
      <c r="FF824" s="179"/>
      <c r="FG824" s="179"/>
      <c r="FH824" s="179"/>
      <c r="FI824" s="179"/>
      <c r="FJ824" s="179"/>
      <c r="FK824" s="179"/>
      <c r="FL824" s="179"/>
      <c r="FM824" s="179"/>
      <c r="FN824" s="179"/>
      <c r="FO824" s="179"/>
      <c r="FP824" s="179"/>
      <c r="FQ824" s="179"/>
      <c r="FR824" s="179"/>
      <c r="FS824" s="179"/>
      <c r="FT824" s="179"/>
      <c r="FU824" s="179"/>
      <c r="FV824" s="179"/>
      <c r="FW824" s="179"/>
      <c r="FX824" s="179"/>
      <c r="FY824" s="179"/>
      <c r="FZ824" s="179"/>
      <c r="GA824" s="179"/>
      <c r="GB824" s="179"/>
      <c r="GC824" s="179"/>
      <c r="GD824" s="179"/>
      <c r="GE824" s="179"/>
      <c r="GF824" s="179"/>
      <c r="GG824" s="179"/>
      <c r="GH824" s="179"/>
      <c r="GI824" s="179"/>
      <c r="GJ824" s="179"/>
      <c r="GK824" s="179"/>
      <c r="GL824" s="179"/>
      <c r="GM824" s="179"/>
      <c r="GN824" s="179"/>
      <c r="GO824" s="179"/>
      <c r="GP824" s="179"/>
      <c r="GQ824" s="179"/>
      <c r="GR824" s="179"/>
      <c r="GS824" s="179"/>
      <c r="GT824" s="179"/>
      <c r="GU824" s="179"/>
      <c r="GV824" s="179"/>
      <c r="GW824" s="179"/>
      <c r="GX824" s="179"/>
      <c r="GY824" s="179"/>
      <c r="GZ824" s="179"/>
      <c r="HA824" s="179"/>
      <c r="HB824" s="179"/>
      <c r="HC824" s="179"/>
      <c r="HD824" s="179"/>
      <c r="HE824" s="179"/>
      <c r="HF824" s="179"/>
      <c r="HG824" s="179"/>
      <c r="HH824" s="179"/>
      <c r="HI824" s="179"/>
      <c r="HJ824" s="179"/>
      <c r="HK824" s="179"/>
      <c r="HL824" s="179"/>
      <c r="HM824" s="179"/>
      <c r="HN824" s="179"/>
      <c r="HO824" s="179"/>
      <c r="HP824" s="179"/>
      <c r="HQ824" s="179"/>
      <c r="HR824" s="179"/>
      <c r="HS824" s="179"/>
      <c r="HT824" s="179"/>
      <c r="HU824" s="179"/>
      <c r="HV824" s="179"/>
      <c r="HW824" s="179"/>
      <c r="HX824" s="179"/>
      <c r="HY824" s="179"/>
      <c r="HZ824" s="179"/>
      <c r="IA824" s="179"/>
      <c r="IB824" s="179"/>
      <c r="IC824" s="179"/>
      <c r="ID824" s="179"/>
      <c r="IE824" s="179"/>
      <c r="IF824" s="179"/>
      <c r="IG824" s="179"/>
      <c r="IH824" s="179"/>
      <c r="II824" s="179"/>
      <c r="IJ824" s="179"/>
      <c r="IK824" s="179"/>
      <c r="IL824" s="179"/>
      <c r="IM824" s="179"/>
      <c r="IN824" s="179"/>
      <c r="IO824" s="179"/>
      <c r="IP824" s="179"/>
      <c r="IQ824" s="179"/>
      <c r="IR824" s="179"/>
      <c r="IS824" s="179"/>
      <c r="IT824" s="179"/>
      <c r="IU824" s="179"/>
      <c r="IV824" s="179"/>
      <c r="IW824" s="179"/>
      <c r="IX824" s="179"/>
      <c r="IY824" s="179"/>
      <c r="IZ824" s="179"/>
      <c r="JA824" s="179"/>
      <c r="JB824" s="179"/>
      <c r="JC824" s="179"/>
      <c r="JD824" s="179"/>
      <c r="JE824" s="179"/>
      <c r="JF824" s="179"/>
      <c r="JG824" s="179"/>
      <c r="JH824" s="179"/>
      <c r="JI824" s="179"/>
      <c r="JJ824" s="61"/>
    </row>
    <row r="825" spans="1:270" s="9" customFormat="1" ht="80.099999999999994" customHeight="1" x14ac:dyDescent="0.25">
      <c r="A825" s="9">
        <f t="shared" si="67"/>
        <v>803</v>
      </c>
      <c r="B825" s="9">
        <f t="shared" si="71"/>
        <v>49</v>
      </c>
      <c r="C825" s="11" t="s">
        <v>1518</v>
      </c>
      <c r="D825" s="10" t="s">
        <v>276</v>
      </c>
      <c r="E825" s="9" t="s">
        <v>280</v>
      </c>
      <c r="F825" s="9" t="s">
        <v>280</v>
      </c>
      <c r="G825" s="88" t="s">
        <v>3735</v>
      </c>
      <c r="H825" s="9" t="s">
        <v>3972</v>
      </c>
      <c r="I825" s="64" t="s">
        <v>3973</v>
      </c>
      <c r="J825" s="9">
        <v>3206744247</v>
      </c>
      <c r="K825" s="9" t="s">
        <v>280</v>
      </c>
      <c r="L825" s="9">
        <v>30.836928</v>
      </c>
      <c r="M825" s="9">
        <v>69.737674999999996</v>
      </c>
      <c r="N825" s="9" t="s">
        <v>8</v>
      </c>
      <c r="O825" s="9" t="s">
        <v>7</v>
      </c>
      <c r="P825" s="9" t="s">
        <v>8</v>
      </c>
      <c r="R825" s="9">
        <v>4</v>
      </c>
      <c r="T825" s="9" t="s">
        <v>3978</v>
      </c>
      <c r="U825" s="9">
        <v>51600</v>
      </c>
      <c r="V825" s="9" t="s">
        <v>258</v>
      </c>
      <c r="W825" s="10" t="s">
        <v>11</v>
      </c>
      <c r="X825" s="10" t="s">
        <v>1471</v>
      </c>
      <c r="Y825" s="4"/>
      <c r="Z825" s="179"/>
      <c r="AA825" s="179"/>
      <c r="AB825" s="179"/>
      <c r="AC825" s="179"/>
      <c r="AD825" s="179"/>
      <c r="AE825" s="179"/>
      <c r="AF825" s="179"/>
      <c r="AG825" s="179"/>
      <c r="AH825" s="179"/>
      <c r="AI825" s="179"/>
      <c r="AJ825" s="179"/>
      <c r="AK825" s="179"/>
      <c r="AL825" s="179"/>
      <c r="AM825" s="179"/>
      <c r="AN825" s="179"/>
      <c r="AO825" s="179"/>
      <c r="AP825" s="179"/>
      <c r="AQ825" s="179"/>
      <c r="AR825" s="179"/>
      <c r="AS825" s="179"/>
      <c r="AT825" s="179"/>
      <c r="AU825" s="179"/>
      <c r="AV825" s="179"/>
      <c r="AW825" s="179"/>
      <c r="AX825" s="179"/>
      <c r="AY825" s="179"/>
      <c r="AZ825" s="179"/>
      <c r="BA825" s="179"/>
      <c r="BB825" s="179"/>
      <c r="BC825" s="179"/>
      <c r="BD825" s="179"/>
      <c r="BE825" s="179"/>
      <c r="BF825" s="179"/>
      <c r="BG825" s="179"/>
      <c r="BH825" s="179"/>
      <c r="BI825" s="179"/>
      <c r="BJ825" s="179"/>
      <c r="BK825" s="179"/>
      <c r="BL825" s="179"/>
      <c r="BM825" s="179"/>
      <c r="BN825" s="179"/>
      <c r="BO825" s="179"/>
      <c r="BP825" s="179"/>
      <c r="BQ825" s="179"/>
      <c r="BR825" s="179"/>
      <c r="BS825" s="179"/>
      <c r="BT825" s="179"/>
      <c r="BU825" s="179"/>
      <c r="BV825" s="179"/>
      <c r="BW825" s="179"/>
      <c r="BX825" s="179"/>
      <c r="BY825" s="179"/>
      <c r="BZ825" s="179"/>
      <c r="CA825" s="179"/>
      <c r="CB825" s="179"/>
      <c r="CC825" s="179"/>
      <c r="CD825" s="179"/>
      <c r="CE825" s="179"/>
      <c r="CF825" s="179"/>
      <c r="CG825" s="179"/>
      <c r="CH825" s="179"/>
      <c r="CI825" s="179"/>
      <c r="CJ825" s="179"/>
      <c r="CK825" s="179"/>
      <c r="CL825" s="179"/>
      <c r="CM825" s="179"/>
      <c r="CN825" s="179"/>
      <c r="CO825" s="179"/>
      <c r="CP825" s="179"/>
      <c r="CQ825" s="179"/>
      <c r="CR825" s="179"/>
      <c r="CS825" s="179"/>
      <c r="CT825" s="179"/>
      <c r="CU825" s="179"/>
      <c r="CV825" s="179"/>
      <c r="CW825" s="179"/>
      <c r="CX825" s="179"/>
      <c r="CY825" s="179"/>
      <c r="CZ825" s="179"/>
      <c r="DA825" s="179"/>
      <c r="DB825" s="179"/>
      <c r="DC825" s="179"/>
      <c r="DD825" s="179"/>
      <c r="DE825" s="179"/>
      <c r="DF825" s="179"/>
      <c r="DG825" s="179"/>
      <c r="DH825" s="179"/>
      <c r="DI825" s="179"/>
      <c r="DJ825" s="179"/>
      <c r="DK825" s="179"/>
      <c r="DL825" s="179"/>
      <c r="DM825" s="179"/>
      <c r="DN825" s="179"/>
      <c r="DO825" s="179"/>
      <c r="DP825" s="179"/>
      <c r="DQ825" s="179"/>
      <c r="DR825" s="179"/>
      <c r="DS825" s="179"/>
      <c r="DT825" s="179"/>
      <c r="DU825" s="179"/>
      <c r="DV825" s="179"/>
      <c r="DW825" s="179"/>
      <c r="DX825" s="179"/>
      <c r="DY825" s="179"/>
      <c r="DZ825" s="179"/>
      <c r="EA825" s="179"/>
      <c r="EB825" s="179"/>
      <c r="EC825" s="179"/>
      <c r="ED825" s="179"/>
      <c r="EE825" s="179"/>
      <c r="EF825" s="179"/>
      <c r="EG825" s="179"/>
      <c r="EH825" s="179"/>
      <c r="EI825" s="179"/>
      <c r="EJ825" s="179"/>
      <c r="EK825" s="179"/>
      <c r="EL825" s="179"/>
      <c r="EM825" s="179"/>
      <c r="EN825" s="179"/>
      <c r="EO825" s="179"/>
      <c r="EP825" s="179"/>
      <c r="EQ825" s="179"/>
      <c r="ER825" s="179"/>
      <c r="ES825" s="179"/>
      <c r="ET825" s="179"/>
      <c r="EU825" s="179"/>
      <c r="EV825" s="179"/>
      <c r="EW825" s="179"/>
      <c r="EX825" s="179"/>
      <c r="EY825" s="179"/>
      <c r="EZ825" s="179"/>
      <c r="FA825" s="179"/>
      <c r="FB825" s="179"/>
      <c r="FC825" s="179"/>
      <c r="FD825" s="179"/>
      <c r="FE825" s="179"/>
      <c r="FF825" s="179"/>
      <c r="FG825" s="179"/>
      <c r="FH825" s="179"/>
      <c r="FI825" s="179"/>
      <c r="FJ825" s="179"/>
      <c r="FK825" s="179"/>
      <c r="FL825" s="179"/>
      <c r="FM825" s="179"/>
      <c r="FN825" s="179"/>
      <c r="FO825" s="179"/>
      <c r="FP825" s="179"/>
      <c r="FQ825" s="179"/>
      <c r="FR825" s="179"/>
      <c r="FS825" s="179"/>
      <c r="FT825" s="179"/>
      <c r="FU825" s="179"/>
      <c r="FV825" s="179"/>
      <c r="FW825" s="179"/>
      <c r="FX825" s="179"/>
      <c r="FY825" s="179"/>
      <c r="FZ825" s="179"/>
      <c r="GA825" s="179"/>
      <c r="GB825" s="179"/>
      <c r="GC825" s="179"/>
      <c r="GD825" s="179"/>
      <c r="GE825" s="179"/>
      <c r="GF825" s="179"/>
      <c r="GG825" s="179"/>
      <c r="GH825" s="179"/>
      <c r="GI825" s="179"/>
      <c r="GJ825" s="179"/>
      <c r="GK825" s="179"/>
      <c r="GL825" s="179"/>
      <c r="GM825" s="179"/>
      <c r="GN825" s="179"/>
      <c r="GO825" s="179"/>
      <c r="GP825" s="179"/>
      <c r="GQ825" s="179"/>
      <c r="GR825" s="179"/>
      <c r="GS825" s="179"/>
      <c r="GT825" s="179"/>
      <c r="GU825" s="179"/>
      <c r="GV825" s="179"/>
      <c r="GW825" s="179"/>
      <c r="GX825" s="179"/>
      <c r="GY825" s="179"/>
      <c r="GZ825" s="179"/>
      <c r="HA825" s="179"/>
      <c r="HB825" s="179"/>
      <c r="HC825" s="179"/>
      <c r="HD825" s="179"/>
      <c r="HE825" s="179"/>
      <c r="HF825" s="179"/>
      <c r="HG825" s="179"/>
      <c r="HH825" s="179"/>
      <c r="HI825" s="179"/>
      <c r="HJ825" s="179"/>
      <c r="HK825" s="179"/>
      <c r="HL825" s="179"/>
      <c r="HM825" s="179"/>
      <c r="HN825" s="179"/>
      <c r="HO825" s="179"/>
      <c r="HP825" s="179"/>
      <c r="HQ825" s="179"/>
      <c r="HR825" s="179"/>
      <c r="HS825" s="179"/>
      <c r="HT825" s="179"/>
      <c r="HU825" s="179"/>
      <c r="HV825" s="179"/>
      <c r="HW825" s="179"/>
      <c r="HX825" s="179"/>
      <c r="HY825" s="179"/>
      <c r="HZ825" s="179"/>
      <c r="IA825" s="179"/>
      <c r="IB825" s="179"/>
      <c r="IC825" s="179"/>
      <c r="ID825" s="179"/>
      <c r="IE825" s="179"/>
      <c r="IF825" s="179"/>
      <c r="IG825" s="179"/>
      <c r="IH825" s="179"/>
      <c r="II825" s="179"/>
      <c r="IJ825" s="179"/>
      <c r="IK825" s="179"/>
      <c r="IL825" s="179"/>
      <c r="IM825" s="179"/>
      <c r="IN825" s="179"/>
      <c r="IO825" s="179"/>
      <c r="IP825" s="179"/>
      <c r="IQ825" s="179"/>
      <c r="IR825" s="179"/>
      <c r="IS825" s="179"/>
      <c r="IT825" s="179"/>
      <c r="IU825" s="179"/>
      <c r="IV825" s="179"/>
      <c r="IW825" s="179"/>
      <c r="IX825" s="179"/>
      <c r="IY825" s="179"/>
      <c r="IZ825" s="179"/>
      <c r="JA825" s="179"/>
      <c r="JB825" s="179"/>
      <c r="JC825" s="179"/>
      <c r="JD825" s="179"/>
      <c r="JE825" s="179"/>
      <c r="JF825" s="179"/>
      <c r="JG825" s="179"/>
      <c r="JH825" s="179"/>
      <c r="JI825" s="179"/>
      <c r="JJ825" s="61"/>
    </row>
    <row r="826" spans="1:270" s="9" customFormat="1" ht="80.099999999999994" customHeight="1" x14ac:dyDescent="0.25">
      <c r="A826" s="9">
        <f t="shared" si="67"/>
        <v>804</v>
      </c>
      <c r="B826" s="9">
        <f t="shared" si="71"/>
        <v>50</v>
      </c>
      <c r="C826" s="11" t="s">
        <v>1518</v>
      </c>
      <c r="D826" s="10" t="s">
        <v>276</v>
      </c>
      <c r="E826" s="9" t="s">
        <v>280</v>
      </c>
      <c r="F826" s="9" t="s">
        <v>280</v>
      </c>
      <c r="G826" s="88" t="s">
        <v>3735</v>
      </c>
      <c r="H826" s="9" t="s">
        <v>3362</v>
      </c>
      <c r="I826" s="64" t="s">
        <v>4227</v>
      </c>
      <c r="J826" s="9">
        <v>3337783726</v>
      </c>
      <c r="K826" s="9" t="s">
        <v>280</v>
      </c>
      <c r="L826" s="9">
        <v>30.864861999999999</v>
      </c>
      <c r="M826" s="9">
        <v>69.772996000000006</v>
      </c>
      <c r="N826" s="9" t="s">
        <v>8</v>
      </c>
      <c r="O826" s="9" t="s">
        <v>7</v>
      </c>
      <c r="P826" s="9" t="s">
        <v>8</v>
      </c>
      <c r="R826" s="9">
        <v>4</v>
      </c>
      <c r="T826" s="9" t="s">
        <v>3978</v>
      </c>
      <c r="U826" s="9">
        <v>51600</v>
      </c>
      <c r="V826" s="9" t="s">
        <v>258</v>
      </c>
      <c r="W826" s="10" t="s">
        <v>11</v>
      </c>
      <c r="X826" s="10" t="s">
        <v>1471</v>
      </c>
      <c r="Y826" s="4"/>
      <c r="Z826" s="179"/>
      <c r="AA826" s="179"/>
      <c r="AB826" s="179"/>
      <c r="AC826" s="179"/>
      <c r="AD826" s="179"/>
      <c r="AE826" s="179"/>
      <c r="AF826" s="179"/>
      <c r="AG826" s="179"/>
      <c r="AH826" s="179"/>
      <c r="AI826" s="179"/>
      <c r="AJ826" s="179"/>
      <c r="AK826" s="179"/>
      <c r="AL826" s="179"/>
      <c r="AM826" s="179"/>
      <c r="AN826" s="179"/>
      <c r="AO826" s="179"/>
      <c r="AP826" s="179"/>
      <c r="AQ826" s="179"/>
      <c r="AR826" s="179"/>
      <c r="AS826" s="179"/>
      <c r="AT826" s="179"/>
      <c r="AU826" s="179"/>
      <c r="AV826" s="179"/>
      <c r="AW826" s="179"/>
      <c r="AX826" s="179"/>
      <c r="AY826" s="179"/>
      <c r="AZ826" s="179"/>
      <c r="BA826" s="179"/>
      <c r="BB826" s="179"/>
      <c r="BC826" s="179"/>
      <c r="BD826" s="179"/>
      <c r="BE826" s="179"/>
      <c r="BF826" s="179"/>
      <c r="BG826" s="179"/>
      <c r="BH826" s="179"/>
      <c r="BI826" s="179"/>
      <c r="BJ826" s="179"/>
      <c r="BK826" s="179"/>
      <c r="BL826" s="179"/>
      <c r="BM826" s="179"/>
      <c r="BN826" s="179"/>
      <c r="BO826" s="179"/>
      <c r="BP826" s="179"/>
      <c r="BQ826" s="179"/>
      <c r="BR826" s="179"/>
      <c r="BS826" s="179"/>
      <c r="BT826" s="179"/>
      <c r="BU826" s="179"/>
      <c r="BV826" s="179"/>
      <c r="BW826" s="179"/>
      <c r="BX826" s="179"/>
      <c r="BY826" s="179"/>
      <c r="BZ826" s="179"/>
      <c r="CA826" s="179"/>
      <c r="CB826" s="179"/>
      <c r="CC826" s="179"/>
      <c r="CD826" s="179"/>
      <c r="CE826" s="179"/>
      <c r="CF826" s="179"/>
      <c r="CG826" s="179"/>
      <c r="CH826" s="179"/>
      <c r="CI826" s="179"/>
      <c r="CJ826" s="179"/>
      <c r="CK826" s="179"/>
      <c r="CL826" s="179"/>
      <c r="CM826" s="179"/>
      <c r="CN826" s="179"/>
      <c r="CO826" s="179"/>
      <c r="CP826" s="179"/>
      <c r="CQ826" s="179"/>
      <c r="CR826" s="179"/>
      <c r="CS826" s="179"/>
      <c r="CT826" s="179"/>
      <c r="CU826" s="179"/>
      <c r="CV826" s="179"/>
      <c r="CW826" s="179"/>
      <c r="CX826" s="179"/>
      <c r="CY826" s="179"/>
      <c r="CZ826" s="179"/>
      <c r="DA826" s="179"/>
      <c r="DB826" s="179"/>
      <c r="DC826" s="179"/>
      <c r="DD826" s="179"/>
      <c r="DE826" s="179"/>
      <c r="DF826" s="179"/>
      <c r="DG826" s="179"/>
      <c r="DH826" s="179"/>
      <c r="DI826" s="179"/>
      <c r="DJ826" s="179"/>
      <c r="DK826" s="179"/>
      <c r="DL826" s="179"/>
      <c r="DM826" s="179"/>
      <c r="DN826" s="179"/>
      <c r="DO826" s="179"/>
      <c r="DP826" s="179"/>
      <c r="DQ826" s="179"/>
      <c r="DR826" s="179"/>
      <c r="DS826" s="179"/>
      <c r="DT826" s="179"/>
      <c r="DU826" s="179"/>
      <c r="DV826" s="179"/>
      <c r="DW826" s="179"/>
      <c r="DX826" s="179"/>
      <c r="DY826" s="179"/>
      <c r="DZ826" s="179"/>
      <c r="EA826" s="179"/>
      <c r="EB826" s="179"/>
      <c r="EC826" s="179"/>
      <c r="ED826" s="179"/>
      <c r="EE826" s="179"/>
      <c r="EF826" s="179"/>
      <c r="EG826" s="179"/>
      <c r="EH826" s="179"/>
      <c r="EI826" s="179"/>
      <c r="EJ826" s="179"/>
      <c r="EK826" s="179"/>
      <c r="EL826" s="179"/>
      <c r="EM826" s="179"/>
      <c r="EN826" s="179"/>
      <c r="EO826" s="179"/>
      <c r="EP826" s="179"/>
      <c r="EQ826" s="179"/>
      <c r="ER826" s="179"/>
      <c r="ES826" s="179"/>
      <c r="ET826" s="179"/>
      <c r="EU826" s="179"/>
      <c r="EV826" s="179"/>
      <c r="EW826" s="179"/>
      <c r="EX826" s="179"/>
      <c r="EY826" s="179"/>
      <c r="EZ826" s="179"/>
      <c r="FA826" s="179"/>
      <c r="FB826" s="179"/>
      <c r="FC826" s="179"/>
      <c r="FD826" s="179"/>
      <c r="FE826" s="179"/>
      <c r="FF826" s="179"/>
      <c r="FG826" s="179"/>
      <c r="FH826" s="179"/>
      <c r="FI826" s="179"/>
      <c r="FJ826" s="179"/>
      <c r="FK826" s="179"/>
      <c r="FL826" s="179"/>
      <c r="FM826" s="179"/>
      <c r="FN826" s="179"/>
      <c r="FO826" s="179"/>
      <c r="FP826" s="179"/>
      <c r="FQ826" s="179"/>
      <c r="FR826" s="179"/>
      <c r="FS826" s="179"/>
      <c r="FT826" s="179"/>
      <c r="FU826" s="179"/>
      <c r="FV826" s="179"/>
      <c r="FW826" s="179"/>
      <c r="FX826" s="179"/>
      <c r="FY826" s="179"/>
      <c r="FZ826" s="179"/>
      <c r="GA826" s="179"/>
      <c r="GB826" s="179"/>
      <c r="GC826" s="179"/>
      <c r="GD826" s="179"/>
      <c r="GE826" s="179"/>
      <c r="GF826" s="179"/>
      <c r="GG826" s="179"/>
      <c r="GH826" s="179"/>
      <c r="GI826" s="179"/>
      <c r="GJ826" s="179"/>
      <c r="GK826" s="179"/>
      <c r="GL826" s="179"/>
      <c r="GM826" s="179"/>
      <c r="GN826" s="179"/>
      <c r="GO826" s="179"/>
      <c r="GP826" s="179"/>
      <c r="GQ826" s="179"/>
      <c r="GR826" s="179"/>
      <c r="GS826" s="179"/>
      <c r="GT826" s="179"/>
      <c r="GU826" s="179"/>
      <c r="GV826" s="179"/>
      <c r="GW826" s="179"/>
      <c r="GX826" s="179"/>
      <c r="GY826" s="179"/>
      <c r="GZ826" s="179"/>
      <c r="HA826" s="179"/>
      <c r="HB826" s="179"/>
      <c r="HC826" s="179"/>
      <c r="HD826" s="179"/>
      <c r="HE826" s="179"/>
      <c r="HF826" s="179"/>
      <c r="HG826" s="179"/>
      <c r="HH826" s="179"/>
      <c r="HI826" s="179"/>
      <c r="HJ826" s="179"/>
      <c r="HK826" s="179"/>
      <c r="HL826" s="179"/>
      <c r="HM826" s="179"/>
      <c r="HN826" s="179"/>
      <c r="HO826" s="179"/>
      <c r="HP826" s="179"/>
      <c r="HQ826" s="179"/>
      <c r="HR826" s="179"/>
      <c r="HS826" s="179"/>
      <c r="HT826" s="179"/>
      <c r="HU826" s="179"/>
      <c r="HV826" s="179"/>
      <c r="HW826" s="179"/>
      <c r="HX826" s="179"/>
      <c r="HY826" s="179"/>
      <c r="HZ826" s="179"/>
      <c r="IA826" s="179"/>
      <c r="IB826" s="179"/>
      <c r="IC826" s="179"/>
      <c r="ID826" s="179"/>
      <c r="IE826" s="179"/>
      <c r="IF826" s="179"/>
      <c r="IG826" s="179"/>
      <c r="IH826" s="179"/>
      <c r="II826" s="179"/>
      <c r="IJ826" s="179"/>
      <c r="IK826" s="179"/>
      <c r="IL826" s="179"/>
      <c r="IM826" s="179"/>
      <c r="IN826" s="179"/>
      <c r="IO826" s="179"/>
      <c r="IP826" s="179"/>
      <c r="IQ826" s="179"/>
      <c r="IR826" s="179"/>
      <c r="IS826" s="179"/>
      <c r="IT826" s="179"/>
      <c r="IU826" s="179"/>
      <c r="IV826" s="179"/>
      <c r="IW826" s="179"/>
      <c r="IX826" s="179"/>
      <c r="IY826" s="179"/>
      <c r="IZ826" s="179"/>
      <c r="JA826" s="179"/>
      <c r="JB826" s="179"/>
      <c r="JC826" s="179"/>
      <c r="JD826" s="179"/>
      <c r="JE826" s="179"/>
      <c r="JF826" s="179"/>
      <c r="JG826" s="179"/>
      <c r="JH826" s="179"/>
      <c r="JI826" s="179"/>
      <c r="JJ826" s="61"/>
    </row>
    <row r="827" spans="1:270" s="9" customFormat="1" ht="80.099999999999994" customHeight="1" x14ac:dyDescent="0.25">
      <c r="A827" s="9">
        <f t="shared" si="67"/>
        <v>805</v>
      </c>
      <c r="B827" s="9">
        <f t="shared" si="71"/>
        <v>51</v>
      </c>
      <c r="C827" s="11" t="s">
        <v>1518</v>
      </c>
      <c r="D827" s="10" t="s">
        <v>276</v>
      </c>
      <c r="E827" s="9" t="s">
        <v>4017</v>
      </c>
      <c r="F827" s="9" t="s">
        <v>4017</v>
      </c>
      <c r="G827" s="9" t="s">
        <v>4025</v>
      </c>
      <c r="H827" s="9" t="s">
        <v>4228</v>
      </c>
      <c r="I827" s="64" t="s">
        <v>4229</v>
      </c>
      <c r="J827" s="9">
        <v>3339731515</v>
      </c>
      <c r="K827" s="9" t="s">
        <v>4017</v>
      </c>
      <c r="L827" s="9">
        <v>31.006257999999999</v>
      </c>
      <c r="M827" s="9">
        <v>69.875529</v>
      </c>
      <c r="N827" s="9" t="s">
        <v>8</v>
      </c>
      <c r="O827" s="9" t="s">
        <v>7</v>
      </c>
      <c r="P827" s="9" t="s">
        <v>8</v>
      </c>
      <c r="R827" s="9">
        <v>4</v>
      </c>
      <c r="T827" s="9" t="s">
        <v>3978</v>
      </c>
      <c r="U827" s="9">
        <v>51600</v>
      </c>
      <c r="V827" s="9" t="s">
        <v>258</v>
      </c>
      <c r="W827" s="10" t="s">
        <v>11</v>
      </c>
      <c r="X827" s="10" t="s">
        <v>1471</v>
      </c>
      <c r="Y827" s="4"/>
      <c r="Z827" s="179"/>
      <c r="AA827" s="179"/>
      <c r="AB827" s="179"/>
      <c r="AC827" s="179"/>
      <c r="AD827" s="179"/>
      <c r="AE827" s="179"/>
      <c r="AF827" s="179"/>
      <c r="AG827" s="179"/>
      <c r="AH827" s="179"/>
      <c r="AI827" s="179"/>
      <c r="AJ827" s="179"/>
      <c r="AK827" s="179"/>
      <c r="AL827" s="179"/>
      <c r="AM827" s="179"/>
      <c r="AN827" s="179"/>
      <c r="AO827" s="179"/>
      <c r="AP827" s="179"/>
      <c r="AQ827" s="179"/>
      <c r="AR827" s="179"/>
      <c r="AS827" s="179"/>
      <c r="AT827" s="179"/>
      <c r="AU827" s="179"/>
      <c r="AV827" s="179"/>
      <c r="AW827" s="179"/>
      <c r="AX827" s="179"/>
      <c r="AY827" s="179"/>
      <c r="AZ827" s="179"/>
      <c r="BA827" s="179"/>
      <c r="BB827" s="179"/>
      <c r="BC827" s="179"/>
      <c r="BD827" s="179"/>
      <c r="BE827" s="179"/>
      <c r="BF827" s="179"/>
      <c r="BG827" s="179"/>
      <c r="BH827" s="179"/>
      <c r="BI827" s="179"/>
      <c r="BJ827" s="179"/>
      <c r="BK827" s="179"/>
      <c r="BL827" s="179"/>
      <c r="BM827" s="179"/>
      <c r="BN827" s="179"/>
      <c r="BO827" s="179"/>
      <c r="BP827" s="179"/>
      <c r="BQ827" s="179"/>
      <c r="BR827" s="179"/>
      <c r="BS827" s="179"/>
      <c r="BT827" s="179"/>
      <c r="BU827" s="179"/>
      <c r="BV827" s="179"/>
      <c r="BW827" s="179"/>
      <c r="BX827" s="179"/>
      <c r="BY827" s="179"/>
      <c r="BZ827" s="179"/>
      <c r="CA827" s="179"/>
      <c r="CB827" s="179"/>
      <c r="CC827" s="179"/>
      <c r="CD827" s="179"/>
      <c r="CE827" s="179"/>
      <c r="CF827" s="179"/>
      <c r="CG827" s="179"/>
      <c r="CH827" s="179"/>
      <c r="CI827" s="179"/>
      <c r="CJ827" s="179"/>
      <c r="CK827" s="179"/>
      <c r="CL827" s="179"/>
      <c r="CM827" s="179"/>
      <c r="CN827" s="179"/>
      <c r="CO827" s="179"/>
      <c r="CP827" s="179"/>
      <c r="CQ827" s="179"/>
      <c r="CR827" s="179"/>
      <c r="CS827" s="179"/>
      <c r="CT827" s="179"/>
      <c r="CU827" s="179"/>
      <c r="CV827" s="179"/>
      <c r="CW827" s="179"/>
      <c r="CX827" s="179"/>
      <c r="CY827" s="179"/>
      <c r="CZ827" s="179"/>
      <c r="DA827" s="179"/>
      <c r="DB827" s="179"/>
      <c r="DC827" s="179"/>
      <c r="DD827" s="179"/>
      <c r="DE827" s="179"/>
      <c r="DF827" s="179"/>
      <c r="DG827" s="179"/>
      <c r="DH827" s="179"/>
      <c r="DI827" s="179"/>
      <c r="DJ827" s="179"/>
      <c r="DK827" s="179"/>
      <c r="DL827" s="179"/>
      <c r="DM827" s="179"/>
      <c r="DN827" s="179"/>
      <c r="DO827" s="179"/>
      <c r="DP827" s="179"/>
      <c r="DQ827" s="179"/>
      <c r="DR827" s="179"/>
      <c r="DS827" s="179"/>
      <c r="DT827" s="179"/>
      <c r="DU827" s="179"/>
      <c r="DV827" s="179"/>
      <c r="DW827" s="179"/>
      <c r="DX827" s="179"/>
      <c r="DY827" s="179"/>
      <c r="DZ827" s="179"/>
      <c r="EA827" s="179"/>
      <c r="EB827" s="179"/>
      <c r="EC827" s="179"/>
      <c r="ED827" s="179"/>
      <c r="EE827" s="179"/>
      <c r="EF827" s="179"/>
      <c r="EG827" s="179"/>
      <c r="EH827" s="179"/>
      <c r="EI827" s="179"/>
      <c r="EJ827" s="179"/>
      <c r="EK827" s="179"/>
      <c r="EL827" s="179"/>
      <c r="EM827" s="179"/>
      <c r="EN827" s="179"/>
      <c r="EO827" s="179"/>
      <c r="EP827" s="179"/>
      <c r="EQ827" s="179"/>
      <c r="ER827" s="179"/>
      <c r="ES827" s="179"/>
      <c r="ET827" s="179"/>
      <c r="EU827" s="179"/>
      <c r="EV827" s="179"/>
      <c r="EW827" s="179"/>
      <c r="EX827" s="179"/>
      <c r="EY827" s="179"/>
      <c r="EZ827" s="179"/>
      <c r="FA827" s="179"/>
      <c r="FB827" s="179"/>
      <c r="FC827" s="179"/>
      <c r="FD827" s="179"/>
      <c r="FE827" s="179"/>
      <c r="FF827" s="179"/>
      <c r="FG827" s="179"/>
      <c r="FH827" s="179"/>
      <c r="FI827" s="179"/>
      <c r="FJ827" s="179"/>
      <c r="FK827" s="179"/>
      <c r="FL827" s="179"/>
      <c r="FM827" s="179"/>
      <c r="FN827" s="179"/>
      <c r="FO827" s="179"/>
      <c r="FP827" s="179"/>
      <c r="FQ827" s="179"/>
      <c r="FR827" s="179"/>
      <c r="FS827" s="179"/>
      <c r="FT827" s="179"/>
      <c r="FU827" s="179"/>
      <c r="FV827" s="179"/>
      <c r="FW827" s="179"/>
      <c r="FX827" s="179"/>
      <c r="FY827" s="179"/>
      <c r="FZ827" s="179"/>
      <c r="GA827" s="179"/>
      <c r="GB827" s="179"/>
      <c r="GC827" s="179"/>
      <c r="GD827" s="179"/>
      <c r="GE827" s="179"/>
      <c r="GF827" s="179"/>
      <c r="GG827" s="179"/>
      <c r="GH827" s="179"/>
      <c r="GI827" s="179"/>
      <c r="GJ827" s="179"/>
      <c r="GK827" s="179"/>
      <c r="GL827" s="179"/>
      <c r="GM827" s="179"/>
      <c r="GN827" s="179"/>
      <c r="GO827" s="179"/>
      <c r="GP827" s="179"/>
      <c r="GQ827" s="179"/>
      <c r="GR827" s="179"/>
      <c r="GS827" s="179"/>
      <c r="GT827" s="179"/>
      <c r="GU827" s="179"/>
      <c r="GV827" s="179"/>
      <c r="GW827" s="179"/>
      <c r="GX827" s="179"/>
      <c r="GY827" s="179"/>
      <c r="GZ827" s="179"/>
      <c r="HA827" s="179"/>
      <c r="HB827" s="179"/>
      <c r="HC827" s="179"/>
      <c r="HD827" s="179"/>
      <c r="HE827" s="179"/>
      <c r="HF827" s="179"/>
      <c r="HG827" s="179"/>
      <c r="HH827" s="179"/>
      <c r="HI827" s="179"/>
      <c r="HJ827" s="179"/>
      <c r="HK827" s="179"/>
      <c r="HL827" s="179"/>
      <c r="HM827" s="179"/>
      <c r="HN827" s="179"/>
      <c r="HO827" s="179"/>
      <c r="HP827" s="179"/>
      <c r="HQ827" s="179"/>
      <c r="HR827" s="179"/>
      <c r="HS827" s="179"/>
      <c r="HT827" s="179"/>
      <c r="HU827" s="179"/>
      <c r="HV827" s="179"/>
      <c r="HW827" s="179"/>
      <c r="HX827" s="179"/>
      <c r="HY827" s="179"/>
      <c r="HZ827" s="179"/>
      <c r="IA827" s="179"/>
      <c r="IB827" s="179"/>
      <c r="IC827" s="179"/>
      <c r="ID827" s="179"/>
      <c r="IE827" s="179"/>
      <c r="IF827" s="179"/>
      <c r="IG827" s="179"/>
      <c r="IH827" s="179"/>
      <c r="II827" s="179"/>
      <c r="IJ827" s="179"/>
      <c r="IK827" s="179"/>
      <c r="IL827" s="179"/>
      <c r="IM827" s="179"/>
      <c r="IN827" s="179"/>
      <c r="IO827" s="179"/>
      <c r="IP827" s="179"/>
      <c r="IQ827" s="179"/>
      <c r="IR827" s="179"/>
      <c r="IS827" s="179"/>
      <c r="IT827" s="179"/>
      <c r="IU827" s="179"/>
      <c r="IV827" s="179"/>
      <c r="IW827" s="179"/>
      <c r="IX827" s="179"/>
      <c r="IY827" s="179"/>
      <c r="IZ827" s="179"/>
      <c r="JA827" s="179"/>
      <c r="JB827" s="179"/>
      <c r="JC827" s="179"/>
      <c r="JD827" s="179"/>
      <c r="JE827" s="179"/>
      <c r="JF827" s="179"/>
      <c r="JG827" s="179"/>
      <c r="JH827" s="179"/>
      <c r="JI827" s="179"/>
      <c r="JJ827" s="61"/>
    </row>
    <row r="828" spans="1:270" s="9" customFormat="1" ht="80.099999999999994" customHeight="1" x14ac:dyDescent="0.25">
      <c r="A828" s="9">
        <f t="shared" ref="A828:A891" si="72">A827+1</f>
        <v>806</v>
      </c>
      <c r="B828" s="9">
        <f t="shared" ref="B828:B843" si="73">B827+1</f>
        <v>52</v>
      </c>
      <c r="C828" s="11" t="s">
        <v>1518</v>
      </c>
      <c r="D828" s="10" t="s">
        <v>276</v>
      </c>
      <c r="E828" s="9" t="s">
        <v>4017</v>
      </c>
      <c r="F828" s="9" t="s">
        <v>4017</v>
      </c>
      <c r="G828" s="88" t="s">
        <v>4025</v>
      </c>
      <c r="H828" s="9" t="s">
        <v>2505</v>
      </c>
      <c r="I828" s="64" t="s">
        <v>4230</v>
      </c>
      <c r="J828" s="9">
        <v>3439732471</v>
      </c>
      <c r="K828" s="9" t="s">
        <v>4017</v>
      </c>
      <c r="L828" s="9">
        <v>31.041719000000001</v>
      </c>
      <c r="M828" s="9">
        <v>69.535154000000006</v>
      </c>
      <c r="N828" s="9" t="s">
        <v>8</v>
      </c>
      <c r="O828" s="9" t="s">
        <v>7</v>
      </c>
      <c r="P828" s="9" t="s">
        <v>8</v>
      </c>
      <c r="R828" s="9">
        <v>4</v>
      </c>
      <c r="T828" s="9" t="s">
        <v>3978</v>
      </c>
      <c r="U828" s="9">
        <v>51600</v>
      </c>
      <c r="V828" s="9" t="s">
        <v>258</v>
      </c>
      <c r="W828" s="10" t="s">
        <v>11</v>
      </c>
      <c r="X828" s="10" t="s">
        <v>1471</v>
      </c>
      <c r="Y828" s="4"/>
      <c r="Z828" s="179"/>
      <c r="AA828" s="179"/>
      <c r="AB828" s="179"/>
      <c r="AC828" s="179"/>
      <c r="AD828" s="179"/>
      <c r="AE828" s="179"/>
      <c r="AF828" s="179"/>
      <c r="AG828" s="179"/>
      <c r="AH828" s="179"/>
      <c r="AI828" s="179"/>
      <c r="AJ828" s="179"/>
      <c r="AK828" s="179"/>
      <c r="AL828" s="179"/>
      <c r="AM828" s="179"/>
      <c r="AN828" s="179"/>
      <c r="AO828" s="179"/>
      <c r="AP828" s="179"/>
      <c r="AQ828" s="179"/>
      <c r="AR828" s="179"/>
      <c r="AS828" s="179"/>
      <c r="AT828" s="179"/>
      <c r="AU828" s="179"/>
      <c r="AV828" s="179"/>
      <c r="AW828" s="179"/>
      <c r="AX828" s="179"/>
      <c r="AY828" s="179"/>
      <c r="AZ828" s="179"/>
      <c r="BA828" s="179"/>
      <c r="BB828" s="179"/>
      <c r="BC828" s="179"/>
      <c r="BD828" s="179"/>
      <c r="BE828" s="179"/>
      <c r="BF828" s="179"/>
      <c r="BG828" s="179"/>
      <c r="BH828" s="179"/>
      <c r="BI828" s="179"/>
      <c r="BJ828" s="179"/>
      <c r="BK828" s="179"/>
      <c r="BL828" s="179"/>
      <c r="BM828" s="179"/>
      <c r="BN828" s="179"/>
      <c r="BO828" s="179"/>
      <c r="BP828" s="179"/>
      <c r="BQ828" s="179"/>
      <c r="BR828" s="179"/>
      <c r="BS828" s="179"/>
      <c r="BT828" s="179"/>
      <c r="BU828" s="179"/>
      <c r="BV828" s="179"/>
      <c r="BW828" s="179"/>
      <c r="BX828" s="179"/>
      <c r="BY828" s="179"/>
      <c r="BZ828" s="179"/>
      <c r="CA828" s="179"/>
      <c r="CB828" s="179"/>
      <c r="CC828" s="179"/>
      <c r="CD828" s="179"/>
      <c r="CE828" s="179"/>
      <c r="CF828" s="179"/>
      <c r="CG828" s="179"/>
      <c r="CH828" s="179"/>
      <c r="CI828" s="179"/>
      <c r="CJ828" s="179"/>
      <c r="CK828" s="179"/>
      <c r="CL828" s="179"/>
      <c r="CM828" s="179"/>
      <c r="CN828" s="179"/>
      <c r="CO828" s="179"/>
      <c r="CP828" s="179"/>
      <c r="CQ828" s="179"/>
      <c r="CR828" s="179"/>
      <c r="CS828" s="179"/>
      <c r="CT828" s="179"/>
      <c r="CU828" s="179"/>
      <c r="CV828" s="179"/>
      <c r="CW828" s="179"/>
      <c r="CX828" s="179"/>
      <c r="CY828" s="179"/>
      <c r="CZ828" s="179"/>
      <c r="DA828" s="179"/>
      <c r="DB828" s="179"/>
      <c r="DC828" s="179"/>
      <c r="DD828" s="179"/>
      <c r="DE828" s="179"/>
      <c r="DF828" s="179"/>
      <c r="DG828" s="179"/>
      <c r="DH828" s="179"/>
      <c r="DI828" s="179"/>
      <c r="DJ828" s="179"/>
      <c r="DK828" s="179"/>
      <c r="DL828" s="179"/>
      <c r="DM828" s="179"/>
      <c r="DN828" s="179"/>
      <c r="DO828" s="179"/>
      <c r="DP828" s="179"/>
      <c r="DQ828" s="179"/>
      <c r="DR828" s="179"/>
      <c r="DS828" s="179"/>
      <c r="DT828" s="179"/>
      <c r="DU828" s="179"/>
      <c r="DV828" s="179"/>
      <c r="DW828" s="179"/>
      <c r="DX828" s="179"/>
      <c r="DY828" s="179"/>
      <c r="DZ828" s="179"/>
      <c r="EA828" s="179"/>
      <c r="EB828" s="179"/>
      <c r="EC828" s="179"/>
      <c r="ED828" s="179"/>
      <c r="EE828" s="179"/>
      <c r="EF828" s="179"/>
      <c r="EG828" s="179"/>
      <c r="EH828" s="179"/>
      <c r="EI828" s="179"/>
      <c r="EJ828" s="179"/>
      <c r="EK828" s="179"/>
      <c r="EL828" s="179"/>
      <c r="EM828" s="179"/>
      <c r="EN828" s="179"/>
      <c r="EO828" s="179"/>
      <c r="EP828" s="179"/>
      <c r="EQ828" s="179"/>
      <c r="ER828" s="179"/>
      <c r="ES828" s="179"/>
      <c r="ET828" s="179"/>
      <c r="EU828" s="179"/>
      <c r="EV828" s="179"/>
      <c r="EW828" s="179"/>
      <c r="EX828" s="179"/>
      <c r="EY828" s="179"/>
      <c r="EZ828" s="179"/>
      <c r="FA828" s="179"/>
      <c r="FB828" s="179"/>
      <c r="FC828" s="179"/>
      <c r="FD828" s="179"/>
      <c r="FE828" s="179"/>
      <c r="FF828" s="179"/>
      <c r="FG828" s="179"/>
      <c r="FH828" s="179"/>
      <c r="FI828" s="179"/>
      <c r="FJ828" s="179"/>
      <c r="FK828" s="179"/>
      <c r="FL828" s="179"/>
      <c r="FM828" s="179"/>
      <c r="FN828" s="179"/>
      <c r="FO828" s="179"/>
      <c r="FP828" s="179"/>
      <c r="FQ828" s="179"/>
      <c r="FR828" s="179"/>
      <c r="FS828" s="179"/>
      <c r="FT828" s="179"/>
      <c r="FU828" s="179"/>
      <c r="FV828" s="179"/>
      <c r="FW828" s="179"/>
      <c r="FX828" s="179"/>
      <c r="FY828" s="179"/>
      <c r="FZ828" s="179"/>
      <c r="GA828" s="179"/>
      <c r="GB828" s="179"/>
      <c r="GC828" s="179"/>
      <c r="GD828" s="179"/>
      <c r="GE828" s="179"/>
      <c r="GF828" s="179"/>
      <c r="GG828" s="179"/>
      <c r="GH828" s="179"/>
      <c r="GI828" s="179"/>
      <c r="GJ828" s="179"/>
      <c r="GK828" s="179"/>
      <c r="GL828" s="179"/>
      <c r="GM828" s="179"/>
      <c r="GN828" s="179"/>
      <c r="GO828" s="179"/>
      <c r="GP828" s="179"/>
      <c r="GQ828" s="179"/>
      <c r="GR828" s="179"/>
      <c r="GS828" s="179"/>
      <c r="GT828" s="179"/>
      <c r="GU828" s="179"/>
      <c r="GV828" s="179"/>
      <c r="GW828" s="179"/>
      <c r="GX828" s="179"/>
      <c r="GY828" s="179"/>
      <c r="GZ828" s="179"/>
      <c r="HA828" s="179"/>
      <c r="HB828" s="179"/>
      <c r="HC828" s="179"/>
      <c r="HD828" s="179"/>
      <c r="HE828" s="179"/>
      <c r="HF828" s="179"/>
      <c r="HG828" s="179"/>
      <c r="HH828" s="179"/>
      <c r="HI828" s="179"/>
      <c r="HJ828" s="179"/>
      <c r="HK828" s="179"/>
      <c r="HL828" s="179"/>
      <c r="HM828" s="179"/>
      <c r="HN828" s="179"/>
      <c r="HO828" s="179"/>
      <c r="HP828" s="179"/>
      <c r="HQ828" s="179"/>
      <c r="HR828" s="179"/>
      <c r="HS828" s="179"/>
      <c r="HT828" s="179"/>
      <c r="HU828" s="179"/>
      <c r="HV828" s="179"/>
      <c r="HW828" s="179"/>
      <c r="HX828" s="179"/>
      <c r="HY828" s="179"/>
      <c r="HZ828" s="179"/>
      <c r="IA828" s="179"/>
      <c r="IB828" s="179"/>
      <c r="IC828" s="179"/>
      <c r="ID828" s="179"/>
      <c r="IE828" s="179"/>
      <c r="IF828" s="179"/>
      <c r="IG828" s="179"/>
      <c r="IH828" s="179"/>
      <c r="II828" s="179"/>
      <c r="IJ828" s="179"/>
      <c r="IK828" s="179"/>
      <c r="IL828" s="179"/>
      <c r="IM828" s="179"/>
      <c r="IN828" s="179"/>
      <c r="IO828" s="179"/>
      <c r="IP828" s="179"/>
      <c r="IQ828" s="179"/>
      <c r="IR828" s="179"/>
      <c r="IS828" s="179"/>
      <c r="IT828" s="179"/>
      <c r="IU828" s="179"/>
      <c r="IV828" s="179"/>
      <c r="IW828" s="179"/>
      <c r="IX828" s="179"/>
      <c r="IY828" s="179"/>
      <c r="IZ828" s="179"/>
      <c r="JA828" s="179"/>
      <c r="JB828" s="179"/>
      <c r="JC828" s="179"/>
      <c r="JD828" s="179"/>
      <c r="JE828" s="179"/>
      <c r="JF828" s="179"/>
      <c r="JG828" s="179"/>
      <c r="JH828" s="179"/>
      <c r="JI828" s="179"/>
      <c r="JJ828" s="61"/>
    </row>
    <row r="829" spans="1:270" s="9" customFormat="1" ht="80.099999999999994" customHeight="1" x14ac:dyDescent="0.25">
      <c r="A829" s="9">
        <f t="shared" si="72"/>
        <v>807</v>
      </c>
      <c r="B829" s="9">
        <f t="shared" si="73"/>
        <v>53</v>
      </c>
      <c r="C829" s="11" t="s">
        <v>1518</v>
      </c>
      <c r="D829" s="10" t="s">
        <v>276</v>
      </c>
      <c r="E829" s="9" t="s">
        <v>4017</v>
      </c>
      <c r="F829" s="9" t="s">
        <v>4017</v>
      </c>
      <c r="G829" s="88" t="s">
        <v>4121</v>
      </c>
      <c r="H829" s="9" t="s">
        <v>569</v>
      </c>
      <c r="I829" s="64" t="s">
        <v>4231</v>
      </c>
      <c r="J829" s="9">
        <v>3448187512</v>
      </c>
      <c r="K829" s="9" t="s">
        <v>4017</v>
      </c>
      <c r="L829" s="9">
        <v>31.075247999999998</v>
      </c>
      <c r="M829" s="9">
        <v>69.542545000000004</v>
      </c>
      <c r="N829" s="9" t="s">
        <v>8</v>
      </c>
      <c r="O829" s="9" t="s">
        <v>7</v>
      </c>
      <c r="P829" s="9" t="s">
        <v>8</v>
      </c>
      <c r="R829" s="9">
        <v>4</v>
      </c>
      <c r="T829" s="9" t="s">
        <v>3978</v>
      </c>
      <c r="U829" s="9">
        <v>51600</v>
      </c>
      <c r="V829" s="9" t="s">
        <v>258</v>
      </c>
      <c r="W829" s="10" t="s">
        <v>11</v>
      </c>
      <c r="X829" s="10" t="s">
        <v>1471</v>
      </c>
      <c r="Y829" s="4"/>
      <c r="Z829" s="179"/>
      <c r="AA829" s="179"/>
      <c r="AB829" s="179"/>
      <c r="AC829" s="179"/>
      <c r="AD829" s="179"/>
      <c r="AE829" s="179"/>
      <c r="AF829" s="179"/>
      <c r="AG829" s="179"/>
      <c r="AH829" s="179"/>
      <c r="AI829" s="179"/>
      <c r="AJ829" s="179"/>
      <c r="AK829" s="179"/>
      <c r="AL829" s="179"/>
      <c r="AM829" s="179"/>
      <c r="AN829" s="179"/>
      <c r="AO829" s="179"/>
      <c r="AP829" s="179"/>
      <c r="AQ829" s="179"/>
      <c r="AR829" s="179"/>
      <c r="AS829" s="179"/>
      <c r="AT829" s="179"/>
      <c r="AU829" s="179"/>
      <c r="AV829" s="179"/>
      <c r="AW829" s="179"/>
      <c r="AX829" s="179"/>
      <c r="AY829" s="179"/>
      <c r="AZ829" s="179"/>
      <c r="BA829" s="179"/>
      <c r="BB829" s="179"/>
      <c r="BC829" s="179"/>
      <c r="BD829" s="179"/>
      <c r="BE829" s="179"/>
      <c r="BF829" s="179"/>
      <c r="BG829" s="179"/>
      <c r="BH829" s="179"/>
      <c r="BI829" s="179"/>
      <c r="BJ829" s="179"/>
      <c r="BK829" s="179"/>
      <c r="BL829" s="179"/>
      <c r="BM829" s="179"/>
      <c r="BN829" s="179"/>
      <c r="BO829" s="179"/>
      <c r="BP829" s="179"/>
      <c r="BQ829" s="179"/>
      <c r="BR829" s="179"/>
      <c r="BS829" s="179"/>
      <c r="BT829" s="179"/>
      <c r="BU829" s="179"/>
      <c r="BV829" s="179"/>
      <c r="BW829" s="179"/>
      <c r="BX829" s="179"/>
      <c r="BY829" s="179"/>
      <c r="BZ829" s="179"/>
      <c r="CA829" s="179"/>
      <c r="CB829" s="179"/>
      <c r="CC829" s="179"/>
      <c r="CD829" s="179"/>
      <c r="CE829" s="179"/>
      <c r="CF829" s="179"/>
      <c r="CG829" s="179"/>
      <c r="CH829" s="179"/>
      <c r="CI829" s="179"/>
      <c r="CJ829" s="179"/>
      <c r="CK829" s="179"/>
      <c r="CL829" s="179"/>
      <c r="CM829" s="179"/>
      <c r="CN829" s="179"/>
      <c r="CO829" s="179"/>
      <c r="CP829" s="179"/>
      <c r="CQ829" s="179"/>
      <c r="CR829" s="179"/>
      <c r="CS829" s="179"/>
      <c r="CT829" s="179"/>
      <c r="CU829" s="179"/>
      <c r="CV829" s="179"/>
      <c r="CW829" s="179"/>
      <c r="CX829" s="179"/>
      <c r="CY829" s="179"/>
      <c r="CZ829" s="179"/>
      <c r="DA829" s="179"/>
      <c r="DB829" s="179"/>
      <c r="DC829" s="179"/>
      <c r="DD829" s="179"/>
      <c r="DE829" s="179"/>
      <c r="DF829" s="179"/>
      <c r="DG829" s="179"/>
      <c r="DH829" s="179"/>
      <c r="DI829" s="179"/>
      <c r="DJ829" s="179"/>
      <c r="DK829" s="179"/>
      <c r="DL829" s="179"/>
      <c r="DM829" s="179"/>
      <c r="DN829" s="179"/>
      <c r="DO829" s="179"/>
      <c r="DP829" s="179"/>
      <c r="DQ829" s="179"/>
      <c r="DR829" s="179"/>
      <c r="DS829" s="179"/>
      <c r="DT829" s="179"/>
      <c r="DU829" s="179"/>
      <c r="DV829" s="179"/>
      <c r="DW829" s="179"/>
      <c r="DX829" s="179"/>
      <c r="DY829" s="179"/>
      <c r="DZ829" s="179"/>
      <c r="EA829" s="179"/>
      <c r="EB829" s="179"/>
      <c r="EC829" s="179"/>
      <c r="ED829" s="179"/>
      <c r="EE829" s="179"/>
      <c r="EF829" s="179"/>
      <c r="EG829" s="179"/>
      <c r="EH829" s="179"/>
      <c r="EI829" s="179"/>
      <c r="EJ829" s="179"/>
      <c r="EK829" s="179"/>
      <c r="EL829" s="179"/>
      <c r="EM829" s="179"/>
      <c r="EN829" s="179"/>
      <c r="EO829" s="179"/>
      <c r="EP829" s="179"/>
      <c r="EQ829" s="179"/>
      <c r="ER829" s="179"/>
      <c r="ES829" s="179"/>
      <c r="ET829" s="179"/>
      <c r="EU829" s="179"/>
      <c r="EV829" s="179"/>
      <c r="EW829" s="179"/>
      <c r="EX829" s="179"/>
      <c r="EY829" s="179"/>
      <c r="EZ829" s="179"/>
      <c r="FA829" s="179"/>
      <c r="FB829" s="179"/>
      <c r="FC829" s="179"/>
      <c r="FD829" s="179"/>
      <c r="FE829" s="179"/>
      <c r="FF829" s="179"/>
      <c r="FG829" s="179"/>
      <c r="FH829" s="179"/>
      <c r="FI829" s="179"/>
      <c r="FJ829" s="179"/>
      <c r="FK829" s="179"/>
      <c r="FL829" s="179"/>
      <c r="FM829" s="179"/>
      <c r="FN829" s="179"/>
      <c r="FO829" s="179"/>
      <c r="FP829" s="179"/>
      <c r="FQ829" s="179"/>
      <c r="FR829" s="179"/>
      <c r="FS829" s="179"/>
      <c r="FT829" s="179"/>
      <c r="FU829" s="179"/>
      <c r="FV829" s="179"/>
      <c r="FW829" s="179"/>
      <c r="FX829" s="179"/>
      <c r="FY829" s="179"/>
      <c r="FZ829" s="179"/>
      <c r="GA829" s="179"/>
      <c r="GB829" s="179"/>
      <c r="GC829" s="179"/>
      <c r="GD829" s="179"/>
      <c r="GE829" s="179"/>
      <c r="GF829" s="179"/>
      <c r="GG829" s="179"/>
      <c r="GH829" s="179"/>
      <c r="GI829" s="179"/>
      <c r="GJ829" s="179"/>
      <c r="GK829" s="179"/>
      <c r="GL829" s="179"/>
      <c r="GM829" s="179"/>
      <c r="GN829" s="179"/>
      <c r="GO829" s="179"/>
      <c r="GP829" s="179"/>
      <c r="GQ829" s="179"/>
      <c r="GR829" s="179"/>
      <c r="GS829" s="179"/>
      <c r="GT829" s="179"/>
      <c r="GU829" s="179"/>
      <c r="GV829" s="179"/>
      <c r="GW829" s="179"/>
      <c r="GX829" s="179"/>
      <c r="GY829" s="179"/>
      <c r="GZ829" s="179"/>
      <c r="HA829" s="179"/>
      <c r="HB829" s="179"/>
      <c r="HC829" s="179"/>
      <c r="HD829" s="179"/>
      <c r="HE829" s="179"/>
      <c r="HF829" s="179"/>
      <c r="HG829" s="179"/>
      <c r="HH829" s="179"/>
      <c r="HI829" s="179"/>
      <c r="HJ829" s="179"/>
      <c r="HK829" s="179"/>
      <c r="HL829" s="179"/>
      <c r="HM829" s="179"/>
      <c r="HN829" s="179"/>
      <c r="HO829" s="179"/>
      <c r="HP829" s="179"/>
      <c r="HQ829" s="179"/>
      <c r="HR829" s="179"/>
      <c r="HS829" s="179"/>
      <c r="HT829" s="179"/>
      <c r="HU829" s="179"/>
      <c r="HV829" s="179"/>
      <c r="HW829" s="179"/>
      <c r="HX829" s="179"/>
      <c r="HY829" s="179"/>
      <c r="HZ829" s="179"/>
      <c r="IA829" s="179"/>
      <c r="IB829" s="179"/>
      <c r="IC829" s="179"/>
      <c r="ID829" s="179"/>
      <c r="IE829" s="179"/>
      <c r="IF829" s="179"/>
      <c r="IG829" s="179"/>
      <c r="IH829" s="179"/>
      <c r="II829" s="179"/>
      <c r="IJ829" s="179"/>
      <c r="IK829" s="179"/>
      <c r="IL829" s="179"/>
      <c r="IM829" s="179"/>
      <c r="IN829" s="179"/>
      <c r="IO829" s="179"/>
      <c r="IP829" s="179"/>
      <c r="IQ829" s="179"/>
      <c r="IR829" s="179"/>
      <c r="IS829" s="179"/>
      <c r="IT829" s="179"/>
      <c r="IU829" s="179"/>
      <c r="IV829" s="179"/>
      <c r="IW829" s="179"/>
      <c r="IX829" s="179"/>
      <c r="IY829" s="179"/>
      <c r="IZ829" s="179"/>
      <c r="JA829" s="179"/>
      <c r="JB829" s="179"/>
      <c r="JC829" s="179"/>
      <c r="JD829" s="179"/>
      <c r="JE829" s="179"/>
      <c r="JF829" s="179"/>
      <c r="JG829" s="179"/>
      <c r="JH829" s="179"/>
      <c r="JI829" s="179"/>
      <c r="JJ829" s="61"/>
    </row>
    <row r="830" spans="1:270" s="9" customFormat="1" ht="80.099999999999994" customHeight="1" x14ac:dyDescent="0.25">
      <c r="A830" s="9">
        <f t="shared" si="72"/>
        <v>808</v>
      </c>
      <c r="B830" s="9">
        <f t="shared" si="73"/>
        <v>54</v>
      </c>
      <c r="C830" s="11" t="s">
        <v>1518</v>
      </c>
      <c r="D830" s="10" t="s">
        <v>276</v>
      </c>
      <c r="E830" s="9" t="s">
        <v>4017</v>
      </c>
      <c r="F830" s="9" t="s">
        <v>4017</v>
      </c>
      <c r="G830" s="88" t="s">
        <v>4121</v>
      </c>
      <c r="H830" s="9" t="s">
        <v>1443</v>
      </c>
      <c r="I830" s="64" t="s">
        <v>4232</v>
      </c>
      <c r="J830" s="9">
        <v>3410836899</v>
      </c>
      <c r="K830" s="9" t="s">
        <v>4017</v>
      </c>
      <c r="L830" s="9">
        <v>31.081522</v>
      </c>
      <c r="M830" s="9">
        <v>69.542141000000001</v>
      </c>
      <c r="N830" s="9" t="s">
        <v>8</v>
      </c>
      <c r="O830" s="9" t="s">
        <v>7</v>
      </c>
      <c r="P830" s="9" t="s">
        <v>8</v>
      </c>
      <c r="R830" s="9">
        <v>4</v>
      </c>
      <c r="T830" s="9" t="s">
        <v>3978</v>
      </c>
      <c r="U830" s="9">
        <v>51600</v>
      </c>
      <c r="V830" s="9" t="s">
        <v>258</v>
      </c>
      <c r="W830" s="10" t="s">
        <v>11</v>
      </c>
      <c r="X830" s="10" t="s">
        <v>1471</v>
      </c>
      <c r="Y830" s="4"/>
      <c r="Z830" s="179"/>
      <c r="AA830" s="179"/>
      <c r="AB830" s="179"/>
      <c r="AC830" s="179"/>
      <c r="AD830" s="179"/>
      <c r="AE830" s="179"/>
      <c r="AF830" s="179"/>
      <c r="AG830" s="179"/>
      <c r="AH830" s="179"/>
      <c r="AI830" s="179"/>
      <c r="AJ830" s="179"/>
      <c r="AK830" s="179"/>
      <c r="AL830" s="179"/>
      <c r="AM830" s="179"/>
      <c r="AN830" s="179"/>
      <c r="AO830" s="179"/>
      <c r="AP830" s="179"/>
      <c r="AQ830" s="179"/>
      <c r="AR830" s="179"/>
      <c r="AS830" s="179"/>
      <c r="AT830" s="179"/>
      <c r="AU830" s="179"/>
      <c r="AV830" s="179"/>
      <c r="AW830" s="179"/>
      <c r="AX830" s="179"/>
      <c r="AY830" s="179"/>
      <c r="AZ830" s="179"/>
      <c r="BA830" s="179"/>
      <c r="BB830" s="179"/>
      <c r="BC830" s="179"/>
      <c r="BD830" s="179"/>
      <c r="BE830" s="179"/>
      <c r="BF830" s="179"/>
      <c r="BG830" s="179"/>
      <c r="BH830" s="179"/>
      <c r="BI830" s="179"/>
      <c r="BJ830" s="179"/>
      <c r="BK830" s="179"/>
      <c r="BL830" s="179"/>
      <c r="BM830" s="179"/>
      <c r="BN830" s="179"/>
      <c r="BO830" s="179"/>
      <c r="BP830" s="179"/>
      <c r="BQ830" s="179"/>
      <c r="BR830" s="179"/>
      <c r="BS830" s="179"/>
      <c r="BT830" s="179"/>
      <c r="BU830" s="179"/>
      <c r="BV830" s="179"/>
      <c r="BW830" s="179"/>
      <c r="BX830" s="179"/>
      <c r="BY830" s="179"/>
      <c r="BZ830" s="179"/>
      <c r="CA830" s="179"/>
      <c r="CB830" s="179"/>
      <c r="CC830" s="179"/>
      <c r="CD830" s="179"/>
      <c r="CE830" s="179"/>
      <c r="CF830" s="179"/>
      <c r="CG830" s="179"/>
      <c r="CH830" s="179"/>
      <c r="CI830" s="179"/>
      <c r="CJ830" s="179"/>
      <c r="CK830" s="179"/>
      <c r="CL830" s="179"/>
      <c r="CM830" s="179"/>
      <c r="CN830" s="179"/>
      <c r="CO830" s="179"/>
      <c r="CP830" s="179"/>
      <c r="CQ830" s="179"/>
      <c r="CR830" s="179"/>
      <c r="CS830" s="179"/>
      <c r="CT830" s="179"/>
      <c r="CU830" s="179"/>
      <c r="CV830" s="179"/>
      <c r="CW830" s="179"/>
      <c r="CX830" s="179"/>
      <c r="CY830" s="179"/>
      <c r="CZ830" s="179"/>
      <c r="DA830" s="179"/>
      <c r="DB830" s="179"/>
      <c r="DC830" s="179"/>
      <c r="DD830" s="179"/>
      <c r="DE830" s="179"/>
      <c r="DF830" s="179"/>
      <c r="DG830" s="179"/>
      <c r="DH830" s="179"/>
      <c r="DI830" s="179"/>
      <c r="DJ830" s="179"/>
      <c r="DK830" s="179"/>
      <c r="DL830" s="179"/>
      <c r="DM830" s="179"/>
      <c r="DN830" s="179"/>
      <c r="DO830" s="179"/>
      <c r="DP830" s="179"/>
      <c r="DQ830" s="179"/>
      <c r="DR830" s="179"/>
      <c r="DS830" s="179"/>
      <c r="DT830" s="179"/>
      <c r="DU830" s="179"/>
      <c r="DV830" s="179"/>
      <c r="DW830" s="179"/>
      <c r="DX830" s="179"/>
      <c r="DY830" s="179"/>
      <c r="DZ830" s="179"/>
      <c r="EA830" s="179"/>
      <c r="EB830" s="179"/>
      <c r="EC830" s="179"/>
      <c r="ED830" s="179"/>
      <c r="EE830" s="179"/>
      <c r="EF830" s="179"/>
      <c r="EG830" s="179"/>
      <c r="EH830" s="179"/>
      <c r="EI830" s="179"/>
      <c r="EJ830" s="179"/>
      <c r="EK830" s="179"/>
      <c r="EL830" s="179"/>
      <c r="EM830" s="179"/>
      <c r="EN830" s="179"/>
      <c r="EO830" s="179"/>
      <c r="EP830" s="179"/>
      <c r="EQ830" s="179"/>
      <c r="ER830" s="179"/>
      <c r="ES830" s="179"/>
      <c r="ET830" s="179"/>
      <c r="EU830" s="179"/>
      <c r="EV830" s="179"/>
      <c r="EW830" s="179"/>
      <c r="EX830" s="179"/>
      <c r="EY830" s="179"/>
      <c r="EZ830" s="179"/>
      <c r="FA830" s="179"/>
      <c r="FB830" s="179"/>
      <c r="FC830" s="179"/>
      <c r="FD830" s="179"/>
      <c r="FE830" s="179"/>
      <c r="FF830" s="179"/>
      <c r="FG830" s="179"/>
      <c r="FH830" s="179"/>
      <c r="FI830" s="179"/>
      <c r="FJ830" s="179"/>
      <c r="FK830" s="179"/>
      <c r="FL830" s="179"/>
      <c r="FM830" s="179"/>
      <c r="FN830" s="179"/>
      <c r="FO830" s="179"/>
      <c r="FP830" s="179"/>
      <c r="FQ830" s="179"/>
      <c r="FR830" s="179"/>
      <c r="FS830" s="179"/>
      <c r="FT830" s="179"/>
      <c r="FU830" s="179"/>
      <c r="FV830" s="179"/>
      <c r="FW830" s="179"/>
      <c r="FX830" s="179"/>
      <c r="FY830" s="179"/>
      <c r="FZ830" s="179"/>
      <c r="GA830" s="179"/>
      <c r="GB830" s="179"/>
      <c r="GC830" s="179"/>
      <c r="GD830" s="179"/>
      <c r="GE830" s="179"/>
      <c r="GF830" s="179"/>
      <c r="GG830" s="179"/>
      <c r="GH830" s="179"/>
      <c r="GI830" s="179"/>
      <c r="GJ830" s="179"/>
      <c r="GK830" s="179"/>
      <c r="GL830" s="179"/>
      <c r="GM830" s="179"/>
      <c r="GN830" s="179"/>
      <c r="GO830" s="179"/>
      <c r="GP830" s="179"/>
      <c r="GQ830" s="179"/>
      <c r="GR830" s="179"/>
      <c r="GS830" s="179"/>
      <c r="GT830" s="179"/>
      <c r="GU830" s="179"/>
      <c r="GV830" s="179"/>
      <c r="GW830" s="179"/>
      <c r="GX830" s="179"/>
      <c r="GY830" s="179"/>
      <c r="GZ830" s="179"/>
      <c r="HA830" s="179"/>
      <c r="HB830" s="179"/>
      <c r="HC830" s="179"/>
      <c r="HD830" s="179"/>
      <c r="HE830" s="179"/>
      <c r="HF830" s="179"/>
      <c r="HG830" s="179"/>
      <c r="HH830" s="179"/>
      <c r="HI830" s="179"/>
      <c r="HJ830" s="179"/>
      <c r="HK830" s="179"/>
      <c r="HL830" s="179"/>
      <c r="HM830" s="179"/>
      <c r="HN830" s="179"/>
      <c r="HO830" s="179"/>
      <c r="HP830" s="179"/>
      <c r="HQ830" s="179"/>
      <c r="HR830" s="179"/>
      <c r="HS830" s="179"/>
      <c r="HT830" s="179"/>
      <c r="HU830" s="179"/>
      <c r="HV830" s="179"/>
      <c r="HW830" s="179"/>
      <c r="HX830" s="179"/>
      <c r="HY830" s="179"/>
      <c r="HZ830" s="179"/>
      <c r="IA830" s="179"/>
      <c r="IB830" s="179"/>
      <c r="IC830" s="179"/>
      <c r="ID830" s="179"/>
      <c r="IE830" s="179"/>
      <c r="IF830" s="179"/>
      <c r="IG830" s="179"/>
      <c r="IH830" s="179"/>
      <c r="II830" s="179"/>
      <c r="IJ830" s="179"/>
      <c r="IK830" s="179"/>
      <c r="IL830" s="179"/>
      <c r="IM830" s="179"/>
      <c r="IN830" s="179"/>
      <c r="IO830" s="179"/>
      <c r="IP830" s="179"/>
      <c r="IQ830" s="179"/>
      <c r="IR830" s="179"/>
      <c r="IS830" s="179"/>
      <c r="IT830" s="179"/>
      <c r="IU830" s="179"/>
      <c r="IV830" s="179"/>
      <c r="IW830" s="179"/>
      <c r="IX830" s="179"/>
      <c r="IY830" s="179"/>
      <c r="IZ830" s="179"/>
      <c r="JA830" s="179"/>
      <c r="JB830" s="179"/>
      <c r="JC830" s="179"/>
      <c r="JD830" s="179"/>
      <c r="JE830" s="179"/>
      <c r="JF830" s="179"/>
      <c r="JG830" s="179"/>
      <c r="JH830" s="179"/>
      <c r="JI830" s="179"/>
      <c r="JJ830" s="61"/>
    </row>
    <row r="831" spans="1:270" s="9" customFormat="1" ht="80.099999999999994" customHeight="1" x14ac:dyDescent="0.25">
      <c r="A831" s="9">
        <f t="shared" si="72"/>
        <v>809</v>
      </c>
      <c r="B831" s="9">
        <f t="shared" si="73"/>
        <v>55</v>
      </c>
      <c r="C831" s="11" t="s">
        <v>1518</v>
      </c>
      <c r="D831" s="10" t="s">
        <v>276</v>
      </c>
      <c r="E831" s="9" t="s">
        <v>4017</v>
      </c>
      <c r="F831" s="9" t="s">
        <v>4017</v>
      </c>
      <c r="G831" s="88" t="s">
        <v>4025</v>
      </c>
      <c r="H831" s="9" t="s">
        <v>4233</v>
      </c>
      <c r="I831" s="64" t="s">
        <v>4234</v>
      </c>
      <c r="J831" s="9">
        <v>3443622260</v>
      </c>
      <c r="K831" s="9" t="s">
        <v>4017</v>
      </c>
      <c r="L831" s="9">
        <v>31.032122000000001</v>
      </c>
      <c r="M831" s="9">
        <v>69.534039000000007</v>
      </c>
      <c r="N831" s="9" t="s">
        <v>8</v>
      </c>
      <c r="O831" s="9" t="s">
        <v>7</v>
      </c>
      <c r="P831" s="9" t="s">
        <v>8</v>
      </c>
      <c r="R831" s="9">
        <v>4</v>
      </c>
      <c r="T831" s="9" t="s">
        <v>3978</v>
      </c>
      <c r="U831" s="9">
        <v>51600</v>
      </c>
      <c r="V831" s="9" t="s">
        <v>258</v>
      </c>
      <c r="W831" s="10" t="s">
        <v>11</v>
      </c>
      <c r="X831" s="10" t="s">
        <v>1471</v>
      </c>
      <c r="Y831" s="4"/>
      <c r="Z831" s="179"/>
      <c r="AA831" s="179"/>
      <c r="AB831" s="179"/>
      <c r="AC831" s="179"/>
      <c r="AD831" s="179"/>
      <c r="AE831" s="179"/>
      <c r="AF831" s="179"/>
      <c r="AG831" s="179"/>
      <c r="AH831" s="179"/>
      <c r="AI831" s="179"/>
      <c r="AJ831" s="179"/>
      <c r="AK831" s="179"/>
      <c r="AL831" s="179"/>
      <c r="AM831" s="179"/>
      <c r="AN831" s="179"/>
      <c r="AO831" s="179"/>
      <c r="AP831" s="179"/>
      <c r="AQ831" s="179"/>
      <c r="AR831" s="179"/>
      <c r="AS831" s="179"/>
      <c r="AT831" s="179"/>
      <c r="AU831" s="179"/>
      <c r="AV831" s="179"/>
      <c r="AW831" s="179"/>
      <c r="AX831" s="179"/>
      <c r="AY831" s="179"/>
      <c r="AZ831" s="179"/>
      <c r="BA831" s="179"/>
      <c r="BB831" s="179"/>
      <c r="BC831" s="179"/>
      <c r="BD831" s="179"/>
      <c r="BE831" s="179"/>
      <c r="BF831" s="179"/>
      <c r="BG831" s="179"/>
      <c r="BH831" s="179"/>
      <c r="BI831" s="179"/>
      <c r="BJ831" s="179"/>
      <c r="BK831" s="179"/>
      <c r="BL831" s="179"/>
      <c r="BM831" s="179"/>
      <c r="BN831" s="179"/>
      <c r="BO831" s="179"/>
      <c r="BP831" s="179"/>
      <c r="BQ831" s="179"/>
      <c r="BR831" s="179"/>
      <c r="BS831" s="179"/>
      <c r="BT831" s="179"/>
      <c r="BU831" s="179"/>
      <c r="BV831" s="179"/>
      <c r="BW831" s="179"/>
      <c r="BX831" s="179"/>
      <c r="BY831" s="179"/>
      <c r="BZ831" s="179"/>
      <c r="CA831" s="179"/>
      <c r="CB831" s="179"/>
      <c r="CC831" s="179"/>
      <c r="CD831" s="179"/>
      <c r="CE831" s="179"/>
      <c r="CF831" s="179"/>
      <c r="CG831" s="179"/>
      <c r="CH831" s="179"/>
      <c r="CI831" s="179"/>
      <c r="CJ831" s="179"/>
      <c r="CK831" s="179"/>
      <c r="CL831" s="179"/>
      <c r="CM831" s="179"/>
      <c r="CN831" s="179"/>
      <c r="CO831" s="179"/>
      <c r="CP831" s="179"/>
      <c r="CQ831" s="179"/>
      <c r="CR831" s="179"/>
      <c r="CS831" s="179"/>
      <c r="CT831" s="179"/>
      <c r="CU831" s="179"/>
      <c r="CV831" s="179"/>
      <c r="CW831" s="179"/>
      <c r="CX831" s="179"/>
      <c r="CY831" s="179"/>
      <c r="CZ831" s="179"/>
      <c r="DA831" s="179"/>
      <c r="DB831" s="179"/>
      <c r="DC831" s="179"/>
      <c r="DD831" s="179"/>
      <c r="DE831" s="179"/>
      <c r="DF831" s="179"/>
      <c r="DG831" s="179"/>
      <c r="DH831" s="179"/>
      <c r="DI831" s="179"/>
      <c r="DJ831" s="179"/>
      <c r="DK831" s="179"/>
      <c r="DL831" s="179"/>
      <c r="DM831" s="179"/>
      <c r="DN831" s="179"/>
      <c r="DO831" s="179"/>
      <c r="DP831" s="179"/>
      <c r="DQ831" s="179"/>
      <c r="DR831" s="179"/>
      <c r="DS831" s="179"/>
      <c r="DT831" s="179"/>
      <c r="DU831" s="179"/>
      <c r="DV831" s="179"/>
      <c r="DW831" s="179"/>
      <c r="DX831" s="179"/>
      <c r="DY831" s="179"/>
      <c r="DZ831" s="179"/>
      <c r="EA831" s="179"/>
      <c r="EB831" s="179"/>
      <c r="EC831" s="179"/>
      <c r="ED831" s="179"/>
      <c r="EE831" s="179"/>
      <c r="EF831" s="179"/>
      <c r="EG831" s="179"/>
      <c r="EH831" s="179"/>
      <c r="EI831" s="179"/>
      <c r="EJ831" s="179"/>
      <c r="EK831" s="179"/>
      <c r="EL831" s="179"/>
      <c r="EM831" s="179"/>
      <c r="EN831" s="179"/>
      <c r="EO831" s="179"/>
      <c r="EP831" s="179"/>
      <c r="EQ831" s="179"/>
      <c r="ER831" s="179"/>
      <c r="ES831" s="179"/>
      <c r="ET831" s="179"/>
      <c r="EU831" s="179"/>
      <c r="EV831" s="179"/>
      <c r="EW831" s="179"/>
      <c r="EX831" s="179"/>
      <c r="EY831" s="179"/>
      <c r="EZ831" s="179"/>
      <c r="FA831" s="179"/>
      <c r="FB831" s="179"/>
      <c r="FC831" s="179"/>
      <c r="FD831" s="179"/>
      <c r="FE831" s="179"/>
      <c r="FF831" s="179"/>
      <c r="FG831" s="179"/>
      <c r="FH831" s="179"/>
      <c r="FI831" s="179"/>
      <c r="FJ831" s="179"/>
      <c r="FK831" s="179"/>
      <c r="FL831" s="179"/>
      <c r="FM831" s="179"/>
      <c r="FN831" s="179"/>
      <c r="FO831" s="179"/>
      <c r="FP831" s="179"/>
      <c r="FQ831" s="179"/>
      <c r="FR831" s="179"/>
      <c r="FS831" s="179"/>
      <c r="FT831" s="179"/>
      <c r="FU831" s="179"/>
      <c r="FV831" s="179"/>
      <c r="FW831" s="179"/>
      <c r="FX831" s="179"/>
      <c r="FY831" s="179"/>
      <c r="FZ831" s="179"/>
      <c r="GA831" s="179"/>
      <c r="GB831" s="179"/>
      <c r="GC831" s="179"/>
      <c r="GD831" s="179"/>
      <c r="GE831" s="179"/>
      <c r="GF831" s="179"/>
      <c r="GG831" s="179"/>
      <c r="GH831" s="179"/>
      <c r="GI831" s="179"/>
      <c r="GJ831" s="179"/>
      <c r="GK831" s="179"/>
      <c r="GL831" s="179"/>
      <c r="GM831" s="179"/>
      <c r="GN831" s="179"/>
      <c r="GO831" s="179"/>
      <c r="GP831" s="179"/>
      <c r="GQ831" s="179"/>
      <c r="GR831" s="179"/>
      <c r="GS831" s="179"/>
      <c r="GT831" s="179"/>
      <c r="GU831" s="179"/>
      <c r="GV831" s="179"/>
      <c r="GW831" s="179"/>
      <c r="GX831" s="179"/>
      <c r="GY831" s="179"/>
      <c r="GZ831" s="179"/>
      <c r="HA831" s="179"/>
      <c r="HB831" s="179"/>
      <c r="HC831" s="179"/>
      <c r="HD831" s="179"/>
      <c r="HE831" s="179"/>
      <c r="HF831" s="179"/>
      <c r="HG831" s="179"/>
      <c r="HH831" s="179"/>
      <c r="HI831" s="179"/>
      <c r="HJ831" s="179"/>
      <c r="HK831" s="179"/>
      <c r="HL831" s="179"/>
      <c r="HM831" s="179"/>
      <c r="HN831" s="179"/>
      <c r="HO831" s="179"/>
      <c r="HP831" s="179"/>
      <c r="HQ831" s="179"/>
      <c r="HR831" s="179"/>
      <c r="HS831" s="179"/>
      <c r="HT831" s="179"/>
      <c r="HU831" s="179"/>
      <c r="HV831" s="179"/>
      <c r="HW831" s="179"/>
      <c r="HX831" s="179"/>
      <c r="HY831" s="179"/>
      <c r="HZ831" s="179"/>
      <c r="IA831" s="179"/>
      <c r="IB831" s="179"/>
      <c r="IC831" s="179"/>
      <c r="ID831" s="179"/>
      <c r="IE831" s="179"/>
      <c r="IF831" s="179"/>
      <c r="IG831" s="179"/>
      <c r="IH831" s="179"/>
      <c r="II831" s="179"/>
      <c r="IJ831" s="179"/>
      <c r="IK831" s="179"/>
      <c r="IL831" s="179"/>
      <c r="IM831" s="179"/>
      <c r="IN831" s="179"/>
      <c r="IO831" s="179"/>
      <c r="IP831" s="179"/>
      <c r="IQ831" s="179"/>
      <c r="IR831" s="179"/>
      <c r="IS831" s="179"/>
      <c r="IT831" s="179"/>
      <c r="IU831" s="179"/>
      <c r="IV831" s="179"/>
      <c r="IW831" s="179"/>
      <c r="IX831" s="179"/>
      <c r="IY831" s="179"/>
      <c r="IZ831" s="179"/>
      <c r="JA831" s="179"/>
      <c r="JB831" s="179"/>
      <c r="JC831" s="179"/>
      <c r="JD831" s="179"/>
      <c r="JE831" s="179"/>
      <c r="JF831" s="179"/>
      <c r="JG831" s="179"/>
      <c r="JH831" s="179"/>
      <c r="JI831" s="179"/>
      <c r="JJ831" s="61"/>
    </row>
    <row r="832" spans="1:270" s="9" customFormat="1" ht="80.099999999999994" customHeight="1" x14ac:dyDescent="0.25">
      <c r="A832" s="9">
        <f t="shared" si="72"/>
        <v>810</v>
      </c>
      <c r="B832" s="9">
        <f t="shared" si="73"/>
        <v>56</v>
      </c>
      <c r="C832" s="11" t="s">
        <v>1518</v>
      </c>
      <c r="D832" s="10" t="s">
        <v>276</v>
      </c>
      <c r="E832" s="9" t="s">
        <v>280</v>
      </c>
      <c r="F832" s="9" t="s">
        <v>280</v>
      </c>
      <c r="G832" s="88" t="s">
        <v>281</v>
      </c>
      <c r="H832" s="9" t="s">
        <v>2877</v>
      </c>
      <c r="I832" s="64" t="s">
        <v>4235</v>
      </c>
      <c r="J832" s="9">
        <v>3310253816</v>
      </c>
      <c r="K832" s="9" t="s">
        <v>280</v>
      </c>
      <c r="L832" s="9">
        <v>30.892399000000001</v>
      </c>
      <c r="M832" s="9">
        <v>69.868708999999996</v>
      </c>
      <c r="N832" s="9" t="s">
        <v>8</v>
      </c>
      <c r="O832" s="9" t="s">
        <v>7</v>
      </c>
      <c r="P832" s="9" t="s">
        <v>8</v>
      </c>
      <c r="R832" s="9">
        <v>4</v>
      </c>
      <c r="T832" s="9" t="s">
        <v>3978</v>
      </c>
      <c r="U832" s="9">
        <v>51600</v>
      </c>
      <c r="V832" s="9" t="s">
        <v>258</v>
      </c>
      <c r="W832" s="10" t="s">
        <v>11</v>
      </c>
      <c r="X832" s="10" t="s">
        <v>1471</v>
      </c>
      <c r="Y832" s="4"/>
      <c r="Z832" s="179"/>
      <c r="AA832" s="179"/>
      <c r="AB832" s="179"/>
      <c r="AC832" s="179"/>
      <c r="AD832" s="179"/>
      <c r="AE832" s="179"/>
      <c r="AF832" s="179"/>
      <c r="AG832" s="179"/>
      <c r="AH832" s="179"/>
      <c r="AI832" s="179"/>
      <c r="AJ832" s="179"/>
      <c r="AK832" s="179"/>
      <c r="AL832" s="179"/>
      <c r="AM832" s="179"/>
      <c r="AN832" s="179"/>
      <c r="AO832" s="179"/>
      <c r="AP832" s="179"/>
      <c r="AQ832" s="179"/>
      <c r="AR832" s="179"/>
      <c r="AS832" s="179"/>
      <c r="AT832" s="179"/>
      <c r="AU832" s="179"/>
      <c r="AV832" s="179"/>
      <c r="AW832" s="179"/>
      <c r="AX832" s="179"/>
      <c r="AY832" s="179"/>
      <c r="AZ832" s="179"/>
      <c r="BA832" s="179"/>
      <c r="BB832" s="179"/>
      <c r="BC832" s="179"/>
      <c r="BD832" s="179"/>
      <c r="BE832" s="179"/>
      <c r="BF832" s="179"/>
      <c r="BG832" s="179"/>
      <c r="BH832" s="179"/>
      <c r="BI832" s="179"/>
      <c r="BJ832" s="179"/>
      <c r="BK832" s="179"/>
      <c r="BL832" s="179"/>
      <c r="BM832" s="179"/>
      <c r="BN832" s="179"/>
      <c r="BO832" s="179"/>
      <c r="BP832" s="179"/>
      <c r="BQ832" s="179"/>
      <c r="BR832" s="179"/>
      <c r="BS832" s="179"/>
      <c r="BT832" s="179"/>
      <c r="BU832" s="179"/>
      <c r="BV832" s="179"/>
      <c r="BW832" s="179"/>
      <c r="BX832" s="179"/>
      <c r="BY832" s="179"/>
      <c r="BZ832" s="179"/>
      <c r="CA832" s="179"/>
      <c r="CB832" s="179"/>
      <c r="CC832" s="179"/>
      <c r="CD832" s="179"/>
      <c r="CE832" s="179"/>
      <c r="CF832" s="179"/>
      <c r="CG832" s="179"/>
      <c r="CH832" s="179"/>
      <c r="CI832" s="179"/>
      <c r="CJ832" s="179"/>
      <c r="CK832" s="179"/>
      <c r="CL832" s="179"/>
      <c r="CM832" s="179"/>
      <c r="CN832" s="179"/>
      <c r="CO832" s="179"/>
      <c r="CP832" s="179"/>
      <c r="CQ832" s="179"/>
      <c r="CR832" s="179"/>
      <c r="CS832" s="179"/>
      <c r="CT832" s="179"/>
      <c r="CU832" s="179"/>
      <c r="CV832" s="179"/>
      <c r="CW832" s="179"/>
      <c r="CX832" s="179"/>
      <c r="CY832" s="179"/>
      <c r="CZ832" s="179"/>
      <c r="DA832" s="179"/>
      <c r="DB832" s="179"/>
      <c r="DC832" s="179"/>
      <c r="DD832" s="179"/>
      <c r="DE832" s="179"/>
      <c r="DF832" s="179"/>
      <c r="DG832" s="179"/>
      <c r="DH832" s="179"/>
      <c r="DI832" s="179"/>
      <c r="DJ832" s="179"/>
      <c r="DK832" s="179"/>
      <c r="DL832" s="179"/>
      <c r="DM832" s="179"/>
      <c r="DN832" s="179"/>
      <c r="DO832" s="179"/>
      <c r="DP832" s="179"/>
      <c r="DQ832" s="179"/>
      <c r="DR832" s="179"/>
      <c r="DS832" s="179"/>
      <c r="DT832" s="179"/>
      <c r="DU832" s="179"/>
      <c r="DV832" s="179"/>
      <c r="DW832" s="179"/>
      <c r="DX832" s="179"/>
      <c r="DY832" s="179"/>
      <c r="DZ832" s="179"/>
      <c r="EA832" s="179"/>
      <c r="EB832" s="179"/>
      <c r="EC832" s="179"/>
      <c r="ED832" s="179"/>
      <c r="EE832" s="179"/>
      <c r="EF832" s="179"/>
      <c r="EG832" s="179"/>
      <c r="EH832" s="179"/>
      <c r="EI832" s="179"/>
      <c r="EJ832" s="179"/>
      <c r="EK832" s="179"/>
      <c r="EL832" s="179"/>
      <c r="EM832" s="179"/>
      <c r="EN832" s="179"/>
      <c r="EO832" s="179"/>
      <c r="EP832" s="179"/>
      <c r="EQ832" s="179"/>
      <c r="ER832" s="179"/>
      <c r="ES832" s="179"/>
      <c r="ET832" s="179"/>
      <c r="EU832" s="179"/>
      <c r="EV832" s="179"/>
      <c r="EW832" s="179"/>
      <c r="EX832" s="179"/>
      <c r="EY832" s="179"/>
      <c r="EZ832" s="179"/>
      <c r="FA832" s="179"/>
      <c r="FB832" s="179"/>
      <c r="FC832" s="179"/>
      <c r="FD832" s="179"/>
      <c r="FE832" s="179"/>
      <c r="FF832" s="179"/>
      <c r="FG832" s="179"/>
      <c r="FH832" s="179"/>
      <c r="FI832" s="179"/>
      <c r="FJ832" s="179"/>
      <c r="FK832" s="179"/>
      <c r="FL832" s="179"/>
      <c r="FM832" s="179"/>
      <c r="FN832" s="179"/>
      <c r="FO832" s="179"/>
      <c r="FP832" s="179"/>
      <c r="FQ832" s="179"/>
      <c r="FR832" s="179"/>
      <c r="FS832" s="179"/>
      <c r="FT832" s="179"/>
      <c r="FU832" s="179"/>
      <c r="FV832" s="179"/>
      <c r="FW832" s="179"/>
      <c r="FX832" s="179"/>
      <c r="FY832" s="179"/>
      <c r="FZ832" s="179"/>
      <c r="GA832" s="179"/>
      <c r="GB832" s="179"/>
      <c r="GC832" s="179"/>
      <c r="GD832" s="179"/>
      <c r="GE832" s="179"/>
      <c r="GF832" s="179"/>
      <c r="GG832" s="179"/>
      <c r="GH832" s="179"/>
      <c r="GI832" s="179"/>
      <c r="GJ832" s="179"/>
      <c r="GK832" s="179"/>
      <c r="GL832" s="179"/>
      <c r="GM832" s="179"/>
      <c r="GN832" s="179"/>
      <c r="GO832" s="179"/>
      <c r="GP832" s="179"/>
      <c r="GQ832" s="179"/>
      <c r="GR832" s="179"/>
      <c r="GS832" s="179"/>
      <c r="GT832" s="179"/>
      <c r="GU832" s="179"/>
      <c r="GV832" s="179"/>
      <c r="GW832" s="179"/>
      <c r="GX832" s="179"/>
      <c r="GY832" s="179"/>
      <c r="GZ832" s="179"/>
      <c r="HA832" s="179"/>
      <c r="HB832" s="179"/>
      <c r="HC832" s="179"/>
      <c r="HD832" s="179"/>
      <c r="HE832" s="179"/>
      <c r="HF832" s="179"/>
      <c r="HG832" s="179"/>
      <c r="HH832" s="179"/>
      <c r="HI832" s="179"/>
      <c r="HJ832" s="179"/>
      <c r="HK832" s="179"/>
      <c r="HL832" s="179"/>
      <c r="HM832" s="179"/>
      <c r="HN832" s="179"/>
      <c r="HO832" s="179"/>
      <c r="HP832" s="179"/>
      <c r="HQ832" s="179"/>
      <c r="HR832" s="179"/>
      <c r="HS832" s="179"/>
      <c r="HT832" s="179"/>
      <c r="HU832" s="179"/>
      <c r="HV832" s="179"/>
      <c r="HW832" s="179"/>
      <c r="HX832" s="179"/>
      <c r="HY832" s="179"/>
      <c r="HZ832" s="179"/>
      <c r="IA832" s="179"/>
      <c r="IB832" s="179"/>
      <c r="IC832" s="179"/>
      <c r="ID832" s="179"/>
      <c r="IE832" s="179"/>
      <c r="IF832" s="179"/>
      <c r="IG832" s="179"/>
      <c r="IH832" s="179"/>
      <c r="II832" s="179"/>
      <c r="IJ832" s="179"/>
      <c r="IK832" s="179"/>
      <c r="IL832" s="179"/>
      <c r="IM832" s="179"/>
      <c r="IN832" s="179"/>
      <c r="IO832" s="179"/>
      <c r="IP832" s="179"/>
      <c r="IQ832" s="179"/>
      <c r="IR832" s="179"/>
      <c r="IS832" s="179"/>
      <c r="IT832" s="179"/>
      <c r="IU832" s="179"/>
      <c r="IV832" s="179"/>
      <c r="IW832" s="179"/>
      <c r="IX832" s="179"/>
      <c r="IY832" s="179"/>
      <c r="IZ832" s="179"/>
      <c r="JA832" s="179"/>
      <c r="JB832" s="179"/>
      <c r="JC832" s="179"/>
      <c r="JD832" s="179"/>
      <c r="JE832" s="179"/>
      <c r="JF832" s="179"/>
      <c r="JG832" s="179"/>
      <c r="JH832" s="179"/>
      <c r="JI832" s="179"/>
      <c r="JJ832" s="61"/>
    </row>
    <row r="833" spans="1:270" s="9" customFormat="1" ht="80.099999999999994" customHeight="1" x14ac:dyDescent="0.25">
      <c r="A833" s="9">
        <f t="shared" si="72"/>
        <v>811</v>
      </c>
      <c r="B833" s="9">
        <f t="shared" si="73"/>
        <v>57</v>
      </c>
      <c r="C833" s="11" t="s">
        <v>1518</v>
      </c>
      <c r="D833" s="10" t="s">
        <v>276</v>
      </c>
      <c r="E833" s="9" t="s">
        <v>4017</v>
      </c>
      <c r="F833" s="9" t="s">
        <v>4017</v>
      </c>
      <c r="G833" s="88" t="s">
        <v>297</v>
      </c>
      <c r="H833" s="9" t="s">
        <v>2875</v>
      </c>
      <c r="I833" s="64" t="s">
        <v>4236</v>
      </c>
      <c r="J833" s="9">
        <v>3490278061</v>
      </c>
      <c r="K833" s="9" t="s">
        <v>4017</v>
      </c>
      <c r="L833" s="9">
        <v>31.006706999999999</v>
      </c>
      <c r="M833" s="9">
        <v>69.868005999999994</v>
      </c>
      <c r="N833" s="9" t="s">
        <v>8</v>
      </c>
      <c r="O833" s="9" t="s">
        <v>7</v>
      </c>
      <c r="P833" s="9" t="s">
        <v>8</v>
      </c>
      <c r="R833" s="9">
        <v>4</v>
      </c>
      <c r="T833" s="9" t="s">
        <v>3978</v>
      </c>
      <c r="U833" s="9">
        <v>51600</v>
      </c>
      <c r="V833" s="9" t="s">
        <v>258</v>
      </c>
      <c r="W833" s="10" t="s">
        <v>11</v>
      </c>
      <c r="X833" s="10" t="s">
        <v>1471</v>
      </c>
      <c r="Y833" s="4"/>
      <c r="Z833" s="179"/>
      <c r="AA833" s="179"/>
      <c r="AB833" s="179"/>
      <c r="AC833" s="179"/>
      <c r="AD833" s="179"/>
      <c r="AE833" s="179"/>
      <c r="AF833" s="179"/>
      <c r="AG833" s="179"/>
      <c r="AH833" s="179"/>
      <c r="AI833" s="179"/>
      <c r="AJ833" s="179"/>
      <c r="AK833" s="179"/>
      <c r="AL833" s="179"/>
      <c r="AM833" s="179"/>
      <c r="AN833" s="179"/>
      <c r="AO833" s="179"/>
      <c r="AP833" s="179"/>
      <c r="AQ833" s="179"/>
      <c r="AR833" s="179"/>
      <c r="AS833" s="179"/>
      <c r="AT833" s="179"/>
      <c r="AU833" s="179"/>
      <c r="AV833" s="179"/>
      <c r="AW833" s="179"/>
      <c r="AX833" s="179"/>
      <c r="AY833" s="179"/>
      <c r="AZ833" s="179"/>
      <c r="BA833" s="179"/>
      <c r="BB833" s="179"/>
      <c r="BC833" s="179"/>
      <c r="BD833" s="179"/>
      <c r="BE833" s="179"/>
      <c r="BF833" s="179"/>
      <c r="BG833" s="179"/>
      <c r="BH833" s="179"/>
      <c r="BI833" s="179"/>
      <c r="BJ833" s="179"/>
      <c r="BK833" s="179"/>
      <c r="BL833" s="179"/>
      <c r="BM833" s="179"/>
      <c r="BN833" s="179"/>
      <c r="BO833" s="179"/>
      <c r="BP833" s="179"/>
      <c r="BQ833" s="179"/>
      <c r="BR833" s="179"/>
      <c r="BS833" s="179"/>
      <c r="BT833" s="179"/>
      <c r="BU833" s="179"/>
      <c r="BV833" s="179"/>
      <c r="BW833" s="179"/>
      <c r="BX833" s="179"/>
      <c r="BY833" s="179"/>
      <c r="BZ833" s="179"/>
      <c r="CA833" s="179"/>
      <c r="CB833" s="179"/>
      <c r="CC833" s="179"/>
      <c r="CD833" s="179"/>
      <c r="CE833" s="179"/>
      <c r="CF833" s="179"/>
      <c r="CG833" s="179"/>
      <c r="CH833" s="179"/>
      <c r="CI833" s="179"/>
      <c r="CJ833" s="179"/>
      <c r="CK833" s="179"/>
      <c r="CL833" s="179"/>
      <c r="CM833" s="179"/>
      <c r="CN833" s="179"/>
      <c r="CO833" s="179"/>
      <c r="CP833" s="179"/>
      <c r="CQ833" s="179"/>
      <c r="CR833" s="179"/>
      <c r="CS833" s="179"/>
      <c r="CT833" s="179"/>
      <c r="CU833" s="179"/>
      <c r="CV833" s="179"/>
      <c r="CW833" s="179"/>
      <c r="CX833" s="179"/>
      <c r="CY833" s="179"/>
      <c r="CZ833" s="179"/>
      <c r="DA833" s="179"/>
      <c r="DB833" s="179"/>
      <c r="DC833" s="179"/>
      <c r="DD833" s="179"/>
      <c r="DE833" s="179"/>
      <c r="DF833" s="179"/>
      <c r="DG833" s="179"/>
      <c r="DH833" s="179"/>
      <c r="DI833" s="179"/>
      <c r="DJ833" s="179"/>
      <c r="DK833" s="179"/>
      <c r="DL833" s="179"/>
      <c r="DM833" s="179"/>
      <c r="DN833" s="179"/>
      <c r="DO833" s="179"/>
      <c r="DP833" s="179"/>
      <c r="DQ833" s="179"/>
      <c r="DR833" s="179"/>
      <c r="DS833" s="179"/>
      <c r="DT833" s="179"/>
      <c r="DU833" s="179"/>
      <c r="DV833" s="179"/>
      <c r="DW833" s="179"/>
      <c r="DX833" s="179"/>
      <c r="DY833" s="179"/>
      <c r="DZ833" s="179"/>
      <c r="EA833" s="179"/>
      <c r="EB833" s="179"/>
      <c r="EC833" s="179"/>
      <c r="ED833" s="179"/>
      <c r="EE833" s="179"/>
      <c r="EF833" s="179"/>
      <c r="EG833" s="179"/>
      <c r="EH833" s="179"/>
      <c r="EI833" s="179"/>
      <c r="EJ833" s="179"/>
      <c r="EK833" s="179"/>
      <c r="EL833" s="179"/>
      <c r="EM833" s="179"/>
      <c r="EN833" s="179"/>
      <c r="EO833" s="179"/>
      <c r="EP833" s="179"/>
      <c r="EQ833" s="179"/>
      <c r="ER833" s="179"/>
      <c r="ES833" s="179"/>
      <c r="ET833" s="179"/>
      <c r="EU833" s="179"/>
      <c r="EV833" s="179"/>
      <c r="EW833" s="179"/>
      <c r="EX833" s="179"/>
      <c r="EY833" s="179"/>
      <c r="EZ833" s="179"/>
      <c r="FA833" s="179"/>
      <c r="FB833" s="179"/>
      <c r="FC833" s="179"/>
      <c r="FD833" s="179"/>
      <c r="FE833" s="179"/>
      <c r="FF833" s="179"/>
      <c r="FG833" s="179"/>
      <c r="FH833" s="179"/>
      <c r="FI833" s="179"/>
      <c r="FJ833" s="179"/>
      <c r="FK833" s="179"/>
      <c r="FL833" s="179"/>
      <c r="FM833" s="179"/>
      <c r="FN833" s="179"/>
      <c r="FO833" s="179"/>
      <c r="FP833" s="179"/>
      <c r="FQ833" s="179"/>
      <c r="FR833" s="179"/>
      <c r="FS833" s="179"/>
      <c r="FT833" s="179"/>
      <c r="FU833" s="179"/>
      <c r="FV833" s="179"/>
      <c r="FW833" s="179"/>
      <c r="FX833" s="179"/>
      <c r="FY833" s="179"/>
      <c r="FZ833" s="179"/>
      <c r="GA833" s="179"/>
      <c r="GB833" s="179"/>
      <c r="GC833" s="179"/>
      <c r="GD833" s="179"/>
      <c r="GE833" s="179"/>
      <c r="GF833" s="179"/>
      <c r="GG833" s="179"/>
      <c r="GH833" s="179"/>
      <c r="GI833" s="179"/>
      <c r="GJ833" s="179"/>
      <c r="GK833" s="179"/>
      <c r="GL833" s="179"/>
      <c r="GM833" s="179"/>
      <c r="GN833" s="179"/>
      <c r="GO833" s="179"/>
      <c r="GP833" s="179"/>
      <c r="GQ833" s="179"/>
      <c r="GR833" s="179"/>
      <c r="GS833" s="179"/>
      <c r="GT833" s="179"/>
      <c r="GU833" s="179"/>
      <c r="GV833" s="179"/>
      <c r="GW833" s="179"/>
      <c r="GX833" s="179"/>
      <c r="GY833" s="179"/>
      <c r="GZ833" s="179"/>
      <c r="HA833" s="179"/>
      <c r="HB833" s="179"/>
      <c r="HC833" s="179"/>
      <c r="HD833" s="179"/>
      <c r="HE833" s="179"/>
      <c r="HF833" s="179"/>
      <c r="HG833" s="179"/>
      <c r="HH833" s="179"/>
      <c r="HI833" s="179"/>
      <c r="HJ833" s="179"/>
      <c r="HK833" s="179"/>
      <c r="HL833" s="179"/>
      <c r="HM833" s="179"/>
      <c r="HN833" s="179"/>
      <c r="HO833" s="179"/>
      <c r="HP833" s="179"/>
      <c r="HQ833" s="179"/>
      <c r="HR833" s="179"/>
      <c r="HS833" s="179"/>
      <c r="HT833" s="179"/>
      <c r="HU833" s="179"/>
      <c r="HV833" s="179"/>
      <c r="HW833" s="179"/>
      <c r="HX833" s="179"/>
      <c r="HY833" s="179"/>
      <c r="HZ833" s="179"/>
      <c r="IA833" s="179"/>
      <c r="IB833" s="179"/>
      <c r="IC833" s="179"/>
      <c r="ID833" s="179"/>
      <c r="IE833" s="179"/>
      <c r="IF833" s="179"/>
      <c r="IG833" s="179"/>
      <c r="IH833" s="179"/>
      <c r="II833" s="179"/>
      <c r="IJ833" s="179"/>
      <c r="IK833" s="179"/>
      <c r="IL833" s="179"/>
      <c r="IM833" s="179"/>
      <c r="IN833" s="179"/>
      <c r="IO833" s="179"/>
      <c r="IP833" s="179"/>
      <c r="IQ833" s="179"/>
      <c r="IR833" s="179"/>
      <c r="IS833" s="179"/>
      <c r="IT833" s="179"/>
      <c r="IU833" s="179"/>
      <c r="IV833" s="179"/>
      <c r="IW833" s="179"/>
      <c r="IX833" s="179"/>
      <c r="IY833" s="179"/>
      <c r="IZ833" s="179"/>
      <c r="JA833" s="179"/>
      <c r="JB833" s="179"/>
      <c r="JC833" s="179"/>
      <c r="JD833" s="179"/>
      <c r="JE833" s="179"/>
      <c r="JF833" s="179"/>
      <c r="JG833" s="179"/>
      <c r="JH833" s="179"/>
      <c r="JI833" s="179"/>
      <c r="JJ833" s="61"/>
    </row>
    <row r="834" spans="1:270" s="9" customFormat="1" ht="80.099999999999994" customHeight="1" x14ac:dyDescent="0.25">
      <c r="A834" s="9">
        <f t="shared" si="72"/>
        <v>812</v>
      </c>
      <c r="B834" s="9">
        <f t="shared" si="73"/>
        <v>58</v>
      </c>
      <c r="C834" s="11" t="s">
        <v>1518</v>
      </c>
      <c r="D834" s="10" t="s">
        <v>276</v>
      </c>
      <c r="E834" s="9" t="s">
        <v>280</v>
      </c>
      <c r="F834" s="9" t="s">
        <v>280</v>
      </c>
      <c r="G834" s="88" t="s">
        <v>3980</v>
      </c>
      <c r="H834" s="9" t="s">
        <v>4237</v>
      </c>
      <c r="I834" s="64" t="s">
        <v>4238</v>
      </c>
      <c r="J834" s="9">
        <v>3497488122</v>
      </c>
      <c r="K834" s="9" t="s">
        <v>280</v>
      </c>
      <c r="L834" s="9">
        <v>30.959985</v>
      </c>
      <c r="M834" s="9">
        <v>69.882085000000004</v>
      </c>
      <c r="N834" s="9" t="s">
        <v>8</v>
      </c>
      <c r="O834" s="9" t="s">
        <v>7</v>
      </c>
      <c r="P834" s="9" t="s">
        <v>8</v>
      </c>
      <c r="R834" s="9">
        <v>4</v>
      </c>
      <c r="T834" s="9" t="s">
        <v>3978</v>
      </c>
      <c r="U834" s="9">
        <v>51600</v>
      </c>
      <c r="V834" s="9" t="s">
        <v>258</v>
      </c>
      <c r="W834" s="10" t="s">
        <v>11</v>
      </c>
      <c r="X834" s="10" t="s">
        <v>1471</v>
      </c>
      <c r="Y834" s="4"/>
      <c r="Z834" s="179"/>
      <c r="AA834" s="179"/>
      <c r="AB834" s="179"/>
      <c r="AC834" s="179"/>
      <c r="AD834" s="179"/>
      <c r="AE834" s="179"/>
      <c r="AF834" s="179"/>
      <c r="AG834" s="179"/>
      <c r="AH834" s="179"/>
      <c r="AI834" s="179"/>
      <c r="AJ834" s="179"/>
      <c r="AK834" s="179"/>
      <c r="AL834" s="179"/>
      <c r="AM834" s="179"/>
      <c r="AN834" s="179"/>
      <c r="AO834" s="179"/>
      <c r="AP834" s="179"/>
      <c r="AQ834" s="179"/>
      <c r="AR834" s="179"/>
      <c r="AS834" s="179"/>
      <c r="AT834" s="179"/>
      <c r="AU834" s="179"/>
      <c r="AV834" s="179"/>
      <c r="AW834" s="179"/>
      <c r="AX834" s="179"/>
      <c r="AY834" s="179"/>
      <c r="AZ834" s="179"/>
      <c r="BA834" s="179"/>
      <c r="BB834" s="179"/>
      <c r="BC834" s="179"/>
      <c r="BD834" s="179"/>
      <c r="BE834" s="179"/>
      <c r="BF834" s="179"/>
      <c r="BG834" s="179"/>
      <c r="BH834" s="179"/>
      <c r="BI834" s="179"/>
      <c r="BJ834" s="179"/>
      <c r="BK834" s="179"/>
      <c r="BL834" s="179"/>
      <c r="BM834" s="179"/>
      <c r="BN834" s="179"/>
      <c r="BO834" s="179"/>
      <c r="BP834" s="179"/>
      <c r="BQ834" s="179"/>
      <c r="BR834" s="179"/>
      <c r="BS834" s="179"/>
      <c r="BT834" s="179"/>
      <c r="BU834" s="179"/>
      <c r="BV834" s="179"/>
      <c r="BW834" s="179"/>
      <c r="BX834" s="179"/>
      <c r="BY834" s="179"/>
      <c r="BZ834" s="179"/>
      <c r="CA834" s="179"/>
      <c r="CB834" s="179"/>
      <c r="CC834" s="179"/>
      <c r="CD834" s="179"/>
      <c r="CE834" s="179"/>
      <c r="CF834" s="179"/>
      <c r="CG834" s="179"/>
      <c r="CH834" s="179"/>
      <c r="CI834" s="179"/>
      <c r="CJ834" s="179"/>
      <c r="CK834" s="179"/>
      <c r="CL834" s="179"/>
      <c r="CM834" s="179"/>
      <c r="CN834" s="179"/>
      <c r="CO834" s="179"/>
      <c r="CP834" s="179"/>
      <c r="CQ834" s="179"/>
      <c r="CR834" s="179"/>
      <c r="CS834" s="179"/>
      <c r="CT834" s="179"/>
      <c r="CU834" s="179"/>
      <c r="CV834" s="179"/>
      <c r="CW834" s="179"/>
      <c r="CX834" s="179"/>
      <c r="CY834" s="179"/>
      <c r="CZ834" s="179"/>
      <c r="DA834" s="179"/>
      <c r="DB834" s="179"/>
      <c r="DC834" s="179"/>
      <c r="DD834" s="179"/>
      <c r="DE834" s="179"/>
      <c r="DF834" s="179"/>
      <c r="DG834" s="179"/>
      <c r="DH834" s="179"/>
      <c r="DI834" s="179"/>
      <c r="DJ834" s="179"/>
      <c r="DK834" s="179"/>
      <c r="DL834" s="179"/>
      <c r="DM834" s="179"/>
      <c r="DN834" s="179"/>
      <c r="DO834" s="179"/>
      <c r="DP834" s="179"/>
      <c r="DQ834" s="179"/>
      <c r="DR834" s="179"/>
      <c r="DS834" s="179"/>
      <c r="DT834" s="179"/>
      <c r="DU834" s="179"/>
      <c r="DV834" s="179"/>
      <c r="DW834" s="179"/>
      <c r="DX834" s="179"/>
      <c r="DY834" s="179"/>
      <c r="DZ834" s="179"/>
      <c r="EA834" s="179"/>
      <c r="EB834" s="179"/>
      <c r="EC834" s="179"/>
      <c r="ED834" s="179"/>
      <c r="EE834" s="179"/>
      <c r="EF834" s="179"/>
      <c r="EG834" s="179"/>
      <c r="EH834" s="179"/>
      <c r="EI834" s="179"/>
      <c r="EJ834" s="179"/>
      <c r="EK834" s="179"/>
      <c r="EL834" s="179"/>
      <c r="EM834" s="179"/>
      <c r="EN834" s="179"/>
      <c r="EO834" s="179"/>
      <c r="EP834" s="179"/>
      <c r="EQ834" s="179"/>
      <c r="ER834" s="179"/>
      <c r="ES834" s="179"/>
      <c r="ET834" s="179"/>
      <c r="EU834" s="179"/>
      <c r="EV834" s="179"/>
      <c r="EW834" s="179"/>
      <c r="EX834" s="179"/>
      <c r="EY834" s="179"/>
      <c r="EZ834" s="179"/>
      <c r="FA834" s="179"/>
      <c r="FB834" s="179"/>
      <c r="FC834" s="179"/>
      <c r="FD834" s="179"/>
      <c r="FE834" s="179"/>
      <c r="FF834" s="179"/>
      <c r="FG834" s="179"/>
      <c r="FH834" s="179"/>
      <c r="FI834" s="179"/>
      <c r="FJ834" s="179"/>
      <c r="FK834" s="179"/>
      <c r="FL834" s="179"/>
      <c r="FM834" s="179"/>
      <c r="FN834" s="179"/>
      <c r="FO834" s="179"/>
      <c r="FP834" s="179"/>
      <c r="FQ834" s="179"/>
      <c r="FR834" s="179"/>
      <c r="FS834" s="179"/>
      <c r="FT834" s="179"/>
      <c r="FU834" s="179"/>
      <c r="FV834" s="179"/>
      <c r="FW834" s="179"/>
      <c r="FX834" s="179"/>
      <c r="FY834" s="179"/>
      <c r="FZ834" s="179"/>
      <c r="GA834" s="179"/>
      <c r="GB834" s="179"/>
      <c r="GC834" s="179"/>
      <c r="GD834" s="179"/>
      <c r="GE834" s="179"/>
      <c r="GF834" s="179"/>
      <c r="GG834" s="179"/>
      <c r="GH834" s="179"/>
      <c r="GI834" s="179"/>
      <c r="GJ834" s="179"/>
      <c r="GK834" s="179"/>
      <c r="GL834" s="179"/>
      <c r="GM834" s="179"/>
      <c r="GN834" s="179"/>
      <c r="GO834" s="179"/>
      <c r="GP834" s="179"/>
      <c r="GQ834" s="179"/>
      <c r="GR834" s="179"/>
      <c r="GS834" s="179"/>
      <c r="GT834" s="179"/>
      <c r="GU834" s="179"/>
      <c r="GV834" s="179"/>
      <c r="GW834" s="179"/>
      <c r="GX834" s="179"/>
      <c r="GY834" s="179"/>
      <c r="GZ834" s="179"/>
      <c r="HA834" s="179"/>
      <c r="HB834" s="179"/>
      <c r="HC834" s="179"/>
      <c r="HD834" s="179"/>
      <c r="HE834" s="179"/>
      <c r="HF834" s="179"/>
      <c r="HG834" s="179"/>
      <c r="HH834" s="179"/>
      <c r="HI834" s="179"/>
      <c r="HJ834" s="179"/>
      <c r="HK834" s="179"/>
      <c r="HL834" s="179"/>
      <c r="HM834" s="179"/>
      <c r="HN834" s="179"/>
      <c r="HO834" s="179"/>
      <c r="HP834" s="179"/>
      <c r="HQ834" s="179"/>
      <c r="HR834" s="179"/>
      <c r="HS834" s="179"/>
      <c r="HT834" s="179"/>
      <c r="HU834" s="179"/>
      <c r="HV834" s="179"/>
      <c r="HW834" s="179"/>
      <c r="HX834" s="179"/>
      <c r="HY834" s="179"/>
      <c r="HZ834" s="179"/>
      <c r="IA834" s="179"/>
      <c r="IB834" s="179"/>
      <c r="IC834" s="179"/>
      <c r="ID834" s="179"/>
      <c r="IE834" s="179"/>
      <c r="IF834" s="179"/>
      <c r="IG834" s="179"/>
      <c r="IH834" s="179"/>
      <c r="II834" s="179"/>
      <c r="IJ834" s="179"/>
      <c r="IK834" s="179"/>
      <c r="IL834" s="179"/>
      <c r="IM834" s="179"/>
      <c r="IN834" s="179"/>
      <c r="IO834" s="179"/>
      <c r="IP834" s="179"/>
      <c r="IQ834" s="179"/>
      <c r="IR834" s="179"/>
      <c r="IS834" s="179"/>
      <c r="IT834" s="179"/>
      <c r="IU834" s="179"/>
      <c r="IV834" s="179"/>
      <c r="IW834" s="179"/>
      <c r="IX834" s="179"/>
      <c r="IY834" s="179"/>
      <c r="IZ834" s="179"/>
      <c r="JA834" s="179"/>
      <c r="JB834" s="179"/>
      <c r="JC834" s="179"/>
      <c r="JD834" s="179"/>
      <c r="JE834" s="179"/>
      <c r="JF834" s="179"/>
      <c r="JG834" s="179"/>
      <c r="JH834" s="179"/>
      <c r="JI834" s="179"/>
      <c r="JJ834" s="61"/>
    </row>
    <row r="835" spans="1:270" s="9" customFormat="1" ht="80.099999999999994" customHeight="1" x14ac:dyDescent="0.25">
      <c r="A835" s="9">
        <f t="shared" si="72"/>
        <v>813</v>
      </c>
      <c r="B835" s="9">
        <f t="shared" si="73"/>
        <v>59</v>
      </c>
      <c r="C835" s="11" t="s">
        <v>1518</v>
      </c>
      <c r="D835" s="10" t="s">
        <v>276</v>
      </c>
      <c r="E835" s="9" t="s">
        <v>4017</v>
      </c>
      <c r="F835" s="9" t="s">
        <v>4017</v>
      </c>
      <c r="G835" s="88" t="s">
        <v>297</v>
      </c>
      <c r="H835" s="9" t="s">
        <v>4239</v>
      </c>
      <c r="I835" s="64" t="s">
        <v>4240</v>
      </c>
      <c r="J835" s="9">
        <v>3228117797</v>
      </c>
      <c r="K835" s="9" t="s">
        <v>4017</v>
      </c>
      <c r="L835" s="9">
        <v>30.934669</v>
      </c>
      <c r="M835" s="9">
        <v>69.844271000000006</v>
      </c>
      <c r="N835" s="9" t="s">
        <v>8</v>
      </c>
      <c r="O835" s="9" t="s">
        <v>7</v>
      </c>
      <c r="P835" s="9" t="s">
        <v>8</v>
      </c>
      <c r="R835" s="9">
        <v>4</v>
      </c>
      <c r="T835" s="9" t="s">
        <v>3978</v>
      </c>
      <c r="U835" s="9">
        <v>51600</v>
      </c>
      <c r="V835" s="9" t="s">
        <v>258</v>
      </c>
      <c r="W835" s="10" t="s">
        <v>11</v>
      </c>
      <c r="X835" s="10" t="s">
        <v>1471</v>
      </c>
      <c r="Y835" s="4"/>
      <c r="Z835" s="179"/>
      <c r="AA835" s="179"/>
      <c r="AB835" s="179"/>
      <c r="AC835" s="179"/>
      <c r="AD835" s="179"/>
      <c r="AE835" s="179"/>
      <c r="AF835" s="179"/>
      <c r="AG835" s="179"/>
      <c r="AH835" s="179"/>
      <c r="AI835" s="179"/>
      <c r="AJ835" s="179"/>
      <c r="AK835" s="179"/>
      <c r="AL835" s="179"/>
      <c r="AM835" s="179"/>
      <c r="AN835" s="179"/>
      <c r="AO835" s="179"/>
      <c r="AP835" s="179"/>
      <c r="AQ835" s="179"/>
      <c r="AR835" s="179"/>
      <c r="AS835" s="179"/>
      <c r="AT835" s="179"/>
      <c r="AU835" s="179"/>
      <c r="AV835" s="179"/>
      <c r="AW835" s="179"/>
      <c r="AX835" s="179"/>
      <c r="AY835" s="179"/>
      <c r="AZ835" s="179"/>
      <c r="BA835" s="179"/>
      <c r="BB835" s="179"/>
      <c r="BC835" s="179"/>
      <c r="BD835" s="179"/>
      <c r="BE835" s="179"/>
      <c r="BF835" s="179"/>
      <c r="BG835" s="179"/>
      <c r="BH835" s="179"/>
      <c r="BI835" s="179"/>
      <c r="BJ835" s="179"/>
      <c r="BK835" s="179"/>
      <c r="BL835" s="179"/>
      <c r="BM835" s="179"/>
      <c r="BN835" s="179"/>
      <c r="BO835" s="179"/>
      <c r="BP835" s="179"/>
      <c r="BQ835" s="179"/>
      <c r="BR835" s="179"/>
      <c r="BS835" s="179"/>
      <c r="BT835" s="179"/>
      <c r="BU835" s="179"/>
      <c r="BV835" s="179"/>
      <c r="BW835" s="179"/>
      <c r="BX835" s="179"/>
      <c r="BY835" s="179"/>
      <c r="BZ835" s="179"/>
      <c r="CA835" s="179"/>
      <c r="CB835" s="179"/>
      <c r="CC835" s="179"/>
      <c r="CD835" s="179"/>
      <c r="CE835" s="179"/>
      <c r="CF835" s="179"/>
      <c r="CG835" s="179"/>
      <c r="CH835" s="179"/>
      <c r="CI835" s="179"/>
      <c r="CJ835" s="179"/>
      <c r="CK835" s="179"/>
      <c r="CL835" s="179"/>
      <c r="CM835" s="179"/>
      <c r="CN835" s="179"/>
      <c r="CO835" s="179"/>
      <c r="CP835" s="179"/>
      <c r="CQ835" s="179"/>
      <c r="CR835" s="179"/>
      <c r="CS835" s="179"/>
      <c r="CT835" s="179"/>
      <c r="CU835" s="179"/>
      <c r="CV835" s="179"/>
      <c r="CW835" s="179"/>
      <c r="CX835" s="179"/>
      <c r="CY835" s="179"/>
      <c r="CZ835" s="179"/>
      <c r="DA835" s="179"/>
      <c r="DB835" s="179"/>
      <c r="DC835" s="179"/>
      <c r="DD835" s="179"/>
      <c r="DE835" s="179"/>
      <c r="DF835" s="179"/>
      <c r="DG835" s="179"/>
      <c r="DH835" s="179"/>
      <c r="DI835" s="179"/>
      <c r="DJ835" s="179"/>
      <c r="DK835" s="179"/>
      <c r="DL835" s="179"/>
      <c r="DM835" s="179"/>
      <c r="DN835" s="179"/>
      <c r="DO835" s="179"/>
      <c r="DP835" s="179"/>
      <c r="DQ835" s="179"/>
      <c r="DR835" s="179"/>
      <c r="DS835" s="179"/>
      <c r="DT835" s="179"/>
      <c r="DU835" s="179"/>
      <c r="DV835" s="179"/>
      <c r="DW835" s="179"/>
      <c r="DX835" s="179"/>
      <c r="DY835" s="179"/>
      <c r="DZ835" s="179"/>
      <c r="EA835" s="179"/>
      <c r="EB835" s="179"/>
      <c r="EC835" s="179"/>
      <c r="ED835" s="179"/>
      <c r="EE835" s="179"/>
      <c r="EF835" s="179"/>
      <c r="EG835" s="179"/>
      <c r="EH835" s="179"/>
      <c r="EI835" s="179"/>
      <c r="EJ835" s="179"/>
      <c r="EK835" s="179"/>
      <c r="EL835" s="179"/>
      <c r="EM835" s="179"/>
      <c r="EN835" s="179"/>
      <c r="EO835" s="179"/>
      <c r="EP835" s="179"/>
      <c r="EQ835" s="179"/>
      <c r="ER835" s="179"/>
      <c r="ES835" s="179"/>
      <c r="ET835" s="179"/>
      <c r="EU835" s="179"/>
      <c r="EV835" s="179"/>
      <c r="EW835" s="179"/>
      <c r="EX835" s="179"/>
      <c r="EY835" s="179"/>
      <c r="EZ835" s="179"/>
      <c r="FA835" s="179"/>
      <c r="FB835" s="179"/>
      <c r="FC835" s="179"/>
      <c r="FD835" s="179"/>
      <c r="FE835" s="179"/>
      <c r="FF835" s="179"/>
      <c r="FG835" s="179"/>
      <c r="FH835" s="179"/>
      <c r="FI835" s="179"/>
      <c r="FJ835" s="179"/>
      <c r="FK835" s="179"/>
      <c r="FL835" s="179"/>
      <c r="FM835" s="179"/>
      <c r="FN835" s="179"/>
      <c r="FO835" s="179"/>
      <c r="FP835" s="179"/>
      <c r="FQ835" s="179"/>
      <c r="FR835" s="179"/>
      <c r="FS835" s="179"/>
      <c r="FT835" s="179"/>
      <c r="FU835" s="179"/>
      <c r="FV835" s="179"/>
      <c r="FW835" s="179"/>
      <c r="FX835" s="179"/>
      <c r="FY835" s="179"/>
      <c r="FZ835" s="179"/>
      <c r="GA835" s="179"/>
      <c r="GB835" s="179"/>
      <c r="GC835" s="179"/>
      <c r="GD835" s="179"/>
      <c r="GE835" s="179"/>
      <c r="GF835" s="179"/>
      <c r="GG835" s="179"/>
      <c r="GH835" s="179"/>
      <c r="GI835" s="179"/>
      <c r="GJ835" s="179"/>
      <c r="GK835" s="179"/>
      <c r="GL835" s="179"/>
      <c r="GM835" s="179"/>
      <c r="GN835" s="179"/>
      <c r="GO835" s="179"/>
      <c r="GP835" s="179"/>
      <c r="GQ835" s="179"/>
      <c r="GR835" s="179"/>
      <c r="GS835" s="179"/>
      <c r="GT835" s="179"/>
      <c r="GU835" s="179"/>
      <c r="GV835" s="179"/>
      <c r="GW835" s="179"/>
      <c r="GX835" s="179"/>
      <c r="GY835" s="179"/>
      <c r="GZ835" s="179"/>
      <c r="HA835" s="179"/>
      <c r="HB835" s="179"/>
      <c r="HC835" s="179"/>
      <c r="HD835" s="179"/>
      <c r="HE835" s="179"/>
      <c r="HF835" s="179"/>
      <c r="HG835" s="179"/>
      <c r="HH835" s="179"/>
      <c r="HI835" s="179"/>
      <c r="HJ835" s="179"/>
      <c r="HK835" s="179"/>
      <c r="HL835" s="179"/>
      <c r="HM835" s="179"/>
      <c r="HN835" s="179"/>
      <c r="HO835" s="179"/>
      <c r="HP835" s="179"/>
      <c r="HQ835" s="179"/>
      <c r="HR835" s="179"/>
      <c r="HS835" s="179"/>
      <c r="HT835" s="179"/>
      <c r="HU835" s="179"/>
      <c r="HV835" s="179"/>
      <c r="HW835" s="179"/>
      <c r="HX835" s="179"/>
      <c r="HY835" s="179"/>
      <c r="HZ835" s="179"/>
      <c r="IA835" s="179"/>
      <c r="IB835" s="179"/>
      <c r="IC835" s="179"/>
      <c r="ID835" s="179"/>
      <c r="IE835" s="179"/>
      <c r="IF835" s="179"/>
      <c r="IG835" s="179"/>
      <c r="IH835" s="179"/>
      <c r="II835" s="179"/>
      <c r="IJ835" s="179"/>
      <c r="IK835" s="179"/>
      <c r="IL835" s="179"/>
      <c r="IM835" s="179"/>
      <c r="IN835" s="179"/>
      <c r="IO835" s="179"/>
      <c r="IP835" s="179"/>
      <c r="IQ835" s="179"/>
      <c r="IR835" s="179"/>
      <c r="IS835" s="179"/>
      <c r="IT835" s="179"/>
      <c r="IU835" s="179"/>
      <c r="IV835" s="179"/>
      <c r="IW835" s="179"/>
      <c r="IX835" s="179"/>
      <c r="IY835" s="179"/>
      <c r="IZ835" s="179"/>
      <c r="JA835" s="179"/>
      <c r="JB835" s="179"/>
      <c r="JC835" s="179"/>
      <c r="JD835" s="179"/>
      <c r="JE835" s="179"/>
      <c r="JF835" s="179"/>
      <c r="JG835" s="179"/>
      <c r="JH835" s="179"/>
      <c r="JI835" s="179"/>
      <c r="JJ835" s="61"/>
    </row>
    <row r="836" spans="1:270" s="9" customFormat="1" ht="80.099999999999994" customHeight="1" x14ac:dyDescent="0.25">
      <c r="A836" s="9">
        <f t="shared" si="72"/>
        <v>814</v>
      </c>
      <c r="B836" s="9">
        <f t="shared" si="73"/>
        <v>60</v>
      </c>
      <c r="C836" s="11" t="s">
        <v>1518</v>
      </c>
      <c r="D836" s="10" t="s">
        <v>276</v>
      </c>
      <c r="E836" s="9" t="s">
        <v>280</v>
      </c>
      <c r="F836" s="9" t="s">
        <v>280</v>
      </c>
      <c r="G836" s="88" t="s">
        <v>3735</v>
      </c>
      <c r="H836" s="9" t="s">
        <v>4153</v>
      </c>
      <c r="I836" s="64" t="s">
        <v>4241</v>
      </c>
      <c r="J836" s="9">
        <v>3421751477</v>
      </c>
      <c r="K836" s="9" t="s">
        <v>280</v>
      </c>
      <c r="L836" s="9">
        <v>30.845198</v>
      </c>
      <c r="M836" s="9">
        <v>69.793145999999993</v>
      </c>
      <c r="N836" s="9" t="s">
        <v>8</v>
      </c>
      <c r="O836" s="9" t="s">
        <v>7</v>
      </c>
      <c r="P836" s="9" t="s">
        <v>8</v>
      </c>
      <c r="R836" s="9">
        <v>4</v>
      </c>
      <c r="T836" s="9" t="s">
        <v>3978</v>
      </c>
      <c r="U836" s="9">
        <v>51600</v>
      </c>
      <c r="V836" s="9" t="s">
        <v>258</v>
      </c>
      <c r="W836" s="10" t="s">
        <v>11</v>
      </c>
      <c r="X836" s="10" t="s">
        <v>1471</v>
      </c>
      <c r="Y836" s="4"/>
      <c r="Z836" s="179"/>
      <c r="AA836" s="179"/>
      <c r="AB836" s="179"/>
      <c r="AC836" s="179"/>
      <c r="AD836" s="179"/>
      <c r="AE836" s="179"/>
      <c r="AF836" s="179"/>
      <c r="AG836" s="179"/>
      <c r="AH836" s="179"/>
      <c r="AI836" s="179"/>
      <c r="AJ836" s="179"/>
      <c r="AK836" s="179"/>
      <c r="AL836" s="179"/>
      <c r="AM836" s="179"/>
      <c r="AN836" s="179"/>
      <c r="AO836" s="179"/>
      <c r="AP836" s="179"/>
      <c r="AQ836" s="179"/>
      <c r="AR836" s="179"/>
      <c r="AS836" s="179"/>
      <c r="AT836" s="179"/>
      <c r="AU836" s="179"/>
      <c r="AV836" s="179"/>
      <c r="AW836" s="179"/>
      <c r="AX836" s="179"/>
      <c r="AY836" s="179"/>
      <c r="AZ836" s="179"/>
      <c r="BA836" s="179"/>
      <c r="BB836" s="179"/>
      <c r="BC836" s="179"/>
      <c r="BD836" s="179"/>
      <c r="BE836" s="179"/>
      <c r="BF836" s="179"/>
      <c r="BG836" s="179"/>
      <c r="BH836" s="179"/>
      <c r="BI836" s="179"/>
      <c r="BJ836" s="179"/>
      <c r="BK836" s="179"/>
      <c r="BL836" s="179"/>
      <c r="BM836" s="179"/>
      <c r="BN836" s="179"/>
      <c r="BO836" s="179"/>
      <c r="BP836" s="179"/>
      <c r="BQ836" s="179"/>
      <c r="BR836" s="179"/>
      <c r="BS836" s="179"/>
      <c r="BT836" s="179"/>
      <c r="BU836" s="179"/>
      <c r="BV836" s="179"/>
      <c r="BW836" s="179"/>
      <c r="BX836" s="179"/>
      <c r="BY836" s="179"/>
      <c r="BZ836" s="179"/>
      <c r="CA836" s="179"/>
      <c r="CB836" s="179"/>
      <c r="CC836" s="179"/>
      <c r="CD836" s="179"/>
      <c r="CE836" s="179"/>
      <c r="CF836" s="179"/>
      <c r="CG836" s="179"/>
      <c r="CH836" s="179"/>
      <c r="CI836" s="179"/>
      <c r="CJ836" s="179"/>
      <c r="CK836" s="179"/>
      <c r="CL836" s="179"/>
      <c r="CM836" s="179"/>
      <c r="CN836" s="179"/>
      <c r="CO836" s="179"/>
      <c r="CP836" s="179"/>
      <c r="CQ836" s="179"/>
      <c r="CR836" s="179"/>
      <c r="CS836" s="179"/>
      <c r="CT836" s="179"/>
      <c r="CU836" s="179"/>
      <c r="CV836" s="179"/>
      <c r="CW836" s="179"/>
      <c r="CX836" s="179"/>
      <c r="CY836" s="179"/>
      <c r="CZ836" s="179"/>
      <c r="DA836" s="179"/>
      <c r="DB836" s="179"/>
      <c r="DC836" s="179"/>
      <c r="DD836" s="179"/>
      <c r="DE836" s="179"/>
      <c r="DF836" s="179"/>
      <c r="DG836" s="179"/>
      <c r="DH836" s="179"/>
      <c r="DI836" s="179"/>
      <c r="DJ836" s="179"/>
      <c r="DK836" s="179"/>
      <c r="DL836" s="179"/>
      <c r="DM836" s="179"/>
      <c r="DN836" s="179"/>
      <c r="DO836" s="179"/>
      <c r="DP836" s="179"/>
      <c r="DQ836" s="179"/>
      <c r="DR836" s="179"/>
      <c r="DS836" s="179"/>
      <c r="DT836" s="179"/>
      <c r="DU836" s="179"/>
      <c r="DV836" s="179"/>
      <c r="DW836" s="179"/>
      <c r="DX836" s="179"/>
      <c r="DY836" s="179"/>
      <c r="DZ836" s="179"/>
      <c r="EA836" s="179"/>
      <c r="EB836" s="179"/>
      <c r="EC836" s="179"/>
      <c r="ED836" s="179"/>
      <c r="EE836" s="179"/>
      <c r="EF836" s="179"/>
      <c r="EG836" s="179"/>
      <c r="EH836" s="179"/>
      <c r="EI836" s="179"/>
      <c r="EJ836" s="179"/>
      <c r="EK836" s="179"/>
      <c r="EL836" s="179"/>
      <c r="EM836" s="179"/>
      <c r="EN836" s="179"/>
      <c r="EO836" s="179"/>
      <c r="EP836" s="179"/>
      <c r="EQ836" s="179"/>
      <c r="ER836" s="179"/>
      <c r="ES836" s="179"/>
      <c r="ET836" s="179"/>
      <c r="EU836" s="179"/>
      <c r="EV836" s="179"/>
      <c r="EW836" s="179"/>
      <c r="EX836" s="179"/>
      <c r="EY836" s="179"/>
      <c r="EZ836" s="179"/>
      <c r="FA836" s="179"/>
      <c r="FB836" s="179"/>
      <c r="FC836" s="179"/>
      <c r="FD836" s="179"/>
      <c r="FE836" s="179"/>
      <c r="FF836" s="179"/>
      <c r="FG836" s="179"/>
      <c r="FH836" s="179"/>
      <c r="FI836" s="179"/>
      <c r="FJ836" s="179"/>
      <c r="FK836" s="179"/>
      <c r="FL836" s="179"/>
      <c r="FM836" s="179"/>
      <c r="FN836" s="179"/>
      <c r="FO836" s="179"/>
      <c r="FP836" s="179"/>
      <c r="FQ836" s="179"/>
      <c r="FR836" s="179"/>
      <c r="FS836" s="179"/>
      <c r="FT836" s="179"/>
      <c r="FU836" s="179"/>
      <c r="FV836" s="179"/>
      <c r="FW836" s="179"/>
      <c r="FX836" s="179"/>
      <c r="FY836" s="179"/>
      <c r="FZ836" s="179"/>
      <c r="GA836" s="179"/>
      <c r="GB836" s="179"/>
      <c r="GC836" s="179"/>
      <c r="GD836" s="179"/>
      <c r="GE836" s="179"/>
      <c r="GF836" s="179"/>
      <c r="GG836" s="179"/>
      <c r="GH836" s="179"/>
      <c r="GI836" s="179"/>
      <c r="GJ836" s="179"/>
      <c r="GK836" s="179"/>
      <c r="GL836" s="179"/>
      <c r="GM836" s="179"/>
      <c r="GN836" s="179"/>
      <c r="GO836" s="179"/>
      <c r="GP836" s="179"/>
      <c r="GQ836" s="179"/>
      <c r="GR836" s="179"/>
      <c r="GS836" s="179"/>
      <c r="GT836" s="179"/>
      <c r="GU836" s="179"/>
      <c r="GV836" s="179"/>
      <c r="GW836" s="179"/>
      <c r="GX836" s="179"/>
      <c r="GY836" s="179"/>
      <c r="GZ836" s="179"/>
      <c r="HA836" s="179"/>
      <c r="HB836" s="179"/>
      <c r="HC836" s="179"/>
      <c r="HD836" s="179"/>
      <c r="HE836" s="179"/>
      <c r="HF836" s="179"/>
      <c r="HG836" s="179"/>
      <c r="HH836" s="179"/>
      <c r="HI836" s="179"/>
      <c r="HJ836" s="179"/>
      <c r="HK836" s="179"/>
      <c r="HL836" s="179"/>
      <c r="HM836" s="179"/>
      <c r="HN836" s="179"/>
      <c r="HO836" s="179"/>
      <c r="HP836" s="179"/>
      <c r="HQ836" s="179"/>
      <c r="HR836" s="179"/>
      <c r="HS836" s="179"/>
      <c r="HT836" s="179"/>
      <c r="HU836" s="179"/>
      <c r="HV836" s="179"/>
      <c r="HW836" s="179"/>
      <c r="HX836" s="179"/>
      <c r="HY836" s="179"/>
      <c r="HZ836" s="179"/>
      <c r="IA836" s="179"/>
      <c r="IB836" s="179"/>
      <c r="IC836" s="179"/>
      <c r="ID836" s="179"/>
      <c r="IE836" s="179"/>
      <c r="IF836" s="179"/>
      <c r="IG836" s="179"/>
      <c r="IH836" s="179"/>
      <c r="II836" s="179"/>
      <c r="IJ836" s="179"/>
      <c r="IK836" s="179"/>
      <c r="IL836" s="179"/>
      <c r="IM836" s="179"/>
      <c r="IN836" s="179"/>
      <c r="IO836" s="179"/>
      <c r="IP836" s="179"/>
      <c r="IQ836" s="179"/>
      <c r="IR836" s="179"/>
      <c r="IS836" s="179"/>
      <c r="IT836" s="179"/>
      <c r="IU836" s="179"/>
      <c r="IV836" s="179"/>
      <c r="IW836" s="179"/>
      <c r="IX836" s="179"/>
      <c r="IY836" s="179"/>
      <c r="IZ836" s="179"/>
      <c r="JA836" s="179"/>
      <c r="JB836" s="179"/>
      <c r="JC836" s="179"/>
      <c r="JD836" s="179"/>
      <c r="JE836" s="179"/>
      <c r="JF836" s="179"/>
      <c r="JG836" s="179"/>
      <c r="JH836" s="179"/>
      <c r="JI836" s="179"/>
      <c r="JJ836" s="61"/>
    </row>
    <row r="837" spans="1:270" s="9" customFormat="1" ht="80.099999999999994" customHeight="1" x14ac:dyDescent="0.25">
      <c r="A837" s="9">
        <f t="shared" si="72"/>
        <v>815</v>
      </c>
      <c r="B837" s="9">
        <f t="shared" si="73"/>
        <v>61</v>
      </c>
      <c r="C837" s="11" t="s">
        <v>1518</v>
      </c>
      <c r="D837" s="10" t="s">
        <v>276</v>
      </c>
      <c r="E837" s="9" t="s">
        <v>280</v>
      </c>
      <c r="F837" s="9" t="s">
        <v>280</v>
      </c>
      <c r="G837" s="88" t="s">
        <v>3735</v>
      </c>
      <c r="H837" s="9" t="s">
        <v>993</v>
      </c>
      <c r="I837" s="64" t="s">
        <v>4242</v>
      </c>
      <c r="J837" s="9">
        <v>3492333226</v>
      </c>
      <c r="K837" s="9" t="s">
        <v>280</v>
      </c>
      <c r="L837" s="9">
        <v>30.760418000000001</v>
      </c>
      <c r="M837" s="9">
        <v>69.747945000000001</v>
      </c>
      <c r="N837" s="9" t="s">
        <v>8</v>
      </c>
      <c r="O837" s="9" t="s">
        <v>7</v>
      </c>
      <c r="P837" s="9" t="s">
        <v>8</v>
      </c>
      <c r="R837" s="9">
        <v>4</v>
      </c>
      <c r="T837" s="9" t="s">
        <v>3978</v>
      </c>
      <c r="U837" s="9">
        <v>51600</v>
      </c>
      <c r="V837" s="9" t="s">
        <v>258</v>
      </c>
      <c r="W837" s="10" t="s">
        <v>11</v>
      </c>
      <c r="X837" s="10" t="s">
        <v>1471</v>
      </c>
      <c r="Y837" s="4"/>
      <c r="Z837" s="179"/>
      <c r="AA837" s="179"/>
      <c r="AB837" s="179"/>
      <c r="AC837" s="179"/>
      <c r="AD837" s="179"/>
      <c r="AE837" s="179"/>
      <c r="AF837" s="179"/>
      <c r="AG837" s="179"/>
      <c r="AH837" s="179"/>
      <c r="AI837" s="179"/>
      <c r="AJ837" s="179"/>
      <c r="AK837" s="179"/>
      <c r="AL837" s="179"/>
      <c r="AM837" s="179"/>
      <c r="AN837" s="179"/>
      <c r="AO837" s="179"/>
      <c r="AP837" s="179"/>
      <c r="AQ837" s="179"/>
      <c r="AR837" s="179"/>
      <c r="AS837" s="179"/>
      <c r="AT837" s="179"/>
      <c r="AU837" s="179"/>
      <c r="AV837" s="179"/>
      <c r="AW837" s="179"/>
      <c r="AX837" s="179"/>
      <c r="AY837" s="179"/>
      <c r="AZ837" s="179"/>
      <c r="BA837" s="179"/>
      <c r="BB837" s="179"/>
      <c r="BC837" s="179"/>
      <c r="BD837" s="179"/>
      <c r="BE837" s="179"/>
      <c r="BF837" s="179"/>
      <c r="BG837" s="179"/>
      <c r="BH837" s="179"/>
      <c r="BI837" s="179"/>
      <c r="BJ837" s="179"/>
      <c r="BK837" s="179"/>
      <c r="BL837" s="179"/>
      <c r="BM837" s="179"/>
      <c r="BN837" s="179"/>
      <c r="BO837" s="179"/>
      <c r="BP837" s="179"/>
      <c r="BQ837" s="179"/>
      <c r="BR837" s="179"/>
      <c r="BS837" s="179"/>
      <c r="BT837" s="179"/>
      <c r="BU837" s="179"/>
      <c r="BV837" s="179"/>
      <c r="BW837" s="179"/>
      <c r="BX837" s="179"/>
      <c r="BY837" s="179"/>
      <c r="BZ837" s="179"/>
      <c r="CA837" s="179"/>
      <c r="CB837" s="179"/>
      <c r="CC837" s="179"/>
      <c r="CD837" s="179"/>
      <c r="CE837" s="179"/>
      <c r="CF837" s="179"/>
      <c r="CG837" s="179"/>
      <c r="CH837" s="179"/>
      <c r="CI837" s="179"/>
      <c r="CJ837" s="179"/>
      <c r="CK837" s="179"/>
      <c r="CL837" s="179"/>
      <c r="CM837" s="179"/>
      <c r="CN837" s="179"/>
      <c r="CO837" s="179"/>
      <c r="CP837" s="179"/>
      <c r="CQ837" s="179"/>
      <c r="CR837" s="179"/>
      <c r="CS837" s="179"/>
      <c r="CT837" s="179"/>
      <c r="CU837" s="179"/>
      <c r="CV837" s="179"/>
      <c r="CW837" s="179"/>
      <c r="CX837" s="179"/>
      <c r="CY837" s="179"/>
      <c r="CZ837" s="179"/>
      <c r="DA837" s="179"/>
      <c r="DB837" s="179"/>
      <c r="DC837" s="179"/>
      <c r="DD837" s="179"/>
      <c r="DE837" s="179"/>
      <c r="DF837" s="179"/>
      <c r="DG837" s="179"/>
      <c r="DH837" s="179"/>
      <c r="DI837" s="179"/>
      <c r="DJ837" s="179"/>
      <c r="DK837" s="179"/>
      <c r="DL837" s="179"/>
      <c r="DM837" s="179"/>
      <c r="DN837" s="179"/>
      <c r="DO837" s="179"/>
      <c r="DP837" s="179"/>
      <c r="DQ837" s="179"/>
      <c r="DR837" s="179"/>
      <c r="DS837" s="179"/>
      <c r="DT837" s="179"/>
      <c r="DU837" s="179"/>
      <c r="DV837" s="179"/>
      <c r="DW837" s="179"/>
      <c r="DX837" s="179"/>
      <c r="DY837" s="179"/>
      <c r="DZ837" s="179"/>
      <c r="EA837" s="179"/>
      <c r="EB837" s="179"/>
      <c r="EC837" s="179"/>
      <c r="ED837" s="179"/>
      <c r="EE837" s="179"/>
      <c r="EF837" s="179"/>
      <c r="EG837" s="179"/>
      <c r="EH837" s="179"/>
      <c r="EI837" s="179"/>
      <c r="EJ837" s="179"/>
      <c r="EK837" s="179"/>
      <c r="EL837" s="179"/>
      <c r="EM837" s="179"/>
      <c r="EN837" s="179"/>
      <c r="EO837" s="179"/>
      <c r="EP837" s="179"/>
      <c r="EQ837" s="179"/>
      <c r="ER837" s="179"/>
      <c r="ES837" s="179"/>
      <c r="ET837" s="179"/>
      <c r="EU837" s="179"/>
      <c r="EV837" s="179"/>
      <c r="EW837" s="179"/>
      <c r="EX837" s="179"/>
      <c r="EY837" s="179"/>
      <c r="EZ837" s="179"/>
      <c r="FA837" s="179"/>
      <c r="FB837" s="179"/>
      <c r="FC837" s="179"/>
      <c r="FD837" s="179"/>
      <c r="FE837" s="179"/>
      <c r="FF837" s="179"/>
      <c r="FG837" s="179"/>
      <c r="FH837" s="179"/>
      <c r="FI837" s="179"/>
      <c r="FJ837" s="179"/>
      <c r="FK837" s="179"/>
      <c r="FL837" s="179"/>
      <c r="FM837" s="179"/>
      <c r="FN837" s="179"/>
      <c r="FO837" s="179"/>
      <c r="FP837" s="179"/>
      <c r="FQ837" s="179"/>
      <c r="FR837" s="179"/>
      <c r="FS837" s="179"/>
      <c r="FT837" s="179"/>
      <c r="FU837" s="179"/>
      <c r="FV837" s="179"/>
      <c r="FW837" s="179"/>
      <c r="FX837" s="179"/>
      <c r="FY837" s="179"/>
      <c r="FZ837" s="179"/>
      <c r="GA837" s="179"/>
      <c r="GB837" s="179"/>
      <c r="GC837" s="179"/>
      <c r="GD837" s="179"/>
      <c r="GE837" s="179"/>
      <c r="GF837" s="179"/>
      <c r="GG837" s="179"/>
      <c r="GH837" s="179"/>
      <c r="GI837" s="179"/>
      <c r="GJ837" s="179"/>
      <c r="GK837" s="179"/>
      <c r="GL837" s="179"/>
      <c r="GM837" s="179"/>
      <c r="GN837" s="179"/>
      <c r="GO837" s="179"/>
      <c r="GP837" s="179"/>
      <c r="GQ837" s="179"/>
      <c r="GR837" s="179"/>
      <c r="GS837" s="179"/>
      <c r="GT837" s="179"/>
      <c r="GU837" s="179"/>
      <c r="GV837" s="179"/>
      <c r="GW837" s="179"/>
      <c r="GX837" s="179"/>
      <c r="GY837" s="179"/>
      <c r="GZ837" s="179"/>
      <c r="HA837" s="179"/>
      <c r="HB837" s="179"/>
      <c r="HC837" s="179"/>
      <c r="HD837" s="179"/>
      <c r="HE837" s="179"/>
      <c r="HF837" s="179"/>
      <c r="HG837" s="179"/>
      <c r="HH837" s="179"/>
      <c r="HI837" s="179"/>
      <c r="HJ837" s="179"/>
      <c r="HK837" s="179"/>
      <c r="HL837" s="179"/>
      <c r="HM837" s="179"/>
      <c r="HN837" s="179"/>
      <c r="HO837" s="179"/>
      <c r="HP837" s="179"/>
      <c r="HQ837" s="179"/>
      <c r="HR837" s="179"/>
      <c r="HS837" s="179"/>
      <c r="HT837" s="179"/>
      <c r="HU837" s="179"/>
      <c r="HV837" s="179"/>
      <c r="HW837" s="179"/>
      <c r="HX837" s="179"/>
      <c r="HY837" s="179"/>
      <c r="HZ837" s="179"/>
      <c r="IA837" s="179"/>
      <c r="IB837" s="179"/>
      <c r="IC837" s="179"/>
      <c r="ID837" s="179"/>
      <c r="IE837" s="179"/>
      <c r="IF837" s="179"/>
      <c r="IG837" s="179"/>
      <c r="IH837" s="179"/>
      <c r="II837" s="179"/>
      <c r="IJ837" s="179"/>
      <c r="IK837" s="179"/>
      <c r="IL837" s="179"/>
      <c r="IM837" s="179"/>
      <c r="IN837" s="179"/>
      <c r="IO837" s="179"/>
      <c r="IP837" s="179"/>
      <c r="IQ837" s="179"/>
      <c r="IR837" s="179"/>
      <c r="IS837" s="179"/>
      <c r="IT837" s="179"/>
      <c r="IU837" s="179"/>
      <c r="IV837" s="179"/>
      <c r="IW837" s="179"/>
      <c r="IX837" s="179"/>
      <c r="IY837" s="179"/>
      <c r="IZ837" s="179"/>
      <c r="JA837" s="179"/>
      <c r="JB837" s="179"/>
      <c r="JC837" s="179"/>
      <c r="JD837" s="179"/>
      <c r="JE837" s="179"/>
      <c r="JF837" s="179"/>
      <c r="JG837" s="179"/>
      <c r="JH837" s="179"/>
      <c r="JI837" s="179"/>
      <c r="JJ837" s="61"/>
    </row>
    <row r="838" spans="1:270" s="9" customFormat="1" ht="80.099999999999994" customHeight="1" x14ac:dyDescent="0.25">
      <c r="A838" s="9">
        <f t="shared" si="72"/>
        <v>816</v>
      </c>
      <c r="B838" s="9">
        <f t="shared" si="73"/>
        <v>62</v>
      </c>
      <c r="C838" s="11" t="s">
        <v>1518</v>
      </c>
      <c r="D838" s="10" t="s">
        <v>276</v>
      </c>
      <c r="E838" s="9" t="s">
        <v>4017</v>
      </c>
      <c r="F838" s="9" t="s">
        <v>4017</v>
      </c>
      <c r="G838" s="88" t="s">
        <v>297</v>
      </c>
      <c r="H838" s="9" t="s">
        <v>1110</v>
      </c>
      <c r="I838" s="64" t="s">
        <v>4243</v>
      </c>
      <c r="J838" s="9">
        <v>3213269417</v>
      </c>
      <c r="K838" s="9" t="s">
        <v>4017</v>
      </c>
      <c r="L838" s="9">
        <v>30.970013000000002</v>
      </c>
      <c r="M838" s="9">
        <v>69.866187999999994</v>
      </c>
      <c r="N838" s="9" t="s">
        <v>8</v>
      </c>
      <c r="O838" s="9" t="s">
        <v>7</v>
      </c>
      <c r="P838" s="9" t="s">
        <v>8</v>
      </c>
      <c r="R838" s="9">
        <v>4</v>
      </c>
      <c r="T838" s="9" t="s">
        <v>3978</v>
      </c>
      <c r="U838" s="9">
        <v>51600</v>
      </c>
      <c r="V838" s="9" t="s">
        <v>258</v>
      </c>
      <c r="W838" s="10" t="s">
        <v>11</v>
      </c>
      <c r="X838" s="10" t="s">
        <v>1471</v>
      </c>
      <c r="Y838" s="4"/>
      <c r="Z838" s="179"/>
      <c r="AA838" s="179"/>
      <c r="AB838" s="179"/>
      <c r="AC838" s="179"/>
      <c r="AD838" s="179"/>
      <c r="AE838" s="179"/>
      <c r="AF838" s="179"/>
      <c r="AG838" s="179"/>
      <c r="AH838" s="179"/>
      <c r="AI838" s="179"/>
      <c r="AJ838" s="179"/>
      <c r="AK838" s="179"/>
      <c r="AL838" s="179"/>
      <c r="AM838" s="179"/>
      <c r="AN838" s="179"/>
      <c r="AO838" s="179"/>
      <c r="AP838" s="179"/>
      <c r="AQ838" s="179"/>
      <c r="AR838" s="179"/>
      <c r="AS838" s="179"/>
      <c r="AT838" s="179"/>
      <c r="AU838" s="179"/>
      <c r="AV838" s="179"/>
      <c r="AW838" s="179"/>
      <c r="AX838" s="179"/>
      <c r="AY838" s="179"/>
      <c r="AZ838" s="179"/>
      <c r="BA838" s="179"/>
      <c r="BB838" s="179"/>
      <c r="BC838" s="179"/>
      <c r="BD838" s="179"/>
      <c r="BE838" s="179"/>
      <c r="BF838" s="179"/>
      <c r="BG838" s="179"/>
      <c r="BH838" s="179"/>
      <c r="BI838" s="179"/>
      <c r="BJ838" s="179"/>
      <c r="BK838" s="179"/>
      <c r="BL838" s="179"/>
      <c r="BM838" s="179"/>
      <c r="BN838" s="179"/>
      <c r="BO838" s="179"/>
      <c r="BP838" s="179"/>
      <c r="BQ838" s="179"/>
      <c r="BR838" s="179"/>
      <c r="BS838" s="179"/>
      <c r="BT838" s="179"/>
      <c r="BU838" s="179"/>
      <c r="BV838" s="179"/>
      <c r="BW838" s="179"/>
      <c r="BX838" s="179"/>
      <c r="BY838" s="179"/>
      <c r="BZ838" s="179"/>
      <c r="CA838" s="179"/>
      <c r="CB838" s="179"/>
      <c r="CC838" s="179"/>
      <c r="CD838" s="179"/>
      <c r="CE838" s="179"/>
      <c r="CF838" s="179"/>
      <c r="CG838" s="179"/>
      <c r="CH838" s="179"/>
      <c r="CI838" s="179"/>
      <c r="CJ838" s="179"/>
      <c r="CK838" s="179"/>
      <c r="CL838" s="179"/>
      <c r="CM838" s="179"/>
      <c r="CN838" s="179"/>
      <c r="CO838" s="179"/>
      <c r="CP838" s="179"/>
      <c r="CQ838" s="179"/>
      <c r="CR838" s="179"/>
      <c r="CS838" s="179"/>
      <c r="CT838" s="179"/>
      <c r="CU838" s="179"/>
      <c r="CV838" s="179"/>
      <c r="CW838" s="179"/>
      <c r="CX838" s="179"/>
      <c r="CY838" s="179"/>
      <c r="CZ838" s="179"/>
      <c r="DA838" s="179"/>
      <c r="DB838" s="179"/>
      <c r="DC838" s="179"/>
      <c r="DD838" s="179"/>
      <c r="DE838" s="179"/>
      <c r="DF838" s="179"/>
      <c r="DG838" s="179"/>
      <c r="DH838" s="179"/>
      <c r="DI838" s="179"/>
      <c r="DJ838" s="179"/>
      <c r="DK838" s="179"/>
      <c r="DL838" s="179"/>
      <c r="DM838" s="179"/>
      <c r="DN838" s="179"/>
      <c r="DO838" s="179"/>
      <c r="DP838" s="179"/>
      <c r="DQ838" s="179"/>
      <c r="DR838" s="179"/>
      <c r="DS838" s="179"/>
      <c r="DT838" s="179"/>
      <c r="DU838" s="179"/>
      <c r="DV838" s="179"/>
      <c r="DW838" s="179"/>
      <c r="DX838" s="179"/>
      <c r="DY838" s="179"/>
      <c r="DZ838" s="179"/>
      <c r="EA838" s="179"/>
      <c r="EB838" s="179"/>
      <c r="EC838" s="179"/>
      <c r="ED838" s="179"/>
      <c r="EE838" s="179"/>
      <c r="EF838" s="179"/>
      <c r="EG838" s="179"/>
      <c r="EH838" s="179"/>
      <c r="EI838" s="179"/>
      <c r="EJ838" s="179"/>
      <c r="EK838" s="179"/>
      <c r="EL838" s="179"/>
      <c r="EM838" s="179"/>
      <c r="EN838" s="179"/>
      <c r="EO838" s="179"/>
      <c r="EP838" s="179"/>
      <c r="EQ838" s="179"/>
      <c r="ER838" s="179"/>
      <c r="ES838" s="179"/>
      <c r="ET838" s="179"/>
      <c r="EU838" s="179"/>
      <c r="EV838" s="179"/>
      <c r="EW838" s="179"/>
      <c r="EX838" s="179"/>
      <c r="EY838" s="179"/>
      <c r="EZ838" s="179"/>
      <c r="FA838" s="179"/>
      <c r="FB838" s="179"/>
      <c r="FC838" s="179"/>
      <c r="FD838" s="179"/>
      <c r="FE838" s="179"/>
      <c r="FF838" s="179"/>
      <c r="FG838" s="179"/>
      <c r="FH838" s="179"/>
      <c r="FI838" s="179"/>
      <c r="FJ838" s="179"/>
      <c r="FK838" s="179"/>
      <c r="FL838" s="179"/>
      <c r="FM838" s="179"/>
      <c r="FN838" s="179"/>
      <c r="FO838" s="179"/>
      <c r="FP838" s="179"/>
      <c r="FQ838" s="179"/>
      <c r="FR838" s="179"/>
      <c r="FS838" s="179"/>
      <c r="FT838" s="179"/>
      <c r="FU838" s="179"/>
      <c r="FV838" s="179"/>
      <c r="FW838" s="179"/>
      <c r="FX838" s="179"/>
      <c r="FY838" s="179"/>
      <c r="FZ838" s="179"/>
      <c r="GA838" s="179"/>
      <c r="GB838" s="179"/>
      <c r="GC838" s="179"/>
      <c r="GD838" s="179"/>
      <c r="GE838" s="179"/>
      <c r="GF838" s="179"/>
      <c r="GG838" s="179"/>
      <c r="GH838" s="179"/>
      <c r="GI838" s="179"/>
      <c r="GJ838" s="179"/>
      <c r="GK838" s="179"/>
      <c r="GL838" s="179"/>
      <c r="GM838" s="179"/>
      <c r="GN838" s="179"/>
      <c r="GO838" s="179"/>
      <c r="GP838" s="179"/>
      <c r="GQ838" s="179"/>
      <c r="GR838" s="179"/>
      <c r="GS838" s="179"/>
      <c r="GT838" s="179"/>
      <c r="GU838" s="179"/>
      <c r="GV838" s="179"/>
      <c r="GW838" s="179"/>
      <c r="GX838" s="179"/>
      <c r="GY838" s="179"/>
      <c r="GZ838" s="179"/>
      <c r="HA838" s="179"/>
      <c r="HB838" s="179"/>
      <c r="HC838" s="179"/>
      <c r="HD838" s="179"/>
      <c r="HE838" s="179"/>
      <c r="HF838" s="179"/>
      <c r="HG838" s="179"/>
      <c r="HH838" s="179"/>
      <c r="HI838" s="179"/>
      <c r="HJ838" s="179"/>
      <c r="HK838" s="179"/>
      <c r="HL838" s="179"/>
      <c r="HM838" s="179"/>
      <c r="HN838" s="179"/>
      <c r="HO838" s="179"/>
      <c r="HP838" s="179"/>
      <c r="HQ838" s="179"/>
      <c r="HR838" s="179"/>
      <c r="HS838" s="179"/>
      <c r="HT838" s="179"/>
      <c r="HU838" s="179"/>
      <c r="HV838" s="179"/>
      <c r="HW838" s="179"/>
      <c r="HX838" s="179"/>
      <c r="HY838" s="179"/>
      <c r="HZ838" s="179"/>
      <c r="IA838" s="179"/>
      <c r="IB838" s="179"/>
      <c r="IC838" s="179"/>
      <c r="ID838" s="179"/>
      <c r="IE838" s="179"/>
      <c r="IF838" s="179"/>
      <c r="IG838" s="179"/>
      <c r="IH838" s="179"/>
      <c r="II838" s="179"/>
      <c r="IJ838" s="179"/>
      <c r="IK838" s="179"/>
      <c r="IL838" s="179"/>
      <c r="IM838" s="179"/>
      <c r="IN838" s="179"/>
      <c r="IO838" s="179"/>
      <c r="IP838" s="179"/>
      <c r="IQ838" s="179"/>
      <c r="IR838" s="179"/>
      <c r="IS838" s="179"/>
      <c r="IT838" s="179"/>
      <c r="IU838" s="179"/>
      <c r="IV838" s="179"/>
      <c r="IW838" s="179"/>
      <c r="IX838" s="179"/>
      <c r="IY838" s="179"/>
      <c r="IZ838" s="179"/>
      <c r="JA838" s="179"/>
      <c r="JB838" s="179"/>
      <c r="JC838" s="179"/>
      <c r="JD838" s="179"/>
      <c r="JE838" s="179"/>
      <c r="JF838" s="179"/>
      <c r="JG838" s="179"/>
      <c r="JH838" s="179"/>
      <c r="JI838" s="179"/>
      <c r="JJ838" s="61"/>
    </row>
    <row r="839" spans="1:270" s="9" customFormat="1" ht="80.099999999999994" customHeight="1" x14ac:dyDescent="0.25">
      <c r="A839" s="9">
        <f t="shared" si="72"/>
        <v>817</v>
      </c>
      <c r="B839" s="9">
        <f t="shared" si="73"/>
        <v>63</v>
      </c>
      <c r="C839" s="11" t="s">
        <v>1518</v>
      </c>
      <c r="D839" s="10" t="s">
        <v>276</v>
      </c>
      <c r="E839" s="9" t="s">
        <v>4017</v>
      </c>
      <c r="F839" s="9" t="s">
        <v>4017</v>
      </c>
      <c r="G839" s="88" t="s">
        <v>297</v>
      </c>
      <c r="H839" s="9" t="s">
        <v>4244</v>
      </c>
      <c r="I839" s="64" t="s">
        <v>4245</v>
      </c>
      <c r="J839" s="9">
        <v>3497153239</v>
      </c>
      <c r="K839" s="9" t="s">
        <v>4017</v>
      </c>
      <c r="L839" s="9">
        <v>30.936364000000001</v>
      </c>
      <c r="M839" s="9">
        <v>69.830912999999995</v>
      </c>
      <c r="N839" s="9" t="s">
        <v>8</v>
      </c>
      <c r="O839" s="9" t="s">
        <v>7</v>
      </c>
      <c r="P839" s="9" t="s">
        <v>8</v>
      </c>
      <c r="R839" s="9">
        <v>4</v>
      </c>
      <c r="T839" s="9" t="s">
        <v>3978</v>
      </c>
      <c r="U839" s="9">
        <v>51600</v>
      </c>
      <c r="V839" s="9" t="s">
        <v>258</v>
      </c>
      <c r="W839" s="10" t="s">
        <v>11</v>
      </c>
      <c r="X839" s="10" t="s">
        <v>1471</v>
      </c>
      <c r="Y839" s="4"/>
      <c r="Z839" s="179"/>
      <c r="AA839" s="179"/>
      <c r="AB839" s="179"/>
      <c r="AC839" s="179"/>
      <c r="AD839" s="179"/>
      <c r="AE839" s="179"/>
      <c r="AF839" s="179"/>
      <c r="AG839" s="179"/>
      <c r="AH839" s="179"/>
      <c r="AI839" s="179"/>
      <c r="AJ839" s="179"/>
      <c r="AK839" s="179"/>
      <c r="AL839" s="179"/>
      <c r="AM839" s="179"/>
      <c r="AN839" s="179"/>
      <c r="AO839" s="179"/>
      <c r="AP839" s="179"/>
      <c r="AQ839" s="179"/>
      <c r="AR839" s="179"/>
      <c r="AS839" s="179"/>
      <c r="AT839" s="179"/>
      <c r="AU839" s="179"/>
      <c r="AV839" s="179"/>
      <c r="AW839" s="179"/>
      <c r="AX839" s="179"/>
      <c r="AY839" s="179"/>
      <c r="AZ839" s="179"/>
      <c r="BA839" s="179"/>
      <c r="BB839" s="179"/>
      <c r="BC839" s="179"/>
      <c r="BD839" s="179"/>
      <c r="BE839" s="179"/>
      <c r="BF839" s="179"/>
      <c r="BG839" s="179"/>
      <c r="BH839" s="179"/>
      <c r="BI839" s="179"/>
      <c r="BJ839" s="179"/>
      <c r="BK839" s="179"/>
      <c r="BL839" s="179"/>
      <c r="BM839" s="179"/>
      <c r="BN839" s="179"/>
      <c r="BO839" s="179"/>
      <c r="BP839" s="179"/>
      <c r="BQ839" s="179"/>
      <c r="BR839" s="179"/>
      <c r="BS839" s="179"/>
      <c r="BT839" s="179"/>
      <c r="BU839" s="179"/>
      <c r="BV839" s="179"/>
      <c r="BW839" s="179"/>
      <c r="BX839" s="179"/>
      <c r="BY839" s="179"/>
      <c r="BZ839" s="179"/>
      <c r="CA839" s="179"/>
      <c r="CB839" s="179"/>
      <c r="CC839" s="179"/>
      <c r="CD839" s="179"/>
      <c r="CE839" s="179"/>
      <c r="CF839" s="179"/>
      <c r="CG839" s="179"/>
      <c r="CH839" s="179"/>
      <c r="CI839" s="179"/>
      <c r="CJ839" s="179"/>
      <c r="CK839" s="179"/>
      <c r="CL839" s="179"/>
      <c r="CM839" s="179"/>
      <c r="CN839" s="179"/>
      <c r="CO839" s="179"/>
      <c r="CP839" s="179"/>
      <c r="CQ839" s="179"/>
      <c r="CR839" s="179"/>
      <c r="CS839" s="179"/>
      <c r="CT839" s="179"/>
      <c r="CU839" s="179"/>
      <c r="CV839" s="179"/>
      <c r="CW839" s="179"/>
      <c r="CX839" s="179"/>
      <c r="CY839" s="179"/>
      <c r="CZ839" s="179"/>
      <c r="DA839" s="179"/>
      <c r="DB839" s="179"/>
      <c r="DC839" s="179"/>
      <c r="DD839" s="179"/>
      <c r="DE839" s="179"/>
      <c r="DF839" s="179"/>
      <c r="DG839" s="179"/>
      <c r="DH839" s="179"/>
      <c r="DI839" s="179"/>
      <c r="DJ839" s="179"/>
      <c r="DK839" s="179"/>
      <c r="DL839" s="179"/>
      <c r="DM839" s="179"/>
      <c r="DN839" s="179"/>
      <c r="DO839" s="179"/>
      <c r="DP839" s="179"/>
      <c r="DQ839" s="179"/>
      <c r="DR839" s="179"/>
      <c r="DS839" s="179"/>
      <c r="DT839" s="179"/>
      <c r="DU839" s="179"/>
      <c r="DV839" s="179"/>
      <c r="DW839" s="179"/>
      <c r="DX839" s="179"/>
      <c r="DY839" s="179"/>
      <c r="DZ839" s="179"/>
      <c r="EA839" s="179"/>
      <c r="EB839" s="179"/>
      <c r="EC839" s="179"/>
      <c r="ED839" s="179"/>
      <c r="EE839" s="179"/>
      <c r="EF839" s="179"/>
      <c r="EG839" s="179"/>
      <c r="EH839" s="179"/>
      <c r="EI839" s="179"/>
      <c r="EJ839" s="179"/>
      <c r="EK839" s="179"/>
      <c r="EL839" s="179"/>
      <c r="EM839" s="179"/>
      <c r="EN839" s="179"/>
      <c r="EO839" s="179"/>
      <c r="EP839" s="179"/>
      <c r="EQ839" s="179"/>
      <c r="ER839" s="179"/>
      <c r="ES839" s="179"/>
      <c r="ET839" s="179"/>
      <c r="EU839" s="179"/>
      <c r="EV839" s="179"/>
      <c r="EW839" s="179"/>
      <c r="EX839" s="179"/>
      <c r="EY839" s="179"/>
      <c r="EZ839" s="179"/>
      <c r="FA839" s="179"/>
      <c r="FB839" s="179"/>
      <c r="FC839" s="179"/>
      <c r="FD839" s="179"/>
      <c r="FE839" s="179"/>
      <c r="FF839" s="179"/>
      <c r="FG839" s="179"/>
      <c r="FH839" s="179"/>
      <c r="FI839" s="179"/>
      <c r="FJ839" s="179"/>
      <c r="FK839" s="179"/>
      <c r="FL839" s="179"/>
      <c r="FM839" s="179"/>
      <c r="FN839" s="179"/>
      <c r="FO839" s="179"/>
      <c r="FP839" s="179"/>
      <c r="FQ839" s="179"/>
      <c r="FR839" s="179"/>
      <c r="FS839" s="179"/>
      <c r="FT839" s="179"/>
      <c r="FU839" s="179"/>
      <c r="FV839" s="179"/>
      <c r="FW839" s="179"/>
      <c r="FX839" s="179"/>
      <c r="FY839" s="179"/>
      <c r="FZ839" s="179"/>
      <c r="GA839" s="179"/>
      <c r="GB839" s="179"/>
      <c r="GC839" s="179"/>
      <c r="GD839" s="179"/>
      <c r="GE839" s="179"/>
      <c r="GF839" s="179"/>
      <c r="GG839" s="179"/>
      <c r="GH839" s="179"/>
      <c r="GI839" s="179"/>
      <c r="GJ839" s="179"/>
      <c r="GK839" s="179"/>
      <c r="GL839" s="179"/>
      <c r="GM839" s="179"/>
      <c r="GN839" s="179"/>
      <c r="GO839" s="179"/>
      <c r="GP839" s="179"/>
      <c r="GQ839" s="179"/>
      <c r="GR839" s="179"/>
      <c r="GS839" s="179"/>
      <c r="GT839" s="179"/>
      <c r="GU839" s="179"/>
      <c r="GV839" s="179"/>
      <c r="GW839" s="179"/>
      <c r="GX839" s="179"/>
      <c r="GY839" s="179"/>
      <c r="GZ839" s="179"/>
      <c r="HA839" s="179"/>
      <c r="HB839" s="179"/>
      <c r="HC839" s="179"/>
      <c r="HD839" s="179"/>
      <c r="HE839" s="179"/>
      <c r="HF839" s="179"/>
      <c r="HG839" s="179"/>
      <c r="HH839" s="179"/>
      <c r="HI839" s="179"/>
      <c r="HJ839" s="179"/>
      <c r="HK839" s="179"/>
      <c r="HL839" s="179"/>
      <c r="HM839" s="179"/>
      <c r="HN839" s="179"/>
      <c r="HO839" s="179"/>
      <c r="HP839" s="179"/>
      <c r="HQ839" s="179"/>
      <c r="HR839" s="179"/>
      <c r="HS839" s="179"/>
      <c r="HT839" s="179"/>
      <c r="HU839" s="179"/>
      <c r="HV839" s="179"/>
      <c r="HW839" s="179"/>
      <c r="HX839" s="179"/>
      <c r="HY839" s="179"/>
      <c r="HZ839" s="179"/>
      <c r="IA839" s="179"/>
      <c r="IB839" s="179"/>
      <c r="IC839" s="179"/>
      <c r="ID839" s="179"/>
      <c r="IE839" s="179"/>
      <c r="IF839" s="179"/>
      <c r="IG839" s="179"/>
      <c r="IH839" s="179"/>
      <c r="II839" s="179"/>
      <c r="IJ839" s="179"/>
      <c r="IK839" s="179"/>
      <c r="IL839" s="179"/>
      <c r="IM839" s="179"/>
      <c r="IN839" s="179"/>
      <c r="IO839" s="179"/>
      <c r="IP839" s="179"/>
      <c r="IQ839" s="179"/>
      <c r="IR839" s="179"/>
      <c r="IS839" s="179"/>
      <c r="IT839" s="179"/>
      <c r="IU839" s="179"/>
      <c r="IV839" s="179"/>
      <c r="IW839" s="179"/>
      <c r="IX839" s="179"/>
      <c r="IY839" s="179"/>
      <c r="IZ839" s="179"/>
      <c r="JA839" s="179"/>
      <c r="JB839" s="179"/>
      <c r="JC839" s="179"/>
      <c r="JD839" s="179"/>
      <c r="JE839" s="179"/>
      <c r="JF839" s="179"/>
      <c r="JG839" s="179"/>
      <c r="JH839" s="179"/>
      <c r="JI839" s="179"/>
      <c r="JJ839" s="61"/>
    </row>
    <row r="840" spans="1:270" s="9" customFormat="1" ht="80.099999999999994" customHeight="1" x14ac:dyDescent="0.25">
      <c r="A840" s="9">
        <f t="shared" si="72"/>
        <v>818</v>
      </c>
      <c r="B840" s="9">
        <f t="shared" si="73"/>
        <v>64</v>
      </c>
      <c r="C840" s="11" t="s">
        <v>1518</v>
      </c>
      <c r="D840" s="10" t="s">
        <v>276</v>
      </c>
      <c r="E840" s="9" t="s">
        <v>280</v>
      </c>
      <c r="F840" s="9" t="s">
        <v>280</v>
      </c>
      <c r="G840" s="88" t="s">
        <v>3735</v>
      </c>
      <c r="H840" s="9" t="s">
        <v>3996</v>
      </c>
      <c r="I840" s="64" t="s">
        <v>4246</v>
      </c>
      <c r="J840" s="9">
        <v>3443277259</v>
      </c>
      <c r="K840" s="9" t="s">
        <v>280</v>
      </c>
      <c r="L840" s="9">
        <v>30.914437</v>
      </c>
      <c r="M840" s="9">
        <v>69.770984999999996</v>
      </c>
      <c r="N840" s="9" t="s">
        <v>8</v>
      </c>
      <c r="O840" s="9" t="s">
        <v>7</v>
      </c>
      <c r="P840" s="9" t="s">
        <v>8</v>
      </c>
      <c r="R840" s="9">
        <v>4</v>
      </c>
      <c r="T840" s="9" t="s">
        <v>3978</v>
      </c>
      <c r="U840" s="9">
        <v>51600</v>
      </c>
      <c r="V840" s="9" t="s">
        <v>258</v>
      </c>
      <c r="W840" s="10" t="s">
        <v>11</v>
      </c>
      <c r="X840" s="10" t="s">
        <v>1471</v>
      </c>
      <c r="Y840" s="4"/>
      <c r="Z840" s="179"/>
      <c r="AA840" s="179"/>
      <c r="AB840" s="179"/>
      <c r="AC840" s="179"/>
      <c r="AD840" s="179"/>
      <c r="AE840" s="179"/>
      <c r="AF840" s="179"/>
      <c r="AG840" s="179"/>
      <c r="AH840" s="179"/>
      <c r="AI840" s="179"/>
      <c r="AJ840" s="179"/>
      <c r="AK840" s="179"/>
      <c r="AL840" s="179"/>
      <c r="AM840" s="179"/>
      <c r="AN840" s="179"/>
      <c r="AO840" s="179"/>
      <c r="AP840" s="179"/>
      <c r="AQ840" s="179"/>
      <c r="AR840" s="179"/>
      <c r="AS840" s="179"/>
      <c r="AT840" s="179"/>
      <c r="AU840" s="179"/>
      <c r="AV840" s="179"/>
      <c r="AW840" s="179"/>
      <c r="AX840" s="179"/>
      <c r="AY840" s="179"/>
      <c r="AZ840" s="179"/>
      <c r="BA840" s="179"/>
      <c r="BB840" s="179"/>
      <c r="BC840" s="179"/>
      <c r="BD840" s="179"/>
      <c r="BE840" s="179"/>
      <c r="BF840" s="179"/>
      <c r="BG840" s="179"/>
      <c r="BH840" s="179"/>
      <c r="BI840" s="179"/>
      <c r="BJ840" s="179"/>
      <c r="BK840" s="179"/>
      <c r="BL840" s="179"/>
      <c r="BM840" s="179"/>
      <c r="BN840" s="179"/>
      <c r="BO840" s="179"/>
      <c r="BP840" s="179"/>
      <c r="BQ840" s="179"/>
      <c r="BR840" s="179"/>
      <c r="BS840" s="179"/>
      <c r="BT840" s="179"/>
      <c r="BU840" s="179"/>
      <c r="BV840" s="179"/>
      <c r="BW840" s="179"/>
      <c r="BX840" s="179"/>
      <c r="BY840" s="179"/>
      <c r="BZ840" s="179"/>
      <c r="CA840" s="179"/>
      <c r="CB840" s="179"/>
      <c r="CC840" s="179"/>
      <c r="CD840" s="179"/>
      <c r="CE840" s="179"/>
      <c r="CF840" s="179"/>
      <c r="CG840" s="179"/>
      <c r="CH840" s="179"/>
      <c r="CI840" s="179"/>
      <c r="CJ840" s="179"/>
      <c r="CK840" s="179"/>
      <c r="CL840" s="179"/>
      <c r="CM840" s="179"/>
      <c r="CN840" s="179"/>
      <c r="CO840" s="179"/>
      <c r="CP840" s="179"/>
      <c r="CQ840" s="179"/>
      <c r="CR840" s="179"/>
      <c r="CS840" s="179"/>
      <c r="CT840" s="179"/>
      <c r="CU840" s="179"/>
      <c r="CV840" s="179"/>
      <c r="CW840" s="179"/>
      <c r="CX840" s="179"/>
      <c r="CY840" s="179"/>
      <c r="CZ840" s="179"/>
      <c r="DA840" s="179"/>
      <c r="DB840" s="179"/>
      <c r="DC840" s="179"/>
      <c r="DD840" s="179"/>
      <c r="DE840" s="179"/>
      <c r="DF840" s="179"/>
      <c r="DG840" s="179"/>
      <c r="DH840" s="179"/>
      <c r="DI840" s="179"/>
      <c r="DJ840" s="179"/>
      <c r="DK840" s="179"/>
      <c r="DL840" s="179"/>
      <c r="DM840" s="179"/>
      <c r="DN840" s="179"/>
      <c r="DO840" s="179"/>
      <c r="DP840" s="179"/>
      <c r="DQ840" s="179"/>
      <c r="DR840" s="179"/>
      <c r="DS840" s="179"/>
      <c r="DT840" s="179"/>
      <c r="DU840" s="179"/>
      <c r="DV840" s="179"/>
      <c r="DW840" s="179"/>
      <c r="DX840" s="179"/>
      <c r="DY840" s="179"/>
      <c r="DZ840" s="179"/>
      <c r="EA840" s="179"/>
      <c r="EB840" s="179"/>
      <c r="EC840" s="179"/>
      <c r="ED840" s="179"/>
      <c r="EE840" s="179"/>
      <c r="EF840" s="179"/>
      <c r="EG840" s="179"/>
      <c r="EH840" s="179"/>
      <c r="EI840" s="179"/>
      <c r="EJ840" s="179"/>
      <c r="EK840" s="179"/>
      <c r="EL840" s="179"/>
      <c r="EM840" s="179"/>
      <c r="EN840" s="179"/>
      <c r="EO840" s="179"/>
      <c r="EP840" s="179"/>
      <c r="EQ840" s="179"/>
      <c r="ER840" s="179"/>
      <c r="ES840" s="179"/>
      <c r="ET840" s="179"/>
      <c r="EU840" s="179"/>
      <c r="EV840" s="179"/>
      <c r="EW840" s="179"/>
      <c r="EX840" s="179"/>
      <c r="EY840" s="179"/>
      <c r="EZ840" s="179"/>
      <c r="FA840" s="179"/>
      <c r="FB840" s="179"/>
      <c r="FC840" s="179"/>
      <c r="FD840" s="179"/>
      <c r="FE840" s="179"/>
      <c r="FF840" s="179"/>
      <c r="FG840" s="179"/>
      <c r="FH840" s="179"/>
      <c r="FI840" s="179"/>
      <c r="FJ840" s="179"/>
      <c r="FK840" s="179"/>
      <c r="FL840" s="179"/>
      <c r="FM840" s="179"/>
      <c r="FN840" s="179"/>
      <c r="FO840" s="179"/>
      <c r="FP840" s="179"/>
      <c r="FQ840" s="179"/>
      <c r="FR840" s="179"/>
      <c r="FS840" s="179"/>
      <c r="FT840" s="179"/>
      <c r="FU840" s="179"/>
      <c r="FV840" s="179"/>
      <c r="FW840" s="179"/>
      <c r="FX840" s="179"/>
      <c r="FY840" s="179"/>
      <c r="FZ840" s="179"/>
      <c r="GA840" s="179"/>
      <c r="GB840" s="179"/>
      <c r="GC840" s="179"/>
      <c r="GD840" s="179"/>
      <c r="GE840" s="179"/>
      <c r="GF840" s="179"/>
      <c r="GG840" s="179"/>
      <c r="GH840" s="179"/>
      <c r="GI840" s="179"/>
      <c r="GJ840" s="179"/>
      <c r="GK840" s="179"/>
      <c r="GL840" s="179"/>
      <c r="GM840" s="179"/>
      <c r="GN840" s="179"/>
      <c r="GO840" s="179"/>
      <c r="GP840" s="179"/>
      <c r="GQ840" s="179"/>
      <c r="GR840" s="179"/>
      <c r="GS840" s="179"/>
      <c r="GT840" s="179"/>
      <c r="GU840" s="179"/>
      <c r="GV840" s="179"/>
      <c r="GW840" s="179"/>
      <c r="GX840" s="179"/>
      <c r="GY840" s="179"/>
      <c r="GZ840" s="179"/>
      <c r="HA840" s="179"/>
      <c r="HB840" s="179"/>
      <c r="HC840" s="179"/>
      <c r="HD840" s="179"/>
      <c r="HE840" s="179"/>
      <c r="HF840" s="179"/>
      <c r="HG840" s="179"/>
      <c r="HH840" s="179"/>
      <c r="HI840" s="179"/>
      <c r="HJ840" s="179"/>
      <c r="HK840" s="179"/>
      <c r="HL840" s="179"/>
      <c r="HM840" s="179"/>
      <c r="HN840" s="179"/>
      <c r="HO840" s="179"/>
      <c r="HP840" s="179"/>
      <c r="HQ840" s="179"/>
      <c r="HR840" s="179"/>
      <c r="HS840" s="179"/>
      <c r="HT840" s="179"/>
      <c r="HU840" s="179"/>
      <c r="HV840" s="179"/>
      <c r="HW840" s="179"/>
      <c r="HX840" s="179"/>
      <c r="HY840" s="179"/>
      <c r="HZ840" s="179"/>
      <c r="IA840" s="179"/>
      <c r="IB840" s="179"/>
      <c r="IC840" s="179"/>
      <c r="ID840" s="179"/>
      <c r="IE840" s="179"/>
      <c r="IF840" s="179"/>
      <c r="IG840" s="179"/>
      <c r="IH840" s="179"/>
      <c r="II840" s="179"/>
      <c r="IJ840" s="179"/>
      <c r="IK840" s="179"/>
      <c r="IL840" s="179"/>
      <c r="IM840" s="179"/>
      <c r="IN840" s="179"/>
      <c r="IO840" s="179"/>
      <c r="IP840" s="179"/>
      <c r="IQ840" s="179"/>
      <c r="IR840" s="179"/>
      <c r="IS840" s="179"/>
      <c r="IT840" s="179"/>
      <c r="IU840" s="179"/>
      <c r="IV840" s="179"/>
      <c r="IW840" s="179"/>
      <c r="IX840" s="179"/>
      <c r="IY840" s="179"/>
      <c r="IZ840" s="179"/>
      <c r="JA840" s="179"/>
      <c r="JB840" s="179"/>
      <c r="JC840" s="179"/>
      <c r="JD840" s="179"/>
      <c r="JE840" s="179"/>
      <c r="JF840" s="179"/>
      <c r="JG840" s="179"/>
      <c r="JH840" s="179"/>
      <c r="JI840" s="179"/>
      <c r="JJ840" s="61"/>
    </row>
    <row r="841" spans="1:270" s="9" customFormat="1" ht="80.099999999999994" customHeight="1" x14ac:dyDescent="0.25">
      <c r="A841" s="9">
        <f t="shared" si="72"/>
        <v>819</v>
      </c>
      <c r="B841" s="9">
        <f t="shared" si="73"/>
        <v>65</v>
      </c>
      <c r="C841" s="11" t="s">
        <v>1518</v>
      </c>
      <c r="D841" s="10" t="s">
        <v>276</v>
      </c>
      <c r="E841" s="9" t="s">
        <v>280</v>
      </c>
      <c r="F841" s="9" t="s">
        <v>280</v>
      </c>
      <c r="G841" s="88" t="s">
        <v>3735</v>
      </c>
      <c r="H841" s="9" t="s">
        <v>260</v>
      </c>
      <c r="I841" s="64" t="s">
        <v>4247</v>
      </c>
      <c r="J841" s="9">
        <v>3432574487</v>
      </c>
      <c r="K841" s="9" t="s">
        <v>280</v>
      </c>
      <c r="L841" s="9">
        <v>30.864152000000001</v>
      </c>
      <c r="M841" s="9">
        <v>69.763884000000004</v>
      </c>
      <c r="N841" s="9" t="s">
        <v>8</v>
      </c>
      <c r="O841" s="9" t="s">
        <v>7</v>
      </c>
      <c r="P841" s="9" t="s">
        <v>8</v>
      </c>
      <c r="R841" s="9">
        <v>4</v>
      </c>
      <c r="T841" s="9" t="s">
        <v>3978</v>
      </c>
      <c r="U841" s="9">
        <v>51600</v>
      </c>
      <c r="V841" s="9" t="s">
        <v>258</v>
      </c>
      <c r="W841" s="10" t="s">
        <v>11</v>
      </c>
      <c r="X841" s="10" t="s">
        <v>1471</v>
      </c>
      <c r="Y841" s="4"/>
      <c r="Z841" s="179"/>
      <c r="AA841" s="179"/>
      <c r="AB841" s="179"/>
      <c r="AC841" s="179"/>
      <c r="AD841" s="179"/>
      <c r="AE841" s="179"/>
      <c r="AF841" s="179"/>
      <c r="AG841" s="179"/>
      <c r="AH841" s="179"/>
      <c r="AI841" s="179"/>
      <c r="AJ841" s="179"/>
      <c r="AK841" s="179"/>
      <c r="AL841" s="179"/>
      <c r="AM841" s="179"/>
      <c r="AN841" s="179"/>
      <c r="AO841" s="179"/>
      <c r="AP841" s="179"/>
      <c r="AQ841" s="179"/>
      <c r="AR841" s="179"/>
      <c r="AS841" s="179"/>
      <c r="AT841" s="179"/>
      <c r="AU841" s="179"/>
      <c r="AV841" s="179"/>
      <c r="AW841" s="179"/>
      <c r="AX841" s="179"/>
      <c r="AY841" s="179"/>
      <c r="AZ841" s="179"/>
      <c r="BA841" s="179"/>
      <c r="BB841" s="179"/>
      <c r="BC841" s="179"/>
      <c r="BD841" s="179"/>
      <c r="BE841" s="179"/>
      <c r="BF841" s="179"/>
      <c r="BG841" s="179"/>
      <c r="BH841" s="179"/>
      <c r="BI841" s="179"/>
      <c r="BJ841" s="179"/>
      <c r="BK841" s="179"/>
      <c r="BL841" s="179"/>
      <c r="BM841" s="179"/>
      <c r="BN841" s="179"/>
      <c r="BO841" s="179"/>
      <c r="BP841" s="179"/>
      <c r="BQ841" s="179"/>
      <c r="BR841" s="179"/>
      <c r="BS841" s="179"/>
      <c r="BT841" s="179"/>
      <c r="BU841" s="179"/>
      <c r="BV841" s="179"/>
      <c r="BW841" s="179"/>
      <c r="BX841" s="179"/>
      <c r="BY841" s="179"/>
      <c r="BZ841" s="179"/>
      <c r="CA841" s="179"/>
      <c r="CB841" s="179"/>
      <c r="CC841" s="179"/>
      <c r="CD841" s="179"/>
      <c r="CE841" s="179"/>
      <c r="CF841" s="179"/>
      <c r="CG841" s="179"/>
      <c r="CH841" s="179"/>
      <c r="CI841" s="179"/>
      <c r="CJ841" s="179"/>
      <c r="CK841" s="179"/>
      <c r="CL841" s="179"/>
      <c r="CM841" s="179"/>
      <c r="CN841" s="179"/>
      <c r="CO841" s="179"/>
      <c r="CP841" s="179"/>
      <c r="CQ841" s="179"/>
      <c r="CR841" s="179"/>
      <c r="CS841" s="179"/>
      <c r="CT841" s="179"/>
      <c r="CU841" s="179"/>
      <c r="CV841" s="179"/>
      <c r="CW841" s="179"/>
      <c r="CX841" s="179"/>
      <c r="CY841" s="179"/>
      <c r="CZ841" s="179"/>
      <c r="DA841" s="179"/>
      <c r="DB841" s="179"/>
      <c r="DC841" s="179"/>
      <c r="DD841" s="179"/>
      <c r="DE841" s="179"/>
      <c r="DF841" s="179"/>
      <c r="DG841" s="179"/>
      <c r="DH841" s="179"/>
      <c r="DI841" s="179"/>
      <c r="DJ841" s="179"/>
      <c r="DK841" s="179"/>
      <c r="DL841" s="179"/>
      <c r="DM841" s="179"/>
      <c r="DN841" s="179"/>
      <c r="DO841" s="179"/>
      <c r="DP841" s="179"/>
      <c r="DQ841" s="179"/>
      <c r="DR841" s="179"/>
      <c r="DS841" s="179"/>
      <c r="DT841" s="179"/>
      <c r="DU841" s="179"/>
      <c r="DV841" s="179"/>
      <c r="DW841" s="179"/>
      <c r="DX841" s="179"/>
      <c r="DY841" s="179"/>
      <c r="DZ841" s="179"/>
      <c r="EA841" s="179"/>
      <c r="EB841" s="179"/>
      <c r="EC841" s="179"/>
      <c r="ED841" s="179"/>
      <c r="EE841" s="179"/>
      <c r="EF841" s="179"/>
      <c r="EG841" s="179"/>
      <c r="EH841" s="179"/>
      <c r="EI841" s="179"/>
      <c r="EJ841" s="179"/>
      <c r="EK841" s="179"/>
      <c r="EL841" s="179"/>
      <c r="EM841" s="179"/>
      <c r="EN841" s="179"/>
      <c r="EO841" s="179"/>
      <c r="EP841" s="179"/>
      <c r="EQ841" s="179"/>
      <c r="ER841" s="179"/>
      <c r="ES841" s="179"/>
      <c r="ET841" s="179"/>
      <c r="EU841" s="179"/>
      <c r="EV841" s="179"/>
      <c r="EW841" s="179"/>
      <c r="EX841" s="179"/>
      <c r="EY841" s="179"/>
      <c r="EZ841" s="179"/>
      <c r="FA841" s="179"/>
      <c r="FB841" s="179"/>
      <c r="FC841" s="179"/>
      <c r="FD841" s="179"/>
      <c r="FE841" s="179"/>
      <c r="FF841" s="179"/>
      <c r="FG841" s="179"/>
      <c r="FH841" s="179"/>
      <c r="FI841" s="179"/>
      <c r="FJ841" s="179"/>
      <c r="FK841" s="179"/>
      <c r="FL841" s="179"/>
      <c r="FM841" s="179"/>
      <c r="FN841" s="179"/>
      <c r="FO841" s="179"/>
      <c r="FP841" s="179"/>
      <c r="FQ841" s="179"/>
      <c r="FR841" s="179"/>
      <c r="FS841" s="179"/>
      <c r="FT841" s="179"/>
      <c r="FU841" s="179"/>
      <c r="FV841" s="179"/>
      <c r="FW841" s="179"/>
      <c r="FX841" s="179"/>
      <c r="FY841" s="179"/>
      <c r="FZ841" s="179"/>
      <c r="GA841" s="179"/>
      <c r="GB841" s="179"/>
      <c r="GC841" s="179"/>
      <c r="GD841" s="179"/>
      <c r="GE841" s="179"/>
      <c r="GF841" s="179"/>
      <c r="GG841" s="179"/>
      <c r="GH841" s="179"/>
      <c r="GI841" s="179"/>
      <c r="GJ841" s="179"/>
      <c r="GK841" s="179"/>
      <c r="GL841" s="179"/>
      <c r="GM841" s="179"/>
      <c r="GN841" s="179"/>
      <c r="GO841" s="179"/>
      <c r="GP841" s="179"/>
      <c r="GQ841" s="179"/>
      <c r="GR841" s="179"/>
      <c r="GS841" s="179"/>
      <c r="GT841" s="179"/>
      <c r="GU841" s="179"/>
      <c r="GV841" s="179"/>
      <c r="GW841" s="179"/>
      <c r="GX841" s="179"/>
      <c r="GY841" s="179"/>
      <c r="GZ841" s="179"/>
      <c r="HA841" s="179"/>
      <c r="HB841" s="179"/>
      <c r="HC841" s="179"/>
      <c r="HD841" s="179"/>
      <c r="HE841" s="179"/>
      <c r="HF841" s="179"/>
      <c r="HG841" s="179"/>
      <c r="HH841" s="179"/>
      <c r="HI841" s="179"/>
      <c r="HJ841" s="179"/>
      <c r="HK841" s="179"/>
      <c r="HL841" s="179"/>
      <c r="HM841" s="179"/>
      <c r="HN841" s="179"/>
      <c r="HO841" s="179"/>
      <c r="HP841" s="179"/>
      <c r="HQ841" s="179"/>
      <c r="HR841" s="179"/>
      <c r="HS841" s="179"/>
      <c r="HT841" s="179"/>
      <c r="HU841" s="179"/>
      <c r="HV841" s="179"/>
      <c r="HW841" s="179"/>
      <c r="HX841" s="179"/>
      <c r="HY841" s="179"/>
      <c r="HZ841" s="179"/>
      <c r="IA841" s="179"/>
      <c r="IB841" s="179"/>
      <c r="IC841" s="179"/>
      <c r="ID841" s="179"/>
      <c r="IE841" s="179"/>
      <c r="IF841" s="179"/>
      <c r="IG841" s="179"/>
      <c r="IH841" s="179"/>
      <c r="II841" s="179"/>
      <c r="IJ841" s="179"/>
      <c r="IK841" s="179"/>
      <c r="IL841" s="179"/>
      <c r="IM841" s="179"/>
      <c r="IN841" s="179"/>
      <c r="IO841" s="179"/>
      <c r="IP841" s="179"/>
      <c r="IQ841" s="179"/>
      <c r="IR841" s="179"/>
      <c r="IS841" s="179"/>
      <c r="IT841" s="179"/>
      <c r="IU841" s="179"/>
      <c r="IV841" s="179"/>
      <c r="IW841" s="179"/>
      <c r="IX841" s="179"/>
      <c r="IY841" s="179"/>
      <c r="IZ841" s="179"/>
      <c r="JA841" s="179"/>
      <c r="JB841" s="179"/>
      <c r="JC841" s="179"/>
      <c r="JD841" s="179"/>
      <c r="JE841" s="179"/>
      <c r="JF841" s="179"/>
      <c r="JG841" s="179"/>
      <c r="JH841" s="179"/>
      <c r="JI841" s="179"/>
      <c r="JJ841" s="61"/>
    </row>
    <row r="842" spans="1:270" s="9" customFormat="1" ht="80.099999999999994" customHeight="1" x14ac:dyDescent="0.25">
      <c r="A842" s="9">
        <f t="shared" si="72"/>
        <v>820</v>
      </c>
      <c r="B842" s="9">
        <f t="shared" si="73"/>
        <v>66</v>
      </c>
      <c r="C842" s="11" t="s">
        <v>1518</v>
      </c>
      <c r="D842" s="10" t="s">
        <v>276</v>
      </c>
      <c r="E842" s="9" t="s">
        <v>280</v>
      </c>
      <c r="F842" s="9" t="s">
        <v>280</v>
      </c>
      <c r="G842" s="88" t="s">
        <v>3735</v>
      </c>
      <c r="H842" s="9" t="s">
        <v>4248</v>
      </c>
      <c r="I842" s="64" t="s">
        <v>4249</v>
      </c>
      <c r="J842" s="9">
        <v>3313176528</v>
      </c>
      <c r="K842" s="9" t="s">
        <v>280</v>
      </c>
      <c r="L842" s="9">
        <v>30.864156000000001</v>
      </c>
      <c r="M842" s="9">
        <v>69.763883000000007</v>
      </c>
      <c r="N842" s="9" t="s">
        <v>8</v>
      </c>
      <c r="O842" s="9" t="s">
        <v>7</v>
      </c>
      <c r="P842" s="9" t="s">
        <v>8</v>
      </c>
      <c r="R842" s="9">
        <v>4</v>
      </c>
      <c r="T842" s="9" t="s">
        <v>3978</v>
      </c>
      <c r="U842" s="9">
        <v>51600</v>
      </c>
      <c r="V842" s="9" t="s">
        <v>258</v>
      </c>
      <c r="W842" s="10" t="s">
        <v>11</v>
      </c>
      <c r="X842" s="10" t="s">
        <v>1471</v>
      </c>
      <c r="Y842" s="4"/>
      <c r="Z842" s="179"/>
      <c r="AA842" s="179"/>
      <c r="AB842" s="179"/>
      <c r="AC842" s="179"/>
      <c r="AD842" s="179"/>
      <c r="AE842" s="179"/>
      <c r="AF842" s="179"/>
      <c r="AG842" s="179"/>
      <c r="AH842" s="179"/>
      <c r="AI842" s="179"/>
      <c r="AJ842" s="179"/>
      <c r="AK842" s="179"/>
      <c r="AL842" s="179"/>
      <c r="AM842" s="179"/>
      <c r="AN842" s="179"/>
      <c r="AO842" s="179"/>
      <c r="AP842" s="179"/>
      <c r="AQ842" s="179"/>
      <c r="AR842" s="179"/>
      <c r="AS842" s="179"/>
      <c r="AT842" s="179"/>
      <c r="AU842" s="179"/>
      <c r="AV842" s="179"/>
      <c r="AW842" s="179"/>
      <c r="AX842" s="179"/>
      <c r="AY842" s="179"/>
      <c r="AZ842" s="179"/>
      <c r="BA842" s="179"/>
      <c r="BB842" s="179"/>
      <c r="BC842" s="179"/>
      <c r="BD842" s="179"/>
      <c r="BE842" s="179"/>
      <c r="BF842" s="179"/>
      <c r="BG842" s="179"/>
      <c r="BH842" s="179"/>
      <c r="BI842" s="179"/>
      <c r="BJ842" s="179"/>
      <c r="BK842" s="179"/>
      <c r="BL842" s="179"/>
      <c r="BM842" s="179"/>
      <c r="BN842" s="179"/>
      <c r="BO842" s="179"/>
      <c r="BP842" s="179"/>
      <c r="BQ842" s="179"/>
      <c r="BR842" s="179"/>
      <c r="BS842" s="179"/>
      <c r="BT842" s="179"/>
      <c r="BU842" s="179"/>
      <c r="BV842" s="179"/>
      <c r="BW842" s="179"/>
      <c r="BX842" s="179"/>
      <c r="BY842" s="179"/>
      <c r="BZ842" s="179"/>
      <c r="CA842" s="179"/>
      <c r="CB842" s="179"/>
      <c r="CC842" s="179"/>
      <c r="CD842" s="179"/>
      <c r="CE842" s="179"/>
      <c r="CF842" s="179"/>
      <c r="CG842" s="179"/>
      <c r="CH842" s="179"/>
      <c r="CI842" s="179"/>
      <c r="CJ842" s="179"/>
      <c r="CK842" s="179"/>
      <c r="CL842" s="179"/>
      <c r="CM842" s="179"/>
      <c r="CN842" s="179"/>
      <c r="CO842" s="179"/>
      <c r="CP842" s="179"/>
      <c r="CQ842" s="179"/>
      <c r="CR842" s="179"/>
      <c r="CS842" s="179"/>
      <c r="CT842" s="179"/>
      <c r="CU842" s="179"/>
      <c r="CV842" s="179"/>
      <c r="CW842" s="179"/>
      <c r="CX842" s="179"/>
      <c r="CY842" s="179"/>
      <c r="CZ842" s="179"/>
      <c r="DA842" s="179"/>
      <c r="DB842" s="179"/>
      <c r="DC842" s="179"/>
      <c r="DD842" s="179"/>
      <c r="DE842" s="179"/>
      <c r="DF842" s="179"/>
      <c r="DG842" s="179"/>
      <c r="DH842" s="179"/>
      <c r="DI842" s="179"/>
      <c r="DJ842" s="179"/>
      <c r="DK842" s="179"/>
      <c r="DL842" s="179"/>
      <c r="DM842" s="179"/>
      <c r="DN842" s="179"/>
      <c r="DO842" s="179"/>
      <c r="DP842" s="179"/>
      <c r="DQ842" s="179"/>
      <c r="DR842" s="179"/>
      <c r="DS842" s="179"/>
      <c r="DT842" s="179"/>
      <c r="DU842" s="179"/>
      <c r="DV842" s="179"/>
      <c r="DW842" s="179"/>
      <c r="DX842" s="179"/>
      <c r="DY842" s="179"/>
      <c r="DZ842" s="179"/>
      <c r="EA842" s="179"/>
      <c r="EB842" s="179"/>
      <c r="EC842" s="179"/>
      <c r="ED842" s="179"/>
      <c r="EE842" s="179"/>
      <c r="EF842" s="179"/>
      <c r="EG842" s="179"/>
      <c r="EH842" s="179"/>
      <c r="EI842" s="179"/>
      <c r="EJ842" s="179"/>
      <c r="EK842" s="179"/>
      <c r="EL842" s="179"/>
      <c r="EM842" s="179"/>
      <c r="EN842" s="179"/>
      <c r="EO842" s="179"/>
      <c r="EP842" s="179"/>
      <c r="EQ842" s="179"/>
      <c r="ER842" s="179"/>
      <c r="ES842" s="179"/>
      <c r="ET842" s="179"/>
      <c r="EU842" s="179"/>
      <c r="EV842" s="179"/>
      <c r="EW842" s="179"/>
      <c r="EX842" s="179"/>
      <c r="EY842" s="179"/>
      <c r="EZ842" s="179"/>
      <c r="FA842" s="179"/>
      <c r="FB842" s="179"/>
      <c r="FC842" s="179"/>
      <c r="FD842" s="179"/>
      <c r="FE842" s="179"/>
      <c r="FF842" s="179"/>
      <c r="FG842" s="179"/>
      <c r="FH842" s="179"/>
      <c r="FI842" s="179"/>
      <c r="FJ842" s="179"/>
      <c r="FK842" s="179"/>
      <c r="FL842" s="179"/>
      <c r="FM842" s="179"/>
      <c r="FN842" s="179"/>
      <c r="FO842" s="179"/>
      <c r="FP842" s="179"/>
      <c r="FQ842" s="179"/>
      <c r="FR842" s="179"/>
      <c r="FS842" s="179"/>
      <c r="FT842" s="179"/>
      <c r="FU842" s="179"/>
      <c r="FV842" s="179"/>
      <c r="FW842" s="179"/>
      <c r="FX842" s="179"/>
      <c r="FY842" s="179"/>
      <c r="FZ842" s="179"/>
      <c r="GA842" s="179"/>
      <c r="GB842" s="179"/>
      <c r="GC842" s="179"/>
      <c r="GD842" s="179"/>
      <c r="GE842" s="179"/>
      <c r="GF842" s="179"/>
      <c r="GG842" s="179"/>
      <c r="GH842" s="179"/>
      <c r="GI842" s="179"/>
      <c r="GJ842" s="179"/>
      <c r="GK842" s="179"/>
      <c r="GL842" s="179"/>
      <c r="GM842" s="179"/>
      <c r="GN842" s="179"/>
      <c r="GO842" s="179"/>
      <c r="GP842" s="179"/>
      <c r="GQ842" s="179"/>
      <c r="GR842" s="179"/>
      <c r="GS842" s="179"/>
      <c r="GT842" s="179"/>
      <c r="GU842" s="179"/>
      <c r="GV842" s="179"/>
      <c r="GW842" s="179"/>
      <c r="GX842" s="179"/>
      <c r="GY842" s="179"/>
      <c r="GZ842" s="179"/>
      <c r="HA842" s="179"/>
      <c r="HB842" s="179"/>
      <c r="HC842" s="179"/>
      <c r="HD842" s="179"/>
      <c r="HE842" s="179"/>
      <c r="HF842" s="179"/>
      <c r="HG842" s="179"/>
      <c r="HH842" s="179"/>
      <c r="HI842" s="179"/>
      <c r="HJ842" s="179"/>
      <c r="HK842" s="179"/>
      <c r="HL842" s="179"/>
      <c r="HM842" s="179"/>
      <c r="HN842" s="179"/>
      <c r="HO842" s="179"/>
      <c r="HP842" s="179"/>
      <c r="HQ842" s="179"/>
      <c r="HR842" s="179"/>
      <c r="HS842" s="179"/>
      <c r="HT842" s="179"/>
      <c r="HU842" s="179"/>
      <c r="HV842" s="179"/>
      <c r="HW842" s="179"/>
      <c r="HX842" s="179"/>
      <c r="HY842" s="179"/>
      <c r="HZ842" s="179"/>
      <c r="IA842" s="179"/>
      <c r="IB842" s="179"/>
      <c r="IC842" s="179"/>
      <c r="ID842" s="179"/>
      <c r="IE842" s="179"/>
      <c r="IF842" s="179"/>
      <c r="IG842" s="179"/>
      <c r="IH842" s="179"/>
      <c r="II842" s="179"/>
      <c r="IJ842" s="179"/>
      <c r="IK842" s="179"/>
      <c r="IL842" s="179"/>
      <c r="IM842" s="179"/>
      <c r="IN842" s="179"/>
      <c r="IO842" s="179"/>
      <c r="IP842" s="179"/>
      <c r="IQ842" s="179"/>
      <c r="IR842" s="179"/>
      <c r="IS842" s="179"/>
      <c r="IT842" s="179"/>
      <c r="IU842" s="179"/>
      <c r="IV842" s="179"/>
      <c r="IW842" s="179"/>
      <c r="IX842" s="179"/>
      <c r="IY842" s="179"/>
      <c r="IZ842" s="179"/>
      <c r="JA842" s="179"/>
      <c r="JB842" s="179"/>
      <c r="JC842" s="179"/>
      <c r="JD842" s="179"/>
      <c r="JE842" s="179"/>
      <c r="JF842" s="179"/>
      <c r="JG842" s="179"/>
      <c r="JH842" s="179"/>
      <c r="JI842" s="179"/>
      <c r="JJ842" s="61"/>
    </row>
    <row r="843" spans="1:270" s="9" customFormat="1" ht="80.099999999999994" customHeight="1" x14ac:dyDescent="0.25">
      <c r="A843" s="9">
        <f t="shared" si="72"/>
        <v>821</v>
      </c>
      <c r="B843" s="9">
        <f t="shared" si="73"/>
        <v>67</v>
      </c>
      <c r="C843" s="11" t="s">
        <v>1518</v>
      </c>
      <c r="D843" s="10" t="s">
        <v>276</v>
      </c>
      <c r="E843" s="9" t="s">
        <v>4017</v>
      </c>
      <c r="F843" s="9" t="s">
        <v>4017</v>
      </c>
      <c r="G843" s="88" t="s">
        <v>4025</v>
      </c>
      <c r="H843" s="9" t="s">
        <v>4250</v>
      </c>
      <c r="I843" s="64" t="s">
        <v>4251</v>
      </c>
      <c r="J843" s="9">
        <v>3412539530</v>
      </c>
      <c r="K843" s="9" t="s">
        <v>4017</v>
      </c>
      <c r="L843" s="9">
        <v>31.035568000000001</v>
      </c>
      <c r="M843" s="9">
        <v>69.900728000000001</v>
      </c>
      <c r="N843" s="9" t="s">
        <v>8</v>
      </c>
      <c r="O843" s="9" t="s">
        <v>7</v>
      </c>
      <c r="P843" s="9" t="s">
        <v>8</v>
      </c>
      <c r="R843" s="9">
        <v>4</v>
      </c>
      <c r="T843" s="9" t="s">
        <v>3978</v>
      </c>
      <c r="U843" s="9">
        <v>51600</v>
      </c>
      <c r="V843" s="9" t="s">
        <v>258</v>
      </c>
      <c r="W843" s="10" t="s">
        <v>11</v>
      </c>
      <c r="X843" s="10" t="s">
        <v>1471</v>
      </c>
      <c r="Y843" s="4"/>
      <c r="Z843" s="179"/>
      <c r="AA843" s="179"/>
      <c r="AB843" s="179"/>
      <c r="AC843" s="179"/>
      <c r="AD843" s="179"/>
      <c r="AE843" s="179"/>
      <c r="AF843" s="179"/>
      <c r="AG843" s="179"/>
      <c r="AH843" s="179"/>
      <c r="AI843" s="179"/>
      <c r="AJ843" s="179"/>
      <c r="AK843" s="179"/>
      <c r="AL843" s="179"/>
      <c r="AM843" s="179"/>
      <c r="AN843" s="179"/>
      <c r="AO843" s="179"/>
      <c r="AP843" s="179"/>
      <c r="AQ843" s="179"/>
      <c r="AR843" s="179"/>
      <c r="AS843" s="179"/>
      <c r="AT843" s="179"/>
      <c r="AU843" s="179"/>
      <c r="AV843" s="179"/>
      <c r="AW843" s="179"/>
      <c r="AX843" s="179"/>
      <c r="AY843" s="179"/>
      <c r="AZ843" s="179"/>
      <c r="BA843" s="179"/>
      <c r="BB843" s="179"/>
      <c r="BC843" s="179"/>
      <c r="BD843" s="179"/>
      <c r="BE843" s="179"/>
      <c r="BF843" s="179"/>
      <c r="BG843" s="179"/>
      <c r="BH843" s="179"/>
      <c r="BI843" s="179"/>
      <c r="BJ843" s="179"/>
      <c r="BK843" s="179"/>
      <c r="BL843" s="179"/>
      <c r="BM843" s="179"/>
      <c r="BN843" s="179"/>
      <c r="BO843" s="179"/>
      <c r="BP843" s="179"/>
      <c r="BQ843" s="179"/>
      <c r="BR843" s="179"/>
      <c r="BS843" s="179"/>
      <c r="BT843" s="179"/>
      <c r="BU843" s="179"/>
      <c r="BV843" s="179"/>
      <c r="BW843" s="179"/>
      <c r="BX843" s="179"/>
      <c r="BY843" s="179"/>
      <c r="BZ843" s="179"/>
      <c r="CA843" s="179"/>
      <c r="CB843" s="179"/>
      <c r="CC843" s="179"/>
      <c r="CD843" s="179"/>
      <c r="CE843" s="179"/>
      <c r="CF843" s="179"/>
      <c r="CG843" s="179"/>
      <c r="CH843" s="179"/>
      <c r="CI843" s="179"/>
      <c r="CJ843" s="179"/>
      <c r="CK843" s="179"/>
      <c r="CL843" s="179"/>
      <c r="CM843" s="179"/>
      <c r="CN843" s="179"/>
      <c r="CO843" s="179"/>
      <c r="CP843" s="179"/>
      <c r="CQ843" s="179"/>
      <c r="CR843" s="179"/>
      <c r="CS843" s="179"/>
      <c r="CT843" s="179"/>
      <c r="CU843" s="179"/>
      <c r="CV843" s="179"/>
      <c r="CW843" s="179"/>
      <c r="CX843" s="179"/>
      <c r="CY843" s="179"/>
      <c r="CZ843" s="179"/>
      <c r="DA843" s="179"/>
      <c r="DB843" s="179"/>
      <c r="DC843" s="179"/>
      <c r="DD843" s="179"/>
      <c r="DE843" s="179"/>
      <c r="DF843" s="179"/>
      <c r="DG843" s="179"/>
      <c r="DH843" s="179"/>
      <c r="DI843" s="179"/>
      <c r="DJ843" s="179"/>
      <c r="DK843" s="179"/>
      <c r="DL843" s="179"/>
      <c r="DM843" s="179"/>
      <c r="DN843" s="179"/>
      <c r="DO843" s="179"/>
      <c r="DP843" s="179"/>
      <c r="DQ843" s="179"/>
      <c r="DR843" s="179"/>
      <c r="DS843" s="179"/>
      <c r="DT843" s="179"/>
      <c r="DU843" s="179"/>
      <c r="DV843" s="179"/>
      <c r="DW843" s="179"/>
      <c r="DX843" s="179"/>
      <c r="DY843" s="179"/>
      <c r="DZ843" s="179"/>
      <c r="EA843" s="179"/>
      <c r="EB843" s="179"/>
      <c r="EC843" s="179"/>
      <c r="ED843" s="179"/>
      <c r="EE843" s="179"/>
      <c r="EF843" s="179"/>
      <c r="EG843" s="179"/>
      <c r="EH843" s="179"/>
      <c r="EI843" s="179"/>
      <c r="EJ843" s="179"/>
      <c r="EK843" s="179"/>
      <c r="EL843" s="179"/>
      <c r="EM843" s="179"/>
      <c r="EN843" s="179"/>
      <c r="EO843" s="179"/>
      <c r="EP843" s="179"/>
      <c r="EQ843" s="179"/>
      <c r="ER843" s="179"/>
      <c r="ES843" s="179"/>
      <c r="ET843" s="179"/>
      <c r="EU843" s="179"/>
      <c r="EV843" s="179"/>
      <c r="EW843" s="179"/>
      <c r="EX843" s="179"/>
      <c r="EY843" s="179"/>
      <c r="EZ843" s="179"/>
      <c r="FA843" s="179"/>
      <c r="FB843" s="179"/>
      <c r="FC843" s="179"/>
      <c r="FD843" s="179"/>
      <c r="FE843" s="179"/>
      <c r="FF843" s="179"/>
      <c r="FG843" s="179"/>
      <c r="FH843" s="179"/>
      <c r="FI843" s="179"/>
      <c r="FJ843" s="179"/>
      <c r="FK843" s="179"/>
      <c r="FL843" s="179"/>
      <c r="FM843" s="179"/>
      <c r="FN843" s="179"/>
      <c r="FO843" s="179"/>
      <c r="FP843" s="179"/>
      <c r="FQ843" s="179"/>
      <c r="FR843" s="179"/>
      <c r="FS843" s="179"/>
      <c r="FT843" s="179"/>
      <c r="FU843" s="179"/>
      <c r="FV843" s="179"/>
      <c r="FW843" s="179"/>
      <c r="FX843" s="179"/>
      <c r="FY843" s="179"/>
      <c r="FZ843" s="179"/>
      <c r="GA843" s="179"/>
      <c r="GB843" s="179"/>
      <c r="GC843" s="179"/>
      <c r="GD843" s="179"/>
      <c r="GE843" s="179"/>
      <c r="GF843" s="179"/>
      <c r="GG843" s="179"/>
      <c r="GH843" s="179"/>
      <c r="GI843" s="179"/>
      <c r="GJ843" s="179"/>
      <c r="GK843" s="179"/>
      <c r="GL843" s="179"/>
      <c r="GM843" s="179"/>
      <c r="GN843" s="179"/>
      <c r="GO843" s="179"/>
      <c r="GP843" s="179"/>
      <c r="GQ843" s="179"/>
      <c r="GR843" s="179"/>
      <c r="GS843" s="179"/>
      <c r="GT843" s="179"/>
      <c r="GU843" s="179"/>
      <c r="GV843" s="179"/>
      <c r="GW843" s="179"/>
      <c r="GX843" s="179"/>
      <c r="GY843" s="179"/>
      <c r="GZ843" s="179"/>
      <c r="HA843" s="179"/>
      <c r="HB843" s="179"/>
      <c r="HC843" s="179"/>
      <c r="HD843" s="179"/>
      <c r="HE843" s="179"/>
      <c r="HF843" s="179"/>
      <c r="HG843" s="179"/>
      <c r="HH843" s="179"/>
      <c r="HI843" s="179"/>
      <c r="HJ843" s="179"/>
      <c r="HK843" s="179"/>
      <c r="HL843" s="179"/>
      <c r="HM843" s="179"/>
      <c r="HN843" s="179"/>
      <c r="HO843" s="179"/>
      <c r="HP843" s="179"/>
      <c r="HQ843" s="179"/>
      <c r="HR843" s="179"/>
      <c r="HS843" s="179"/>
      <c r="HT843" s="179"/>
      <c r="HU843" s="179"/>
      <c r="HV843" s="179"/>
      <c r="HW843" s="179"/>
      <c r="HX843" s="179"/>
      <c r="HY843" s="179"/>
      <c r="HZ843" s="179"/>
      <c r="IA843" s="179"/>
      <c r="IB843" s="179"/>
      <c r="IC843" s="179"/>
      <c r="ID843" s="179"/>
      <c r="IE843" s="179"/>
      <c r="IF843" s="179"/>
      <c r="IG843" s="179"/>
      <c r="IH843" s="179"/>
      <c r="II843" s="179"/>
      <c r="IJ843" s="179"/>
      <c r="IK843" s="179"/>
      <c r="IL843" s="179"/>
      <c r="IM843" s="179"/>
      <c r="IN843" s="179"/>
      <c r="IO843" s="179"/>
      <c r="IP843" s="179"/>
      <c r="IQ843" s="179"/>
      <c r="IR843" s="179"/>
      <c r="IS843" s="179"/>
      <c r="IT843" s="179"/>
      <c r="IU843" s="179"/>
      <c r="IV843" s="179"/>
      <c r="IW843" s="179"/>
      <c r="IX843" s="179"/>
      <c r="IY843" s="179"/>
      <c r="IZ843" s="179"/>
      <c r="JA843" s="179"/>
      <c r="JB843" s="179"/>
      <c r="JC843" s="179"/>
      <c r="JD843" s="179"/>
      <c r="JE843" s="179"/>
      <c r="JF843" s="179"/>
      <c r="JG843" s="179"/>
      <c r="JH843" s="179"/>
      <c r="JI843" s="179"/>
      <c r="JJ843" s="61"/>
    </row>
    <row r="844" spans="1:270" s="9" customFormat="1" ht="80.099999999999994" customHeight="1" x14ac:dyDescent="0.25">
      <c r="A844" s="9">
        <f t="shared" si="72"/>
        <v>822</v>
      </c>
      <c r="B844" s="9">
        <f t="shared" ref="B844:B859" si="74">B843+1</f>
        <v>68</v>
      </c>
      <c r="C844" s="11" t="s">
        <v>1518</v>
      </c>
      <c r="D844" s="10" t="s">
        <v>276</v>
      </c>
      <c r="E844" s="9" t="s">
        <v>280</v>
      </c>
      <c r="F844" s="9" t="s">
        <v>280</v>
      </c>
      <c r="G844" s="88" t="s">
        <v>3735</v>
      </c>
      <c r="H844" s="9" t="s">
        <v>4252</v>
      </c>
      <c r="I844" s="64" t="s">
        <v>4253</v>
      </c>
      <c r="J844" s="9" t="s">
        <v>4254</v>
      </c>
      <c r="K844" s="9" t="s">
        <v>280</v>
      </c>
      <c r="L844" s="9">
        <v>30.847894</v>
      </c>
      <c r="M844" s="9">
        <v>69.769598999999999</v>
      </c>
      <c r="N844" s="9" t="s">
        <v>8</v>
      </c>
      <c r="O844" s="9" t="s">
        <v>7</v>
      </c>
      <c r="P844" s="9" t="s">
        <v>8</v>
      </c>
      <c r="R844" s="9">
        <v>4</v>
      </c>
      <c r="T844" s="9" t="s">
        <v>3978</v>
      </c>
      <c r="U844" s="9">
        <v>51600</v>
      </c>
      <c r="V844" s="9" t="s">
        <v>258</v>
      </c>
      <c r="W844" s="10" t="s">
        <v>11</v>
      </c>
      <c r="X844" s="10" t="s">
        <v>1471</v>
      </c>
      <c r="Y844" s="4"/>
      <c r="Z844" s="179"/>
      <c r="AA844" s="179"/>
      <c r="AB844" s="179"/>
      <c r="AC844" s="179"/>
      <c r="AD844" s="179"/>
      <c r="AE844" s="179"/>
      <c r="AF844" s="179"/>
      <c r="AG844" s="179"/>
      <c r="AH844" s="179"/>
      <c r="AI844" s="179"/>
      <c r="AJ844" s="179"/>
      <c r="AK844" s="179"/>
      <c r="AL844" s="179"/>
      <c r="AM844" s="179"/>
      <c r="AN844" s="179"/>
      <c r="AO844" s="179"/>
      <c r="AP844" s="179"/>
      <c r="AQ844" s="179"/>
      <c r="AR844" s="179"/>
      <c r="AS844" s="179"/>
      <c r="AT844" s="179"/>
      <c r="AU844" s="179"/>
      <c r="AV844" s="179"/>
      <c r="AW844" s="179"/>
      <c r="AX844" s="179"/>
      <c r="AY844" s="179"/>
      <c r="AZ844" s="179"/>
      <c r="BA844" s="179"/>
      <c r="BB844" s="179"/>
      <c r="BC844" s="179"/>
      <c r="BD844" s="179"/>
      <c r="BE844" s="179"/>
      <c r="BF844" s="179"/>
      <c r="BG844" s="179"/>
      <c r="BH844" s="179"/>
      <c r="BI844" s="179"/>
      <c r="BJ844" s="179"/>
      <c r="BK844" s="179"/>
      <c r="BL844" s="179"/>
      <c r="BM844" s="179"/>
      <c r="BN844" s="179"/>
      <c r="BO844" s="179"/>
      <c r="BP844" s="179"/>
      <c r="BQ844" s="179"/>
      <c r="BR844" s="179"/>
      <c r="BS844" s="179"/>
      <c r="BT844" s="179"/>
      <c r="BU844" s="179"/>
      <c r="BV844" s="179"/>
      <c r="BW844" s="179"/>
      <c r="BX844" s="179"/>
      <c r="BY844" s="179"/>
      <c r="BZ844" s="179"/>
      <c r="CA844" s="179"/>
      <c r="CB844" s="179"/>
      <c r="CC844" s="179"/>
      <c r="CD844" s="179"/>
      <c r="CE844" s="179"/>
      <c r="CF844" s="179"/>
      <c r="CG844" s="179"/>
      <c r="CH844" s="179"/>
      <c r="CI844" s="179"/>
      <c r="CJ844" s="179"/>
      <c r="CK844" s="179"/>
      <c r="CL844" s="179"/>
      <c r="CM844" s="179"/>
      <c r="CN844" s="179"/>
      <c r="CO844" s="179"/>
      <c r="CP844" s="179"/>
      <c r="CQ844" s="179"/>
      <c r="CR844" s="179"/>
      <c r="CS844" s="179"/>
      <c r="CT844" s="179"/>
      <c r="CU844" s="179"/>
      <c r="CV844" s="179"/>
      <c r="CW844" s="179"/>
      <c r="CX844" s="179"/>
      <c r="CY844" s="179"/>
      <c r="CZ844" s="179"/>
      <c r="DA844" s="179"/>
      <c r="DB844" s="179"/>
      <c r="DC844" s="179"/>
      <c r="DD844" s="179"/>
      <c r="DE844" s="179"/>
      <c r="DF844" s="179"/>
      <c r="DG844" s="179"/>
      <c r="DH844" s="179"/>
      <c r="DI844" s="179"/>
      <c r="DJ844" s="179"/>
      <c r="DK844" s="179"/>
      <c r="DL844" s="179"/>
      <c r="DM844" s="179"/>
      <c r="DN844" s="179"/>
      <c r="DO844" s="179"/>
      <c r="DP844" s="179"/>
      <c r="DQ844" s="179"/>
      <c r="DR844" s="179"/>
      <c r="DS844" s="179"/>
      <c r="DT844" s="179"/>
      <c r="DU844" s="179"/>
      <c r="DV844" s="179"/>
      <c r="DW844" s="179"/>
      <c r="DX844" s="179"/>
      <c r="DY844" s="179"/>
      <c r="DZ844" s="179"/>
      <c r="EA844" s="179"/>
      <c r="EB844" s="179"/>
      <c r="EC844" s="179"/>
      <c r="ED844" s="179"/>
      <c r="EE844" s="179"/>
      <c r="EF844" s="179"/>
      <c r="EG844" s="179"/>
      <c r="EH844" s="179"/>
      <c r="EI844" s="179"/>
      <c r="EJ844" s="179"/>
      <c r="EK844" s="179"/>
      <c r="EL844" s="179"/>
      <c r="EM844" s="179"/>
      <c r="EN844" s="179"/>
      <c r="EO844" s="179"/>
      <c r="EP844" s="179"/>
      <c r="EQ844" s="179"/>
      <c r="ER844" s="179"/>
      <c r="ES844" s="179"/>
      <c r="ET844" s="179"/>
      <c r="EU844" s="179"/>
      <c r="EV844" s="179"/>
      <c r="EW844" s="179"/>
      <c r="EX844" s="179"/>
      <c r="EY844" s="179"/>
      <c r="EZ844" s="179"/>
      <c r="FA844" s="179"/>
      <c r="FB844" s="179"/>
      <c r="FC844" s="179"/>
      <c r="FD844" s="179"/>
      <c r="FE844" s="179"/>
      <c r="FF844" s="179"/>
      <c r="FG844" s="179"/>
      <c r="FH844" s="179"/>
      <c r="FI844" s="179"/>
      <c r="FJ844" s="179"/>
      <c r="FK844" s="179"/>
      <c r="FL844" s="179"/>
      <c r="FM844" s="179"/>
      <c r="FN844" s="179"/>
      <c r="FO844" s="179"/>
      <c r="FP844" s="179"/>
      <c r="FQ844" s="179"/>
      <c r="FR844" s="179"/>
      <c r="FS844" s="179"/>
      <c r="FT844" s="179"/>
      <c r="FU844" s="179"/>
      <c r="FV844" s="179"/>
      <c r="FW844" s="179"/>
      <c r="FX844" s="179"/>
      <c r="FY844" s="179"/>
      <c r="FZ844" s="179"/>
      <c r="GA844" s="179"/>
      <c r="GB844" s="179"/>
      <c r="GC844" s="179"/>
      <c r="GD844" s="179"/>
      <c r="GE844" s="179"/>
      <c r="GF844" s="179"/>
      <c r="GG844" s="179"/>
      <c r="GH844" s="179"/>
      <c r="GI844" s="179"/>
      <c r="GJ844" s="179"/>
      <c r="GK844" s="179"/>
      <c r="GL844" s="179"/>
      <c r="GM844" s="179"/>
      <c r="GN844" s="179"/>
      <c r="GO844" s="179"/>
      <c r="GP844" s="179"/>
      <c r="GQ844" s="179"/>
      <c r="GR844" s="179"/>
      <c r="GS844" s="179"/>
      <c r="GT844" s="179"/>
      <c r="GU844" s="179"/>
      <c r="GV844" s="179"/>
      <c r="GW844" s="179"/>
      <c r="GX844" s="179"/>
      <c r="GY844" s="179"/>
      <c r="GZ844" s="179"/>
      <c r="HA844" s="179"/>
      <c r="HB844" s="179"/>
      <c r="HC844" s="179"/>
      <c r="HD844" s="179"/>
      <c r="HE844" s="179"/>
      <c r="HF844" s="179"/>
      <c r="HG844" s="179"/>
      <c r="HH844" s="179"/>
      <c r="HI844" s="179"/>
      <c r="HJ844" s="179"/>
      <c r="HK844" s="179"/>
      <c r="HL844" s="179"/>
      <c r="HM844" s="179"/>
      <c r="HN844" s="179"/>
      <c r="HO844" s="179"/>
      <c r="HP844" s="179"/>
      <c r="HQ844" s="179"/>
      <c r="HR844" s="179"/>
      <c r="HS844" s="179"/>
      <c r="HT844" s="179"/>
      <c r="HU844" s="179"/>
      <c r="HV844" s="179"/>
      <c r="HW844" s="179"/>
      <c r="HX844" s="179"/>
      <c r="HY844" s="179"/>
      <c r="HZ844" s="179"/>
      <c r="IA844" s="179"/>
      <c r="IB844" s="179"/>
      <c r="IC844" s="179"/>
      <c r="ID844" s="179"/>
      <c r="IE844" s="179"/>
      <c r="IF844" s="179"/>
      <c r="IG844" s="179"/>
      <c r="IH844" s="179"/>
      <c r="II844" s="179"/>
      <c r="IJ844" s="179"/>
      <c r="IK844" s="179"/>
      <c r="IL844" s="179"/>
      <c r="IM844" s="179"/>
      <c r="IN844" s="179"/>
      <c r="IO844" s="179"/>
      <c r="IP844" s="179"/>
      <c r="IQ844" s="179"/>
      <c r="IR844" s="179"/>
      <c r="IS844" s="179"/>
      <c r="IT844" s="179"/>
      <c r="IU844" s="179"/>
      <c r="IV844" s="179"/>
      <c r="IW844" s="179"/>
      <c r="IX844" s="179"/>
      <c r="IY844" s="179"/>
      <c r="IZ844" s="179"/>
      <c r="JA844" s="179"/>
      <c r="JB844" s="179"/>
      <c r="JC844" s="179"/>
      <c r="JD844" s="179"/>
      <c r="JE844" s="179"/>
      <c r="JF844" s="179"/>
      <c r="JG844" s="179"/>
      <c r="JH844" s="179"/>
      <c r="JI844" s="179"/>
      <c r="JJ844" s="61"/>
    </row>
    <row r="845" spans="1:270" s="9" customFormat="1" ht="80.099999999999994" customHeight="1" x14ac:dyDescent="0.25">
      <c r="A845" s="9">
        <f t="shared" si="72"/>
        <v>823</v>
      </c>
      <c r="B845" s="9">
        <f t="shared" si="74"/>
        <v>69</v>
      </c>
      <c r="C845" s="11" t="s">
        <v>1518</v>
      </c>
      <c r="D845" s="10" t="s">
        <v>276</v>
      </c>
      <c r="E845" s="9" t="s">
        <v>280</v>
      </c>
      <c r="F845" s="9" t="s">
        <v>280</v>
      </c>
      <c r="G845" s="88" t="s">
        <v>3735</v>
      </c>
      <c r="H845" s="9" t="s">
        <v>4255</v>
      </c>
      <c r="I845" s="64" t="s">
        <v>4256</v>
      </c>
      <c r="J845" s="9">
        <v>3461841951</v>
      </c>
      <c r="K845" s="9" t="s">
        <v>280</v>
      </c>
      <c r="L845" s="9">
        <v>30.914539000000001</v>
      </c>
      <c r="M845" s="9">
        <v>69.771187999999995</v>
      </c>
      <c r="N845" s="9" t="s">
        <v>8</v>
      </c>
      <c r="O845" s="9" t="s">
        <v>7</v>
      </c>
      <c r="P845" s="9" t="s">
        <v>8</v>
      </c>
      <c r="R845" s="9">
        <v>4</v>
      </c>
      <c r="T845" s="9" t="s">
        <v>3978</v>
      </c>
      <c r="U845" s="9">
        <v>51600</v>
      </c>
      <c r="V845" s="9" t="s">
        <v>258</v>
      </c>
      <c r="W845" s="10" t="s">
        <v>11</v>
      </c>
      <c r="X845" s="10" t="s">
        <v>1471</v>
      </c>
      <c r="Y845" s="4"/>
      <c r="Z845" s="179"/>
      <c r="AA845" s="179"/>
      <c r="AB845" s="179"/>
      <c r="AC845" s="179"/>
      <c r="AD845" s="179"/>
      <c r="AE845" s="179"/>
      <c r="AF845" s="179"/>
      <c r="AG845" s="179"/>
      <c r="AH845" s="179"/>
      <c r="AI845" s="179"/>
      <c r="AJ845" s="179"/>
      <c r="AK845" s="179"/>
      <c r="AL845" s="179"/>
      <c r="AM845" s="179"/>
      <c r="AN845" s="179"/>
      <c r="AO845" s="179"/>
      <c r="AP845" s="179"/>
      <c r="AQ845" s="179"/>
      <c r="AR845" s="179"/>
      <c r="AS845" s="179"/>
      <c r="AT845" s="179"/>
      <c r="AU845" s="179"/>
      <c r="AV845" s="179"/>
      <c r="AW845" s="179"/>
      <c r="AX845" s="179"/>
      <c r="AY845" s="179"/>
      <c r="AZ845" s="179"/>
      <c r="BA845" s="179"/>
      <c r="BB845" s="179"/>
      <c r="BC845" s="179"/>
      <c r="BD845" s="179"/>
      <c r="BE845" s="179"/>
      <c r="BF845" s="179"/>
      <c r="BG845" s="179"/>
      <c r="BH845" s="179"/>
      <c r="BI845" s="179"/>
      <c r="BJ845" s="179"/>
      <c r="BK845" s="179"/>
      <c r="BL845" s="179"/>
      <c r="BM845" s="179"/>
      <c r="BN845" s="179"/>
      <c r="BO845" s="179"/>
      <c r="BP845" s="179"/>
      <c r="BQ845" s="179"/>
      <c r="BR845" s="179"/>
      <c r="BS845" s="179"/>
      <c r="BT845" s="179"/>
      <c r="BU845" s="179"/>
      <c r="BV845" s="179"/>
      <c r="BW845" s="179"/>
      <c r="BX845" s="179"/>
      <c r="BY845" s="179"/>
      <c r="BZ845" s="179"/>
      <c r="CA845" s="179"/>
      <c r="CB845" s="179"/>
      <c r="CC845" s="179"/>
      <c r="CD845" s="179"/>
      <c r="CE845" s="179"/>
      <c r="CF845" s="179"/>
      <c r="CG845" s="179"/>
      <c r="CH845" s="179"/>
      <c r="CI845" s="179"/>
      <c r="CJ845" s="179"/>
      <c r="CK845" s="179"/>
      <c r="CL845" s="179"/>
      <c r="CM845" s="179"/>
      <c r="CN845" s="179"/>
      <c r="CO845" s="179"/>
      <c r="CP845" s="179"/>
      <c r="CQ845" s="179"/>
      <c r="CR845" s="179"/>
      <c r="CS845" s="179"/>
      <c r="CT845" s="179"/>
      <c r="CU845" s="179"/>
      <c r="CV845" s="179"/>
      <c r="CW845" s="179"/>
      <c r="CX845" s="179"/>
      <c r="CY845" s="179"/>
      <c r="CZ845" s="179"/>
      <c r="DA845" s="179"/>
      <c r="DB845" s="179"/>
      <c r="DC845" s="179"/>
      <c r="DD845" s="179"/>
      <c r="DE845" s="179"/>
      <c r="DF845" s="179"/>
      <c r="DG845" s="179"/>
      <c r="DH845" s="179"/>
      <c r="DI845" s="179"/>
      <c r="DJ845" s="179"/>
      <c r="DK845" s="179"/>
      <c r="DL845" s="179"/>
      <c r="DM845" s="179"/>
      <c r="DN845" s="179"/>
      <c r="DO845" s="179"/>
      <c r="DP845" s="179"/>
      <c r="DQ845" s="179"/>
      <c r="DR845" s="179"/>
      <c r="DS845" s="179"/>
      <c r="DT845" s="179"/>
      <c r="DU845" s="179"/>
      <c r="DV845" s="179"/>
      <c r="DW845" s="179"/>
      <c r="DX845" s="179"/>
      <c r="DY845" s="179"/>
      <c r="DZ845" s="179"/>
      <c r="EA845" s="179"/>
      <c r="EB845" s="179"/>
      <c r="EC845" s="179"/>
      <c r="ED845" s="179"/>
      <c r="EE845" s="179"/>
      <c r="EF845" s="179"/>
      <c r="EG845" s="179"/>
      <c r="EH845" s="179"/>
      <c r="EI845" s="179"/>
      <c r="EJ845" s="179"/>
      <c r="EK845" s="179"/>
      <c r="EL845" s="179"/>
      <c r="EM845" s="179"/>
      <c r="EN845" s="179"/>
      <c r="EO845" s="179"/>
      <c r="EP845" s="179"/>
      <c r="EQ845" s="179"/>
      <c r="ER845" s="179"/>
      <c r="ES845" s="179"/>
      <c r="ET845" s="179"/>
      <c r="EU845" s="179"/>
      <c r="EV845" s="179"/>
      <c r="EW845" s="179"/>
      <c r="EX845" s="179"/>
      <c r="EY845" s="179"/>
      <c r="EZ845" s="179"/>
      <c r="FA845" s="179"/>
      <c r="FB845" s="179"/>
      <c r="FC845" s="179"/>
      <c r="FD845" s="179"/>
      <c r="FE845" s="179"/>
      <c r="FF845" s="179"/>
      <c r="FG845" s="179"/>
      <c r="FH845" s="179"/>
      <c r="FI845" s="179"/>
      <c r="FJ845" s="179"/>
      <c r="FK845" s="179"/>
      <c r="FL845" s="179"/>
      <c r="FM845" s="179"/>
      <c r="FN845" s="179"/>
      <c r="FO845" s="179"/>
      <c r="FP845" s="179"/>
      <c r="FQ845" s="179"/>
      <c r="FR845" s="179"/>
      <c r="FS845" s="179"/>
      <c r="FT845" s="179"/>
      <c r="FU845" s="179"/>
      <c r="FV845" s="179"/>
      <c r="FW845" s="179"/>
      <c r="FX845" s="179"/>
      <c r="FY845" s="179"/>
      <c r="FZ845" s="179"/>
      <c r="GA845" s="179"/>
      <c r="GB845" s="179"/>
      <c r="GC845" s="179"/>
      <c r="GD845" s="179"/>
      <c r="GE845" s="179"/>
      <c r="GF845" s="179"/>
      <c r="GG845" s="179"/>
      <c r="GH845" s="179"/>
      <c r="GI845" s="179"/>
      <c r="GJ845" s="179"/>
      <c r="GK845" s="179"/>
      <c r="GL845" s="179"/>
      <c r="GM845" s="179"/>
      <c r="GN845" s="179"/>
      <c r="GO845" s="179"/>
      <c r="GP845" s="179"/>
      <c r="GQ845" s="179"/>
      <c r="GR845" s="179"/>
      <c r="GS845" s="179"/>
      <c r="GT845" s="179"/>
      <c r="GU845" s="179"/>
      <c r="GV845" s="179"/>
      <c r="GW845" s="179"/>
      <c r="GX845" s="179"/>
      <c r="GY845" s="179"/>
      <c r="GZ845" s="179"/>
      <c r="HA845" s="179"/>
      <c r="HB845" s="179"/>
      <c r="HC845" s="179"/>
      <c r="HD845" s="179"/>
      <c r="HE845" s="179"/>
      <c r="HF845" s="179"/>
      <c r="HG845" s="179"/>
      <c r="HH845" s="179"/>
      <c r="HI845" s="179"/>
      <c r="HJ845" s="179"/>
      <c r="HK845" s="179"/>
      <c r="HL845" s="179"/>
      <c r="HM845" s="179"/>
      <c r="HN845" s="179"/>
      <c r="HO845" s="179"/>
      <c r="HP845" s="179"/>
      <c r="HQ845" s="179"/>
      <c r="HR845" s="179"/>
      <c r="HS845" s="179"/>
      <c r="HT845" s="179"/>
      <c r="HU845" s="179"/>
      <c r="HV845" s="179"/>
      <c r="HW845" s="179"/>
      <c r="HX845" s="179"/>
      <c r="HY845" s="179"/>
      <c r="HZ845" s="179"/>
      <c r="IA845" s="179"/>
      <c r="IB845" s="179"/>
      <c r="IC845" s="179"/>
      <c r="ID845" s="179"/>
      <c r="IE845" s="179"/>
      <c r="IF845" s="179"/>
      <c r="IG845" s="179"/>
      <c r="IH845" s="179"/>
      <c r="II845" s="179"/>
      <c r="IJ845" s="179"/>
      <c r="IK845" s="179"/>
      <c r="IL845" s="179"/>
      <c r="IM845" s="179"/>
      <c r="IN845" s="179"/>
      <c r="IO845" s="179"/>
      <c r="IP845" s="179"/>
      <c r="IQ845" s="179"/>
      <c r="IR845" s="179"/>
      <c r="IS845" s="179"/>
      <c r="IT845" s="179"/>
      <c r="IU845" s="179"/>
      <c r="IV845" s="179"/>
      <c r="IW845" s="179"/>
      <c r="IX845" s="179"/>
      <c r="IY845" s="179"/>
      <c r="IZ845" s="179"/>
      <c r="JA845" s="179"/>
      <c r="JB845" s="179"/>
      <c r="JC845" s="179"/>
      <c r="JD845" s="179"/>
      <c r="JE845" s="179"/>
      <c r="JF845" s="179"/>
      <c r="JG845" s="179"/>
      <c r="JH845" s="179"/>
      <c r="JI845" s="179"/>
      <c r="JJ845" s="61"/>
    </row>
    <row r="846" spans="1:270" s="9" customFormat="1" ht="80.099999999999994" customHeight="1" x14ac:dyDescent="0.25">
      <c r="A846" s="9">
        <f t="shared" si="72"/>
        <v>824</v>
      </c>
      <c r="B846" s="9">
        <f t="shared" si="74"/>
        <v>70</v>
      </c>
      <c r="C846" s="11" t="s">
        <v>1518</v>
      </c>
      <c r="D846" s="10" t="s">
        <v>276</v>
      </c>
      <c r="E846" s="9" t="s">
        <v>280</v>
      </c>
      <c r="F846" s="9" t="s">
        <v>280</v>
      </c>
      <c r="G846" s="88" t="s">
        <v>3980</v>
      </c>
      <c r="H846" s="9" t="s">
        <v>4257</v>
      </c>
      <c r="I846" s="64" t="s">
        <v>4258</v>
      </c>
      <c r="J846" s="9">
        <v>3483449232</v>
      </c>
      <c r="K846" s="9" t="s">
        <v>280</v>
      </c>
      <c r="L846" s="9">
        <v>30.925588000000001</v>
      </c>
      <c r="M846" s="9">
        <v>69.846271000000002</v>
      </c>
      <c r="N846" s="9" t="s">
        <v>8</v>
      </c>
      <c r="O846" s="9" t="s">
        <v>7</v>
      </c>
      <c r="P846" s="9" t="s">
        <v>8</v>
      </c>
      <c r="R846" s="9">
        <v>4</v>
      </c>
      <c r="T846" s="9" t="s">
        <v>3978</v>
      </c>
      <c r="U846" s="9">
        <v>51600</v>
      </c>
      <c r="V846" s="9" t="s">
        <v>258</v>
      </c>
      <c r="W846" s="10" t="s">
        <v>11</v>
      </c>
      <c r="X846" s="10" t="s">
        <v>1471</v>
      </c>
      <c r="Y846" s="4"/>
      <c r="Z846" s="179"/>
      <c r="AA846" s="179"/>
      <c r="AB846" s="179"/>
      <c r="AC846" s="179"/>
      <c r="AD846" s="179"/>
      <c r="AE846" s="179"/>
      <c r="AF846" s="179"/>
      <c r="AG846" s="179"/>
      <c r="AH846" s="179"/>
      <c r="AI846" s="179"/>
      <c r="AJ846" s="179"/>
      <c r="AK846" s="179"/>
      <c r="AL846" s="179"/>
      <c r="AM846" s="179"/>
      <c r="AN846" s="179"/>
      <c r="AO846" s="179"/>
      <c r="AP846" s="179"/>
      <c r="AQ846" s="179"/>
      <c r="AR846" s="179"/>
      <c r="AS846" s="179"/>
      <c r="AT846" s="179"/>
      <c r="AU846" s="179"/>
      <c r="AV846" s="179"/>
      <c r="AW846" s="179"/>
      <c r="AX846" s="179"/>
      <c r="AY846" s="179"/>
      <c r="AZ846" s="179"/>
      <c r="BA846" s="179"/>
      <c r="BB846" s="179"/>
      <c r="BC846" s="179"/>
      <c r="BD846" s="179"/>
      <c r="BE846" s="179"/>
      <c r="BF846" s="179"/>
      <c r="BG846" s="179"/>
      <c r="BH846" s="179"/>
      <c r="BI846" s="179"/>
      <c r="BJ846" s="179"/>
      <c r="BK846" s="179"/>
      <c r="BL846" s="179"/>
      <c r="BM846" s="179"/>
      <c r="BN846" s="179"/>
      <c r="BO846" s="179"/>
      <c r="BP846" s="179"/>
      <c r="BQ846" s="179"/>
      <c r="BR846" s="179"/>
      <c r="BS846" s="179"/>
      <c r="BT846" s="179"/>
      <c r="BU846" s="179"/>
      <c r="BV846" s="179"/>
      <c r="BW846" s="179"/>
      <c r="BX846" s="179"/>
      <c r="BY846" s="179"/>
      <c r="BZ846" s="179"/>
      <c r="CA846" s="179"/>
      <c r="CB846" s="179"/>
      <c r="CC846" s="179"/>
      <c r="CD846" s="179"/>
      <c r="CE846" s="179"/>
      <c r="CF846" s="179"/>
      <c r="CG846" s="179"/>
      <c r="CH846" s="179"/>
      <c r="CI846" s="179"/>
      <c r="CJ846" s="179"/>
      <c r="CK846" s="179"/>
      <c r="CL846" s="179"/>
      <c r="CM846" s="179"/>
      <c r="CN846" s="179"/>
      <c r="CO846" s="179"/>
      <c r="CP846" s="179"/>
      <c r="CQ846" s="179"/>
      <c r="CR846" s="179"/>
      <c r="CS846" s="179"/>
      <c r="CT846" s="179"/>
      <c r="CU846" s="179"/>
      <c r="CV846" s="179"/>
      <c r="CW846" s="179"/>
      <c r="CX846" s="179"/>
      <c r="CY846" s="179"/>
      <c r="CZ846" s="179"/>
      <c r="DA846" s="179"/>
      <c r="DB846" s="179"/>
      <c r="DC846" s="179"/>
      <c r="DD846" s="179"/>
      <c r="DE846" s="179"/>
      <c r="DF846" s="179"/>
      <c r="DG846" s="179"/>
      <c r="DH846" s="179"/>
      <c r="DI846" s="179"/>
      <c r="DJ846" s="179"/>
      <c r="DK846" s="179"/>
      <c r="DL846" s="179"/>
      <c r="DM846" s="179"/>
      <c r="DN846" s="179"/>
      <c r="DO846" s="179"/>
      <c r="DP846" s="179"/>
      <c r="DQ846" s="179"/>
      <c r="DR846" s="179"/>
      <c r="DS846" s="179"/>
      <c r="DT846" s="179"/>
      <c r="DU846" s="179"/>
      <c r="DV846" s="179"/>
      <c r="DW846" s="179"/>
      <c r="DX846" s="179"/>
      <c r="DY846" s="179"/>
      <c r="DZ846" s="179"/>
      <c r="EA846" s="179"/>
      <c r="EB846" s="179"/>
      <c r="EC846" s="179"/>
      <c r="ED846" s="179"/>
      <c r="EE846" s="179"/>
      <c r="EF846" s="179"/>
      <c r="EG846" s="179"/>
      <c r="EH846" s="179"/>
      <c r="EI846" s="179"/>
      <c r="EJ846" s="179"/>
      <c r="EK846" s="179"/>
      <c r="EL846" s="179"/>
      <c r="EM846" s="179"/>
      <c r="EN846" s="179"/>
      <c r="EO846" s="179"/>
      <c r="EP846" s="179"/>
      <c r="EQ846" s="179"/>
      <c r="ER846" s="179"/>
      <c r="ES846" s="179"/>
      <c r="ET846" s="179"/>
      <c r="EU846" s="179"/>
      <c r="EV846" s="179"/>
      <c r="EW846" s="179"/>
      <c r="EX846" s="179"/>
      <c r="EY846" s="179"/>
      <c r="EZ846" s="179"/>
      <c r="FA846" s="179"/>
      <c r="FB846" s="179"/>
      <c r="FC846" s="179"/>
      <c r="FD846" s="179"/>
      <c r="FE846" s="179"/>
      <c r="FF846" s="179"/>
      <c r="FG846" s="179"/>
      <c r="FH846" s="179"/>
      <c r="FI846" s="179"/>
      <c r="FJ846" s="179"/>
      <c r="FK846" s="179"/>
      <c r="FL846" s="179"/>
      <c r="FM846" s="179"/>
      <c r="FN846" s="179"/>
      <c r="FO846" s="179"/>
      <c r="FP846" s="179"/>
      <c r="FQ846" s="179"/>
      <c r="FR846" s="179"/>
      <c r="FS846" s="179"/>
      <c r="FT846" s="179"/>
      <c r="FU846" s="179"/>
      <c r="FV846" s="179"/>
      <c r="FW846" s="179"/>
      <c r="FX846" s="179"/>
      <c r="FY846" s="179"/>
      <c r="FZ846" s="179"/>
      <c r="GA846" s="179"/>
      <c r="GB846" s="179"/>
      <c r="GC846" s="179"/>
      <c r="GD846" s="179"/>
      <c r="GE846" s="179"/>
      <c r="GF846" s="179"/>
      <c r="GG846" s="179"/>
      <c r="GH846" s="179"/>
      <c r="GI846" s="179"/>
      <c r="GJ846" s="179"/>
      <c r="GK846" s="179"/>
      <c r="GL846" s="179"/>
      <c r="GM846" s="179"/>
      <c r="GN846" s="179"/>
      <c r="GO846" s="179"/>
      <c r="GP846" s="179"/>
      <c r="GQ846" s="179"/>
      <c r="GR846" s="179"/>
      <c r="GS846" s="179"/>
      <c r="GT846" s="179"/>
      <c r="GU846" s="179"/>
      <c r="GV846" s="179"/>
      <c r="GW846" s="179"/>
      <c r="GX846" s="179"/>
      <c r="GY846" s="179"/>
      <c r="GZ846" s="179"/>
      <c r="HA846" s="179"/>
      <c r="HB846" s="179"/>
      <c r="HC846" s="179"/>
      <c r="HD846" s="179"/>
      <c r="HE846" s="179"/>
      <c r="HF846" s="179"/>
      <c r="HG846" s="179"/>
      <c r="HH846" s="179"/>
      <c r="HI846" s="179"/>
      <c r="HJ846" s="179"/>
      <c r="HK846" s="179"/>
      <c r="HL846" s="179"/>
      <c r="HM846" s="179"/>
      <c r="HN846" s="179"/>
      <c r="HO846" s="179"/>
      <c r="HP846" s="179"/>
      <c r="HQ846" s="179"/>
      <c r="HR846" s="179"/>
      <c r="HS846" s="179"/>
      <c r="HT846" s="179"/>
      <c r="HU846" s="179"/>
      <c r="HV846" s="179"/>
      <c r="HW846" s="179"/>
      <c r="HX846" s="179"/>
      <c r="HY846" s="179"/>
      <c r="HZ846" s="179"/>
      <c r="IA846" s="179"/>
      <c r="IB846" s="179"/>
      <c r="IC846" s="179"/>
      <c r="ID846" s="179"/>
      <c r="IE846" s="179"/>
      <c r="IF846" s="179"/>
      <c r="IG846" s="179"/>
      <c r="IH846" s="179"/>
      <c r="II846" s="179"/>
      <c r="IJ846" s="179"/>
      <c r="IK846" s="179"/>
      <c r="IL846" s="179"/>
      <c r="IM846" s="179"/>
      <c r="IN846" s="179"/>
      <c r="IO846" s="179"/>
      <c r="IP846" s="179"/>
      <c r="IQ846" s="179"/>
      <c r="IR846" s="179"/>
      <c r="IS846" s="179"/>
      <c r="IT846" s="179"/>
      <c r="IU846" s="179"/>
      <c r="IV846" s="179"/>
      <c r="IW846" s="179"/>
      <c r="IX846" s="179"/>
      <c r="IY846" s="179"/>
      <c r="IZ846" s="179"/>
      <c r="JA846" s="179"/>
      <c r="JB846" s="179"/>
      <c r="JC846" s="179"/>
      <c r="JD846" s="179"/>
      <c r="JE846" s="179"/>
      <c r="JF846" s="179"/>
      <c r="JG846" s="179"/>
      <c r="JH846" s="179"/>
      <c r="JI846" s="179"/>
      <c r="JJ846" s="61"/>
    </row>
    <row r="847" spans="1:270" s="9" customFormat="1" ht="80.099999999999994" customHeight="1" x14ac:dyDescent="0.25">
      <c r="A847" s="9">
        <f t="shared" si="72"/>
        <v>825</v>
      </c>
      <c r="B847" s="9">
        <f t="shared" si="74"/>
        <v>71</v>
      </c>
      <c r="C847" s="11" t="s">
        <v>1518</v>
      </c>
      <c r="D847" s="10" t="s">
        <v>276</v>
      </c>
      <c r="E847" s="9" t="s">
        <v>4017</v>
      </c>
      <c r="F847" s="9" t="s">
        <v>4017</v>
      </c>
      <c r="G847" s="88" t="s">
        <v>4025</v>
      </c>
      <c r="H847" s="9" t="s">
        <v>4259</v>
      </c>
      <c r="I847" s="64" t="s">
        <v>4260</v>
      </c>
      <c r="J847" s="9">
        <v>3337290187</v>
      </c>
      <c r="K847" s="9" t="s">
        <v>4017</v>
      </c>
      <c r="L847" s="9">
        <v>31.959185000000002</v>
      </c>
      <c r="M847" s="9">
        <v>69.882085000000004</v>
      </c>
      <c r="N847" s="9" t="s">
        <v>8</v>
      </c>
      <c r="O847" s="9" t="s">
        <v>7</v>
      </c>
      <c r="P847" s="9" t="s">
        <v>8</v>
      </c>
      <c r="R847" s="9">
        <v>4</v>
      </c>
      <c r="T847" s="9" t="s">
        <v>3978</v>
      </c>
      <c r="U847" s="9">
        <v>51600</v>
      </c>
      <c r="V847" s="9" t="s">
        <v>258</v>
      </c>
      <c r="W847" s="10" t="s">
        <v>11</v>
      </c>
      <c r="X847" s="10" t="s">
        <v>1471</v>
      </c>
      <c r="Y847" s="4"/>
      <c r="Z847" s="179"/>
      <c r="AA847" s="179"/>
      <c r="AB847" s="179"/>
      <c r="AC847" s="179"/>
      <c r="AD847" s="179"/>
      <c r="AE847" s="179"/>
      <c r="AF847" s="179"/>
      <c r="AG847" s="179"/>
      <c r="AH847" s="179"/>
      <c r="AI847" s="179"/>
      <c r="AJ847" s="179"/>
      <c r="AK847" s="179"/>
      <c r="AL847" s="179"/>
      <c r="AM847" s="179"/>
      <c r="AN847" s="179"/>
      <c r="AO847" s="179"/>
      <c r="AP847" s="179"/>
      <c r="AQ847" s="179"/>
      <c r="AR847" s="179"/>
      <c r="AS847" s="179"/>
      <c r="AT847" s="179"/>
      <c r="AU847" s="179"/>
      <c r="AV847" s="179"/>
      <c r="AW847" s="179"/>
      <c r="AX847" s="179"/>
      <c r="AY847" s="179"/>
      <c r="AZ847" s="179"/>
      <c r="BA847" s="179"/>
      <c r="BB847" s="179"/>
      <c r="BC847" s="179"/>
      <c r="BD847" s="179"/>
      <c r="BE847" s="179"/>
      <c r="BF847" s="179"/>
      <c r="BG847" s="179"/>
      <c r="BH847" s="179"/>
      <c r="BI847" s="179"/>
      <c r="BJ847" s="179"/>
      <c r="BK847" s="179"/>
      <c r="BL847" s="179"/>
      <c r="BM847" s="179"/>
      <c r="BN847" s="179"/>
      <c r="BO847" s="179"/>
      <c r="BP847" s="179"/>
      <c r="BQ847" s="179"/>
      <c r="BR847" s="179"/>
      <c r="BS847" s="179"/>
      <c r="BT847" s="179"/>
      <c r="BU847" s="179"/>
      <c r="BV847" s="179"/>
      <c r="BW847" s="179"/>
      <c r="BX847" s="179"/>
      <c r="BY847" s="179"/>
      <c r="BZ847" s="179"/>
      <c r="CA847" s="179"/>
      <c r="CB847" s="179"/>
      <c r="CC847" s="179"/>
      <c r="CD847" s="179"/>
      <c r="CE847" s="179"/>
      <c r="CF847" s="179"/>
      <c r="CG847" s="179"/>
      <c r="CH847" s="179"/>
      <c r="CI847" s="179"/>
      <c r="CJ847" s="179"/>
      <c r="CK847" s="179"/>
      <c r="CL847" s="179"/>
      <c r="CM847" s="179"/>
      <c r="CN847" s="179"/>
      <c r="CO847" s="179"/>
      <c r="CP847" s="179"/>
      <c r="CQ847" s="179"/>
      <c r="CR847" s="179"/>
      <c r="CS847" s="179"/>
      <c r="CT847" s="179"/>
      <c r="CU847" s="179"/>
      <c r="CV847" s="179"/>
      <c r="CW847" s="179"/>
      <c r="CX847" s="179"/>
      <c r="CY847" s="179"/>
      <c r="CZ847" s="179"/>
      <c r="DA847" s="179"/>
      <c r="DB847" s="179"/>
      <c r="DC847" s="179"/>
      <c r="DD847" s="179"/>
      <c r="DE847" s="179"/>
      <c r="DF847" s="179"/>
      <c r="DG847" s="179"/>
      <c r="DH847" s="179"/>
      <c r="DI847" s="179"/>
      <c r="DJ847" s="179"/>
      <c r="DK847" s="179"/>
      <c r="DL847" s="179"/>
      <c r="DM847" s="179"/>
      <c r="DN847" s="179"/>
      <c r="DO847" s="179"/>
      <c r="DP847" s="179"/>
      <c r="DQ847" s="179"/>
      <c r="DR847" s="179"/>
      <c r="DS847" s="179"/>
      <c r="DT847" s="179"/>
      <c r="DU847" s="179"/>
      <c r="DV847" s="179"/>
      <c r="DW847" s="179"/>
      <c r="DX847" s="179"/>
      <c r="DY847" s="179"/>
      <c r="DZ847" s="179"/>
      <c r="EA847" s="179"/>
      <c r="EB847" s="179"/>
      <c r="EC847" s="179"/>
      <c r="ED847" s="179"/>
      <c r="EE847" s="179"/>
      <c r="EF847" s="179"/>
      <c r="EG847" s="179"/>
      <c r="EH847" s="179"/>
      <c r="EI847" s="179"/>
      <c r="EJ847" s="179"/>
      <c r="EK847" s="179"/>
      <c r="EL847" s="179"/>
      <c r="EM847" s="179"/>
      <c r="EN847" s="179"/>
      <c r="EO847" s="179"/>
      <c r="EP847" s="179"/>
      <c r="EQ847" s="179"/>
      <c r="ER847" s="179"/>
      <c r="ES847" s="179"/>
      <c r="ET847" s="179"/>
      <c r="EU847" s="179"/>
      <c r="EV847" s="179"/>
      <c r="EW847" s="179"/>
      <c r="EX847" s="179"/>
      <c r="EY847" s="179"/>
      <c r="EZ847" s="179"/>
      <c r="FA847" s="179"/>
      <c r="FB847" s="179"/>
      <c r="FC847" s="179"/>
      <c r="FD847" s="179"/>
      <c r="FE847" s="179"/>
      <c r="FF847" s="179"/>
      <c r="FG847" s="179"/>
      <c r="FH847" s="179"/>
      <c r="FI847" s="179"/>
      <c r="FJ847" s="179"/>
      <c r="FK847" s="179"/>
      <c r="FL847" s="179"/>
      <c r="FM847" s="179"/>
      <c r="FN847" s="179"/>
      <c r="FO847" s="179"/>
      <c r="FP847" s="179"/>
      <c r="FQ847" s="179"/>
      <c r="FR847" s="179"/>
      <c r="FS847" s="179"/>
      <c r="FT847" s="179"/>
      <c r="FU847" s="179"/>
      <c r="FV847" s="179"/>
      <c r="FW847" s="179"/>
      <c r="FX847" s="179"/>
      <c r="FY847" s="179"/>
      <c r="FZ847" s="179"/>
      <c r="GA847" s="179"/>
      <c r="GB847" s="179"/>
      <c r="GC847" s="179"/>
      <c r="GD847" s="179"/>
      <c r="GE847" s="179"/>
      <c r="GF847" s="179"/>
      <c r="GG847" s="179"/>
      <c r="GH847" s="179"/>
      <c r="GI847" s="179"/>
      <c r="GJ847" s="179"/>
      <c r="GK847" s="179"/>
      <c r="GL847" s="179"/>
      <c r="GM847" s="179"/>
      <c r="GN847" s="179"/>
      <c r="GO847" s="179"/>
      <c r="GP847" s="179"/>
      <c r="GQ847" s="179"/>
      <c r="GR847" s="179"/>
      <c r="GS847" s="179"/>
      <c r="GT847" s="179"/>
      <c r="GU847" s="179"/>
      <c r="GV847" s="179"/>
      <c r="GW847" s="179"/>
      <c r="GX847" s="179"/>
      <c r="GY847" s="179"/>
      <c r="GZ847" s="179"/>
      <c r="HA847" s="179"/>
      <c r="HB847" s="179"/>
      <c r="HC847" s="179"/>
      <c r="HD847" s="179"/>
      <c r="HE847" s="179"/>
      <c r="HF847" s="179"/>
      <c r="HG847" s="179"/>
      <c r="HH847" s="179"/>
      <c r="HI847" s="179"/>
      <c r="HJ847" s="179"/>
      <c r="HK847" s="179"/>
      <c r="HL847" s="179"/>
      <c r="HM847" s="179"/>
      <c r="HN847" s="179"/>
      <c r="HO847" s="179"/>
      <c r="HP847" s="179"/>
      <c r="HQ847" s="179"/>
      <c r="HR847" s="179"/>
      <c r="HS847" s="179"/>
      <c r="HT847" s="179"/>
      <c r="HU847" s="179"/>
      <c r="HV847" s="179"/>
      <c r="HW847" s="179"/>
      <c r="HX847" s="179"/>
      <c r="HY847" s="179"/>
      <c r="HZ847" s="179"/>
      <c r="IA847" s="179"/>
      <c r="IB847" s="179"/>
      <c r="IC847" s="179"/>
      <c r="ID847" s="179"/>
      <c r="IE847" s="179"/>
      <c r="IF847" s="179"/>
      <c r="IG847" s="179"/>
      <c r="IH847" s="179"/>
      <c r="II847" s="179"/>
      <c r="IJ847" s="179"/>
      <c r="IK847" s="179"/>
      <c r="IL847" s="179"/>
      <c r="IM847" s="179"/>
      <c r="IN847" s="179"/>
      <c r="IO847" s="179"/>
      <c r="IP847" s="179"/>
      <c r="IQ847" s="179"/>
      <c r="IR847" s="179"/>
      <c r="IS847" s="179"/>
      <c r="IT847" s="179"/>
      <c r="IU847" s="179"/>
      <c r="IV847" s="179"/>
      <c r="IW847" s="179"/>
      <c r="IX847" s="179"/>
      <c r="IY847" s="179"/>
      <c r="IZ847" s="179"/>
      <c r="JA847" s="179"/>
      <c r="JB847" s="179"/>
      <c r="JC847" s="179"/>
      <c r="JD847" s="179"/>
      <c r="JE847" s="179"/>
      <c r="JF847" s="179"/>
      <c r="JG847" s="179"/>
      <c r="JH847" s="179"/>
      <c r="JI847" s="179"/>
      <c r="JJ847" s="61"/>
    </row>
    <row r="848" spans="1:270" s="9" customFormat="1" ht="80.099999999999994" customHeight="1" x14ac:dyDescent="0.25">
      <c r="A848" s="9">
        <f t="shared" si="72"/>
        <v>826</v>
      </c>
      <c r="B848" s="9">
        <f t="shared" si="74"/>
        <v>72</v>
      </c>
      <c r="C848" s="11" t="s">
        <v>1518</v>
      </c>
      <c r="D848" s="10" t="s">
        <v>276</v>
      </c>
      <c r="E848" s="9" t="s">
        <v>280</v>
      </c>
      <c r="F848" s="9" t="s">
        <v>280</v>
      </c>
      <c r="G848" s="88" t="s">
        <v>3980</v>
      </c>
      <c r="H848" s="9" t="s">
        <v>3397</v>
      </c>
      <c r="I848" s="64" t="s">
        <v>4261</v>
      </c>
      <c r="J848" s="9">
        <v>3473786277</v>
      </c>
      <c r="K848" s="9" t="s">
        <v>280</v>
      </c>
      <c r="L848" s="9">
        <v>30.992466</v>
      </c>
      <c r="M848" s="9">
        <v>69.872046999999995</v>
      </c>
      <c r="N848" s="9" t="s">
        <v>8</v>
      </c>
      <c r="O848" s="9" t="s">
        <v>7</v>
      </c>
      <c r="P848" s="9" t="s">
        <v>8</v>
      </c>
      <c r="R848" s="9">
        <v>4</v>
      </c>
      <c r="T848" s="9" t="s">
        <v>3978</v>
      </c>
      <c r="U848" s="9">
        <v>51600</v>
      </c>
      <c r="V848" s="9" t="s">
        <v>258</v>
      </c>
      <c r="W848" s="10" t="s">
        <v>11</v>
      </c>
      <c r="X848" s="10" t="s">
        <v>1471</v>
      </c>
      <c r="Y848" s="4"/>
      <c r="Z848" s="179"/>
      <c r="AA848" s="179"/>
      <c r="AB848" s="179"/>
      <c r="AC848" s="179"/>
      <c r="AD848" s="179"/>
      <c r="AE848" s="179"/>
      <c r="AF848" s="179"/>
      <c r="AG848" s="179"/>
      <c r="AH848" s="179"/>
      <c r="AI848" s="179"/>
      <c r="AJ848" s="179"/>
      <c r="AK848" s="179"/>
      <c r="AL848" s="179"/>
      <c r="AM848" s="179"/>
      <c r="AN848" s="179"/>
      <c r="AO848" s="179"/>
      <c r="AP848" s="179"/>
      <c r="AQ848" s="179"/>
      <c r="AR848" s="179"/>
      <c r="AS848" s="179"/>
      <c r="AT848" s="179"/>
      <c r="AU848" s="179"/>
      <c r="AV848" s="179"/>
      <c r="AW848" s="179"/>
      <c r="AX848" s="179"/>
      <c r="AY848" s="179"/>
      <c r="AZ848" s="179"/>
      <c r="BA848" s="179"/>
      <c r="BB848" s="179"/>
      <c r="BC848" s="179"/>
      <c r="BD848" s="179"/>
      <c r="BE848" s="179"/>
      <c r="BF848" s="179"/>
      <c r="BG848" s="179"/>
      <c r="BH848" s="179"/>
      <c r="BI848" s="179"/>
      <c r="BJ848" s="179"/>
      <c r="BK848" s="179"/>
      <c r="BL848" s="179"/>
      <c r="BM848" s="179"/>
      <c r="BN848" s="179"/>
      <c r="BO848" s="179"/>
      <c r="BP848" s="179"/>
      <c r="BQ848" s="179"/>
      <c r="BR848" s="179"/>
      <c r="BS848" s="179"/>
      <c r="BT848" s="179"/>
      <c r="BU848" s="179"/>
      <c r="BV848" s="179"/>
      <c r="BW848" s="179"/>
      <c r="BX848" s="179"/>
      <c r="BY848" s="179"/>
      <c r="BZ848" s="179"/>
      <c r="CA848" s="179"/>
      <c r="CB848" s="179"/>
      <c r="CC848" s="179"/>
      <c r="CD848" s="179"/>
      <c r="CE848" s="179"/>
      <c r="CF848" s="179"/>
      <c r="CG848" s="179"/>
      <c r="CH848" s="179"/>
      <c r="CI848" s="179"/>
      <c r="CJ848" s="179"/>
      <c r="CK848" s="179"/>
      <c r="CL848" s="179"/>
      <c r="CM848" s="179"/>
      <c r="CN848" s="179"/>
      <c r="CO848" s="179"/>
      <c r="CP848" s="179"/>
      <c r="CQ848" s="179"/>
      <c r="CR848" s="179"/>
      <c r="CS848" s="179"/>
      <c r="CT848" s="179"/>
      <c r="CU848" s="179"/>
      <c r="CV848" s="179"/>
      <c r="CW848" s="179"/>
      <c r="CX848" s="179"/>
      <c r="CY848" s="179"/>
      <c r="CZ848" s="179"/>
      <c r="DA848" s="179"/>
      <c r="DB848" s="179"/>
      <c r="DC848" s="179"/>
      <c r="DD848" s="179"/>
      <c r="DE848" s="179"/>
      <c r="DF848" s="179"/>
      <c r="DG848" s="179"/>
      <c r="DH848" s="179"/>
      <c r="DI848" s="179"/>
      <c r="DJ848" s="179"/>
      <c r="DK848" s="179"/>
      <c r="DL848" s="179"/>
      <c r="DM848" s="179"/>
      <c r="DN848" s="179"/>
      <c r="DO848" s="179"/>
      <c r="DP848" s="179"/>
      <c r="DQ848" s="179"/>
      <c r="DR848" s="179"/>
      <c r="DS848" s="179"/>
      <c r="DT848" s="179"/>
      <c r="DU848" s="179"/>
      <c r="DV848" s="179"/>
      <c r="DW848" s="179"/>
      <c r="DX848" s="179"/>
      <c r="DY848" s="179"/>
      <c r="DZ848" s="179"/>
      <c r="EA848" s="179"/>
      <c r="EB848" s="179"/>
      <c r="EC848" s="179"/>
      <c r="ED848" s="179"/>
      <c r="EE848" s="179"/>
      <c r="EF848" s="179"/>
      <c r="EG848" s="179"/>
      <c r="EH848" s="179"/>
      <c r="EI848" s="179"/>
      <c r="EJ848" s="179"/>
      <c r="EK848" s="179"/>
      <c r="EL848" s="179"/>
      <c r="EM848" s="179"/>
      <c r="EN848" s="179"/>
      <c r="EO848" s="179"/>
      <c r="EP848" s="179"/>
      <c r="EQ848" s="179"/>
      <c r="ER848" s="179"/>
      <c r="ES848" s="179"/>
      <c r="ET848" s="179"/>
      <c r="EU848" s="179"/>
      <c r="EV848" s="179"/>
      <c r="EW848" s="179"/>
      <c r="EX848" s="179"/>
      <c r="EY848" s="179"/>
      <c r="EZ848" s="179"/>
      <c r="FA848" s="179"/>
      <c r="FB848" s="179"/>
      <c r="FC848" s="179"/>
      <c r="FD848" s="179"/>
      <c r="FE848" s="179"/>
      <c r="FF848" s="179"/>
      <c r="FG848" s="179"/>
      <c r="FH848" s="179"/>
      <c r="FI848" s="179"/>
      <c r="FJ848" s="179"/>
      <c r="FK848" s="179"/>
      <c r="FL848" s="179"/>
      <c r="FM848" s="179"/>
      <c r="FN848" s="179"/>
      <c r="FO848" s="179"/>
      <c r="FP848" s="179"/>
      <c r="FQ848" s="179"/>
      <c r="FR848" s="179"/>
      <c r="FS848" s="179"/>
      <c r="FT848" s="179"/>
      <c r="FU848" s="179"/>
      <c r="FV848" s="179"/>
      <c r="FW848" s="179"/>
      <c r="FX848" s="179"/>
      <c r="FY848" s="179"/>
      <c r="FZ848" s="179"/>
      <c r="GA848" s="179"/>
      <c r="GB848" s="179"/>
      <c r="GC848" s="179"/>
      <c r="GD848" s="179"/>
      <c r="GE848" s="179"/>
      <c r="GF848" s="179"/>
      <c r="GG848" s="179"/>
      <c r="GH848" s="179"/>
      <c r="GI848" s="179"/>
      <c r="GJ848" s="179"/>
      <c r="GK848" s="179"/>
      <c r="GL848" s="179"/>
      <c r="GM848" s="179"/>
      <c r="GN848" s="179"/>
      <c r="GO848" s="179"/>
      <c r="GP848" s="179"/>
      <c r="GQ848" s="179"/>
      <c r="GR848" s="179"/>
      <c r="GS848" s="179"/>
      <c r="GT848" s="179"/>
      <c r="GU848" s="179"/>
      <c r="GV848" s="179"/>
      <c r="GW848" s="179"/>
      <c r="GX848" s="179"/>
      <c r="GY848" s="179"/>
      <c r="GZ848" s="179"/>
      <c r="HA848" s="179"/>
      <c r="HB848" s="179"/>
      <c r="HC848" s="179"/>
      <c r="HD848" s="179"/>
      <c r="HE848" s="179"/>
      <c r="HF848" s="179"/>
      <c r="HG848" s="179"/>
      <c r="HH848" s="179"/>
      <c r="HI848" s="179"/>
      <c r="HJ848" s="179"/>
      <c r="HK848" s="179"/>
      <c r="HL848" s="179"/>
      <c r="HM848" s="179"/>
      <c r="HN848" s="179"/>
      <c r="HO848" s="179"/>
      <c r="HP848" s="179"/>
      <c r="HQ848" s="179"/>
      <c r="HR848" s="179"/>
      <c r="HS848" s="179"/>
      <c r="HT848" s="179"/>
      <c r="HU848" s="179"/>
      <c r="HV848" s="179"/>
      <c r="HW848" s="179"/>
      <c r="HX848" s="179"/>
      <c r="HY848" s="179"/>
      <c r="HZ848" s="179"/>
      <c r="IA848" s="179"/>
      <c r="IB848" s="179"/>
      <c r="IC848" s="179"/>
      <c r="ID848" s="179"/>
      <c r="IE848" s="179"/>
      <c r="IF848" s="179"/>
      <c r="IG848" s="179"/>
      <c r="IH848" s="179"/>
      <c r="II848" s="179"/>
      <c r="IJ848" s="179"/>
      <c r="IK848" s="179"/>
      <c r="IL848" s="179"/>
      <c r="IM848" s="179"/>
      <c r="IN848" s="179"/>
      <c r="IO848" s="179"/>
      <c r="IP848" s="179"/>
      <c r="IQ848" s="179"/>
      <c r="IR848" s="179"/>
      <c r="IS848" s="179"/>
      <c r="IT848" s="179"/>
      <c r="IU848" s="179"/>
      <c r="IV848" s="179"/>
      <c r="IW848" s="179"/>
      <c r="IX848" s="179"/>
      <c r="IY848" s="179"/>
      <c r="IZ848" s="179"/>
      <c r="JA848" s="179"/>
      <c r="JB848" s="179"/>
      <c r="JC848" s="179"/>
      <c r="JD848" s="179"/>
      <c r="JE848" s="179"/>
      <c r="JF848" s="179"/>
      <c r="JG848" s="179"/>
      <c r="JH848" s="179"/>
      <c r="JI848" s="179"/>
      <c r="JJ848" s="61"/>
    </row>
    <row r="849" spans="1:270" s="9" customFormat="1" ht="80.099999999999994" customHeight="1" x14ac:dyDescent="0.25">
      <c r="A849" s="9">
        <f t="shared" si="72"/>
        <v>827</v>
      </c>
      <c r="B849" s="9">
        <f t="shared" si="74"/>
        <v>73</v>
      </c>
      <c r="C849" s="11" t="s">
        <v>1518</v>
      </c>
      <c r="D849" s="10" t="s">
        <v>276</v>
      </c>
      <c r="E849" s="9" t="s">
        <v>280</v>
      </c>
      <c r="F849" s="9" t="s">
        <v>280</v>
      </c>
      <c r="G849" s="9" t="s">
        <v>3980</v>
      </c>
      <c r="H849" s="9" t="s">
        <v>4051</v>
      </c>
      <c r="I849" s="64" t="s">
        <v>4262</v>
      </c>
      <c r="J849" s="9">
        <v>3421068279</v>
      </c>
      <c r="K849" s="9" t="s">
        <v>280</v>
      </c>
      <c r="L849" s="9">
        <v>31.006457999999999</v>
      </c>
      <c r="M849" s="9">
        <v>69.876228999999995</v>
      </c>
      <c r="N849" s="9" t="s">
        <v>8</v>
      </c>
      <c r="O849" s="9" t="s">
        <v>7</v>
      </c>
      <c r="P849" s="9" t="s">
        <v>8</v>
      </c>
      <c r="R849" s="9">
        <v>4</v>
      </c>
      <c r="T849" s="9" t="s">
        <v>3978</v>
      </c>
      <c r="U849" s="9">
        <v>51600</v>
      </c>
      <c r="V849" s="9" t="s">
        <v>258</v>
      </c>
      <c r="W849" s="10" t="s">
        <v>11</v>
      </c>
      <c r="X849" s="10" t="s">
        <v>1471</v>
      </c>
      <c r="Y849" s="4"/>
      <c r="Z849" s="179"/>
      <c r="AA849" s="179"/>
      <c r="AB849" s="179"/>
      <c r="AC849" s="179"/>
      <c r="AD849" s="179"/>
      <c r="AE849" s="179"/>
      <c r="AF849" s="179"/>
      <c r="AG849" s="179"/>
      <c r="AH849" s="179"/>
      <c r="AI849" s="179"/>
      <c r="AJ849" s="179"/>
      <c r="AK849" s="179"/>
      <c r="AL849" s="179"/>
      <c r="AM849" s="179"/>
      <c r="AN849" s="179"/>
      <c r="AO849" s="179"/>
      <c r="AP849" s="179"/>
      <c r="AQ849" s="179"/>
      <c r="AR849" s="179"/>
      <c r="AS849" s="179"/>
      <c r="AT849" s="179"/>
      <c r="AU849" s="179"/>
      <c r="AV849" s="179"/>
      <c r="AW849" s="179"/>
      <c r="AX849" s="179"/>
      <c r="AY849" s="179"/>
      <c r="AZ849" s="179"/>
      <c r="BA849" s="179"/>
      <c r="BB849" s="179"/>
      <c r="BC849" s="179"/>
      <c r="BD849" s="179"/>
      <c r="BE849" s="179"/>
      <c r="BF849" s="179"/>
      <c r="BG849" s="179"/>
      <c r="BH849" s="179"/>
      <c r="BI849" s="179"/>
      <c r="BJ849" s="179"/>
      <c r="BK849" s="179"/>
      <c r="BL849" s="179"/>
      <c r="BM849" s="179"/>
      <c r="BN849" s="179"/>
      <c r="BO849" s="179"/>
      <c r="BP849" s="179"/>
      <c r="BQ849" s="179"/>
      <c r="BR849" s="179"/>
      <c r="BS849" s="179"/>
      <c r="BT849" s="179"/>
      <c r="BU849" s="179"/>
      <c r="BV849" s="179"/>
      <c r="BW849" s="179"/>
      <c r="BX849" s="179"/>
      <c r="BY849" s="179"/>
      <c r="BZ849" s="179"/>
      <c r="CA849" s="179"/>
      <c r="CB849" s="179"/>
      <c r="CC849" s="179"/>
      <c r="CD849" s="179"/>
      <c r="CE849" s="179"/>
      <c r="CF849" s="179"/>
      <c r="CG849" s="179"/>
      <c r="CH849" s="179"/>
      <c r="CI849" s="179"/>
      <c r="CJ849" s="179"/>
      <c r="CK849" s="179"/>
      <c r="CL849" s="179"/>
      <c r="CM849" s="179"/>
      <c r="CN849" s="179"/>
      <c r="CO849" s="179"/>
      <c r="CP849" s="179"/>
      <c r="CQ849" s="179"/>
      <c r="CR849" s="179"/>
      <c r="CS849" s="179"/>
      <c r="CT849" s="179"/>
      <c r="CU849" s="179"/>
      <c r="CV849" s="179"/>
      <c r="CW849" s="179"/>
      <c r="CX849" s="179"/>
      <c r="CY849" s="179"/>
      <c r="CZ849" s="179"/>
      <c r="DA849" s="179"/>
      <c r="DB849" s="179"/>
      <c r="DC849" s="179"/>
      <c r="DD849" s="179"/>
      <c r="DE849" s="179"/>
      <c r="DF849" s="179"/>
      <c r="DG849" s="179"/>
      <c r="DH849" s="179"/>
      <c r="DI849" s="179"/>
      <c r="DJ849" s="179"/>
      <c r="DK849" s="179"/>
      <c r="DL849" s="179"/>
      <c r="DM849" s="179"/>
      <c r="DN849" s="179"/>
      <c r="DO849" s="179"/>
      <c r="DP849" s="179"/>
      <c r="DQ849" s="179"/>
      <c r="DR849" s="179"/>
      <c r="DS849" s="179"/>
      <c r="DT849" s="179"/>
      <c r="DU849" s="179"/>
      <c r="DV849" s="179"/>
      <c r="DW849" s="179"/>
      <c r="DX849" s="179"/>
      <c r="DY849" s="179"/>
      <c r="DZ849" s="179"/>
      <c r="EA849" s="179"/>
      <c r="EB849" s="179"/>
      <c r="EC849" s="179"/>
      <c r="ED849" s="179"/>
      <c r="EE849" s="179"/>
      <c r="EF849" s="179"/>
      <c r="EG849" s="179"/>
      <c r="EH849" s="179"/>
      <c r="EI849" s="179"/>
      <c r="EJ849" s="179"/>
      <c r="EK849" s="179"/>
      <c r="EL849" s="179"/>
      <c r="EM849" s="179"/>
      <c r="EN849" s="179"/>
      <c r="EO849" s="179"/>
      <c r="EP849" s="179"/>
      <c r="EQ849" s="179"/>
      <c r="ER849" s="179"/>
      <c r="ES849" s="179"/>
      <c r="ET849" s="179"/>
      <c r="EU849" s="179"/>
      <c r="EV849" s="179"/>
      <c r="EW849" s="179"/>
      <c r="EX849" s="179"/>
      <c r="EY849" s="179"/>
      <c r="EZ849" s="179"/>
      <c r="FA849" s="179"/>
      <c r="FB849" s="179"/>
      <c r="FC849" s="179"/>
      <c r="FD849" s="179"/>
      <c r="FE849" s="179"/>
      <c r="FF849" s="179"/>
      <c r="FG849" s="179"/>
      <c r="FH849" s="179"/>
      <c r="FI849" s="179"/>
      <c r="FJ849" s="179"/>
      <c r="FK849" s="179"/>
      <c r="FL849" s="179"/>
      <c r="FM849" s="179"/>
      <c r="FN849" s="179"/>
      <c r="FO849" s="179"/>
      <c r="FP849" s="179"/>
      <c r="FQ849" s="179"/>
      <c r="FR849" s="179"/>
      <c r="FS849" s="179"/>
      <c r="FT849" s="179"/>
      <c r="FU849" s="179"/>
      <c r="FV849" s="179"/>
      <c r="FW849" s="179"/>
      <c r="FX849" s="179"/>
      <c r="FY849" s="179"/>
      <c r="FZ849" s="179"/>
      <c r="GA849" s="179"/>
      <c r="GB849" s="179"/>
      <c r="GC849" s="179"/>
      <c r="GD849" s="179"/>
      <c r="GE849" s="179"/>
      <c r="GF849" s="179"/>
      <c r="GG849" s="179"/>
      <c r="GH849" s="179"/>
      <c r="GI849" s="179"/>
      <c r="GJ849" s="179"/>
      <c r="GK849" s="179"/>
      <c r="GL849" s="179"/>
      <c r="GM849" s="179"/>
      <c r="GN849" s="179"/>
      <c r="GO849" s="179"/>
      <c r="GP849" s="179"/>
      <c r="GQ849" s="179"/>
      <c r="GR849" s="179"/>
      <c r="GS849" s="179"/>
      <c r="GT849" s="179"/>
      <c r="GU849" s="179"/>
      <c r="GV849" s="179"/>
      <c r="GW849" s="179"/>
      <c r="GX849" s="179"/>
      <c r="GY849" s="179"/>
      <c r="GZ849" s="179"/>
      <c r="HA849" s="179"/>
      <c r="HB849" s="179"/>
      <c r="HC849" s="179"/>
      <c r="HD849" s="179"/>
      <c r="HE849" s="179"/>
      <c r="HF849" s="179"/>
      <c r="HG849" s="179"/>
      <c r="HH849" s="179"/>
      <c r="HI849" s="179"/>
      <c r="HJ849" s="179"/>
      <c r="HK849" s="179"/>
      <c r="HL849" s="179"/>
      <c r="HM849" s="179"/>
      <c r="HN849" s="179"/>
      <c r="HO849" s="179"/>
      <c r="HP849" s="179"/>
      <c r="HQ849" s="179"/>
      <c r="HR849" s="179"/>
      <c r="HS849" s="179"/>
      <c r="HT849" s="179"/>
      <c r="HU849" s="179"/>
      <c r="HV849" s="179"/>
      <c r="HW849" s="179"/>
      <c r="HX849" s="179"/>
      <c r="HY849" s="179"/>
      <c r="HZ849" s="179"/>
      <c r="IA849" s="179"/>
      <c r="IB849" s="179"/>
      <c r="IC849" s="179"/>
      <c r="ID849" s="179"/>
      <c r="IE849" s="179"/>
      <c r="IF849" s="179"/>
      <c r="IG849" s="179"/>
      <c r="IH849" s="179"/>
      <c r="II849" s="179"/>
      <c r="IJ849" s="179"/>
      <c r="IK849" s="179"/>
      <c r="IL849" s="179"/>
      <c r="IM849" s="179"/>
      <c r="IN849" s="179"/>
      <c r="IO849" s="179"/>
      <c r="IP849" s="179"/>
      <c r="IQ849" s="179"/>
      <c r="IR849" s="179"/>
      <c r="IS849" s="179"/>
      <c r="IT849" s="179"/>
      <c r="IU849" s="179"/>
      <c r="IV849" s="179"/>
      <c r="IW849" s="179"/>
      <c r="IX849" s="179"/>
      <c r="IY849" s="179"/>
      <c r="IZ849" s="179"/>
      <c r="JA849" s="179"/>
      <c r="JB849" s="179"/>
      <c r="JC849" s="179"/>
      <c r="JD849" s="179"/>
      <c r="JE849" s="179"/>
      <c r="JF849" s="179"/>
      <c r="JG849" s="179"/>
      <c r="JH849" s="179"/>
      <c r="JI849" s="179"/>
      <c r="JJ849" s="61"/>
    </row>
    <row r="850" spans="1:270" s="9" customFormat="1" ht="80.099999999999994" customHeight="1" x14ac:dyDescent="0.25">
      <c r="A850" s="9">
        <f t="shared" si="72"/>
        <v>828</v>
      </c>
      <c r="B850" s="9">
        <f t="shared" si="74"/>
        <v>74</v>
      </c>
      <c r="C850" s="11" t="s">
        <v>1518</v>
      </c>
      <c r="D850" s="10" t="s">
        <v>276</v>
      </c>
      <c r="E850" s="9" t="s">
        <v>280</v>
      </c>
      <c r="F850" s="9" t="s">
        <v>280</v>
      </c>
      <c r="G850" s="88" t="s">
        <v>3735</v>
      </c>
      <c r="H850" s="9" t="s">
        <v>4060</v>
      </c>
      <c r="I850" s="64" t="s">
        <v>4263</v>
      </c>
      <c r="J850" s="9">
        <v>3430575341</v>
      </c>
      <c r="K850" s="9" t="s">
        <v>280</v>
      </c>
      <c r="L850" s="9">
        <v>30.864457000000002</v>
      </c>
      <c r="M850" s="9">
        <v>69.763987</v>
      </c>
      <c r="N850" s="9" t="s">
        <v>8</v>
      </c>
      <c r="O850" s="9" t="s">
        <v>7</v>
      </c>
      <c r="P850" s="9" t="s">
        <v>8</v>
      </c>
      <c r="R850" s="9">
        <v>4</v>
      </c>
      <c r="T850" s="9" t="s">
        <v>3978</v>
      </c>
      <c r="U850" s="9">
        <v>51600</v>
      </c>
      <c r="V850" s="9" t="s">
        <v>258</v>
      </c>
      <c r="W850" s="10" t="s">
        <v>11</v>
      </c>
      <c r="X850" s="10" t="s">
        <v>1471</v>
      </c>
      <c r="Y850" s="4"/>
      <c r="Z850" s="179"/>
      <c r="AA850" s="179"/>
      <c r="AB850" s="179"/>
      <c r="AC850" s="179"/>
      <c r="AD850" s="179"/>
      <c r="AE850" s="179"/>
      <c r="AF850" s="179"/>
      <c r="AG850" s="179"/>
      <c r="AH850" s="179"/>
      <c r="AI850" s="179"/>
      <c r="AJ850" s="179"/>
      <c r="AK850" s="179"/>
      <c r="AL850" s="179"/>
      <c r="AM850" s="179"/>
      <c r="AN850" s="179"/>
      <c r="AO850" s="179"/>
      <c r="AP850" s="179"/>
      <c r="AQ850" s="179"/>
      <c r="AR850" s="179"/>
      <c r="AS850" s="179"/>
      <c r="AT850" s="179"/>
      <c r="AU850" s="179"/>
      <c r="AV850" s="179"/>
      <c r="AW850" s="179"/>
      <c r="AX850" s="179"/>
      <c r="AY850" s="179"/>
      <c r="AZ850" s="179"/>
      <c r="BA850" s="179"/>
      <c r="BB850" s="179"/>
      <c r="BC850" s="179"/>
      <c r="BD850" s="179"/>
      <c r="BE850" s="179"/>
      <c r="BF850" s="179"/>
      <c r="BG850" s="179"/>
      <c r="BH850" s="179"/>
      <c r="BI850" s="179"/>
      <c r="BJ850" s="179"/>
      <c r="BK850" s="179"/>
      <c r="BL850" s="179"/>
      <c r="BM850" s="179"/>
      <c r="BN850" s="179"/>
      <c r="BO850" s="179"/>
      <c r="BP850" s="179"/>
      <c r="BQ850" s="179"/>
      <c r="BR850" s="179"/>
      <c r="BS850" s="179"/>
      <c r="BT850" s="179"/>
      <c r="BU850" s="179"/>
      <c r="BV850" s="179"/>
      <c r="BW850" s="179"/>
      <c r="BX850" s="179"/>
      <c r="BY850" s="179"/>
      <c r="BZ850" s="179"/>
      <c r="CA850" s="179"/>
      <c r="CB850" s="179"/>
      <c r="CC850" s="179"/>
      <c r="CD850" s="179"/>
      <c r="CE850" s="179"/>
      <c r="CF850" s="179"/>
      <c r="CG850" s="179"/>
      <c r="CH850" s="179"/>
      <c r="CI850" s="179"/>
      <c r="CJ850" s="179"/>
      <c r="CK850" s="179"/>
      <c r="CL850" s="179"/>
      <c r="CM850" s="179"/>
      <c r="CN850" s="179"/>
      <c r="CO850" s="179"/>
      <c r="CP850" s="179"/>
      <c r="CQ850" s="179"/>
      <c r="CR850" s="179"/>
      <c r="CS850" s="179"/>
      <c r="CT850" s="179"/>
      <c r="CU850" s="179"/>
      <c r="CV850" s="179"/>
      <c r="CW850" s="179"/>
      <c r="CX850" s="179"/>
      <c r="CY850" s="179"/>
      <c r="CZ850" s="179"/>
      <c r="DA850" s="179"/>
      <c r="DB850" s="179"/>
      <c r="DC850" s="179"/>
      <c r="DD850" s="179"/>
      <c r="DE850" s="179"/>
      <c r="DF850" s="179"/>
      <c r="DG850" s="179"/>
      <c r="DH850" s="179"/>
      <c r="DI850" s="179"/>
      <c r="DJ850" s="179"/>
      <c r="DK850" s="179"/>
      <c r="DL850" s="179"/>
      <c r="DM850" s="179"/>
      <c r="DN850" s="179"/>
      <c r="DO850" s="179"/>
      <c r="DP850" s="179"/>
      <c r="DQ850" s="179"/>
      <c r="DR850" s="179"/>
      <c r="DS850" s="179"/>
      <c r="DT850" s="179"/>
      <c r="DU850" s="179"/>
      <c r="DV850" s="179"/>
      <c r="DW850" s="179"/>
      <c r="DX850" s="179"/>
      <c r="DY850" s="179"/>
      <c r="DZ850" s="179"/>
      <c r="EA850" s="179"/>
      <c r="EB850" s="179"/>
      <c r="EC850" s="179"/>
      <c r="ED850" s="179"/>
      <c r="EE850" s="179"/>
      <c r="EF850" s="179"/>
      <c r="EG850" s="179"/>
      <c r="EH850" s="179"/>
      <c r="EI850" s="179"/>
      <c r="EJ850" s="179"/>
      <c r="EK850" s="179"/>
      <c r="EL850" s="179"/>
      <c r="EM850" s="179"/>
      <c r="EN850" s="179"/>
      <c r="EO850" s="179"/>
      <c r="EP850" s="179"/>
      <c r="EQ850" s="179"/>
      <c r="ER850" s="179"/>
      <c r="ES850" s="179"/>
      <c r="ET850" s="179"/>
      <c r="EU850" s="179"/>
      <c r="EV850" s="179"/>
      <c r="EW850" s="179"/>
      <c r="EX850" s="179"/>
      <c r="EY850" s="179"/>
      <c r="EZ850" s="179"/>
      <c r="FA850" s="179"/>
      <c r="FB850" s="179"/>
      <c r="FC850" s="179"/>
      <c r="FD850" s="179"/>
      <c r="FE850" s="179"/>
      <c r="FF850" s="179"/>
      <c r="FG850" s="179"/>
      <c r="FH850" s="179"/>
      <c r="FI850" s="179"/>
      <c r="FJ850" s="179"/>
      <c r="FK850" s="179"/>
      <c r="FL850" s="179"/>
      <c r="FM850" s="179"/>
      <c r="FN850" s="179"/>
      <c r="FO850" s="179"/>
      <c r="FP850" s="179"/>
      <c r="FQ850" s="179"/>
      <c r="FR850" s="179"/>
      <c r="FS850" s="179"/>
      <c r="FT850" s="179"/>
      <c r="FU850" s="179"/>
      <c r="FV850" s="179"/>
      <c r="FW850" s="179"/>
      <c r="FX850" s="179"/>
      <c r="FY850" s="179"/>
      <c r="FZ850" s="179"/>
      <c r="GA850" s="179"/>
      <c r="GB850" s="179"/>
      <c r="GC850" s="179"/>
      <c r="GD850" s="179"/>
      <c r="GE850" s="179"/>
      <c r="GF850" s="179"/>
      <c r="GG850" s="179"/>
      <c r="GH850" s="179"/>
      <c r="GI850" s="179"/>
      <c r="GJ850" s="179"/>
      <c r="GK850" s="179"/>
      <c r="GL850" s="179"/>
      <c r="GM850" s="179"/>
      <c r="GN850" s="179"/>
      <c r="GO850" s="179"/>
      <c r="GP850" s="179"/>
      <c r="GQ850" s="179"/>
      <c r="GR850" s="179"/>
      <c r="GS850" s="179"/>
      <c r="GT850" s="179"/>
      <c r="GU850" s="179"/>
      <c r="GV850" s="179"/>
      <c r="GW850" s="179"/>
      <c r="GX850" s="179"/>
      <c r="GY850" s="179"/>
      <c r="GZ850" s="179"/>
      <c r="HA850" s="179"/>
      <c r="HB850" s="179"/>
      <c r="HC850" s="179"/>
      <c r="HD850" s="179"/>
      <c r="HE850" s="179"/>
      <c r="HF850" s="179"/>
      <c r="HG850" s="179"/>
      <c r="HH850" s="179"/>
      <c r="HI850" s="179"/>
      <c r="HJ850" s="179"/>
      <c r="HK850" s="179"/>
      <c r="HL850" s="179"/>
      <c r="HM850" s="179"/>
      <c r="HN850" s="179"/>
      <c r="HO850" s="179"/>
      <c r="HP850" s="179"/>
      <c r="HQ850" s="179"/>
      <c r="HR850" s="179"/>
      <c r="HS850" s="179"/>
      <c r="HT850" s="179"/>
      <c r="HU850" s="179"/>
      <c r="HV850" s="179"/>
      <c r="HW850" s="179"/>
      <c r="HX850" s="179"/>
      <c r="HY850" s="179"/>
      <c r="HZ850" s="179"/>
      <c r="IA850" s="179"/>
      <c r="IB850" s="179"/>
      <c r="IC850" s="179"/>
      <c r="ID850" s="179"/>
      <c r="IE850" s="179"/>
      <c r="IF850" s="179"/>
      <c r="IG850" s="179"/>
      <c r="IH850" s="179"/>
      <c r="II850" s="179"/>
      <c r="IJ850" s="179"/>
      <c r="IK850" s="179"/>
      <c r="IL850" s="179"/>
      <c r="IM850" s="179"/>
      <c r="IN850" s="179"/>
      <c r="IO850" s="179"/>
      <c r="IP850" s="179"/>
      <c r="IQ850" s="179"/>
      <c r="IR850" s="179"/>
      <c r="IS850" s="179"/>
      <c r="IT850" s="179"/>
      <c r="IU850" s="179"/>
      <c r="IV850" s="179"/>
      <c r="IW850" s="179"/>
      <c r="IX850" s="179"/>
      <c r="IY850" s="179"/>
      <c r="IZ850" s="179"/>
      <c r="JA850" s="179"/>
      <c r="JB850" s="179"/>
      <c r="JC850" s="179"/>
      <c r="JD850" s="179"/>
      <c r="JE850" s="179"/>
      <c r="JF850" s="179"/>
      <c r="JG850" s="179"/>
      <c r="JH850" s="179"/>
      <c r="JI850" s="179"/>
      <c r="JJ850" s="61"/>
    </row>
    <row r="851" spans="1:270" s="9" customFormat="1" ht="80.099999999999994" customHeight="1" x14ac:dyDescent="0.25">
      <c r="A851" s="9">
        <f t="shared" si="72"/>
        <v>829</v>
      </c>
      <c r="B851" s="9">
        <f t="shared" si="74"/>
        <v>75</v>
      </c>
      <c r="C851" s="11" t="s">
        <v>1518</v>
      </c>
      <c r="D851" s="10" t="s">
        <v>276</v>
      </c>
      <c r="E851" s="9" t="s">
        <v>280</v>
      </c>
      <c r="F851" s="9" t="s">
        <v>280</v>
      </c>
      <c r="G851" s="88" t="s">
        <v>3735</v>
      </c>
      <c r="H851" s="9" t="s">
        <v>4264</v>
      </c>
      <c r="I851" s="64" t="s">
        <v>4265</v>
      </c>
      <c r="J851" s="9">
        <v>3491853907</v>
      </c>
      <c r="K851" s="9" t="s">
        <v>280</v>
      </c>
      <c r="L851" s="9">
        <v>30.824698000000001</v>
      </c>
      <c r="M851" s="9">
        <v>69.789051000000001</v>
      </c>
      <c r="N851" s="9" t="s">
        <v>8</v>
      </c>
      <c r="O851" s="9" t="s">
        <v>7</v>
      </c>
      <c r="P851" s="9" t="s">
        <v>8</v>
      </c>
      <c r="R851" s="9">
        <v>4</v>
      </c>
      <c r="T851" s="9" t="s">
        <v>3978</v>
      </c>
      <c r="U851" s="9">
        <v>51600</v>
      </c>
      <c r="V851" s="9" t="s">
        <v>258</v>
      </c>
      <c r="W851" s="10" t="s">
        <v>11</v>
      </c>
      <c r="X851" s="10" t="s">
        <v>1471</v>
      </c>
      <c r="Y851" s="4"/>
      <c r="Z851" s="179"/>
      <c r="AA851" s="179"/>
      <c r="AB851" s="179"/>
      <c r="AC851" s="179"/>
      <c r="AD851" s="179"/>
      <c r="AE851" s="179"/>
      <c r="AF851" s="179"/>
      <c r="AG851" s="179"/>
      <c r="AH851" s="179"/>
      <c r="AI851" s="179"/>
      <c r="AJ851" s="179"/>
      <c r="AK851" s="179"/>
      <c r="AL851" s="179"/>
      <c r="AM851" s="179"/>
      <c r="AN851" s="179"/>
      <c r="AO851" s="179"/>
      <c r="AP851" s="179"/>
      <c r="AQ851" s="179"/>
      <c r="AR851" s="179"/>
      <c r="AS851" s="179"/>
      <c r="AT851" s="179"/>
      <c r="AU851" s="179"/>
      <c r="AV851" s="179"/>
      <c r="AW851" s="179"/>
      <c r="AX851" s="179"/>
      <c r="AY851" s="179"/>
      <c r="AZ851" s="179"/>
      <c r="BA851" s="179"/>
      <c r="BB851" s="179"/>
      <c r="BC851" s="179"/>
      <c r="BD851" s="179"/>
      <c r="BE851" s="179"/>
      <c r="BF851" s="179"/>
      <c r="BG851" s="179"/>
      <c r="BH851" s="179"/>
      <c r="BI851" s="179"/>
      <c r="BJ851" s="179"/>
      <c r="BK851" s="179"/>
      <c r="BL851" s="179"/>
      <c r="BM851" s="179"/>
      <c r="BN851" s="179"/>
      <c r="BO851" s="179"/>
      <c r="BP851" s="179"/>
      <c r="BQ851" s="179"/>
      <c r="BR851" s="179"/>
      <c r="BS851" s="179"/>
      <c r="BT851" s="179"/>
      <c r="BU851" s="179"/>
      <c r="BV851" s="179"/>
      <c r="BW851" s="179"/>
      <c r="BX851" s="179"/>
      <c r="BY851" s="179"/>
      <c r="BZ851" s="179"/>
      <c r="CA851" s="179"/>
      <c r="CB851" s="179"/>
      <c r="CC851" s="179"/>
      <c r="CD851" s="179"/>
      <c r="CE851" s="179"/>
      <c r="CF851" s="179"/>
      <c r="CG851" s="179"/>
      <c r="CH851" s="179"/>
      <c r="CI851" s="179"/>
      <c r="CJ851" s="179"/>
      <c r="CK851" s="179"/>
      <c r="CL851" s="179"/>
      <c r="CM851" s="179"/>
      <c r="CN851" s="179"/>
      <c r="CO851" s="179"/>
      <c r="CP851" s="179"/>
      <c r="CQ851" s="179"/>
      <c r="CR851" s="179"/>
      <c r="CS851" s="179"/>
      <c r="CT851" s="179"/>
      <c r="CU851" s="179"/>
      <c r="CV851" s="179"/>
      <c r="CW851" s="179"/>
      <c r="CX851" s="179"/>
      <c r="CY851" s="179"/>
      <c r="CZ851" s="179"/>
      <c r="DA851" s="179"/>
      <c r="DB851" s="179"/>
      <c r="DC851" s="179"/>
      <c r="DD851" s="179"/>
      <c r="DE851" s="179"/>
      <c r="DF851" s="179"/>
      <c r="DG851" s="179"/>
      <c r="DH851" s="179"/>
      <c r="DI851" s="179"/>
      <c r="DJ851" s="179"/>
      <c r="DK851" s="179"/>
      <c r="DL851" s="179"/>
      <c r="DM851" s="179"/>
      <c r="DN851" s="179"/>
      <c r="DO851" s="179"/>
      <c r="DP851" s="179"/>
      <c r="DQ851" s="179"/>
      <c r="DR851" s="179"/>
      <c r="DS851" s="179"/>
      <c r="DT851" s="179"/>
      <c r="DU851" s="179"/>
      <c r="DV851" s="179"/>
      <c r="DW851" s="179"/>
      <c r="DX851" s="179"/>
      <c r="DY851" s="179"/>
      <c r="DZ851" s="179"/>
      <c r="EA851" s="179"/>
      <c r="EB851" s="179"/>
      <c r="EC851" s="179"/>
      <c r="ED851" s="179"/>
      <c r="EE851" s="179"/>
      <c r="EF851" s="179"/>
      <c r="EG851" s="179"/>
      <c r="EH851" s="179"/>
      <c r="EI851" s="179"/>
      <c r="EJ851" s="179"/>
      <c r="EK851" s="179"/>
      <c r="EL851" s="179"/>
      <c r="EM851" s="179"/>
      <c r="EN851" s="179"/>
      <c r="EO851" s="179"/>
      <c r="EP851" s="179"/>
      <c r="EQ851" s="179"/>
      <c r="ER851" s="179"/>
      <c r="ES851" s="179"/>
      <c r="ET851" s="179"/>
      <c r="EU851" s="179"/>
      <c r="EV851" s="179"/>
      <c r="EW851" s="179"/>
      <c r="EX851" s="179"/>
      <c r="EY851" s="179"/>
      <c r="EZ851" s="179"/>
      <c r="FA851" s="179"/>
      <c r="FB851" s="179"/>
      <c r="FC851" s="179"/>
      <c r="FD851" s="179"/>
      <c r="FE851" s="179"/>
      <c r="FF851" s="179"/>
      <c r="FG851" s="179"/>
      <c r="FH851" s="179"/>
      <c r="FI851" s="179"/>
      <c r="FJ851" s="179"/>
      <c r="FK851" s="179"/>
      <c r="FL851" s="179"/>
      <c r="FM851" s="179"/>
      <c r="FN851" s="179"/>
      <c r="FO851" s="179"/>
      <c r="FP851" s="179"/>
      <c r="FQ851" s="179"/>
      <c r="FR851" s="179"/>
      <c r="FS851" s="179"/>
      <c r="FT851" s="179"/>
      <c r="FU851" s="179"/>
      <c r="FV851" s="179"/>
      <c r="FW851" s="179"/>
      <c r="FX851" s="179"/>
      <c r="FY851" s="179"/>
      <c r="FZ851" s="179"/>
      <c r="GA851" s="179"/>
      <c r="GB851" s="179"/>
      <c r="GC851" s="179"/>
      <c r="GD851" s="179"/>
      <c r="GE851" s="179"/>
      <c r="GF851" s="179"/>
      <c r="GG851" s="179"/>
      <c r="GH851" s="179"/>
      <c r="GI851" s="179"/>
      <c r="GJ851" s="179"/>
      <c r="GK851" s="179"/>
      <c r="GL851" s="179"/>
      <c r="GM851" s="179"/>
      <c r="GN851" s="179"/>
      <c r="GO851" s="179"/>
      <c r="GP851" s="179"/>
      <c r="GQ851" s="179"/>
      <c r="GR851" s="179"/>
      <c r="GS851" s="179"/>
      <c r="GT851" s="179"/>
      <c r="GU851" s="179"/>
      <c r="GV851" s="179"/>
      <c r="GW851" s="179"/>
      <c r="GX851" s="179"/>
      <c r="GY851" s="179"/>
      <c r="GZ851" s="179"/>
      <c r="HA851" s="179"/>
      <c r="HB851" s="179"/>
      <c r="HC851" s="179"/>
      <c r="HD851" s="179"/>
      <c r="HE851" s="179"/>
      <c r="HF851" s="179"/>
      <c r="HG851" s="179"/>
      <c r="HH851" s="179"/>
      <c r="HI851" s="179"/>
      <c r="HJ851" s="179"/>
      <c r="HK851" s="179"/>
      <c r="HL851" s="179"/>
      <c r="HM851" s="179"/>
      <c r="HN851" s="179"/>
      <c r="HO851" s="179"/>
      <c r="HP851" s="179"/>
      <c r="HQ851" s="179"/>
      <c r="HR851" s="179"/>
      <c r="HS851" s="179"/>
      <c r="HT851" s="179"/>
      <c r="HU851" s="179"/>
      <c r="HV851" s="179"/>
      <c r="HW851" s="179"/>
      <c r="HX851" s="179"/>
      <c r="HY851" s="179"/>
      <c r="HZ851" s="179"/>
      <c r="IA851" s="179"/>
      <c r="IB851" s="179"/>
      <c r="IC851" s="179"/>
      <c r="ID851" s="179"/>
      <c r="IE851" s="179"/>
      <c r="IF851" s="179"/>
      <c r="IG851" s="179"/>
      <c r="IH851" s="179"/>
      <c r="II851" s="179"/>
      <c r="IJ851" s="179"/>
      <c r="IK851" s="179"/>
      <c r="IL851" s="179"/>
      <c r="IM851" s="179"/>
      <c r="IN851" s="179"/>
      <c r="IO851" s="179"/>
      <c r="IP851" s="179"/>
      <c r="IQ851" s="179"/>
      <c r="IR851" s="179"/>
      <c r="IS851" s="179"/>
      <c r="IT851" s="179"/>
      <c r="IU851" s="179"/>
      <c r="IV851" s="179"/>
      <c r="IW851" s="179"/>
      <c r="IX851" s="179"/>
      <c r="IY851" s="179"/>
      <c r="IZ851" s="179"/>
      <c r="JA851" s="179"/>
      <c r="JB851" s="179"/>
      <c r="JC851" s="179"/>
      <c r="JD851" s="179"/>
      <c r="JE851" s="179"/>
      <c r="JF851" s="179"/>
      <c r="JG851" s="179"/>
      <c r="JH851" s="179"/>
      <c r="JI851" s="179"/>
      <c r="JJ851" s="61"/>
    </row>
    <row r="852" spans="1:270" s="9" customFormat="1" ht="80.099999999999994" customHeight="1" x14ac:dyDescent="0.25">
      <c r="A852" s="9">
        <f t="shared" si="72"/>
        <v>830</v>
      </c>
      <c r="B852" s="9">
        <f t="shared" si="74"/>
        <v>76</v>
      </c>
      <c r="C852" s="11" t="s">
        <v>1518</v>
      </c>
      <c r="D852" s="10" t="s">
        <v>276</v>
      </c>
      <c r="E852" s="9" t="s">
        <v>4017</v>
      </c>
      <c r="F852" s="9" t="s">
        <v>4017</v>
      </c>
      <c r="G852" s="9" t="s">
        <v>4025</v>
      </c>
      <c r="H852" s="9" t="s">
        <v>3468</v>
      </c>
      <c r="I852" s="64" t="s">
        <v>4266</v>
      </c>
      <c r="J852" s="9">
        <v>3318963536</v>
      </c>
      <c r="K852" s="9" t="s">
        <v>4017</v>
      </c>
      <c r="L852" s="9">
        <v>31.017588</v>
      </c>
      <c r="M852" s="9">
        <v>69.890923999999998</v>
      </c>
      <c r="N852" s="9" t="s">
        <v>8</v>
      </c>
      <c r="O852" s="9" t="s">
        <v>7</v>
      </c>
      <c r="P852" s="9" t="s">
        <v>8</v>
      </c>
      <c r="R852" s="9">
        <v>4</v>
      </c>
      <c r="T852" s="9" t="s">
        <v>3978</v>
      </c>
      <c r="U852" s="9">
        <v>51600</v>
      </c>
      <c r="V852" s="9" t="s">
        <v>258</v>
      </c>
      <c r="W852" s="10" t="s">
        <v>11</v>
      </c>
      <c r="X852" s="10" t="s">
        <v>1471</v>
      </c>
      <c r="Y852" s="4"/>
      <c r="Z852" s="179"/>
      <c r="AA852" s="179"/>
      <c r="AB852" s="179"/>
      <c r="AC852" s="179"/>
      <c r="AD852" s="179"/>
      <c r="AE852" s="179"/>
      <c r="AF852" s="179"/>
      <c r="AG852" s="179"/>
      <c r="AH852" s="179"/>
      <c r="AI852" s="179"/>
      <c r="AJ852" s="179"/>
      <c r="AK852" s="179"/>
      <c r="AL852" s="179"/>
      <c r="AM852" s="179"/>
      <c r="AN852" s="179"/>
      <c r="AO852" s="179"/>
      <c r="AP852" s="179"/>
      <c r="AQ852" s="179"/>
      <c r="AR852" s="179"/>
      <c r="AS852" s="179"/>
      <c r="AT852" s="179"/>
      <c r="AU852" s="179"/>
      <c r="AV852" s="179"/>
      <c r="AW852" s="179"/>
      <c r="AX852" s="179"/>
      <c r="AY852" s="179"/>
      <c r="AZ852" s="179"/>
      <c r="BA852" s="179"/>
      <c r="BB852" s="179"/>
      <c r="BC852" s="179"/>
      <c r="BD852" s="179"/>
      <c r="BE852" s="179"/>
      <c r="BF852" s="179"/>
      <c r="BG852" s="179"/>
      <c r="BH852" s="179"/>
      <c r="BI852" s="179"/>
      <c r="BJ852" s="179"/>
      <c r="BK852" s="179"/>
      <c r="BL852" s="179"/>
      <c r="BM852" s="179"/>
      <c r="BN852" s="179"/>
      <c r="BO852" s="179"/>
      <c r="BP852" s="179"/>
      <c r="BQ852" s="179"/>
      <c r="BR852" s="179"/>
      <c r="BS852" s="179"/>
      <c r="BT852" s="179"/>
      <c r="BU852" s="179"/>
      <c r="BV852" s="179"/>
      <c r="BW852" s="179"/>
      <c r="BX852" s="179"/>
      <c r="BY852" s="179"/>
      <c r="BZ852" s="179"/>
      <c r="CA852" s="179"/>
      <c r="CB852" s="179"/>
      <c r="CC852" s="179"/>
      <c r="CD852" s="179"/>
      <c r="CE852" s="179"/>
      <c r="CF852" s="179"/>
      <c r="CG852" s="179"/>
      <c r="CH852" s="179"/>
      <c r="CI852" s="179"/>
      <c r="CJ852" s="179"/>
      <c r="CK852" s="179"/>
      <c r="CL852" s="179"/>
      <c r="CM852" s="179"/>
      <c r="CN852" s="179"/>
      <c r="CO852" s="179"/>
      <c r="CP852" s="179"/>
      <c r="CQ852" s="179"/>
      <c r="CR852" s="179"/>
      <c r="CS852" s="179"/>
      <c r="CT852" s="179"/>
      <c r="CU852" s="179"/>
      <c r="CV852" s="179"/>
      <c r="CW852" s="179"/>
      <c r="CX852" s="179"/>
      <c r="CY852" s="179"/>
      <c r="CZ852" s="179"/>
      <c r="DA852" s="179"/>
      <c r="DB852" s="179"/>
      <c r="DC852" s="179"/>
      <c r="DD852" s="179"/>
      <c r="DE852" s="179"/>
      <c r="DF852" s="179"/>
      <c r="DG852" s="179"/>
      <c r="DH852" s="179"/>
      <c r="DI852" s="179"/>
      <c r="DJ852" s="179"/>
      <c r="DK852" s="179"/>
      <c r="DL852" s="179"/>
      <c r="DM852" s="179"/>
      <c r="DN852" s="179"/>
      <c r="DO852" s="179"/>
      <c r="DP852" s="179"/>
      <c r="DQ852" s="179"/>
      <c r="DR852" s="179"/>
      <c r="DS852" s="179"/>
      <c r="DT852" s="179"/>
      <c r="DU852" s="179"/>
      <c r="DV852" s="179"/>
      <c r="DW852" s="179"/>
      <c r="DX852" s="179"/>
      <c r="DY852" s="179"/>
      <c r="DZ852" s="179"/>
      <c r="EA852" s="179"/>
      <c r="EB852" s="179"/>
      <c r="EC852" s="179"/>
      <c r="ED852" s="179"/>
      <c r="EE852" s="179"/>
      <c r="EF852" s="179"/>
      <c r="EG852" s="179"/>
      <c r="EH852" s="179"/>
      <c r="EI852" s="179"/>
      <c r="EJ852" s="179"/>
      <c r="EK852" s="179"/>
      <c r="EL852" s="179"/>
      <c r="EM852" s="179"/>
      <c r="EN852" s="179"/>
      <c r="EO852" s="179"/>
      <c r="EP852" s="179"/>
      <c r="EQ852" s="179"/>
      <c r="ER852" s="179"/>
      <c r="ES852" s="179"/>
      <c r="ET852" s="179"/>
      <c r="EU852" s="179"/>
      <c r="EV852" s="179"/>
      <c r="EW852" s="179"/>
      <c r="EX852" s="179"/>
      <c r="EY852" s="179"/>
      <c r="EZ852" s="179"/>
      <c r="FA852" s="179"/>
      <c r="FB852" s="179"/>
      <c r="FC852" s="179"/>
      <c r="FD852" s="179"/>
      <c r="FE852" s="179"/>
      <c r="FF852" s="179"/>
      <c r="FG852" s="179"/>
      <c r="FH852" s="179"/>
      <c r="FI852" s="179"/>
      <c r="FJ852" s="179"/>
      <c r="FK852" s="179"/>
      <c r="FL852" s="179"/>
      <c r="FM852" s="179"/>
      <c r="FN852" s="179"/>
      <c r="FO852" s="179"/>
      <c r="FP852" s="179"/>
      <c r="FQ852" s="179"/>
      <c r="FR852" s="179"/>
      <c r="FS852" s="179"/>
      <c r="FT852" s="179"/>
      <c r="FU852" s="179"/>
      <c r="FV852" s="179"/>
      <c r="FW852" s="179"/>
      <c r="FX852" s="179"/>
      <c r="FY852" s="179"/>
      <c r="FZ852" s="179"/>
      <c r="GA852" s="179"/>
      <c r="GB852" s="179"/>
      <c r="GC852" s="179"/>
      <c r="GD852" s="179"/>
      <c r="GE852" s="179"/>
      <c r="GF852" s="179"/>
      <c r="GG852" s="179"/>
      <c r="GH852" s="179"/>
      <c r="GI852" s="179"/>
      <c r="GJ852" s="179"/>
      <c r="GK852" s="179"/>
      <c r="GL852" s="179"/>
      <c r="GM852" s="179"/>
      <c r="GN852" s="179"/>
      <c r="GO852" s="179"/>
      <c r="GP852" s="179"/>
      <c r="GQ852" s="179"/>
      <c r="GR852" s="179"/>
      <c r="GS852" s="179"/>
      <c r="GT852" s="179"/>
      <c r="GU852" s="179"/>
      <c r="GV852" s="179"/>
      <c r="GW852" s="179"/>
      <c r="GX852" s="179"/>
      <c r="GY852" s="179"/>
      <c r="GZ852" s="179"/>
      <c r="HA852" s="179"/>
      <c r="HB852" s="179"/>
      <c r="HC852" s="179"/>
      <c r="HD852" s="179"/>
      <c r="HE852" s="179"/>
      <c r="HF852" s="179"/>
      <c r="HG852" s="179"/>
      <c r="HH852" s="179"/>
      <c r="HI852" s="179"/>
      <c r="HJ852" s="179"/>
      <c r="HK852" s="179"/>
      <c r="HL852" s="179"/>
      <c r="HM852" s="179"/>
      <c r="HN852" s="179"/>
      <c r="HO852" s="179"/>
      <c r="HP852" s="179"/>
      <c r="HQ852" s="179"/>
      <c r="HR852" s="179"/>
      <c r="HS852" s="179"/>
      <c r="HT852" s="179"/>
      <c r="HU852" s="179"/>
      <c r="HV852" s="179"/>
      <c r="HW852" s="179"/>
      <c r="HX852" s="179"/>
      <c r="HY852" s="179"/>
      <c r="HZ852" s="179"/>
      <c r="IA852" s="179"/>
      <c r="IB852" s="179"/>
      <c r="IC852" s="179"/>
      <c r="ID852" s="179"/>
      <c r="IE852" s="179"/>
      <c r="IF852" s="179"/>
      <c r="IG852" s="179"/>
      <c r="IH852" s="179"/>
      <c r="II852" s="179"/>
      <c r="IJ852" s="179"/>
      <c r="IK852" s="179"/>
      <c r="IL852" s="179"/>
      <c r="IM852" s="179"/>
      <c r="IN852" s="179"/>
      <c r="IO852" s="179"/>
      <c r="IP852" s="179"/>
      <c r="IQ852" s="179"/>
      <c r="IR852" s="179"/>
      <c r="IS852" s="179"/>
      <c r="IT852" s="179"/>
      <c r="IU852" s="179"/>
      <c r="IV852" s="179"/>
      <c r="IW852" s="179"/>
      <c r="IX852" s="179"/>
      <c r="IY852" s="179"/>
      <c r="IZ852" s="179"/>
      <c r="JA852" s="179"/>
      <c r="JB852" s="179"/>
      <c r="JC852" s="179"/>
      <c r="JD852" s="179"/>
      <c r="JE852" s="179"/>
      <c r="JF852" s="179"/>
      <c r="JG852" s="179"/>
      <c r="JH852" s="179"/>
      <c r="JI852" s="179"/>
      <c r="JJ852" s="61"/>
    </row>
    <row r="853" spans="1:270" s="9" customFormat="1" ht="80.099999999999994" customHeight="1" x14ac:dyDescent="0.25">
      <c r="A853" s="9">
        <f t="shared" si="72"/>
        <v>831</v>
      </c>
      <c r="B853" s="9">
        <f t="shared" si="74"/>
        <v>77</v>
      </c>
      <c r="C853" s="11" t="s">
        <v>1518</v>
      </c>
      <c r="D853" s="10" t="s">
        <v>276</v>
      </c>
      <c r="E853" s="9" t="s">
        <v>4017</v>
      </c>
      <c r="F853" s="9" t="s">
        <v>4017</v>
      </c>
      <c r="G853" s="9" t="s">
        <v>4025</v>
      </c>
      <c r="H853" s="9" t="s">
        <v>4267</v>
      </c>
      <c r="I853" s="64" t="s">
        <v>4268</v>
      </c>
      <c r="J853" s="9">
        <v>3318934155</v>
      </c>
      <c r="K853" s="9" t="s">
        <v>4017</v>
      </c>
      <c r="L853" s="9">
        <v>31.018578000000002</v>
      </c>
      <c r="M853" s="9">
        <v>69.890927000000005</v>
      </c>
      <c r="N853" s="9" t="s">
        <v>8</v>
      </c>
      <c r="O853" s="9" t="s">
        <v>7</v>
      </c>
      <c r="P853" s="9" t="s">
        <v>8</v>
      </c>
      <c r="R853" s="9">
        <v>4</v>
      </c>
      <c r="T853" s="9" t="s">
        <v>3978</v>
      </c>
      <c r="U853" s="9">
        <v>51600</v>
      </c>
      <c r="V853" s="9" t="s">
        <v>258</v>
      </c>
      <c r="W853" s="10" t="s">
        <v>11</v>
      </c>
      <c r="X853" s="10" t="s">
        <v>1471</v>
      </c>
      <c r="Y853" s="4"/>
      <c r="Z853" s="179"/>
      <c r="AA853" s="179"/>
      <c r="AB853" s="179"/>
      <c r="AC853" s="179"/>
      <c r="AD853" s="179"/>
      <c r="AE853" s="179"/>
      <c r="AF853" s="179"/>
      <c r="AG853" s="179"/>
      <c r="AH853" s="179"/>
      <c r="AI853" s="179"/>
      <c r="AJ853" s="179"/>
      <c r="AK853" s="179"/>
      <c r="AL853" s="179"/>
      <c r="AM853" s="179"/>
      <c r="AN853" s="179"/>
      <c r="AO853" s="179"/>
      <c r="AP853" s="179"/>
      <c r="AQ853" s="179"/>
      <c r="AR853" s="179"/>
      <c r="AS853" s="179"/>
      <c r="AT853" s="179"/>
      <c r="AU853" s="179"/>
      <c r="AV853" s="179"/>
      <c r="AW853" s="179"/>
      <c r="AX853" s="179"/>
      <c r="AY853" s="179"/>
      <c r="AZ853" s="179"/>
      <c r="BA853" s="179"/>
      <c r="BB853" s="179"/>
      <c r="BC853" s="179"/>
      <c r="BD853" s="179"/>
      <c r="BE853" s="179"/>
      <c r="BF853" s="179"/>
      <c r="BG853" s="179"/>
      <c r="BH853" s="179"/>
      <c r="BI853" s="179"/>
      <c r="BJ853" s="179"/>
      <c r="BK853" s="179"/>
      <c r="BL853" s="179"/>
      <c r="BM853" s="179"/>
      <c r="BN853" s="179"/>
      <c r="BO853" s="179"/>
      <c r="BP853" s="179"/>
      <c r="BQ853" s="179"/>
      <c r="BR853" s="179"/>
      <c r="BS853" s="179"/>
      <c r="BT853" s="179"/>
      <c r="BU853" s="179"/>
      <c r="BV853" s="179"/>
      <c r="BW853" s="179"/>
      <c r="BX853" s="179"/>
      <c r="BY853" s="179"/>
      <c r="BZ853" s="179"/>
      <c r="CA853" s="179"/>
      <c r="CB853" s="179"/>
      <c r="CC853" s="179"/>
      <c r="CD853" s="179"/>
      <c r="CE853" s="179"/>
      <c r="CF853" s="179"/>
      <c r="CG853" s="179"/>
      <c r="CH853" s="179"/>
      <c r="CI853" s="179"/>
      <c r="CJ853" s="179"/>
      <c r="CK853" s="179"/>
      <c r="CL853" s="179"/>
      <c r="CM853" s="179"/>
      <c r="CN853" s="179"/>
      <c r="CO853" s="179"/>
      <c r="CP853" s="179"/>
      <c r="CQ853" s="179"/>
      <c r="CR853" s="179"/>
      <c r="CS853" s="179"/>
      <c r="CT853" s="179"/>
      <c r="CU853" s="179"/>
      <c r="CV853" s="179"/>
      <c r="CW853" s="179"/>
      <c r="CX853" s="179"/>
      <c r="CY853" s="179"/>
      <c r="CZ853" s="179"/>
      <c r="DA853" s="179"/>
      <c r="DB853" s="179"/>
      <c r="DC853" s="179"/>
      <c r="DD853" s="179"/>
      <c r="DE853" s="179"/>
      <c r="DF853" s="179"/>
      <c r="DG853" s="179"/>
      <c r="DH853" s="179"/>
      <c r="DI853" s="179"/>
      <c r="DJ853" s="179"/>
      <c r="DK853" s="179"/>
      <c r="DL853" s="179"/>
      <c r="DM853" s="179"/>
      <c r="DN853" s="179"/>
      <c r="DO853" s="179"/>
      <c r="DP853" s="179"/>
      <c r="DQ853" s="179"/>
      <c r="DR853" s="179"/>
      <c r="DS853" s="179"/>
      <c r="DT853" s="179"/>
      <c r="DU853" s="179"/>
      <c r="DV853" s="179"/>
      <c r="DW853" s="179"/>
      <c r="DX853" s="179"/>
      <c r="DY853" s="179"/>
      <c r="DZ853" s="179"/>
      <c r="EA853" s="179"/>
      <c r="EB853" s="179"/>
      <c r="EC853" s="179"/>
      <c r="ED853" s="179"/>
      <c r="EE853" s="179"/>
      <c r="EF853" s="179"/>
      <c r="EG853" s="179"/>
      <c r="EH853" s="179"/>
      <c r="EI853" s="179"/>
      <c r="EJ853" s="179"/>
      <c r="EK853" s="179"/>
      <c r="EL853" s="179"/>
      <c r="EM853" s="179"/>
      <c r="EN853" s="179"/>
      <c r="EO853" s="179"/>
      <c r="EP853" s="179"/>
      <c r="EQ853" s="179"/>
      <c r="ER853" s="179"/>
      <c r="ES853" s="179"/>
      <c r="ET853" s="179"/>
      <c r="EU853" s="179"/>
      <c r="EV853" s="179"/>
      <c r="EW853" s="179"/>
      <c r="EX853" s="179"/>
      <c r="EY853" s="179"/>
      <c r="EZ853" s="179"/>
      <c r="FA853" s="179"/>
      <c r="FB853" s="179"/>
      <c r="FC853" s="179"/>
      <c r="FD853" s="179"/>
      <c r="FE853" s="179"/>
      <c r="FF853" s="179"/>
      <c r="FG853" s="179"/>
      <c r="FH853" s="179"/>
      <c r="FI853" s="179"/>
      <c r="FJ853" s="179"/>
      <c r="FK853" s="179"/>
      <c r="FL853" s="179"/>
      <c r="FM853" s="179"/>
      <c r="FN853" s="179"/>
      <c r="FO853" s="179"/>
      <c r="FP853" s="179"/>
      <c r="FQ853" s="179"/>
      <c r="FR853" s="179"/>
      <c r="FS853" s="179"/>
      <c r="FT853" s="179"/>
      <c r="FU853" s="179"/>
      <c r="FV853" s="179"/>
      <c r="FW853" s="179"/>
      <c r="FX853" s="179"/>
      <c r="FY853" s="179"/>
      <c r="FZ853" s="179"/>
      <c r="GA853" s="179"/>
      <c r="GB853" s="179"/>
      <c r="GC853" s="179"/>
      <c r="GD853" s="179"/>
      <c r="GE853" s="179"/>
      <c r="GF853" s="179"/>
      <c r="GG853" s="179"/>
      <c r="GH853" s="179"/>
      <c r="GI853" s="179"/>
      <c r="GJ853" s="179"/>
      <c r="GK853" s="179"/>
      <c r="GL853" s="179"/>
      <c r="GM853" s="179"/>
      <c r="GN853" s="179"/>
      <c r="GO853" s="179"/>
      <c r="GP853" s="179"/>
      <c r="GQ853" s="179"/>
      <c r="GR853" s="179"/>
      <c r="GS853" s="179"/>
      <c r="GT853" s="179"/>
      <c r="GU853" s="179"/>
      <c r="GV853" s="179"/>
      <c r="GW853" s="179"/>
      <c r="GX853" s="179"/>
      <c r="GY853" s="179"/>
      <c r="GZ853" s="179"/>
      <c r="HA853" s="179"/>
      <c r="HB853" s="179"/>
      <c r="HC853" s="179"/>
      <c r="HD853" s="179"/>
      <c r="HE853" s="179"/>
      <c r="HF853" s="179"/>
      <c r="HG853" s="179"/>
      <c r="HH853" s="179"/>
      <c r="HI853" s="179"/>
      <c r="HJ853" s="179"/>
      <c r="HK853" s="179"/>
      <c r="HL853" s="179"/>
      <c r="HM853" s="179"/>
      <c r="HN853" s="179"/>
      <c r="HO853" s="179"/>
      <c r="HP853" s="179"/>
      <c r="HQ853" s="179"/>
      <c r="HR853" s="179"/>
      <c r="HS853" s="179"/>
      <c r="HT853" s="179"/>
      <c r="HU853" s="179"/>
      <c r="HV853" s="179"/>
      <c r="HW853" s="179"/>
      <c r="HX853" s="179"/>
      <c r="HY853" s="179"/>
      <c r="HZ853" s="179"/>
      <c r="IA853" s="179"/>
      <c r="IB853" s="179"/>
      <c r="IC853" s="179"/>
      <c r="ID853" s="179"/>
      <c r="IE853" s="179"/>
      <c r="IF853" s="179"/>
      <c r="IG853" s="179"/>
      <c r="IH853" s="179"/>
      <c r="II853" s="179"/>
      <c r="IJ853" s="179"/>
      <c r="IK853" s="179"/>
      <c r="IL853" s="179"/>
      <c r="IM853" s="179"/>
      <c r="IN853" s="179"/>
      <c r="IO853" s="179"/>
      <c r="IP853" s="179"/>
      <c r="IQ853" s="179"/>
      <c r="IR853" s="179"/>
      <c r="IS853" s="179"/>
      <c r="IT853" s="179"/>
      <c r="IU853" s="179"/>
      <c r="IV853" s="179"/>
      <c r="IW853" s="179"/>
      <c r="IX853" s="179"/>
      <c r="IY853" s="179"/>
      <c r="IZ853" s="179"/>
      <c r="JA853" s="179"/>
      <c r="JB853" s="179"/>
      <c r="JC853" s="179"/>
      <c r="JD853" s="179"/>
      <c r="JE853" s="179"/>
      <c r="JF853" s="179"/>
      <c r="JG853" s="179"/>
      <c r="JH853" s="179"/>
      <c r="JI853" s="179"/>
      <c r="JJ853" s="61"/>
    </row>
    <row r="854" spans="1:270" s="9" customFormat="1" ht="80.099999999999994" customHeight="1" x14ac:dyDescent="0.25">
      <c r="A854" s="9">
        <f t="shared" si="72"/>
        <v>832</v>
      </c>
      <c r="B854" s="9">
        <f t="shared" si="74"/>
        <v>78</v>
      </c>
      <c r="C854" s="11" t="s">
        <v>1518</v>
      </c>
      <c r="D854" s="10" t="s">
        <v>276</v>
      </c>
      <c r="E854" s="9" t="s">
        <v>4017</v>
      </c>
      <c r="F854" s="9" t="s">
        <v>4017</v>
      </c>
      <c r="G854" s="9" t="s">
        <v>297</v>
      </c>
      <c r="H854" s="9" t="s">
        <v>683</v>
      </c>
      <c r="I854" s="64" t="s">
        <v>4269</v>
      </c>
      <c r="J854" s="9">
        <v>3426679238</v>
      </c>
      <c r="K854" s="9" t="s">
        <v>4017</v>
      </c>
      <c r="L854" s="9">
        <v>30.959606000000001</v>
      </c>
      <c r="M854" s="9">
        <v>69.837470999999994</v>
      </c>
      <c r="N854" s="9" t="s">
        <v>8</v>
      </c>
      <c r="O854" s="9" t="s">
        <v>7</v>
      </c>
      <c r="P854" s="9" t="s">
        <v>8</v>
      </c>
      <c r="R854" s="9">
        <v>4</v>
      </c>
      <c r="T854" s="9" t="s">
        <v>3978</v>
      </c>
      <c r="U854" s="9">
        <v>51600</v>
      </c>
      <c r="V854" s="9" t="s">
        <v>258</v>
      </c>
      <c r="W854" s="10" t="s">
        <v>11</v>
      </c>
      <c r="X854" s="10" t="s">
        <v>1471</v>
      </c>
      <c r="Y854" s="4"/>
      <c r="Z854" s="179"/>
      <c r="AA854" s="179"/>
      <c r="AB854" s="179"/>
      <c r="AC854" s="179"/>
      <c r="AD854" s="179"/>
      <c r="AE854" s="179"/>
      <c r="AF854" s="179"/>
      <c r="AG854" s="179"/>
      <c r="AH854" s="179"/>
      <c r="AI854" s="179"/>
      <c r="AJ854" s="179"/>
      <c r="AK854" s="179"/>
      <c r="AL854" s="179"/>
      <c r="AM854" s="179"/>
      <c r="AN854" s="179"/>
      <c r="AO854" s="179"/>
      <c r="AP854" s="179"/>
      <c r="AQ854" s="179"/>
      <c r="AR854" s="179"/>
      <c r="AS854" s="179"/>
      <c r="AT854" s="179"/>
      <c r="AU854" s="179"/>
      <c r="AV854" s="179"/>
      <c r="AW854" s="179"/>
      <c r="AX854" s="179"/>
      <c r="AY854" s="179"/>
      <c r="AZ854" s="179"/>
      <c r="BA854" s="179"/>
      <c r="BB854" s="179"/>
      <c r="BC854" s="179"/>
      <c r="BD854" s="179"/>
      <c r="BE854" s="179"/>
      <c r="BF854" s="179"/>
      <c r="BG854" s="179"/>
      <c r="BH854" s="179"/>
      <c r="BI854" s="179"/>
      <c r="BJ854" s="179"/>
      <c r="BK854" s="179"/>
      <c r="BL854" s="179"/>
      <c r="BM854" s="179"/>
      <c r="BN854" s="179"/>
      <c r="BO854" s="179"/>
      <c r="BP854" s="179"/>
      <c r="BQ854" s="179"/>
      <c r="BR854" s="179"/>
      <c r="BS854" s="179"/>
      <c r="BT854" s="179"/>
      <c r="BU854" s="179"/>
      <c r="BV854" s="179"/>
      <c r="BW854" s="179"/>
      <c r="BX854" s="179"/>
      <c r="BY854" s="179"/>
      <c r="BZ854" s="179"/>
      <c r="CA854" s="179"/>
      <c r="CB854" s="179"/>
      <c r="CC854" s="179"/>
      <c r="CD854" s="179"/>
      <c r="CE854" s="179"/>
      <c r="CF854" s="179"/>
      <c r="CG854" s="179"/>
      <c r="CH854" s="179"/>
      <c r="CI854" s="179"/>
      <c r="CJ854" s="179"/>
      <c r="CK854" s="179"/>
      <c r="CL854" s="179"/>
      <c r="CM854" s="179"/>
      <c r="CN854" s="179"/>
      <c r="CO854" s="179"/>
      <c r="CP854" s="179"/>
      <c r="CQ854" s="179"/>
      <c r="CR854" s="179"/>
      <c r="CS854" s="179"/>
      <c r="CT854" s="179"/>
      <c r="CU854" s="179"/>
      <c r="CV854" s="179"/>
      <c r="CW854" s="179"/>
      <c r="CX854" s="179"/>
      <c r="CY854" s="179"/>
      <c r="CZ854" s="179"/>
      <c r="DA854" s="179"/>
      <c r="DB854" s="179"/>
      <c r="DC854" s="179"/>
      <c r="DD854" s="179"/>
      <c r="DE854" s="179"/>
      <c r="DF854" s="179"/>
      <c r="DG854" s="179"/>
      <c r="DH854" s="179"/>
      <c r="DI854" s="179"/>
      <c r="DJ854" s="179"/>
      <c r="DK854" s="179"/>
      <c r="DL854" s="179"/>
      <c r="DM854" s="179"/>
      <c r="DN854" s="179"/>
      <c r="DO854" s="179"/>
      <c r="DP854" s="179"/>
      <c r="DQ854" s="179"/>
      <c r="DR854" s="179"/>
      <c r="DS854" s="179"/>
      <c r="DT854" s="179"/>
      <c r="DU854" s="179"/>
      <c r="DV854" s="179"/>
      <c r="DW854" s="179"/>
      <c r="DX854" s="179"/>
      <c r="DY854" s="179"/>
      <c r="DZ854" s="179"/>
      <c r="EA854" s="179"/>
      <c r="EB854" s="179"/>
      <c r="EC854" s="179"/>
      <c r="ED854" s="179"/>
      <c r="EE854" s="179"/>
      <c r="EF854" s="179"/>
      <c r="EG854" s="179"/>
      <c r="EH854" s="179"/>
      <c r="EI854" s="179"/>
      <c r="EJ854" s="179"/>
      <c r="EK854" s="179"/>
      <c r="EL854" s="179"/>
      <c r="EM854" s="179"/>
      <c r="EN854" s="179"/>
      <c r="EO854" s="179"/>
      <c r="EP854" s="179"/>
      <c r="EQ854" s="179"/>
      <c r="ER854" s="179"/>
      <c r="ES854" s="179"/>
      <c r="ET854" s="179"/>
      <c r="EU854" s="179"/>
      <c r="EV854" s="179"/>
      <c r="EW854" s="179"/>
      <c r="EX854" s="179"/>
      <c r="EY854" s="179"/>
      <c r="EZ854" s="179"/>
      <c r="FA854" s="179"/>
      <c r="FB854" s="179"/>
      <c r="FC854" s="179"/>
      <c r="FD854" s="179"/>
      <c r="FE854" s="179"/>
      <c r="FF854" s="179"/>
      <c r="FG854" s="179"/>
      <c r="FH854" s="179"/>
      <c r="FI854" s="179"/>
      <c r="FJ854" s="179"/>
      <c r="FK854" s="179"/>
      <c r="FL854" s="179"/>
      <c r="FM854" s="179"/>
      <c r="FN854" s="179"/>
      <c r="FO854" s="179"/>
      <c r="FP854" s="179"/>
      <c r="FQ854" s="179"/>
      <c r="FR854" s="179"/>
      <c r="FS854" s="179"/>
      <c r="FT854" s="179"/>
      <c r="FU854" s="179"/>
      <c r="FV854" s="179"/>
      <c r="FW854" s="179"/>
      <c r="FX854" s="179"/>
      <c r="FY854" s="179"/>
      <c r="FZ854" s="179"/>
      <c r="GA854" s="179"/>
      <c r="GB854" s="179"/>
      <c r="GC854" s="179"/>
      <c r="GD854" s="179"/>
      <c r="GE854" s="179"/>
      <c r="GF854" s="179"/>
      <c r="GG854" s="179"/>
      <c r="GH854" s="179"/>
      <c r="GI854" s="179"/>
      <c r="GJ854" s="179"/>
      <c r="GK854" s="179"/>
      <c r="GL854" s="179"/>
      <c r="GM854" s="179"/>
      <c r="GN854" s="179"/>
      <c r="GO854" s="179"/>
      <c r="GP854" s="179"/>
      <c r="GQ854" s="179"/>
      <c r="GR854" s="179"/>
      <c r="GS854" s="179"/>
      <c r="GT854" s="179"/>
      <c r="GU854" s="179"/>
      <c r="GV854" s="179"/>
      <c r="GW854" s="179"/>
      <c r="GX854" s="179"/>
      <c r="GY854" s="179"/>
      <c r="GZ854" s="179"/>
      <c r="HA854" s="179"/>
      <c r="HB854" s="179"/>
      <c r="HC854" s="179"/>
      <c r="HD854" s="179"/>
      <c r="HE854" s="179"/>
      <c r="HF854" s="179"/>
      <c r="HG854" s="179"/>
      <c r="HH854" s="179"/>
      <c r="HI854" s="179"/>
      <c r="HJ854" s="179"/>
      <c r="HK854" s="179"/>
      <c r="HL854" s="179"/>
      <c r="HM854" s="179"/>
      <c r="HN854" s="179"/>
      <c r="HO854" s="179"/>
      <c r="HP854" s="179"/>
      <c r="HQ854" s="179"/>
      <c r="HR854" s="179"/>
      <c r="HS854" s="179"/>
      <c r="HT854" s="179"/>
      <c r="HU854" s="179"/>
      <c r="HV854" s="179"/>
      <c r="HW854" s="179"/>
      <c r="HX854" s="179"/>
      <c r="HY854" s="179"/>
      <c r="HZ854" s="179"/>
      <c r="IA854" s="179"/>
      <c r="IB854" s="179"/>
      <c r="IC854" s="179"/>
      <c r="ID854" s="179"/>
      <c r="IE854" s="179"/>
      <c r="IF854" s="179"/>
      <c r="IG854" s="179"/>
      <c r="IH854" s="179"/>
      <c r="II854" s="179"/>
      <c r="IJ854" s="179"/>
      <c r="IK854" s="179"/>
      <c r="IL854" s="179"/>
      <c r="IM854" s="179"/>
      <c r="IN854" s="179"/>
      <c r="IO854" s="179"/>
      <c r="IP854" s="179"/>
      <c r="IQ854" s="179"/>
      <c r="IR854" s="179"/>
      <c r="IS854" s="179"/>
      <c r="IT854" s="179"/>
      <c r="IU854" s="179"/>
      <c r="IV854" s="179"/>
      <c r="IW854" s="179"/>
      <c r="IX854" s="179"/>
      <c r="IY854" s="179"/>
      <c r="IZ854" s="179"/>
      <c r="JA854" s="179"/>
      <c r="JB854" s="179"/>
      <c r="JC854" s="179"/>
      <c r="JD854" s="179"/>
      <c r="JE854" s="179"/>
      <c r="JF854" s="179"/>
      <c r="JG854" s="179"/>
      <c r="JH854" s="179"/>
      <c r="JI854" s="179"/>
      <c r="JJ854" s="61"/>
    </row>
    <row r="855" spans="1:270" s="9" customFormat="1" ht="80.099999999999994" customHeight="1" x14ac:dyDescent="0.25">
      <c r="A855" s="9">
        <f t="shared" si="72"/>
        <v>833</v>
      </c>
      <c r="B855" s="9">
        <f t="shared" si="74"/>
        <v>79</v>
      </c>
      <c r="C855" s="11" t="s">
        <v>1518</v>
      </c>
      <c r="D855" s="10" t="s">
        <v>276</v>
      </c>
      <c r="E855" s="9" t="s">
        <v>280</v>
      </c>
      <c r="F855" s="9" t="s">
        <v>280</v>
      </c>
      <c r="G855" s="88" t="s">
        <v>3735</v>
      </c>
      <c r="H855" s="9" t="s">
        <v>1259</v>
      </c>
      <c r="I855" s="64" t="s">
        <v>4270</v>
      </c>
      <c r="J855" s="9">
        <v>3432572223</v>
      </c>
      <c r="K855" s="9" t="s">
        <v>280</v>
      </c>
      <c r="L855" s="9">
        <v>30.775441000000001</v>
      </c>
      <c r="M855" s="9">
        <v>69.767781999999997</v>
      </c>
      <c r="N855" s="9" t="s">
        <v>8</v>
      </c>
      <c r="O855" s="9" t="s">
        <v>7</v>
      </c>
      <c r="P855" s="9" t="s">
        <v>8</v>
      </c>
      <c r="R855" s="9">
        <v>4</v>
      </c>
      <c r="T855" s="9" t="s">
        <v>3978</v>
      </c>
      <c r="U855" s="9">
        <v>51600</v>
      </c>
      <c r="V855" s="9" t="s">
        <v>258</v>
      </c>
      <c r="W855" s="10" t="s">
        <v>11</v>
      </c>
      <c r="X855" s="10" t="s">
        <v>1471</v>
      </c>
      <c r="Y855" s="4"/>
      <c r="Z855" s="179"/>
      <c r="AA855" s="179"/>
      <c r="AB855" s="179"/>
      <c r="AC855" s="179"/>
      <c r="AD855" s="179"/>
      <c r="AE855" s="179"/>
      <c r="AF855" s="179"/>
      <c r="AG855" s="179"/>
      <c r="AH855" s="179"/>
      <c r="AI855" s="179"/>
      <c r="AJ855" s="179"/>
      <c r="AK855" s="179"/>
      <c r="AL855" s="179"/>
      <c r="AM855" s="179"/>
      <c r="AN855" s="179"/>
      <c r="AO855" s="179"/>
      <c r="AP855" s="179"/>
      <c r="AQ855" s="179"/>
      <c r="AR855" s="179"/>
      <c r="AS855" s="179"/>
      <c r="AT855" s="179"/>
      <c r="AU855" s="179"/>
      <c r="AV855" s="179"/>
      <c r="AW855" s="179"/>
      <c r="AX855" s="179"/>
      <c r="AY855" s="179"/>
      <c r="AZ855" s="179"/>
      <c r="BA855" s="179"/>
      <c r="BB855" s="179"/>
      <c r="BC855" s="179"/>
      <c r="BD855" s="179"/>
      <c r="BE855" s="179"/>
      <c r="BF855" s="179"/>
      <c r="BG855" s="179"/>
      <c r="BH855" s="179"/>
      <c r="BI855" s="179"/>
      <c r="BJ855" s="179"/>
      <c r="BK855" s="179"/>
      <c r="BL855" s="179"/>
      <c r="BM855" s="179"/>
      <c r="BN855" s="179"/>
      <c r="BO855" s="179"/>
      <c r="BP855" s="179"/>
      <c r="BQ855" s="179"/>
      <c r="BR855" s="179"/>
      <c r="BS855" s="179"/>
      <c r="BT855" s="179"/>
      <c r="BU855" s="179"/>
      <c r="BV855" s="179"/>
      <c r="BW855" s="179"/>
      <c r="BX855" s="179"/>
      <c r="BY855" s="179"/>
      <c r="BZ855" s="179"/>
      <c r="CA855" s="179"/>
      <c r="CB855" s="179"/>
      <c r="CC855" s="179"/>
      <c r="CD855" s="179"/>
      <c r="CE855" s="179"/>
      <c r="CF855" s="179"/>
      <c r="CG855" s="179"/>
      <c r="CH855" s="179"/>
      <c r="CI855" s="179"/>
      <c r="CJ855" s="179"/>
      <c r="CK855" s="179"/>
      <c r="CL855" s="179"/>
      <c r="CM855" s="179"/>
      <c r="CN855" s="179"/>
      <c r="CO855" s="179"/>
      <c r="CP855" s="179"/>
      <c r="CQ855" s="179"/>
      <c r="CR855" s="179"/>
      <c r="CS855" s="179"/>
      <c r="CT855" s="179"/>
      <c r="CU855" s="179"/>
      <c r="CV855" s="179"/>
      <c r="CW855" s="179"/>
      <c r="CX855" s="179"/>
      <c r="CY855" s="179"/>
      <c r="CZ855" s="179"/>
      <c r="DA855" s="179"/>
      <c r="DB855" s="179"/>
      <c r="DC855" s="179"/>
      <c r="DD855" s="179"/>
      <c r="DE855" s="179"/>
      <c r="DF855" s="179"/>
      <c r="DG855" s="179"/>
      <c r="DH855" s="179"/>
      <c r="DI855" s="179"/>
      <c r="DJ855" s="179"/>
      <c r="DK855" s="179"/>
      <c r="DL855" s="179"/>
      <c r="DM855" s="179"/>
      <c r="DN855" s="179"/>
      <c r="DO855" s="179"/>
      <c r="DP855" s="179"/>
      <c r="DQ855" s="179"/>
      <c r="DR855" s="179"/>
      <c r="DS855" s="179"/>
      <c r="DT855" s="179"/>
      <c r="DU855" s="179"/>
      <c r="DV855" s="179"/>
      <c r="DW855" s="179"/>
      <c r="DX855" s="179"/>
      <c r="DY855" s="179"/>
      <c r="DZ855" s="179"/>
      <c r="EA855" s="179"/>
      <c r="EB855" s="179"/>
      <c r="EC855" s="179"/>
      <c r="ED855" s="179"/>
      <c r="EE855" s="179"/>
      <c r="EF855" s="179"/>
      <c r="EG855" s="179"/>
      <c r="EH855" s="179"/>
      <c r="EI855" s="179"/>
      <c r="EJ855" s="179"/>
      <c r="EK855" s="179"/>
      <c r="EL855" s="179"/>
      <c r="EM855" s="179"/>
      <c r="EN855" s="179"/>
      <c r="EO855" s="179"/>
      <c r="EP855" s="179"/>
      <c r="EQ855" s="179"/>
      <c r="ER855" s="179"/>
      <c r="ES855" s="179"/>
      <c r="ET855" s="179"/>
      <c r="EU855" s="179"/>
      <c r="EV855" s="179"/>
      <c r="EW855" s="179"/>
      <c r="EX855" s="179"/>
      <c r="EY855" s="179"/>
      <c r="EZ855" s="179"/>
      <c r="FA855" s="179"/>
      <c r="FB855" s="179"/>
      <c r="FC855" s="179"/>
      <c r="FD855" s="179"/>
      <c r="FE855" s="179"/>
      <c r="FF855" s="179"/>
      <c r="FG855" s="179"/>
      <c r="FH855" s="179"/>
      <c r="FI855" s="179"/>
      <c r="FJ855" s="179"/>
      <c r="FK855" s="179"/>
      <c r="FL855" s="179"/>
      <c r="FM855" s="179"/>
      <c r="FN855" s="179"/>
      <c r="FO855" s="179"/>
      <c r="FP855" s="179"/>
      <c r="FQ855" s="179"/>
      <c r="FR855" s="179"/>
      <c r="FS855" s="179"/>
      <c r="FT855" s="179"/>
      <c r="FU855" s="179"/>
      <c r="FV855" s="179"/>
      <c r="FW855" s="179"/>
      <c r="FX855" s="179"/>
      <c r="FY855" s="179"/>
      <c r="FZ855" s="179"/>
      <c r="GA855" s="179"/>
      <c r="GB855" s="179"/>
      <c r="GC855" s="179"/>
      <c r="GD855" s="179"/>
      <c r="GE855" s="179"/>
      <c r="GF855" s="179"/>
      <c r="GG855" s="179"/>
      <c r="GH855" s="179"/>
      <c r="GI855" s="179"/>
      <c r="GJ855" s="179"/>
      <c r="GK855" s="179"/>
      <c r="GL855" s="179"/>
      <c r="GM855" s="179"/>
      <c r="GN855" s="179"/>
      <c r="GO855" s="179"/>
      <c r="GP855" s="179"/>
      <c r="GQ855" s="179"/>
      <c r="GR855" s="179"/>
      <c r="GS855" s="179"/>
      <c r="GT855" s="179"/>
      <c r="GU855" s="179"/>
      <c r="GV855" s="179"/>
      <c r="GW855" s="179"/>
      <c r="GX855" s="179"/>
      <c r="GY855" s="179"/>
      <c r="GZ855" s="179"/>
      <c r="HA855" s="179"/>
      <c r="HB855" s="179"/>
      <c r="HC855" s="179"/>
      <c r="HD855" s="179"/>
      <c r="HE855" s="179"/>
      <c r="HF855" s="179"/>
      <c r="HG855" s="179"/>
      <c r="HH855" s="179"/>
      <c r="HI855" s="179"/>
      <c r="HJ855" s="179"/>
      <c r="HK855" s="179"/>
      <c r="HL855" s="179"/>
      <c r="HM855" s="179"/>
      <c r="HN855" s="179"/>
      <c r="HO855" s="179"/>
      <c r="HP855" s="179"/>
      <c r="HQ855" s="179"/>
      <c r="HR855" s="179"/>
      <c r="HS855" s="179"/>
      <c r="HT855" s="179"/>
      <c r="HU855" s="179"/>
      <c r="HV855" s="179"/>
      <c r="HW855" s="179"/>
      <c r="HX855" s="179"/>
      <c r="HY855" s="179"/>
      <c r="HZ855" s="179"/>
      <c r="IA855" s="179"/>
      <c r="IB855" s="179"/>
      <c r="IC855" s="179"/>
      <c r="ID855" s="179"/>
      <c r="IE855" s="179"/>
      <c r="IF855" s="179"/>
      <c r="IG855" s="179"/>
      <c r="IH855" s="179"/>
      <c r="II855" s="179"/>
      <c r="IJ855" s="179"/>
      <c r="IK855" s="179"/>
      <c r="IL855" s="179"/>
      <c r="IM855" s="179"/>
      <c r="IN855" s="179"/>
      <c r="IO855" s="179"/>
      <c r="IP855" s="179"/>
      <c r="IQ855" s="179"/>
      <c r="IR855" s="179"/>
      <c r="IS855" s="179"/>
      <c r="IT855" s="179"/>
      <c r="IU855" s="179"/>
      <c r="IV855" s="179"/>
      <c r="IW855" s="179"/>
      <c r="IX855" s="179"/>
      <c r="IY855" s="179"/>
      <c r="IZ855" s="179"/>
      <c r="JA855" s="179"/>
      <c r="JB855" s="179"/>
      <c r="JC855" s="179"/>
      <c r="JD855" s="179"/>
      <c r="JE855" s="179"/>
      <c r="JF855" s="179"/>
      <c r="JG855" s="179"/>
      <c r="JH855" s="179"/>
      <c r="JI855" s="179"/>
      <c r="JJ855" s="61"/>
    </row>
    <row r="856" spans="1:270" s="9" customFormat="1" ht="80.099999999999994" customHeight="1" x14ac:dyDescent="0.25">
      <c r="A856" s="9">
        <f t="shared" si="72"/>
        <v>834</v>
      </c>
      <c r="B856" s="9">
        <f t="shared" si="74"/>
        <v>80</v>
      </c>
      <c r="C856" s="11" t="s">
        <v>1518</v>
      </c>
      <c r="D856" s="10" t="s">
        <v>276</v>
      </c>
      <c r="E856" s="9" t="s">
        <v>280</v>
      </c>
      <c r="F856" s="9" t="s">
        <v>280</v>
      </c>
      <c r="G856" s="9" t="s">
        <v>3980</v>
      </c>
      <c r="H856" s="9" t="s">
        <v>4271</v>
      </c>
      <c r="I856" s="64" t="s">
        <v>4272</v>
      </c>
      <c r="J856" s="9">
        <v>3421068279</v>
      </c>
      <c r="K856" s="9" t="s">
        <v>280</v>
      </c>
      <c r="L856" s="9">
        <v>31.006357999999999</v>
      </c>
      <c r="M856" s="9">
        <v>69.876131999999998</v>
      </c>
      <c r="N856" s="9" t="s">
        <v>8</v>
      </c>
      <c r="O856" s="9" t="s">
        <v>7</v>
      </c>
      <c r="P856" s="9" t="s">
        <v>8</v>
      </c>
      <c r="R856" s="9">
        <v>4</v>
      </c>
      <c r="T856" s="9" t="s">
        <v>3978</v>
      </c>
      <c r="U856" s="9">
        <v>51600</v>
      </c>
      <c r="V856" s="9" t="s">
        <v>258</v>
      </c>
      <c r="W856" s="10" t="s">
        <v>11</v>
      </c>
      <c r="X856" s="10" t="s">
        <v>1471</v>
      </c>
      <c r="Y856" s="4"/>
      <c r="Z856" s="179"/>
      <c r="AA856" s="179"/>
      <c r="AB856" s="179"/>
      <c r="AC856" s="179"/>
      <c r="AD856" s="179"/>
      <c r="AE856" s="179"/>
      <c r="AF856" s="179"/>
      <c r="AG856" s="179"/>
      <c r="AH856" s="179"/>
      <c r="AI856" s="179"/>
      <c r="AJ856" s="179"/>
      <c r="AK856" s="179"/>
      <c r="AL856" s="179"/>
      <c r="AM856" s="179"/>
      <c r="AN856" s="179"/>
      <c r="AO856" s="179"/>
      <c r="AP856" s="179"/>
      <c r="AQ856" s="179"/>
      <c r="AR856" s="179"/>
      <c r="AS856" s="179"/>
      <c r="AT856" s="179"/>
      <c r="AU856" s="179"/>
      <c r="AV856" s="179"/>
      <c r="AW856" s="179"/>
      <c r="AX856" s="179"/>
      <c r="AY856" s="179"/>
      <c r="AZ856" s="179"/>
      <c r="BA856" s="179"/>
      <c r="BB856" s="179"/>
      <c r="BC856" s="179"/>
      <c r="BD856" s="179"/>
      <c r="BE856" s="179"/>
      <c r="BF856" s="179"/>
      <c r="BG856" s="179"/>
      <c r="BH856" s="179"/>
      <c r="BI856" s="179"/>
      <c r="BJ856" s="179"/>
      <c r="BK856" s="179"/>
      <c r="BL856" s="179"/>
      <c r="BM856" s="179"/>
      <c r="BN856" s="179"/>
      <c r="BO856" s="179"/>
      <c r="BP856" s="179"/>
      <c r="BQ856" s="179"/>
      <c r="BR856" s="179"/>
      <c r="BS856" s="179"/>
      <c r="BT856" s="179"/>
      <c r="BU856" s="179"/>
      <c r="BV856" s="179"/>
      <c r="BW856" s="179"/>
      <c r="BX856" s="179"/>
      <c r="BY856" s="179"/>
      <c r="BZ856" s="179"/>
      <c r="CA856" s="179"/>
      <c r="CB856" s="179"/>
      <c r="CC856" s="179"/>
      <c r="CD856" s="179"/>
      <c r="CE856" s="179"/>
      <c r="CF856" s="179"/>
      <c r="CG856" s="179"/>
      <c r="CH856" s="179"/>
      <c r="CI856" s="179"/>
      <c r="CJ856" s="179"/>
      <c r="CK856" s="179"/>
      <c r="CL856" s="179"/>
      <c r="CM856" s="179"/>
      <c r="CN856" s="179"/>
      <c r="CO856" s="179"/>
      <c r="CP856" s="179"/>
      <c r="CQ856" s="179"/>
      <c r="CR856" s="179"/>
      <c r="CS856" s="179"/>
      <c r="CT856" s="179"/>
      <c r="CU856" s="179"/>
      <c r="CV856" s="179"/>
      <c r="CW856" s="179"/>
      <c r="CX856" s="179"/>
      <c r="CY856" s="179"/>
      <c r="CZ856" s="179"/>
      <c r="DA856" s="179"/>
      <c r="DB856" s="179"/>
      <c r="DC856" s="179"/>
      <c r="DD856" s="179"/>
      <c r="DE856" s="179"/>
      <c r="DF856" s="179"/>
      <c r="DG856" s="179"/>
      <c r="DH856" s="179"/>
      <c r="DI856" s="179"/>
      <c r="DJ856" s="179"/>
      <c r="DK856" s="179"/>
      <c r="DL856" s="179"/>
      <c r="DM856" s="179"/>
      <c r="DN856" s="179"/>
      <c r="DO856" s="179"/>
      <c r="DP856" s="179"/>
      <c r="DQ856" s="179"/>
      <c r="DR856" s="179"/>
      <c r="DS856" s="179"/>
      <c r="DT856" s="179"/>
      <c r="DU856" s="179"/>
      <c r="DV856" s="179"/>
      <c r="DW856" s="179"/>
      <c r="DX856" s="179"/>
      <c r="DY856" s="179"/>
      <c r="DZ856" s="179"/>
      <c r="EA856" s="179"/>
      <c r="EB856" s="179"/>
      <c r="EC856" s="179"/>
      <c r="ED856" s="179"/>
      <c r="EE856" s="179"/>
      <c r="EF856" s="179"/>
      <c r="EG856" s="179"/>
      <c r="EH856" s="179"/>
      <c r="EI856" s="179"/>
      <c r="EJ856" s="179"/>
      <c r="EK856" s="179"/>
      <c r="EL856" s="179"/>
      <c r="EM856" s="179"/>
      <c r="EN856" s="179"/>
      <c r="EO856" s="179"/>
      <c r="EP856" s="179"/>
      <c r="EQ856" s="179"/>
      <c r="ER856" s="179"/>
      <c r="ES856" s="179"/>
      <c r="ET856" s="179"/>
      <c r="EU856" s="179"/>
      <c r="EV856" s="179"/>
      <c r="EW856" s="179"/>
      <c r="EX856" s="179"/>
      <c r="EY856" s="179"/>
      <c r="EZ856" s="179"/>
      <c r="FA856" s="179"/>
      <c r="FB856" s="179"/>
      <c r="FC856" s="179"/>
      <c r="FD856" s="179"/>
      <c r="FE856" s="179"/>
      <c r="FF856" s="179"/>
      <c r="FG856" s="179"/>
      <c r="FH856" s="179"/>
      <c r="FI856" s="179"/>
      <c r="FJ856" s="179"/>
      <c r="FK856" s="179"/>
      <c r="FL856" s="179"/>
      <c r="FM856" s="179"/>
      <c r="FN856" s="179"/>
      <c r="FO856" s="179"/>
      <c r="FP856" s="179"/>
      <c r="FQ856" s="179"/>
      <c r="FR856" s="179"/>
      <c r="FS856" s="179"/>
      <c r="FT856" s="179"/>
      <c r="FU856" s="179"/>
      <c r="FV856" s="179"/>
      <c r="FW856" s="179"/>
      <c r="FX856" s="179"/>
      <c r="FY856" s="179"/>
      <c r="FZ856" s="179"/>
      <c r="GA856" s="179"/>
      <c r="GB856" s="179"/>
      <c r="GC856" s="179"/>
      <c r="GD856" s="179"/>
      <c r="GE856" s="179"/>
      <c r="GF856" s="179"/>
      <c r="GG856" s="179"/>
      <c r="GH856" s="179"/>
      <c r="GI856" s="179"/>
      <c r="GJ856" s="179"/>
      <c r="GK856" s="179"/>
      <c r="GL856" s="179"/>
      <c r="GM856" s="179"/>
      <c r="GN856" s="179"/>
      <c r="GO856" s="179"/>
      <c r="GP856" s="179"/>
      <c r="GQ856" s="179"/>
      <c r="GR856" s="179"/>
      <c r="GS856" s="179"/>
      <c r="GT856" s="179"/>
      <c r="GU856" s="179"/>
      <c r="GV856" s="179"/>
      <c r="GW856" s="179"/>
      <c r="GX856" s="179"/>
      <c r="GY856" s="179"/>
      <c r="GZ856" s="179"/>
      <c r="HA856" s="179"/>
      <c r="HB856" s="179"/>
      <c r="HC856" s="179"/>
      <c r="HD856" s="179"/>
      <c r="HE856" s="179"/>
      <c r="HF856" s="179"/>
      <c r="HG856" s="179"/>
      <c r="HH856" s="179"/>
      <c r="HI856" s="179"/>
      <c r="HJ856" s="179"/>
      <c r="HK856" s="179"/>
      <c r="HL856" s="179"/>
      <c r="HM856" s="179"/>
      <c r="HN856" s="179"/>
      <c r="HO856" s="179"/>
      <c r="HP856" s="179"/>
      <c r="HQ856" s="179"/>
      <c r="HR856" s="179"/>
      <c r="HS856" s="179"/>
      <c r="HT856" s="179"/>
      <c r="HU856" s="179"/>
      <c r="HV856" s="179"/>
      <c r="HW856" s="179"/>
      <c r="HX856" s="179"/>
      <c r="HY856" s="179"/>
      <c r="HZ856" s="179"/>
      <c r="IA856" s="179"/>
      <c r="IB856" s="179"/>
      <c r="IC856" s="179"/>
      <c r="ID856" s="179"/>
      <c r="IE856" s="179"/>
      <c r="IF856" s="179"/>
      <c r="IG856" s="179"/>
      <c r="IH856" s="179"/>
      <c r="II856" s="179"/>
      <c r="IJ856" s="179"/>
      <c r="IK856" s="179"/>
      <c r="IL856" s="179"/>
      <c r="IM856" s="179"/>
      <c r="IN856" s="179"/>
      <c r="IO856" s="179"/>
      <c r="IP856" s="179"/>
      <c r="IQ856" s="179"/>
      <c r="IR856" s="179"/>
      <c r="IS856" s="179"/>
      <c r="IT856" s="179"/>
      <c r="IU856" s="179"/>
      <c r="IV856" s="179"/>
      <c r="IW856" s="179"/>
      <c r="IX856" s="179"/>
      <c r="IY856" s="179"/>
      <c r="IZ856" s="179"/>
      <c r="JA856" s="179"/>
      <c r="JB856" s="179"/>
      <c r="JC856" s="179"/>
      <c r="JD856" s="179"/>
      <c r="JE856" s="179"/>
      <c r="JF856" s="179"/>
      <c r="JG856" s="179"/>
      <c r="JH856" s="179"/>
      <c r="JI856" s="179"/>
      <c r="JJ856" s="61"/>
    </row>
    <row r="857" spans="1:270" s="9" customFormat="1" ht="80.099999999999994" customHeight="1" x14ac:dyDescent="0.25">
      <c r="A857" s="9">
        <f t="shared" si="72"/>
        <v>835</v>
      </c>
      <c r="B857" s="9">
        <f t="shared" si="74"/>
        <v>81</v>
      </c>
      <c r="C857" s="11" t="s">
        <v>1518</v>
      </c>
      <c r="D857" s="10" t="s">
        <v>276</v>
      </c>
      <c r="E857" s="9" t="s">
        <v>4017</v>
      </c>
      <c r="F857" s="9" t="s">
        <v>4017</v>
      </c>
      <c r="G857" s="9" t="s">
        <v>297</v>
      </c>
      <c r="H857" s="9" t="s">
        <v>4273</v>
      </c>
      <c r="I857" s="64" t="s">
        <v>4274</v>
      </c>
      <c r="J857" s="9">
        <v>3334856199</v>
      </c>
      <c r="K857" s="9" t="s">
        <v>4017</v>
      </c>
      <c r="L857" s="9">
        <v>30.959622</v>
      </c>
      <c r="M857" s="9">
        <v>69.837474</v>
      </c>
      <c r="N857" s="9" t="s">
        <v>8</v>
      </c>
      <c r="O857" s="9" t="s">
        <v>7</v>
      </c>
      <c r="P857" s="9" t="s">
        <v>8</v>
      </c>
      <c r="R857" s="9">
        <v>4</v>
      </c>
      <c r="T857" s="9" t="s">
        <v>3978</v>
      </c>
      <c r="U857" s="9">
        <v>51600</v>
      </c>
      <c r="V857" s="9" t="s">
        <v>258</v>
      </c>
      <c r="W857" s="10" t="s">
        <v>11</v>
      </c>
      <c r="X857" s="10" t="s">
        <v>1471</v>
      </c>
      <c r="Y857" s="4"/>
      <c r="Z857" s="179"/>
      <c r="AA857" s="179"/>
      <c r="AB857" s="179"/>
      <c r="AC857" s="179"/>
      <c r="AD857" s="179"/>
      <c r="AE857" s="179"/>
      <c r="AF857" s="179"/>
      <c r="AG857" s="179"/>
      <c r="AH857" s="179"/>
      <c r="AI857" s="179"/>
      <c r="AJ857" s="179"/>
      <c r="AK857" s="179"/>
      <c r="AL857" s="179"/>
      <c r="AM857" s="179"/>
      <c r="AN857" s="179"/>
      <c r="AO857" s="179"/>
      <c r="AP857" s="179"/>
      <c r="AQ857" s="179"/>
      <c r="AR857" s="179"/>
      <c r="AS857" s="179"/>
      <c r="AT857" s="179"/>
      <c r="AU857" s="179"/>
      <c r="AV857" s="179"/>
      <c r="AW857" s="179"/>
      <c r="AX857" s="179"/>
      <c r="AY857" s="179"/>
      <c r="AZ857" s="179"/>
      <c r="BA857" s="179"/>
      <c r="BB857" s="179"/>
      <c r="BC857" s="179"/>
      <c r="BD857" s="179"/>
      <c r="BE857" s="179"/>
      <c r="BF857" s="179"/>
      <c r="BG857" s="179"/>
      <c r="BH857" s="179"/>
      <c r="BI857" s="179"/>
      <c r="BJ857" s="179"/>
      <c r="BK857" s="179"/>
      <c r="BL857" s="179"/>
      <c r="BM857" s="179"/>
      <c r="BN857" s="179"/>
      <c r="BO857" s="179"/>
      <c r="BP857" s="179"/>
      <c r="BQ857" s="179"/>
      <c r="BR857" s="179"/>
      <c r="BS857" s="179"/>
      <c r="BT857" s="179"/>
      <c r="BU857" s="179"/>
      <c r="BV857" s="179"/>
      <c r="BW857" s="179"/>
      <c r="BX857" s="179"/>
      <c r="BY857" s="179"/>
      <c r="BZ857" s="179"/>
      <c r="CA857" s="179"/>
      <c r="CB857" s="179"/>
      <c r="CC857" s="179"/>
      <c r="CD857" s="179"/>
      <c r="CE857" s="179"/>
      <c r="CF857" s="179"/>
      <c r="CG857" s="179"/>
      <c r="CH857" s="179"/>
      <c r="CI857" s="179"/>
      <c r="CJ857" s="179"/>
      <c r="CK857" s="179"/>
      <c r="CL857" s="179"/>
      <c r="CM857" s="179"/>
      <c r="CN857" s="179"/>
      <c r="CO857" s="179"/>
      <c r="CP857" s="179"/>
      <c r="CQ857" s="179"/>
      <c r="CR857" s="179"/>
      <c r="CS857" s="179"/>
      <c r="CT857" s="179"/>
      <c r="CU857" s="179"/>
      <c r="CV857" s="179"/>
      <c r="CW857" s="179"/>
      <c r="CX857" s="179"/>
      <c r="CY857" s="179"/>
      <c r="CZ857" s="179"/>
      <c r="DA857" s="179"/>
      <c r="DB857" s="179"/>
      <c r="DC857" s="179"/>
      <c r="DD857" s="179"/>
      <c r="DE857" s="179"/>
      <c r="DF857" s="179"/>
      <c r="DG857" s="179"/>
      <c r="DH857" s="179"/>
      <c r="DI857" s="179"/>
      <c r="DJ857" s="179"/>
      <c r="DK857" s="179"/>
      <c r="DL857" s="179"/>
      <c r="DM857" s="179"/>
      <c r="DN857" s="179"/>
      <c r="DO857" s="179"/>
      <c r="DP857" s="179"/>
      <c r="DQ857" s="179"/>
      <c r="DR857" s="179"/>
      <c r="DS857" s="179"/>
      <c r="DT857" s="179"/>
      <c r="DU857" s="179"/>
      <c r="DV857" s="179"/>
      <c r="DW857" s="179"/>
      <c r="DX857" s="179"/>
      <c r="DY857" s="179"/>
      <c r="DZ857" s="179"/>
      <c r="EA857" s="179"/>
      <c r="EB857" s="179"/>
      <c r="EC857" s="179"/>
      <c r="ED857" s="179"/>
      <c r="EE857" s="179"/>
      <c r="EF857" s="179"/>
      <c r="EG857" s="179"/>
      <c r="EH857" s="179"/>
      <c r="EI857" s="179"/>
      <c r="EJ857" s="179"/>
      <c r="EK857" s="179"/>
      <c r="EL857" s="179"/>
      <c r="EM857" s="179"/>
      <c r="EN857" s="179"/>
      <c r="EO857" s="179"/>
      <c r="EP857" s="179"/>
      <c r="EQ857" s="179"/>
      <c r="ER857" s="179"/>
      <c r="ES857" s="179"/>
      <c r="ET857" s="179"/>
      <c r="EU857" s="179"/>
      <c r="EV857" s="179"/>
      <c r="EW857" s="179"/>
      <c r="EX857" s="179"/>
      <c r="EY857" s="179"/>
      <c r="EZ857" s="179"/>
      <c r="FA857" s="179"/>
      <c r="FB857" s="179"/>
      <c r="FC857" s="179"/>
      <c r="FD857" s="179"/>
      <c r="FE857" s="179"/>
      <c r="FF857" s="179"/>
      <c r="FG857" s="179"/>
      <c r="FH857" s="179"/>
      <c r="FI857" s="179"/>
      <c r="FJ857" s="179"/>
      <c r="FK857" s="179"/>
      <c r="FL857" s="179"/>
      <c r="FM857" s="179"/>
      <c r="FN857" s="179"/>
      <c r="FO857" s="179"/>
      <c r="FP857" s="179"/>
      <c r="FQ857" s="179"/>
      <c r="FR857" s="179"/>
      <c r="FS857" s="179"/>
      <c r="FT857" s="179"/>
      <c r="FU857" s="179"/>
      <c r="FV857" s="179"/>
      <c r="FW857" s="179"/>
      <c r="FX857" s="179"/>
      <c r="FY857" s="179"/>
      <c r="FZ857" s="179"/>
      <c r="GA857" s="179"/>
      <c r="GB857" s="179"/>
      <c r="GC857" s="179"/>
      <c r="GD857" s="179"/>
      <c r="GE857" s="179"/>
      <c r="GF857" s="179"/>
      <c r="GG857" s="179"/>
      <c r="GH857" s="179"/>
      <c r="GI857" s="179"/>
      <c r="GJ857" s="179"/>
      <c r="GK857" s="179"/>
      <c r="GL857" s="179"/>
      <c r="GM857" s="179"/>
      <c r="GN857" s="179"/>
      <c r="GO857" s="179"/>
      <c r="GP857" s="179"/>
      <c r="GQ857" s="179"/>
      <c r="GR857" s="179"/>
      <c r="GS857" s="179"/>
      <c r="GT857" s="179"/>
      <c r="GU857" s="179"/>
      <c r="GV857" s="179"/>
      <c r="GW857" s="179"/>
      <c r="GX857" s="179"/>
      <c r="GY857" s="179"/>
      <c r="GZ857" s="179"/>
      <c r="HA857" s="179"/>
      <c r="HB857" s="179"/>
      <c r="HC857" s="179"/>
      <c r="HD857" s="179"/>
      <c r="HE857" s="179"/>
      <c r="HF857" s="179"/>
      <c r="HG857" s="179"/>
      <c r="HH857" s="179"/>
      <c r="HI857" s="179"/>
      <c r="HJ857" s="179"/>
      <c r="HK857" s="179"/>
      <c r="HL857" s="179"/>
      <c r="HM857" s="179"/>
      <c r="HN857" s="179"/>
      <c r="HO857" s="179"/>
      <c r="HP857" s="179"/>
      <c r="HQ857" s="179"/>
      <c r="HR857" s="179"/>
      <c r="HS857" s="179"/>
      <c r="HT857" s="179"/>
      <c r="HU857" s="179"/>
      <c r="HV857" s="179"/>
      <c r="HW857" s="179"/>
      <c r="HX857" s="179"/>
      <c r="HY857" s="179"/>
      <c r="HZ857" s="179"/>
      <c r="IA857" s="179"/>
      <c r="IB857" s="179"/>
      <c r="IC857" s="179"/>
      <c r="ID857" s="179"/>
      <c r="IE857" s="179"/>
      <c r="IF857" s="179"/>
      <c r="IG857" s="179"/>
      <c r="IH857" s="179"/>
      <c r="II857" s="179"/>
      <c r="IJ857" s="179"/>
      <c r="IK857" s="179"/>
      <c r="IL857" s="179"/>
      <c r="IM857" s="179"/>
      <c r="IN857" s="179"/>
      <c r="IO857" s="179"/>
      <c r="IP857" s="179"/>
      <c r="IQ857" s="179"/>
      <c r="IR857" s="179"/>
      <c r="IS857" s="179"/>
      <c r="IT857" s="179"/>
      <c r="IU857" s="179"/>
      <c r="IV857" s="179"/>
      <c r="IW857" s="179"/>
      <c r="IX857" s="179"/>
      <c r="IY857" s="179"/>
      <c r="IZ857" s="179"/>
      <c r="JA857" s="179"/>
      <c r="JB857" s="179"/>
      <c r="JC857" s="179"/>
      <c r="JD857" s="179"/>
      <c r="JE857" s="179"/>
      <c r="JF857" s="179"/>
      <c r="JG857" s="179"/>
      <c r="JH857" s="179"/>
      <c r="JI857" s="179"/>
      <c r="JJ857" s="61"/>
    </row>
    <row r="858" spans="1:270" s="9" customFormat="1" ht="80.099999999999994" customHeight="1" x14ac:dyDescent="0.25">
      <c r="A858" s="9">
        <f t="shared" si="72"/>
        <v>836</v>
      </c>
      <c r="B858" s="9">
        <f t="shared" si="74"/>
        <v>82</v>
      </c>
      <c r="C858" s="11" t="s">
        <v>1518</v>
      </c>
      <c r="D858" s="10" t="s">
        <v>276</v>
      </c>
      <c r="E858" s="9" t="s">
        <v>280</v>
      </c>
      <c r="F858" s="9" t="s">
        <v>280</v>
      </c>
      <c r="G858" s="88" t="s">
        <v>3735</v>
      </c>
      <c r="H858" s="9" t="s">
        <v>1801</v>
      </c>
      <c r="I858" s="64" t="s">
        <v>4275</v>
      </c>
      <c r="J858" s="9">
        <v>3472060292</v>
      </c>
      <c r="K858" s="9" t="s">
        <v>280</v>
      </c>
      <c r="L858" s="9">
        <v>30.875157999999999</v>
      </c>
      <c r="M858" s="9">
        <v>69.769288000000003</v>
      </c>
      <c r="N858" s="9" t="s">
        <v>8</v>
      </c>
      <c r="O858" s="9" t="s">
        <v>7</v>
      </c>
      <c r="P858" s="9" t="s">
        <v>8</v>
      </c>
      <c r="R858" s="9">
        <v>4</v>
      </c>
      <c r="T858" s="9" t="s">
        <v>3978</v>
      </c>
      <c r="U858" s="9">
        <v>51600</v>
      </c>
      <c r="V858" s="9" t="s">
        <v>258</v>
      </c>
      <c r="W858" s="10" t="s">
        <v>11</v>
      </c>
      <c r="X858" s="10" t="s">
        <v>1471</v>
      </c>
      <c r="Y858" s="4"/>
      <c r="Z858" s="179"/>
      <c r="AA858" s="179"/>
      <c r="AB858" s="179"/>
      <c r="AC858" s="179"/>
      <c r="AD858" s="179"/>
      <c r="AE858" s="179"/>
      <c r="AF858" s="179"/>
      <c r="AG858" s="179"/>
      <c r="AH858" s="179"/>
      <c r="AI858" s="179"/>
      <c r="AJ858" s="179"/>
      <c r="AK858" s="179"/>
      <c r="AL858" s="179"/>
      <c r="AM858" s="179"/>
      <c r="AN858" s="179"/>
      <c r="AO858" s="179"/>
      <c r="AP858" s="179"/>
      <c r="AQ858" s="179"/>
      <c r="AR858" s="179"/>
      <c r="AS858" s="179"/>
      <c r="AT858" s="179"/>
      <c r="AU858" s="179"/>
      <c r="AV858" s="179"/>
      <c r="AW858" s="179"/>
      <c r="AX858" s="179"/>
      <c r="AY858" s="179"/>
      <c r="AZ858" s="179"/>
      <c r="BA858" s="179"/>
      <c r="BB858" s="179"/>
      <c r="BC858" s="179"/>
      <c r="BD858" s="179"/>
      <c r="BE858" s="179"/>
      <c r="BF858" s="179"/>
      <c r="BG858" s="179"/>
      <c r="BH858" s="179"/>
      <c r="BI858" s="179"/>
      <c r="BJ858" s="179"/>
      <c r="BK858" s="179"/>
      <c r="BL858" s="179"/>
      <c r="BM858" s="179"/>
      <c r="BN858" s="179"/>
      <c r="BO858" s="179"/>
      <c r="BP858" s="179"/>
      <c r="BQ858" s="179"/>
      <c r="BR858" s="179"/>
      <c r="BS858" s="179"/>
      <c r="BT858" s="179"/>
      <c r="BU858" s="179"/>
      <c r="BV858" s="179"/>
      <c r="BW858" s="179"/>
      <c r="BX858" s="179"/>
      <c r="BY858" s="179"/>
      <c r="BZ858" s="179"/>
      <c r="CA858" s="179"/>
      <c r="CB858" s="179"/>
      <c r="CC858" s="179"/>
      <c r="CD858" s="179"/>
      <c r="CE858" s="179"/>
      <c r="CF858" s="179"/>
      <c r="CG858" s="179"/>
      <c r="CH858" s="179"/>
      <c r="CI858" s="179"/>
      <c r="CJ858" s="179"/>
      <c r="CK858" s="179"/>
      <c r="CL858" s="179"/>
      <c r="CM858" s="179"/>
      <c r="CN858" s="179"/>
      <c r="CO858" s="179"/>
      <c r="CP858" s="179"/>
      <c r="CQ858" s="179"/>
      <c r="CR858" s="179"/>
      <c r="CS858" s="179"/>
      <c r="CT858" s="179"/>
      <c r="CU858" s="179"/>
      <c r="CV858" s="179"/>
      <c r="CW858" s="179"/>
      <c r="CX858" s="179"/>
      <c r="CY858" s="179"/>
      <c r="CZ858" s="179"/>
      <c r="DA858" s="179"/>
      <c r="DB858" s="179"/>
      <c r="DC858" s="179"/>
      <c r="DD858" s="179"/>
      <c r="DE858" s="179"/>
      <c r="DF858" s="179"/>
      <c r="DG858" s="179"/>
      <c r="DH858" s="179"/>
      <c r="DI858" s="179"/>
      <c r="DJ858" s="179"/>
      <c r="DK858" s="179"/>
      <c r="DL858" s="179"/>
      <c r="DM858" s="179"/>
      <c r="DN858" s="179"/>
      <c r="DO858" s="179"/>
      <c r="DP858" s="179"/>
      <c r="DQ858" s="179"/>
      <c r="DR858" s="179"/>
      <c r="DS858" s="179"/>
      <c r="DT858" s="179"/>
      <c r="DU858" s="179"/>
      <c r="DV858" s="179"/>
      <c r="DW858" s="179"/>
      <c r="DX858" s="179"/>
      <c r="DY858" s="179"/>
      <c r="DZ858" s="179"/>
      <c r="EA858" s="179"/>
      <c r="EB858" s="179"/>
      <c r="EC858" s="179"/>
      <c r="ED858" s="179"/>
      <c r="EE858" s="179"/>
      <c r="EF858" s="179"/>
      <c r="EG858" s="179"/>
      <c r="EH858" s="179"/>
      <c r="EI858" s="179"/>
      <c r="EJ858" s="179"/>
      <c r="EK858" s="179"/>
      <c r="EL858" s="179"/>
      <c r="EM858" s="179"/>
      <c r="EN858" s="179"/>
      <c r="EO858" s="179"/>
      <c r="EP858" s="179"/>
      <c r="EQ858" s="179"/>
      <c r="ER858" s="179"/>
      <c r="ES858" s="179"/>
      <c r="ET858" s="179"/>
      <c r="EU858" s="179"/>
      <c r="EV858" s="179"/>
      <c r="EW858" s="179"/>
      <c r="EX858" s="179"/>
      <c r="EY858" s="179"/>
      <c r="EZ858" s="179"/>
      <c r="FA858" s="179"/>
      <c r="FB858" s="179"/>
      <c r="FC858" s="179"/>
      <c r="FD858" s="179"/>
      <c r="FE858" s="179"/>
      <c r="FF858" s="179"/>
      <c r="FG858" s="179"/>
      <c r="FH858" s="179"/>
      <c r="FI858" s="179"/>
      <c r="FJ858" s="179"/>
      <c r="FK858" s="179"/>
      <c r="FL858" s="179"/>
      <c r="FM858" s="179"/>
      <c r="FN858" s="179"/>
      <c r="FO858" s="179"/>
      <c r="FP858" s="179"/>
      <c r="FQ858" s="179"/>
      <c r="FR858" s="179"/>
      <c r="FS858" s="179"/>
      <c r="FT858" s="179"/>
      <c r="FU858" s="179"/>
      <c r="FV858" s="179"/>
      <c r="FW858" s="179"/>
      <c r="FX858" s="179"/>
      <c r="FY858" s="179"/>
      <c r="FZ858" s="179"/>
      <c r="GA858" s="179"/>
      <c r="GB858" s="179"/>
      <c r="GC858" s="179"/>
      <c r="GD858" s="179"/>
      <c r="GE858" s="179"/>
      <c r="GF858" s="179"/>
      <c r="GG858" s="179"/>
      <c r="GH858" s="179"/>
      <c r="GI858" s="179"/>
      <c r="GJ858" s="179"/>
      <c r="GK858" s="179"/>
      <c r="GL858" s="179"/>
      <c r="GM858" s="179"/>
      <c r="GN858" s="179"/>
      <c r="GO858" s="179"/>
      <c r="GP858" s="179"/>
      <c r="GQ858" s="179"/>
      <c r="GR858" s="179"/>
      <c r="GS858" s="179"/>
      <c r="GT858" s="179"/>
      <c r="GU858" s="179"/>
      <c r="GV858" s="179"/>
      <c r="GW858" s="179"/>
      <c r="GX858" s="179"/>
      <c r="GY858" s="179"/>
      <c r="GZ858" s="179"/>
      <c r="HA858" s="179"/>
      <c r="HB858" s="179"/>
      <c r="HC858" s="179"/>
      <c r="HD858" s="179"/>
      <c r="HE858" s="179"/>
      <c r="HF858" s="179"/>
      <c r="HG858" s="179"/>
      <c r="HH858" s="179"/>
      <c r="HI858" s="179"/>
      <c r="HJ858" s="179"/>
      <c r="HK858" s="179"/>
      <c r="HL858" s="179"/>
      <c r="HM858" s="179"/>
      <c r="HN858" s="179"/>
      <c r="HO858" s="179"/>
      <c r="HP858" s="179"/>
      <c r="HQ858" s="179"/>
      <c r="HR858" s="179"/>
      <c r="HS858" s="179"/>
      <c r="HT858" s="179"/>
      <c r="HU858" s="179"/>
      <c r="HV858" s="179"/>
      <c r="HW858" s="179"/>
      <c r="HX858" s="179"/>
      <c r="HY858" s="179"/>
      <c r="HZ858" s="179"/>
      <c r="IA858" s="179"/>
      <c r="IB858" s="179"/>
      <c r="IC858" s="179"/>
      <c r="ID858" s="179"/>
      <c r="IE858" s="179"/>
      <c r="IF858" s="179"/>
      <c r="IG858" s="179"/>
      <c r="IH858" s="179"/>
      <c r="II858" s="179"/>
      <c r="IJ858" s="179"/>
      <c r="IK858" s="179"/>
      <c r="IL858" s="179"/>
      <c r="IM858" s="179"/>
      <c r="IN858" s="179"/>
      <c r="IO858" s="179"/>
      <c r="IP858" s="179"/>
      <c r="IQ858" s="179"/>
      <c r="IR858" s="179"/>
      <c r="IS858" s="179"/>
      <c r="IT858" s="179"/>
      <c r="IU858" s="179"/>
      <c r="IV858" s="179"/>
      <c r="IW858" s="179"/>
      <c r="IX858" s="179"/>
      <c r="IY858" s="179"/>
      <c r="IZ858" s="179"/>
      <c r="JA858" s="179"/>
      <c r="JB858" s="179"/>
      <c r="JC858" s="179"/>
      <c r="JD858" s="179"/>
      <c r="JE858" s="179"/>
      <c r="JF858" s="179"/>
      <c r="JG858" s="179"/>
      <c r="JH858" s="179"/>
      <c r="JI858" s="179"/>
      <c r="JJ858" s="61"/>
    </row>
    <row r="859" spans="1:270" s="9" customFormat="1" ht="80.099999999999994" customHeight="1" x14ac:dyDescent="0.25">
      <c r="A859" s="9">
        <f t="shared" si="72"/>
        <v>837</v>
      </c>
      <c r="B859" s="9">
        <f t="shared" si="74"/>
        <v>83</v>
      </c>
      <c r="C859" s="11" t="s">
        <v>1518</v>
      </c>
      <c r="D859" s="10" t="s">
        <v>276</v>
      </c>
      <c r="E859" s="9" t="s">
        <v>280</v>
      </c>
      <c r="F859" s="9" t="s">
        <v>280</v>
      </c>
      <c r="G859" s="9" t="s">
        <v>3980</v>
      </c>
      <c r="H859" s="9" t="s">
        <v>3981</v>
      </c>
      <c r="I859" s="64" t="s">
        <v>3982</v>
      </c>
      <c r="J859" s="9">
        <v>3366013808</v>
      </c>
      <c r="K859" s="9" t="s">
        <v>280</v>
      </c>
      <c r="L859" s="9">
        <v>30.950976000000001</v>
      </c>
      <c r="M859" s="9">
        <v>69.881545000000003</v>
      </c>
      <c r="N859" s="9" t="s">
        <v>8</v>
      </c>
      <c r="O859" s="9" t="s">
        <v>7</v>
      </c>
      <c r="P859" s="9" t="s">
        <v>8</v>
      </c>
      <c r="R859" s="9">
        <v>4</v>
      </c>
      <c r="T859" s="9" t="s">
        <v>3978</v>
      </c>
      <c r="U859" s="9">
        <v>51600</v>
      </c>
      <c r="V859" s="9" t="s">
        <v>258</v>
      </c>
      <c r="W859" s="10" t="s">
        <v>11</v>
      </c>
      <c r="X859" s="10" t="s">
        <v>1471</v>
      </c>
      <c r="Y859" s="4"/>
      <c r="Z859" s="179"/>
      <c r="AA859" s="179"/>
      <c r="AB859" s="179"/>
      <c r="AC859" s="179"/>
      <c r="AD859" s="179"/>
      <c r="AE859" s="179"/>
      <c r="AF859" s="179"/>
      <c r="AG859" s="179"/>
      <c r="AH859" s="179"/>
      <c r="AI859" s="179"/>
      <c r="AJ859" s="179"/>
      <c r="AK859" s="179"/>
      <c r="AL859" s="179"/>
      <c r="AM859" s="179"/>
      <c r="AN859" s="179"/>
      <c r="AO859" s="179"/>
      <c r="AP859" s="179"/>
      <c r="AQ859" s="179"/>
      <c r="AR859" s="179"/>
      <c r="AS859" s="179"/>
      <c r="AT859" s="179"/>
      <c r="AU859" s="179"/>
      <c r="AV859" s="179"/>
      <c r="AW859" s="179"/>
      <c r="AX859" s="179"/>
      <c r="AY859" s="179"/>
      <c r="AZ859" s="179"/>
      <c r="BA859" s="179"/>
      <c r="BB859" s="179"/>
      <c r="BC859" s="179"/>
      <c r="BD859" s="179"/>
      <c r="BE859" s="179"/>
      <c r="BF859" s="179"/>
      <c r="BG859" s="179"/>
      <c r="BH859" s="179"/>
      <c r="BI859" s="179"/>
      <c r="BJ859" s="179"/>
      <c r="BK859" s="179"/>
      <c r="BL859" s="179"/>
      <c r="BM859" s="179"/>
      <c r="BN859" s="179"/>
      <c r="BO859" s="179"/>
      <c r="BP859" s="179"/>
      <c r="BQ859" s="179"/>
      <c r="BR859" s="179"/>
      <c r="BS859" s="179"/>
      <c r="BT859" s="179"/>
      <c r="BU859" s="179"/>
      <c r="BV859" s="179"/>
      <c r="BW859" s="179"/>
      <c r="BX859" s="179"/>
      <c r="BY859" s="179"/>
      <c r="BZ859" s="179"/>
      <c r="CA859" s="179"/>
      <c r="CB859" s="179"/>
      <c r="CC859" s="179"/>
      <c r="CD859" s="179"/>
      <c r="CE859" s="179"/>
      <c r="CF859" s="179"/>
      <c r="CG859" s="179"/>
      <c r="CH859" s="179"/>
      <c r="CI859" s="179"/>
      <c r="CJ859" s="179"/>
      <c r="CK859" s="179"/>
      <c r="CL859" s="179"/>
      <c r="CM859" s="179"/>
      <c r="CN859" s="179"/>
      <c r="CO859" s="179"/>
      <c r="CP859" s="179"/>
      <c r="CQ859" s="179"/>
      <c r="CR859" s="179"/>
      <c r="CS859" s="179"/>
      <c r="CT859" s="179"/>
      <c r="CU859" s="179"/>
      <c r="CV859" s="179"/>
      <c r="CW859" s="179"/>
      <c r="CX859" s="179"/>
      <c r="CY859" s="179"/>
      <c r="CZ859" s="179"/>
      <c r="DA859" s="179"/>
      <c r="DB859" s="179"/>
      <c r="DC859" s="179"/>
      <c r="DD859" s="179"/>
      <c r="DE859" s="179"/>
      <c r="DF859" s="179"/>
      <c r="DG859" s="179"/>
      <c r="DH859" s="179"/>
      <c r="DI859" s="179"/>
      <c r="DJ859" s="179"/>
      <c r="DK859" s="179"/>
      <c r="DL859" s="179"/>
      <c r="DM859" s="179"/>
      <c r="DN859" s="179"/>
      <c r="DO859" s="179"/>
      <c r="DP859" s="179"/>
      <c r="DQ859" s="179"/>
      <c r="DR859" s="179"/>
      <c r="DS859" s="179"/>
      <c r="DT859" s="179"/>
      <c r="DU859" s="179"/>
      <c r="DV859" s="179"/>
      <c r="DW859" s="179"/>
      <c r="DX859" s="179"/>
      <c r="DY859" s="179"/>
      <c r="DZ859" s="179"/>
      <c r="EA859" s="179"/>
      <c r="EB859" s="179"/>
      <c r="EC859" s="179"/>
      <c r="ED859" s="179"/>
      <c r="EE859" s="179"/>
      <c r="EF859" s="179"/>
      <c r="EG859" s="179"/>
      <c r="EH859" s="179"/>
      <c r="EI859" s="179"/>
      <c r="EJ859" s="179"/>
      <c r="EK859" s="179"/>
      <c r="EL859" s="179"/>
      <c r="EM859" s="179"/>
      <c r="EN859" s="179"/>
      <c r="EO859" s="179"/>
      <c r="EP859" s="179"/>
      <c r="EQ859" s="179"/>
      <c r="ER859" s="179"/>
      <c r="ES859" s="179"/>
      <c r="ET859" s="179"/>
      <c r="EU859" s="179"/>
      <c r="EV859" s="179"/>
      <c r="EW859" s="179"/>
      <c r="EX859" s="179"/>
      <c r="EY859" s="179"/>
      <c r="EZ859" s="179"/>
      <c r="FA859" s="179"/>
      <c r="FB859" s="179"/>
      <c r="FC859" s="179"/>
      <c r="FD859" s="179"/>
      <c r="FE859" s="179"/>
      <c r="FF859" s="179"/>
      <c r="FG859" s="179"/>
      <c r="FH859" s="179"/>
      <c r="FI859" s="179"/>
      <c r="FJ859" s="179"/>
      <c r="FK859" s="179"/>
      <c r="FL859" s="179"/>
      <c r="FM859" s="179"/>
      <c r="FN859" s="179"/>
      <c r="FO859" s="179"/>
      <c r="FP859" s="179"/>
      <c r="FQ859" s="179"/>
      <c r="FR859" s="179"/>
      <c r="FS859" s="179"/>
      <c r="FT859" s="179"/>
      <c r="FU859" s="179"/>
      <c r="FV859" s="179"/>
      <c r="FW859" s="179"/>
      <c r="FX859" s="179"/>
      <c r="FY859" s="179"/>
      <c r="FZ859" s="179"/>
      <c r="GA859" s="179"/>
      <c r="GB859" s="179"/>
      <c r="GC859" s="179"/>
      <c r="GD859" s="179"/>
      <c r="GE859" s="179"/>
      <c r="GF859" s="179"/>
      <c r="GG859" s="179"/>
      <c r="GH859" s="179"/>
      <c r="GI859" s="179"/>
      <c r="GJ859" s="179"/>
      <c r="GK859" s="179"/>
      <c r="GL859" s="179"/>
      <c r="GM859" s="179"/>
      <c r="GN859" s="179"/>
      <c r="GO859" s="179"/>
      <c r="GP859" s="179"/>
      <c r="GQ859" s="179"/>
      <c r="GR859" s="179"/>
      <c r="GS859" s="179"/>
      <c r="GT859" s="179"/>
      <c r="GU859" s="179"/>
      <c r="GV859" s="179"/>
      <c r="GW859" s="179"/>
      <c r="GX859" s="179"/>
      <c r="GY859" s="179"/>
      <c r="GZ859" s="179"/>
      <c r="HA859" s="179"/>
      <c r="HB859" s="179"/>
      <c r="HC859" s="179"/>
      <c r="HD859" s="179"/>
      <c r="HE859" s="179"/>
      <c r="HF859" s="179"/>
      <c r="HG859" s="179"/>
      <c r="HH859" s="179"/>
      <c r="HI859" s="179"/>
      <c r="HJ859" s="179"/>
      <c r="HK859" s="179"/>
      <c r="HL859" s="179"/>
      <c r="HM859" s="179"/>
      <c r="HN859" s="179"/>
      <c r="HO859" s="179"/>
      <c r="HP859" s="179"/>
      <c r="HQ859" s="179"/>
      <c r="HR859" s="179"/>
      <c r="HS859" s="179"/>
      <c r="HT859" s="179"/>
      <c r="HU859" s="179"/>
      <c r="HV859" s="179"/>
      <c r="HW859" s="179"/>
      <c r="HX859" s="179"/>
      <c r="HY859" s="179"/>
      <c r="HZ859" s="179"/>
      <c r="IA859" s="179"/>
      <c r="IB859" s="179"/>
      <c r="IC859" s="179"/>
      <c r="ID859" s="179"/>
      <c r="IE859" s="179"/>
      <c r="IF859" s="179"/>
      <c r="IG859" s="179"/>
      <c r="IH859" s="179"/>
      <c r="II859" s="179"/>
      <c r="IJ859" s="179"/>
      <c r="IK859" s="179"/>
      <c r="IL859" s="179"/>
      <c r="IM859" s="179"/>
      <c r="IN859" s="179"/>
      <c r="IO859" s="179"/>
      <c r="IP859" s="179"/>
      <c r="IQ859" s="179"/>
      <c r="IR859" s="179"/>
      <c r="IS859" s="179"/>
      <c r="IT859" s="179"/>
      <c r="IU859" s="179"/>
      <c r="IV859" s="179"/>
      <c r="IW859" s="179"/>
      <c r="IX859" s="179"/>
      <c r="IY859" s="179"/>
      <c r="IZ859" s="179"/>
      <c r="JA859" s="179"/>
      <c r="JB859" s="179"/>
      <c r="JC859" s="179"/>
      <c r="JD859" s="179"/>
      <c r="JE859" s="179"/>
      <c r="JF859" s="179"/>
      <c r="JG859" s="179"/>
      <c r="JH859" s="179"/>
      <c r="JI859" s="179"/>
      <c r="JJ859" s="61"/>
    </row>
    <row r="860" spans="1:270" s="9" customFormat="1" ht="80.099999999999994" customHeight="1" x14ac:dyDescent="0.25">
      <c r="A860" s="9">
        <f t="shared" si="72"/>
        <v>838</v>
      </c>
      <c r="B860" s="9">
        <f t="shared" ref="B860:B875" si="75">B859+1</f>
        <v>84</v>
      </c>
      <c r="C860" s="11" t="s">
        <v>1518</v>
      </c>
      <c r="D860" s="10" t="s">
        <v>276</v>
      </c>
      <c r="E860" s="9" t="s">
        <v>3711</v>
      </c>
      <c r="F860" s="9" t="s">
        <v>3711</v>
      </c>
      <c r="G860" s="9" t="s">
        <v>3711</v>
      </c>
      <c r="H860" s="9" t="s">
        <v>2452</v>
      </c>
      <c r="I860" s="64" t="s">
        <v>4276</v>
      </c>
      <c r="J860" s="9">
        <v>3221012345</v>
      </c>
      <c r="K860" s="9" t="s">
        <v>3711</v>
      </c>
      <c r="L860" s="9">
        <v>30.417977</v>
      </c>
      <c r="M860" s="9">
        <v>69.855097000000001</v>
      </c>
      <c r="N860" s="9" t="s">
        <v>8</v>
      </c>
      <c r="O860" s="9" t="s">
        <v>7</v>
      </c>
      <c r="P860" s="9" t="s">
        <v>8</v>
      </c>
      <c r="R860" s="9">
        <v>4</v>
      </c>
      <c r="T860" s="9" t="s">
        <v>3978</v>
      </c>
      <c r="U860" s="9">
        <v>51600</v>
      </c>
      <c r="V860" s="9" t="s">
        <v>258</v>
      </c>
      <c r="W860" s="10" t="s">
        <v>11</v>
      </c>
      <c r="X860" s="10" t="s">
        <v>1471</v>
      </c>
      <c r="Y860" s="4"/>
      <c r="Z860" s="179"/>
      <c r="AA860" s="179"/>
      <c r="AB860" s="179"/>
      <c r="AC860" s="179"/>
      <c r="AD860" s="179"/>
      <c r="AE860" s="179"/>
      <c r="AF860" s="179"/>
      <c r="AG860" s="179"/>
      <c r="AH860" s="179"/>
      <c r="AI860" s="179"/>
      <c r="AJ860" s="179"/>
      <c r="AK860" s="179"/>
      <c r="AL860" s="179"/>
      <c r="AM860" s="179"/>
      <c r="AN860" s="179"/>
      <c r="AO860" s="179"/>
      <c r="AP860" s="179"/>
      <c r="AQ860" s="179"/>
      <c r="AR860" s="179"/>
      <c r="AS860" s="179"/>
      <c r="AT860" s="179"/>
      <c r="AU860" s="179"/>
      <c r="AV860" s="179"/>
      <c r="AW860" s="179"/>
      <c r="AX860" s="179"/>
      <c r="AY860" s="179"/>
      <c r="AZ860" s="179"/>
      <c r="BA860" s="179"/>
      <c r="BB860" s="179"/>
      <c r="BC860" s="179"/>
      <c r="BD860" s="179"/>
      <c r="BE860" s="179"/>
      <c r="BF860" s="179"/>
      <c r="BG860" s="179"/>
      <c r="BH860" s="179"/>
      <c r="BI860" s="179"/>
      <c r="BJ860" s="179"/>
      <c r="BK860" s="179"/>
      <c r="BL860" s="179"/>
      <c r="BM860" s="179"/>
      <c r="BN860" s="179"/>
      <c r="BO860" s="179"/>
      <c r="BP860" s="179"/>
      <c r="BQ860" s="179"/>
      <c r="BR860" s="179"/>
      <c r="BS860" s="179"/>
      <c r="BT860" s="179"/>
      <c r="BU860" s="179"/>
      <c r="BV860" s="179"/>
      <c r="BW860" s="179"/>
      <c r="BX860" s="179"/>
      <c r="BY860" s="179"/>
      <c r="BZ860" s="179"/>
      <c r="CA860" s="179"/>
      <c r="CB860" s="179"/>
      <c r="CC860" s="179"/>
      <c r="CD860" s="179"/>
      <c r="CE860" s="179"/>
      <c r="CF860" s="179"/>
      <c r="CG860" s="179"/>
      <c r="CH860" s="179"/>
      <c r="CI860" s="179"/>
      <c r="CJ860" s="179"/>
      <c r="CK860" s="179"/>
      <c r="CL860" s="179"/>
      <c r="CM860" s="179"/>
      <c r="CN860" s="179"/>
      <c r="CO860" s="179"/>
      <c r="CP860" s="179"/>
      <c r="CQ860" s="179"/>
      <c r="CR860" s="179"/>
      <c r="CS860" s="179"/>
      <c r="CT860" s="179"/>
      <c r="CU860" s="179"/>
      <c r="CV860" s="179"/>
      <c r="CW860" s="179"/>
      <c r="CX860" s="179"/>
      <c r="CY860" s="179"/>
      <c r="CZ860" s="179"/>
      <c r="DA860" s="179"/>
      <c r="DB860" s="179"/>
      <c r="DC860" s="179"/>
      <c r="DD860" s="179"/>
      <c r="DE860" s="179"/>
      <c r="DF860" s="179"/>
      <c r="DG860" s="179"/>
      <c r="DH860" s="179"/>
      <c r="DI860" s="179"/>
      <c r="DJ860" s="179"/>
      <c r="DK860" s="179"/>
      <c r="DL860" s="179"/>
      <c r="DM860" s="179"/>
      <c r="DN860" s="179"/>
      <c r="DO860" s="179"/>
      <c r="DP860" s="179"/>
      <c r="DQ860" s="179"/>
      <c r="DR860" s="179"/>
      <c r="DS860" s="179"/>
      <c r="DT860" s="179"/>
      <c r="DU860" s="179"/>
      <c r="DV860" s="179"/>
      <c r="DW860" s="179"/>
      <c r="DX860" s="179"/>
      <c r="DY860" s="179"/>
      <c r="DZ860" s="179"/>
      <c r="EA860" s="179"/>
      <c r="EB860" s="179"/>
      <c r="EC860" s="179"/>
      <c r="ED860" s="179"/>
      <c r="EE860" s="179"/>
      <c r="EF860" s="179"/>
      <c r="EG860" s="179"/>
      <c r="EH860" s="179"/>
      <c r="EI860" s="179"/>
      <c r="EJ860" s="179"/>
      <c r="EK860" s="179"/>
      <c r="EL860" s="179"/>
      <c r="EM860" s="179"/>
      <c r="EN860" s="179"/>
      <c r="EO860" s="179"/>
      <c r="EP860" s="179"/>
      <c r="EQ860" s="179"/>
      <c r="ER860" s="179"/>
      <c r="ES860" s="179"/>
      <c r="ET860" s="179"/>
      <c r="EU860" s="179"/>
      <c r="EV860" s="179"/>
      <c r="EW860" s="179"/>
      <c r="EX860" s="179"/>
      <c r="EY860" s="179"/>
      <c r="EZ860" s="179"/>
      <c r="FA860" s="179"/>
      <c r="FB860" s="179"/>
      <c r="FC860" s="179"/>
      <c r="FD860" s="179"/>
      <c r="FE860" s="179"/>
      <c r="FF860" s="179"/>
      <c r="FG860" s="179"/>
      <c r="FH860" s="179"/>
      <c r="FI860" s="179"/>
      <c r="FJ860" s="179"/>
      <c r="FK860" s="179"/>
      <c r="FL860" s="179"/>
      <c r="FM860" s="179"/>
      <c r="FN860" s="179"/>
      <c r="FO860" s="179"/>
      <c r="FP860" s="179"/>
      <c r="FQ860" s="179"/>
      <c r="FR860" s="179"/>
      <c r="FS860" s="179"/>
      <c r="FT860" s="179"/>
      <c r="FU860" s="179"/>
      <c r="FV860" s="179"/>
      <c r="FW860" s="179"/>
      <c r="FX860" s="179"/>
      <c r="FY860" s="179"/>
      <c r="FZ860" s="179"/>
      <c r="GA860" s="179"/>
      <c r="GB860" s="179"/>
      <c r="GC860" s="179"/>
      <c r="GD860" s="179"/>
      <c r="GE860" s="179"/>
      <c r="GF860" s="179"/>
      <c r="GG860" s="179"/>
      <c r="GH860" s="179"/>
      <c r="GI860" s="179"/>
      <c r="GJ860" s="179"/>
      <c r="GK860" s="179"/>
      <c r="GL860" s="179"/>
      <c r="GM860" s="179"/>
      <c r="GN860" s="179"/>
      <c r="GO860" s="179"/>
      <c r="GP860" s="179"/>
      <c r="GQ860" s="179"/>
      <c r="GR860" s="179"/>
      <c r="GS860" s="179"/>
      <c r="GT860" s="179"/>
      <c r="GU860" s="179"/>
      <c r="GV860" s="179"/>
      <c r="GW860" s="179"/>
      <c r="GX860" s="179"/>
      <c r="GY860" s="179"/>
      <c r="GZ860" s="179"/>
      <c r="HA860" s="179"/>
      <c r="HB860" s="179"/>
      <c r="HC860" s="179"/>
      <c r="HD860" s="179"/>
      <c r="HE860" s="179"/>
      <c r="HF860" s="179"/>
      <c r="HG860" s="179"/>
      <c r="HH860" s="179"/>
      <c r="HI860" s="179"/>
      <c r="HJ860" s="179"/>
      <c r="HK860" s="179"/>
      <c r="HL860" s="179"/>
      <c r="HM860" s="179"/>
      <c r="HN860" s="179"/>
      <c r="HO860" s="179"/>
      <c r="HP860" s="179"/>
      <c r="HQ860" s="179"/>
      <c r="HR860" s="179"/>
      <c r="HS860" s="179"/>
      <c r="HT860" s="179"/>
      <c r="HU860" s="179"/>
      <c r="HV860" s="179"/>
      <c r="HW860" s="179"/>
      <c r="HX860" s="179"/>
      <c r="HY860" s="179"/>
      <c r="HZ860" s="179"/>
      <c r="IA860" s="179"/>
      <c r="IB860" s="179"/>
      <c r="IC860" s="179"/>
      <c r="ID860" s="179"/>
      <c r="IE860" s="179"/>
      <c r="IF860" s="179"/>
      <c r="IG860" s="179"/>
      <c r="IH860" s="179"/>
      <c r="II860" s="179"/>
      <c r="IJ860" s="179"/>
      <c r="IK860" s="179"/>
      <c r="IL860" s="179"/>
      <c r="IM860" s="179"/>
      <c r="IN860" s="179"/>
      <c r="IO860" s="179"/>
      <c r="IP860" s="179"/>
      <c r="IQ860" s="179"/>
      <c r="IR860" s="179"/>
      <c r="IS860" s="179"/>
      <c r="IT860" s="179"/>
      <c r="IU860" s="179"/>
      <c r="IV860" s="179"/>
      <c r="IW860" s="179"/>
      <c r="IX860" s="179"/>
      <c r="IY860" s="179"/>
      <c r="IZ860" s="179"/>
      <c r="JA860" s="179"/>
      <c r="JB860" s="179"/>
      <c r="JC860" s="179"/>
      <c r="JD860" s="179"/>
      <c r="JE860" s="179"/>
      <c r="JF860" s="179"/>
      <c r="JG860" s="179"/>
      <c r="JH860" s="179"/>
      <c r="JI860" s="179"/>
      <c r="JJ860" s="61"/>
    </row>
    <row r="861" spans="1:270" s="9" customFormat="1" ht="80.099999999999994" customHeight="1" x14ac:dyDescent="0.25">
      <c r="A861" s="9">
        <f t="shared" si="72"/>
        <v>839</v>
      </c>
      <c r="B861" s="9">
        <f t="shared" si="75"/>
        <v>85</v>
      </c>
      <c r="C861" s="11" t="s">
        <v>1518</v>
      </c>
      <c r="D861" s="10" t="s">
        <v>276</v>
      </c>
      <c r="E861" s="9" t="s">
        <v>280</v>
      </c>
      <c r="F861" s="9" t="s">
        <v>280</v>
      </c>
      <c r="G861" s="88" t="s">
        <v>3735</v>
      </c>
      <c r="H861" s="9" t="s">
        <v>739</v>
      </c>
      <c r="I861" s="64" t="s">
        <v>4277</v>
      </c>
      <c r="J861" s="9">
        <v>3401640253</v>
      </c>
      <c r="K861" s="9" t="s">
        <v>280</v>
      </c>
      <c r="L861" s="9">
        <v>30.837029000000001</v>
      </c>
      <c r="M861" s="9">
        <v>69.737775999999997</v>
      </c>
      <c r="N861" s="9" t="s">
        <v>8</v>
      </c>
      <c r="O861" s="9" t="s">
        <v>7</v>
      </c>
      <c r="P861" s="9" t="s">
        <v>8</v>
      </c>
      <c r="R861" s="9">
        <v>4</v>
      </c>
      <c r="T861" s="9" t="s">
        <v>3978</v>
      </c>
      <c r="U861" s="9">
        <v>51600</v>
      </c>
      <c r="V861" s="9" t="s">
        <v>258</v>
      </c>
      <c r="W861" s="10" t="s">
        <v>11</v>
      </c>
      <c r="X861" s="10" t="s">
        <v>1471</v>
      </c>
      <c r="Y861" s="4"/>
      <c r="Z861" s="179"/>
      <c r="AA861" s="179"/>
      <c r="AB861" s="179"/>
      <c r="AC861" s="179"/>
      <c r="AD861" s="179"/>
      <c r="AE861" s="179"/>
      <c r="AF861" s="179"/>
      <c r="AG861" s="179"/>
      <c r="AH861" s="179"/>
      <c r="AI861" s="179"/>
      <c r="AJ861" s="179"/>
      <c r="AK861" s="179"/>
      <c r="AL861" s="179"/>
      <c r="AM861" s="179"/>
      <c r="AN861" s="179"/>
      <c r="AO861" s="179"/>
      <c r="AP861" s="179"/>
      <c r="AQ861" s="179"/>
      <c r="AR861" s="179"/>
      <c r="AS861" s="179"/>
      <c r="AT861" s="179"/>
      <c r="AU861" s="179"/>
      <c r="AV861" s="179"/>
      <c r="AW861" s="179"/>
      <c r="AX861" s="179"/>
      <c r="AY861" s="179"/>
      <c r="AZ861" s="179"/>
      <c r="BA861" s="179"/>
      <c r="BB861" s="179"/>
      <c r="BC861" s="179"/>
      <c r="BD861" s="179"/>
      <c r="BE861" s="179"/>
      <c r="BF861" s="179"/>
      <c r="BG861" s="179"/>
      <c r="BH861" s="179"/>
      <c r="BI861" s="179"/>
      <c r="BJ861" s="179"/>
      <c r="BK861" s="179"/>
      <c r="BL861" s="179"/>
      <c r="BM861" s="179"/>
      <c r="BN861" s="179"/>
      <c r="BO861" s="179"/>
      <c r="BP861" s="179"/>
      <c r="BQ861" s="179"/>
      <c r="BR861" s="179"/>
      <c r="BS861" s="179"/>
      <c r="BT861" s="179"/>
      <c r="BU861" s="179"/>
      <c r="BV861" s="179"/>
      <c r="BW861" s="179"/>
      <c r="BX861" s="179"/>
      <c r="BY861" s="179"/>
      <c r="BZ861" s="179"/>
      <c r="CA861" s="179"/>
      <c r="CB861" s="179"/>
      <c r="CC861" s="179"/>
      <c r="CD861" s="179"/>
      <c r="CE861" s="179"/>
      <c r="CF861" s="179"/>
      <c r="CG861" s="179"/>
      <c r="CH861" s="179"/>
      <c r="CI861" s="179"/>
      <c r="CJ861" s="179"/>
      <c r="CK861" s="179"/>
      <c r="CL861" s="179"/>
      <c r="CM861" s="179"/>
      <c r="CN861" s="179"/>
      <c r="CO861" s="179"/>
      <c r="CP861" s="179"/>
      <c r="CQ861" s="179"/>
      <c r="CR861" s="179"/>
      <c r="CS861" s="179"/>
      <c r="CT861" s="179"/>
      <c r="CU861" s="179"/>
      <c r="CV861" s="179"/>
      <c r="CW861" s="179"/>
      <c r="CX861" s="179"/>
      <c r="CY861" s="179"/>
      <c r="CZ861" s="179"/>
      <c r="DA861" s="179"/>
      <c r="DB861" s="179"/>
      <c r="DC861" s="179"/>
      <c r="DD861" s="179"/>
      <c r="DE861" s="179"/>
      <c r="DF861" s="179"/>
      <c r="DG861" s="179"/>
      <c r="DH861" s="179"/>
      <c r="DI861" s="179"/>
      <c r="DJ861" s="179"/>
      <c r="DK861" s="179"/>
      <c r="DL861" s="179"/>
      <c r="DM861" s="179"/>
      <c r="DN861" s="179"/>
      <c r="DO861" s="179"/>
      <c r="DP861" s="179"/>
      <c r="DQ861" s="179"/>
      <c r="DR861" s="179"/>
      <c r="DS861" s="179"/>
      <c r="DT861" s="179"/>
      <c r="DU861" s="179"/>
      <c r="DV861" s="179"/>
      <c r="DW861" s="179"/>
      <c r="DX861" s="179"/>
      <c r="DY861" s="179"/>
      <c r="DZ861" s="179"/>
      <c r="EA861" s="179"/>
      <c r="EB861" s="179"/>
      <c r="EC861" s="179"/>
      <c r="ED861" s="179"/>
      <c r="EE861" s="179"/>
      <c r="EF861" s="179"/>
      <c r="EG861" s="179"/>
      <c r="EH861" s="179"/>
      <c r="EI861" s="179"/>
      <c r="EJ861" s="179"/>
      <c r="EK861" s="179"/>
      <c r="EL861" s="179"/>
      <c r="EM861" s="179"/>
      <c r="EN861" s="179"/>
      <c r="EO861" s="179"/>
      <c r="EP861" s="179"/>
      <c r="EQ861" s="179"/>
      <c r="ER861" s="179"/>
      <c r="ES861" s="179"/>
      <c r="ET861" s="179"/>
      <c r="EU861" s="179"/>
      <c r="EV861" s="179"/>
      <c r="EW861" s="179"/>
      <c r="EX861" s="179"/>
      <c r="EY861" s="179"/>
      <c r="EZ861" s="179"/>
      <c r="FA861" s="179"/>
      <c r="FB861" s="179"/>
      <c r="FC861" s="179"/>
      <c r="FD861" s="179"/>
      <c r="FE861" s="179"/>
      <c r="FF861" s="179"/>
      <c r="FG861" s="179"/>
      <c r="FH861" s="179"/>
      <c r="FI861" s="179"/>
      <c r="FJ861" s="179"/>
      <c r="FK861" s="179"/>
      <c r="FL861" s="179"/>
      <c r="FM861" s="179"/>
      <c r="FN861" s="179"/>
      <c r="FO861" s="179"/>
      <c r="FP861" s="179"/>
      <c r="FQ861" s="179"/>
      <c r="FR861" s="179"/>
      <c r="FS861" s="179"/>
      <c r="FT861" s="179"/>
      <c r="FU861" s="179"/>
      <c r="FV861" s="179"/>
      <c r="FW861" s="179"/>
      <c r="FX861" s="179"/>
      <c r="FY861" s="179"/>
      <c r="FZ861" s="179"/>
      <c r="GA861" s="179"/>
      <c r="GB861" s="179"/>
      <c r="GC861" s="179"/>
      <c r="GD861" s="179"/>
      <c r="GE861" s="179"/>
      <c r="GF861" s="179"/>
      <c r="GG861" s="179"/>
      <c r="GH861" s="179"/>
      <c r="GI861" s="179"/>
      <c r="GJ861" s="179"/>
      <c r="GK861" s="179"/>
      <c r="GL861" s="179"/>
      <c r="GM861" s="179"/>
      <c r="GN861" s="179"/>
      <c r="GO861" s="179"/>
      <c r="GP861" s="179"/>
      <c r="GQ861" s="179"/>
      <c r="GR861" s="179"/>
      <c r="GS861" s="179"/>
      <c r="GT861" s="179"/>
      <c r="GU861" s="179"/>
      <c r="GV861" s="179"/>
      <c r="GW861" s="179"/>
      <c r="GX861" s="179"/>
      <c r="GY861" s="179"/>
      <c r="GZ861" s="179"/>
      <c r="HA861" s="179"/>
      <c r="HB861" s="179"/>
      <c r="HC861" s="179"/>
      <c r="HD861" s="179"/>
      <c r="HE861" s="179"/>
      <c r="HF861" s="179"/>
      <c r="HG861" s="179"/>
      <c r="HH861" s="179"/>
      <c r="HI861" s="179"/>
      <c r="HJ861" s="179"/>
      <c r="HK861" s="179"/>
      <c r="HL861" s="179"/>
      <c r="HM861" s="179"/>
      <c r="HN861" s="179"/>
      <c r="HO861" s="179"/>
      <c r="HP861" s="179"/>
      <c r="HQ861" s="179"/>
      <c r="HR861" s="179"/>
      <c r="HS861" s="179"/>
      <c r="HT861" s="179"/>
      <c r="HU861" s="179"/>
      <c r="HV861" s="179"/>
      <c r="HW861" s="179"/>
      <c r="HX861" s="179"/>
      <c r="HY861" s="179"/>
      <c r="HZ861" s="179"/>
      <c r="IA861" s="179"/>
      <c r="IB861" s="179"/>
      <c r="IC861" s="179"/>
      <c r="ID861" s="179"/>
      <c r="IE861" s="179"/>
      <c r="IF861" s="179"/>
      <c r="IG861" s="179"/>
      <c r="IH861" s="179"/>
      <c r="II861" s="179"/>
      <c r="IJ861" s="179"/>
      <c r="IK861" s="179"/>
      <c r="IL861" s="179"/>
      <c r="IM861" s="179"/>
      <c r="IN861" s="179"/>
      <c r="IO861" s="179"/>
      <c r="IP861" s="179"/>
      <c r="IQ861" s="179"/>
      <c r="IR861" s="179"/>
      <c r="IS861" s="179"/>
      <c r="IT861" s="179"/>
      <c r="IU861" s="179"/>
      <c r="IV861" s="179"/>
      <c r="IW861" s="179"/>
      <c r="IX861" s="179"/>
      <c r="IY861" s="179"/>
      <c r="IZ861" s="179"/>
      <c r="JA861" s="179"/>
      <c r="JB861" s="179"/>
      <c r="JC861" s="179"/>
      <c r="JD861" s="179"/>
      <c r="JE861" s="179"/>
      <c r="JF861" s="179"/>
      <c r="JG861" s="179"/>
      <c r="JH861" s="179"/>
      <c r="JI861" s="179"/>
      <c r="JJ861" s="61"/>
    </row>
    <row r="862" spans="1:270" s="9" customFormat="1" ht="80.099999999999994" customHeight="1" x14ac:dyDescent="0.25">
      <c r="A862" s="9">
        <f t="shared" si="72"/>
        <v>840</v>
      </c>
      <c r="B862" s="9">
        <f t="shared" si="75"/>
        <v>86</v>
      </c>
      <c r="C862" s="11" t="s">
        <v>1518</v>
      </c>
      <c r="D862" s="10" t="s">
        <v>276</v>
      </c>
      <c r="E862" s="9" t="s">
        <v>280</v>
      </c>
      <c r="F862" s="9" t="s">
        <v>280</v>
      </c>
      <c r="G862" s="9" t="s">
        <v>3735</v>
      </c>
      <c r="H862" s="9" t="s">
        <v>4278</v>
      </c>
      <c r="I862" s="64" t="s">
        <v>4279</v>
      </c>
      <c r="J862" s="9">
        <v>3496399826</v>
      </c>
      <c r="K862" s="9" t="s">
        <v>280</v>
      </c>
      <c r="L862" s="9">
        <v>30.896107000000001</v>
      </c>
      <c r="M862" s="9">
        <v>69.706637000000001</v>
      </c>
      <c r="N862" s="9" t="s">
        <v>8</v>
      </c>
      <c r="O862" s="9" t="s">
        <v>7</v>
      </c>
      <c r="P862" s="9" t="s">
        <v>8</v>
      </c>
      <c r="R862" s="9">
        <v>4</v>
      </c>
      <c r="T862" s="9" t="s">
        <v>3978</v>
      </c>
      <c r="U862" s="9">
        <v>51600</v>
      </c>
      <c r="V862" s="9" t="s">
        <v>258</v>
      </c>
      <c r="W862" s="10" t="s">
        <v>11</v>
      </c>
      <c r="X862" s="10" t="s">
        <v>1471</v>
      </c>
      <c r="Y862" s="4"/>
      <c r="Z862" s="179"/>
      <c r="AA862" s="179"/>
      <c r="AB862" s="179"/>
      <c r="AC862" s="179"/>
      <c r="AD862" s="179"/>
      <c r="AE862" s="179"/>
      <c r="AF862" s="179"/>
      <c r="AG862" s="179"/>
      <c r="AH862" s="179"/>
      <c r="AI862" s="179"/>
      <c r="AJ862" s="179"/>
      <c r="AK862" s="179"/>
      <c r="AL862" s="179"/>
      <c r="AM862" s="179"/>
      <c r="AN862" s="179"/>
      <c r="AO862" s="179"/>
      <c r="AP862" s="179"/>
      <c r="AQ862" s="179"/>
      <c r="AR862" s="179"/>
      <c r="AS862" s="179"/>
      <c r="AT862" s="179"/>
      <c r="AU862" s="179"/>
      <c r="AV862" s="179"/>
      <c r="AW862" s="179"/>
      <c r="AX862" s="179"/>
      <c r="AY862" s="179"/>
      <c r="AZ862" s="179"/>
      <c r="BA862" s="179"/>
      <c r="BB862" s="179"/>
      <c r="BC862" s="179"/>
      <c r="BD862" s="179"/>
      <c r="BE862" s="179"/>
      <c r="BF862" s="179"/>
      <c r="BG862" s="179"/>
      <c r="BH862" s="179"/>
      <c r="BI862" s="179"/>
      <c r="BJ862" s="179"/>
      <c r="BK862" s="179"/>
      <c r="BL862" s="179"/>
      <c r="BM862" s="179"/>
      <c r="BN862" s="179"/>
      <c r="BO862" s="179"/>
      <c r="BP862" s="179"/>
      <c r="BQ862" s="179"/>
      <c r="BR862" s="179"/>
      <c r="BS862" s="179"/>
      <c r="BT862" s="179"/>
      <c r="BU862" s="179"/>
      <c r="BV862" s="179"/>
      <c r="BW862" s="179"/>
      <c r="BX862" s="179"/>
      <c r="BY862" s="179"/>
      <c r="BZ862" s="179"/>
      <c r="CA862" s="179"/>
      <c r="CB862" s="179"/>
      <c r="CC862" s="179"/>
      <c r="CD862" s="179"/>
      <c r="CE862" s="179"/>
      <c r="CF862" s="179"/>
      <c r="CG862" s="179"/>
      <c r="CH862" s="179"/>
      <c r="CI862" s="179"/>
      <c r="CJ862" s="179"/>
      <c r="CK862" s="179"/>
      <c r="CL862" s="179"/>
      <c r="CM862" s="179"/>
      <c r="CN862" s="179"/>
      <c r="CO862" s="179"/>
      <c r="CP862" s="179"/>
      <c r="CQ862" s="179"/>
      <c r="CR862" s="179"/>
      <c r="CS862" s="179"/>
      <c r="CT862" s="179"/>
      <c r="CU862" s="179"/>
      <c r="CV862" s="179"/>
      <c r="CW862" s="179"/>
      <c r="CX862" s="179"/>
      <c r="CY862" s="179"/>
      <c r="CZ862" s="179"/>
      <c r="DA862" s="179"/>
      <c r="DB862" s="179"/>
      <c r="DC862" s="179"/>
      <c r="DD862" s="179"/>
      <c r="DE862" s="179"/>
      <c r="DF862" s="179"/>
      <c r="DG862" s="179"/>
      <c r="DH862" s="179"/>
      <c r="DI862" s="179"/>
      <c r="DJ862" s="179"/>
      <c r="DK862" s="179"/>
      <c r="DL862" s="179"/>
      <c r="DM862" s="179"/>
      <c r="DN862" s="179"/>
      <c r="DO862" s="179"/>
      <c r="DP862" s="179"/>
      <c r="DQ862" s="179"/>
      <c r="DR862" s="179"/>
      <c r="DS862" s="179"/>
      <c r="DT862" s="179"/>
      <c r="DU862" s="179"/>
      <c r="DV862" s="179"/>
      <c r="DW862" s="179"/>
      <c r="DX862" s="179"/>
      <c r="DY862" s="179"/>
      <c r="DZ862" s="179"/>
      <c r="EA862" s="179"/>
      <c r="EB862" s="179"/>
      <c r="EC862" s="179"/>
      <c r="ED862" s="179"/>
      <c r="EE862" s="179"/>
      <c r="EF862" s="179"/>
      <c r="EG862" s="179"/>
      <c r="EH862" s="179"/>
      <c r="EI862" s="179"/>
      <c r="EJ862" s="179"/>
      <c r="EK862" s="179"/>
      <c r="EL862" s="179"/>
      <c r="EM862" s="179"/>
      <c r="EN862" s="179"/>
      <c r="EO862" s="179"/>
      <c r="EP862" s="179"/>
      <c r="EQ862" s="179"/>
      <c r="ER862" s="179"/>
      <c r="ES862" s="179"/>
      <c r="ET862" s="179"/>
      <c r="EU862" s="179"/>
      <c r="EV862" s="179"/>
      <c r="EW862" s="179"/>
      <c r="EX862" s="179"/>
      <c r="EY862" s="179"/>
      <c r="EZ862" s="179"/>
      <c r="FA862" s="179"/>
      <c r="FB862" s="179"/>
      <c r="FC862" s="179"/>
      <c r="FD862" s="179"/>
      <c r="FE862" s="179"/>
      <c r="FF862" s="179"/>
      <c r="FG862" s="179"/>
      <c r="FH862" s="179"/>
      <c r="FI862" s="179"/>
      <c r="FJ862" s="179"/>
      <c r="FK862" s="179"/>
      <c r="FL862" s="179"/>
      <c r="FM862" s="179"/>
      <c r="FN862" s="179"/>
      <c r="FO862" s="179"/>
      <c r="FP862" s="179"/>
      <c r="FQ862" s="179"/>
      <c r="FR862" s="179"/>
      <c r="FS862" s="179"/>
      <c r="FT862" s="179"/>
      <c r="FU862" s="179"/>
      <c r="FV862" s="179"/>
      <c r="FW862" s="179"/>
      <c r="FX862" s="179"/>
      <c r="FY862" s="179"/>
      <c r="FZ862" s="179"/>
      <c r="GA862" s="179"/>
      <c r="GB862" s="179"/>
      <c r="GC862" s="179"/>
      <c r="GD862" s="179"/>
      <c r="GE862" s="179"/>
      <c r="GF862" s="179"/>
      <c r="GG862" s="179"/>
      <c r="GH862" s="179"/>
      <c r="GI862" s="179"/>
      <c r="GJ862" s="179"/>
      <c r="GK862" s="179"/>
      <c r="GL862" s="179"/>
      <c r="GM862" s="179"/>
      <c r="GN862" s="179"/>
      <c r="GO862" s="179"/>
      <c r="GP862" s="179"/>
      <c r="GQ862" s="179"/>
      <c r="GR862" s="179"/>
      <c r="GS862" s="179"/>
      <c r="GT862" s="179"/>
      <c r="GU862" s="179"/>
      <c r="GV862" s="179"/>
      <c r="GW862" s="179"/>
      <c r="GX862" s="179"/>
      <c r="GY862" s="179"/>
      <c r="GZ862" s="179"/>
      <c r="HA862" s="179"/>
      <c r="HB862" s="179"/>
      <c r="HC862" s="179"/>
      <c r="HD862" s="179"/>
      <c r="HE862" s="179"/>
      <c r="HF862" s="179"/>
      <c r="HG862" s="179"/>
      <c r="HH862" s="179"/>
      <c r="HI862" s="179"/>
      <c r="HJ862" s="179"/>
      <c r="HK862" s="179"/>
      <c r="HL862" s="179"/>
      <c r="HM862" s="179"/>
      <c r="HN862" s="179"/>
      <c r="HO862" s="179"/>
      <c r="HP862" s="179"/>
      <c r="HQ862" s="179"/>
      <c r="HR862" s="179"/>
      <c r="HS862" s="179"/>
      <c r="HT862" s="179"/>
      <c r="HU862" s="179"/>
      <c r="HV862" s="179"/>
      <c r="HW862" s="179"/>
      <c r="HX862" s="179"/>
      <c r="HY862" s="179"/>
      <c r="HZ862" s="179"/>
      <c r="IA862" s="179"/>
      <c r="IB862" s="179"/>
      <c r="IC862" s="179"/>
      <c r="ID862" s="179"/>
      <c r="IE862" s="179"/>
      <c r="IF862" s="179"/>
      <c r="IG862" s="179"/>
      <c r="IH862" s="179"/>
      <c r="II862" s="179"/>
      <c r="IJ862" s="179"/>
      <c r="IK862" s="179"/>
      <c r="IL862" s="179"/>
      <c r="IM862" s="179"/>
      <c r="IN862" s="179"/>
      <c r="IO862" s="179"/>
      <c r="IP862" s="179"/>
      <c r="IQ862" s="179"/>
      <c r="IR862" s="179"/>
      <c r="IS862" s="179"/>
      <c r="IT862" s="179"/>
      <c r="IU862" s="179"/>
      <c r="IV862" s="179"/>
      <c r="IW862" s="179"/>
      <c r="IX862" s="179"/>
      <c r="IY862" s="179"/>
      <c r="IZ862" s="179"/>
      <c r="JA862" s="179"/>
      <c r="JB862" s="179"/>
      <c r="JC862" s="179"/>
      <c r="JD862" s="179"/>
      <c r="JE862" s="179"/>
      <c r="JF862" s="179"/>
      <c r="JG862" s="179"/>
      <c r="JH862" s="179"/>
      <c r="JI862" s="179"/>
      <c r="JJ862" s="61"/>
    </row>
    <row r="863" spans="1:270" s="9" customFormat="1" ht="80.099999999999994" customHeight="1" x14ac:dyDescent="0.25">
      <c r="A863" s="9">
        <f t="shared" si="72"/>
        <v>841</v>
      </c>
      <c r="B863" s="9">
        <f t="shared" si="75"/>
        <v>87</v>
      </c>
      <c r="C863" s="11" t="s">
        <v>1518</v>
      </c>
      <c r="D863" s="10" t="s">
        <v>276</v>
      </c>
      <c r="E863" s="9" t="s">
        <v>280</v>
      </c>
      <c r="F863" s="9" t="s">
        <v>280</v>
      </c>
      <c r="G863" s="88" t="s">
        <v>3735</v>
      </c>
      <c r="H863" s="9" t="s">
        <v>4280</v>
      </c>
      <c r="I863" s="64" t="s">
        <v>4281</v>
      </c>
      <c r="J863" s="9">
        <v>3497153057</v>
      </c>
      <c r="K863" s="9" t="s">
        <v>280</v>
      </c>
      <c r="L863" s="9">
        <v>30.809328000000001</v>
      </c>
      <c r="M863" s="9">
        <v>69.722808999999998</v>
      </c>
      <c r="N863" s="9" t="s">
        <v>8</v>
      </c>
      <c r="O863" s="9" t="s">
        <v>7</v>
      </c>
      <c r="P863" s="9" t="s">
        <v>8</v>
      </c>
      <c r="R863" s="9">
        <v>4</v>
      </c>
      <c r="T863" s="9" t="s">
        <v>3978</v>
      </c>
      <c r="U863" s="9">
        <v>51600</v>
      </c>
      <c r="V863" s="9" t="s">
        <v>258</v>
      </c>
      <c r="W863" s="10" t="s">
        <v>11</v>
      </c>
      <c r="X863" s="10" t="s">
        <v>1471</v>
      </c>
      <c r="Y863" s="4"/>
      <c r="Z863" s="179"/>
      <c r="AA863" s="179"/>
      <c r="AB863" s="179"/>
      <c r="AC863" s="179"/>
      <c r="AD863" s="179"/>
      <c r="AE863" s="179"/>
      <c r="AF863" s="179"/>
      <c r="AG863" s="179"/>
      <c r="AH863" s="179"/>
      <c r="AI863" s="179"/>
      <c r="AJ863" s="179"/>
      <c r="AK863" s="179"/>
      <c r="AL863" s="179"/>
      <c r="AM863" s="179"/>
      <c r="AN863" s="179"/>
      <c r="AO863" s="179"/>
      <c r="AP863" s="179"/>
      <c r="AQ863" s="179"/>
      <c r="AR863" s="179"/>
      <c r="AS863" s="179"/>
      <c r="AT863" s="179"/>
      <c r="AU863" s="179"/>
      <c r="AV863" s="179"/>
      <c r="AW863" s="179"/>
      <c r="AX863" s="179"/>
      <c r="AY863" s="179"/>
      <c r="AZ863" s="179"/>
      <c r="BA863" s="179"/>
      <c r="BB863" s="179"/>
      <c r="BC863" s="179"/>
      <c r="BD863" s="179"/>
      <c r="BE863" s="179"/>
      <c r="BF863" s="179"/>
      <c r="BG863" s="179"/>
      <c r="BH863" s="179"/>
      <c r="BI863" s="179"/>
      <c r="BJ863" s="179"/>
      <c r="BK863" s="179"/>
      <c r="BL863" s="179"/>
      <c r="BM863" s="179"/>
      <c r="BN863" s="179"/>
      <c r="BO863" s="179"/>
      <c r="BP863" s="179"/>
      <c r="BQ863" s="179"/>
      <c r="BR863" s="179"/>
      <c r="BS863" s="179"/>
      <c r="BT863" s="179"/>
      <c r="BU863" s="179"/>
      <c r="BV863" s="179"/>
      <c r="BW863" s="179"/>
      <c r="BX863" s="179"/>
      <c r="BY863" s="179"/>
      <c r="BZ863" s="179"/>
      <c r="CA863" s="179"/>
      <c r="CB863" s="179"/>
      <c r="CC863" s="179"/>
      <c r="CD863" s="179"/>
      <c r="CE863" s="179"/>
      <c r="CF863" s="179"/>
      <c r="CG863" s="179"/>
      <c r="CH863" s="179"/>
      <c r="CI863" s="179"/>
      <c r="CJ863" s="179"/>
      <c r="CK863" s="179"/>
      <c r="CL863" s="179"/>
      <c r="CM863" s="179"/>
      <c r="CN863" s="179"/>
      <c r="CO863" s="179"/>
      <c r="CP863" s="179"/>
      <c r="CQ863" s="179"/>
      <c r="CR863" s="179"/>
      <c r="CS863" s="179"/>
      <c r="CT863" s="179"/>
      <c r="CU863" s="179"/>
      <c r="CV863" s="179"/>
      <c r="CW863" s="179"/>
      <c r="CX863" s="179"/>
      <c r="CY863" s="179"/>
      <c r="CZ863" s="179"/>
      <c r="DA863" s="179"/>
      <c r="DB863" s="179"/>
      <c r="DC863" s="179"/>
      <c r="DD863" s="179"/>
      <c r="DE863" s="179"/>
      <c r="DF863" s="179"/>
      <c r="DG863" s="179"/>
      <c r="DH863" s="179"/>
      <c r="DI863" s="179"/>
      <c r="DJ863" s="179"/>
      <c r="DK863" s="179"/>
      <c r="DL863" s="179"/>
      <c r="DM863" s="179"/>
      <c r="DN863" s="179"/>
      <c r="DO863" s="179"/>
      <c r="DP863" s="179"/>
      <c r="DQ863" s="179"/>
      <c r="DR863" s="179"/>
      <c r="DS863" s="179"/>
      <c r="DT863" s="179"/>
      <c r="DU863" s="179"/>
      <c r="DV863" s="179"/>
      <c r="DW863" s="179"/>
      <c r="DX863" s="179"/>
      <c r="DY863" s="179"/>
      <c r="DZ863" s="179"/>
      <c r="EA863" s="179"/>
      <c r="EB863" s="179"/>
      <c r="EC863" s="179"/>
      <c r="ED863" s="179"/>
      <c r="EE863" s="179"/>
      <c r="EF863" s="179"/>
      <c r="EG863" s="179"/>
      <c r="EH863" s="179"/>
      <c r="EI863" s="179"/>
      <c r="EJ863" s="179"/>
      <c r="EK863" s="179"/>
      <c r="EL863" s="179"/>
      <c r="EM863" s="179"/>
      <c r="EN863" s="179"/>
      <c r="EO863" s="179"/>
      <c r="EP863" s="179"/>
      <c r="EQ863" s="179"/>
      <c r="ER863" s="179"/>
      <c r="ES863" s="179"/>
      <c r="ET863" s="179"/>
      <c r="EU863" s="179"/>
      <c r="EV863" s="179"/>
      <c r="EW863" s="179"/>
      <c r="EX863" s="179"/>
      <c r="EY863" s="179"/>
      <c r="EZ863" s="179"/>
      <c r="FA863" s="179"/>
      <c r="FB863" s="179"/>
      <c r="FC863" s="179"/>
      <c r="FD863" s="179"/>
      <c r="FE863" s="179"/>
      <c r="FF863" s="179"/>
      <c r="FG863" s="179"/>
      <c r="FH863" s="179"/>
      <c r="FI863" s="179"/>
      <c r="FJ863" s="179"/>
      <c r="FK863" s="179"/>
      <c r="FL863" s="179"/>
      <c r="FM863" s="179"/>
      <c r="FN863" s="179"/>
      <c r="FO863" s="179"/>
      <c r="FP863" s="179"/>
      <c r="FQ863" s="179"/>
      <c r="FR863" s="179"/>
      <c r="FS863" s="179"/>
      <c r="FT863" s="179"/>
      <c r="FU863" s="179"/>
      <c r="FV863" s="179"/>
      <c r="FW863" s="179"/>
      <c r="FX863" s="179"/>
      <c r="FY863" s="179"/>
      <c r="FZ863" s="179"/>
      <c r="GA863" s="179"/>
      <c r="GB863" s="179"/>
      <c r="GC863" s="179"/>
      <c r="GD863" s="179"/>
      <c r="GE863" s="179"/>
      <c r="GF863" s="179"/>
      <c r="GG863" s="179"/>
      <c r="GH863" s="179"/>
      <c r="GI863" s="179"/>
      <c r="GJ863" s="179"/>
      <c r="GK863" s="179"/>
      <c r="GL863" s="179"/>
      <c r="GM863" s="179"/>
      <c r="GN863" s="179"/>
      <c r="GO863" s="179"/>
      <c r="GP863" s="179"/>
      <c r="GQ863" s="179"/>
      <c r="GR863" s="179"/>
      <c r="GS863" s="179"/>
      <c r="GT863" s="179"/>
      <c r="GU863" s="179"/>
      <c r="GV863" s="179"/>
      <c r="GW863" s="179"/>
      <c r="GX863" s="179"/>
      <c r="GY863" s="179"/>
      <c r="GZ863" s="179"/>
      <c r="HA863" s="179"/>
      <c r="HB863" s="179"/>
      <c r="HC863" s="179"/>
      <c r="HD863" s="179"/>
      <c r="HE863" s="179"/>
      <c r="HF863" s="179"/>
      <c r="HG863" s="179"/>
      <c r="HH863" s="179"/>
      <c r="HI863" s="179"/>
      <c r="HJ863" s="179"/>
      <c r="HK863" s="179"/>
      <c r="HL863" s="179"/>
      <c r="HM863" s="179"/>
      <c r="HN863" s="179"/>
      <c r="HO863" s="179"/>
      <c r="HP863" s="179"/>
      <c r="HQ863" s="179"/>
      <c r="HR863" s="179"/>
      <c r="HS863" s="179"/>
      <c r="HT863" s="179"/>
      <c r="HU863" s="179"/>
      <c r="HV863" s="179"/>
      <c r="HW863" s="179"/>
      <c r="HX863" s="179"/>
      <c r="HY863" s="179"/>
      <c r="HZ863" s="179"/>
      <c r="IA863" s="179"/>
      <c r="IB863" s="179"/>
      <c r="IC863" s="179"/>
      <c r="ID863" s="179"/>
      <c r="IE863" s="179"/>
      <c r="IF863" s="179"/>
      <c r="IG863" s="179"/>
      <c r="IH863" s="179"/>
      <c r="II863" s="179"/>
      <c r="IJ863" s="179"/>
      <c r="IK863" s="179"/>
      <c r="IL863" s="179"/>
      <c r="IM863" s="179"/>
      <c r="IN863" s="179"/>
      <c r="IO863" s="179"/>
      <c r="IP863" s="179"/>
      <c r="IQ863" s="179"/>
      <c r="IR863" s="179"/>
      <c r="IS863" s="179"/>
      <c r="IT863" s="179"/>
      <c r="IU863" s="179"/>
      <c r="IV863" s="179"/>
      <c r="IW863" s="179"/>
      <c r="IX863" s="179"/>
      <c r="IY863" s="179"/>
      <c r="IZ863" s="179"/>
      <c r="JA863" s="179"/>
      <c r="JB863" s="179"/>
      <c r="JC863" s="179"/>
      <c r="JD863" s="179"/>
      <c r="JE863" s="179"/>
      <c r="JF863" s="179"/>
      <c r="JG863" s="179"/>
      <c r="JH863" s="179"/>
      <c r="JI863" s="179"/>
      <c r="JJ863" s="61"/>
    </row>
    <row r="864" spans="1:270" s="9" customFormat="1" ht="80.099999999999994" customHeight="1" x14ac:dyDescent="0.25">
      <c r="A864" s="9">
        <f t="shared" si="72"/>
        <v>842</v>
      </c>
      <c r="B864" s="9">
        <f t="shared" si="75"/>
        <v>88</v>
      </c>
      <c r="C864" s="11" t="s">
        <v>1518</v>
      </c>
      <c r="D864" s="10" t="s">
        <v>276</v>
      </c>
      <c r="E864" s="9" t="s">
        <v>4017</v>
      </c>
      <c r="F864" s="9" t="s">
        <v>4017</v>
      </c>
      <c r="G864" s="9" t="s">
        <v>4025</v>
      </c>
      <c r="H864" s="9" t="s">
        <v>4282</v>
      </c>
      <c r="I864" s="9" t="s">
        <v>4283</v>
      </c>
      <c r="J864" s="9">
        <v>3460973004</v>
      </c>
      <c r="K864" s="9" t="s">
        <v>4017</v>
      </c>
      <c r="L864" s="9">
        <v>31.017786999999998</v>
      </c>
      <c r="M864" s="9">
        <v>69.890918999999997</v>
      </c>
      <c r="N864" s="9" t="s">
        <v>8</v>
      </c>
      <c r="O864" s="9" t="s">
        <v>7</v>
      </c>
      <c r="P864" s="9" t="s">
        <v>8</v>
      </c>
      <c r="R864" s="9">
        <v>4</v>
      </c>
      <c r="T864" s="9" t="s">
        <v>3978</v>
      </c>
      <c r="U864" s="9">
        <v>51600</v>
      </c>
      <c r="V864" s="9" t="s">
        <v>258</v>
      </c>
      <c r="W864" s="10" t="s">
        <v>11</v>
      </c>
      <c r="X864" s="10" t="s">
        <v>1471</v>
      </c>
      <c r="Y864" s="4"/>
      <c r="Z864" s="179"/>
      <c r="AA864" s="179"/>
      <c r="AB864" s="179"/>
      <c r="AC864" s="179"/>
      <c r="AD864" s="179"/>
      <c r="AE864" s="179"/>
      <c r="AF864" s="179"/>
      <c r="AG864" s="179"/>
      <c r="AH864" s="179"/>
      <c r="AI864" s="179"/>
      <c r="AJ864" s="179"/>
      <c r="AK864" s="179"/>
      <c r="AL864" s="179"/>
      <c r="AM864" s="179"/>
      <c r="AN864" s="179"/>
      <c r="AO864" s="179"/>
      <c r="AP864" s="179"/>
      <c r="AQ864" s="179"/>
      <c r="AR864" s="179"/>
      <c r="AS864" s="179"/>
      <c r="AT864" s="179"/>
      <c r="AU864" s="179"/>
      <c r="AV864" s="179"/>
      <c r="AW864" s="179"/>
      <c r="AX864" s="179"/>
      <c r="AY864" s="179"/>
      <c r="AZ864" s="179"/>
      <c r="BA864" s="179"/>
      <c r="BB864" s="179"/>
      <c r="BC864" s="179"/>
      <c r="BD864" s="179"/>
      <c r="BE864" s="179"/>
      <c r="BF864" s="179"/>
      <c r="BG864" s="179"/>
      <c r="BH864" s="179"/>
      <c r="BI864" s="179"/>
      <c r="BJ864" s="179"/>
      <c r="BK864" s="179"/>
      <c r="BL864" s="179"/>
      <c r="BM864" s="179"/>
      <c r="BN864" s="179"/>
      <c r="BO864" s="179"/>
      <c r="BP864" s="179"/>
      <c r="BQ864" s="179"/>
      <c r="BR864" s="179"/>
      <c r="BS864" s="179"/>
      <c r="BT864" s="179"/>
      <c r="BU864" s="179"/>
      <c r="BV864" s="179"/>
      <c r="BW864" s="179"/>
      <c r="BX864" s="179"/>
      <c r="BY864" s="179"/>
      <c r="BZ864" s="179"/>
      <c r="CA864" s="179"/>
      <c r="CB864" s="179"/>
      <c r="CC864" s="179"/>
      <c r="CD864" s="179"/>
      <c r="CE864" s="179"/>
      <c r="CF864" s="179"/>
      <c r="CG864" s="179"/>
      <c r="CH864" s="179"/>
      <c r="CI864" s="179"/>
      <c r="CJ864" s="179"/>
      <c r="CK864" s="179"/>
      <c r="CL864" s="179"/>
      <c r="CM864" s="179"/>
      <c r="CN864" s="179"/>
      <c r="CO864" s="179"/>
      <c r="CP864" s="179"/>
      <c r="CQ864" s="179"/>
      <c r="CR864" s="179"/>
      <c r="CS864" s="179"/>
      <c r="CT864" s="179"/>
      <c r="CU864" s="179"/>
      <c r="CV864" s="179"/>
      <c r="CW864" s="179"/>
      <c r="CX864" s="179"/>
      <c r="CY864" s="179"/>
      <c r="CZ864" s="179"/>
      <c r="DA864" s="179"/>
      <c r="DB864" s="179"/>
      <c r="DC864" s="179"/>
      <c r="DD864" s="179"/>
      <c r="DE864" s="179"/>
      <c r="DF864" s="179"/>
      <c r="DG864" s="179"/>
      <c r="DH864" s="179"/>
      <c r="DI864" s="179"/>
      <c r="DJ864" s="179"/>
      <c r="DK864" s="179"/>
      <c r="DL864" s="179"/>
      <c r="DM864" s="179"/>
      <c r="DN864" s="179"/>
      <c r="DO864" s="179"/>
      <c r="DP864" s="179"/>
      <c r="DQ864" s="179"/>
      <c r="DR864" s="179"/>
      <c r="DS864" s="179"/>
      <c r="DT864" s="179"/>
      <c r="DU864" s="179"/>
      <c r="DV864" s="179"/>
      <c r="DW864" s="179"/>
      <c r="DX864" s="179"/>
      <c r="DY864" s="179"/>
      <c r="DZ864" s="179"/>
      <c r="EA864" s="179"/>
      <c r="EB864" s="179"/>
      <c r="EC864" s="179"/>
      <c r="ED864" s="179"/>
      <c r="EE864" s="179"/>
      <c r="EF864" s="179"/>
      <c r="EG864" s="179"/>
      <c r="EH864" s="179"/>
      <c r="EI864" s="179"/>
      <c r="EJ864" s="179"/>
      <c r="EK864" s="179"/>
      <c r="EL864" s="179"/>
      <c r="EM864" s="179"/>
      <c r="EN864" s="179"/>
      <c r="EO864" s="179"/>
      <c r="EP864" s="179"/>
      <c r="EQ864" s="179"/>
      <c r="ER864" s="179"/>
      <c r="ES864" s="179"/>
      <c r="ET864" s="179"/>
      <c r="EU864" s="179"/>
      <c r="EV864" s="179"/>
      <c r="EW864" s="179"/>
      <c r="EX864" s="179"/>
      <c r="EY864" s="179"/>
      <c r="EZ864" s="179"/>
      <c r="FA864" s="179"/>
      <c r="FB864" s="179"/>
      <c r="FC864" s="179"/>
      <c r="FD864" s="179"/>
      <c r="FE864" s="179"/>
      <c r="FF864" s="179"/>
      <c r="FG864" s="179"/>
      <c r="FH864" s="179"/>
      <c r="FI864" s="179"/>
      <c r="FJ864" s="179"/>
      <c r="FK864" s="179"/>
      <c r="FL864" s="179"/>
      <c r="FM864" s="179"/>
      <c r="FN864" s="179"/>
      <c r="FO864" s="179"/>
      <c r="FP864" s="179"/>
      <c r="FQ864" s="179"/>
      <c r="FR864" s="179"/>
      <c r="FS864" s="179"/>
      <c r="FT864" s="179"/>
      <c r="FU864" s="179"/>
      <c r="FV864" s="179"/>
      <c r="FW864" s="179"/>
      <c r="FX864" s="179"/>
      <c r="FY864" s="179"/>
      <c r="FZ864" s="179"/>
      <c r="GA864" s="179"/>
      <c r="GB864" s="179"/>
      <c r="GC864" s="179"/>
      <c r="GD864" s="179"/>
      <c r="GE864" s="179"/>
      <c r="GF864" s="179"/>
      <c r="GG864" s="179"/>
      <c r="GH864" s="179"/>
      <c r="GI864" s="179"/>
      <c r="GJ864" s="179"/>
      <c r="GK864" s="179"/>
      <c r="GL864" s="179"/>
      <c r="GM864" s="179"/>
      <c r="GN864" s="179"/>
      <c r="GO864" s="179"/>
      <c r="GP864" s="179"/>
      <c r="GQ864" s="179"/>
      <c r="GR864" s="179"/>
      <c r="GS864" s="179"/>
      <c r="GT864" s="179"/>
      <c r="GU864" s="179"/>
      <c r="GV864" s="179"/>
      <c r="GW864" s="179"/>
      <c r="GX864" s="179"/>
      <c r="GY864" s="179"/>
      <c r="GZ864" s="179"/>
      <c r="HA864" s="179"/>
      <c r="HB864" s="179"/>
      <c r="HC864" s="179"/>
      <c r="HD864" s="179"/>
      <c r="HE864" s="179"/>
      <c r="HF864" s="179"/>
      <c r="HG864" s="179"/>
      <c r="HH864" s="179"/>
      <c r="HI864" s="179"/>
      <c r="HJ864" s="179"/>
      <c r="HK864" s="179"/>
      <c r="HL864" s="179"/>
      <c r="HM864" s="179"/>
      <c r="HN864" s="179"/>
      <c r="HO864" s="179"/>
      <c r="HP864" s="179"/>
      <c r="HQ864" s="179"/>
      <c r="HR864" s="179"/>
      <c r="HS864" s="179"/>
      <c r="HT864" s="179"/>
      <c r="HU864" s="179"/>
      <c r="HV864" s="179"/>
      <c r="HW864" s="179"/>
      <c r="HX864" s="179"/>
      <c r="HY864" s="179"/>
      <c r="HZ864" s="179"/>
      <c r="IA864" s="179"/>
      <c r="IB864" s="179"/>
      <c r="IC864" s="179"/>
      <c r="ID864" s="179"/>
      <c r="IE864" s="179"/>
      <c r="IF864" s="179"/>
      <c r="IG864" s="179"/>
      <c r="IH864" s="179"/>
      <c r="II864" s="179"/>
      <c r="IJ864" s="179"/>
      <c r="IK864" s="179"/>
      <c r="IL864" s="179"/>
      <c r="IM864" s="179"/>
      <c r="IN864" s="179"/>
      <c r="IO864" s="179"/>
      <c r="IP864" s="179"/>
      <c r="IQ864" s="179"/>
      <c r="IR864" s="179"/>
      <c r="IS864" s="179"/>
      <c r="IT864" s="179"/>
      <c r="IU864" s="179"/>
      <c r="IV864" s="179"/>
      <c r="IW864" s="179"/>
      <c r="IX864" s="179"/>
      <c r="IY864" s="179"/>
      <c r="IZ864" s="179"/>
      <c r="JA864" s="179"/>
      <c r="JB864" s="179"/>
      <c r="JC864" s="179"/>
      <c r="JD864" s="179"/>
      <c r="JE864" s="179"/>
      <c r="JF864" s="179"/>
      <c r="JG864" s="179"/>
      <c r="JH864" s="179"/>
      <c r="JI864" s="179"/>
      <c r="JJ864" s="61"/>
    </row>
    <row r="865" spans="1:270" s="9" customFormat="1" ht="80.099999999999994" customHeight="1" x14ac:dyDescent="0.25">
      <c r="A865" s="9">
        <f t="shared" si="72"/>
        <v>843</v>
      </c>
      <c r="B865" s="9">
        <f t="shared" si="75"/>
        <v>89</v>
      </c>
      <c r="C865" s="11" t="s">
        <v>1518</v>
      </c>
      <c r="D865" s="10" t="s">
        <v>276</v>
      </c>
      <c r="E865" s="9" t="s">
        <v>280</v>
      </c>
      <c r="F865" s="9" t="s">
        <v>280</v>
      </c>
      <c r="G865" s="9" t="s">
        <v>3735</v>
      </c>
      <c r="H865" s="9" t="s">
        <v>4284</v>
      </c>
      <c r="I865" s="64" t="s">
        <v>4285</v>
      </c>
      <c r="J865" s="9">
        <v>3472056258</v>
      </c>
      <c r="K865" s="9" t="s">
        <v>280</v>
      </c>
      <c r="L865" s="9">
        <v>30.934667999999999</v>
      </c>
      <c r="M865" s="9">
        <v>69.844278000000003</v>
      </c>
      <c r="N865" s="9" t="s">
        <v>8</v>
      </c>
      <c r="O865" s="9" t="s">
        <v>7</v>
      </c>
      <c r="P865" s="9" t="s">
        <v>8</v>
      </c>
      <c r="R865" s="9">
        <v>4</v>
      </c>
      <c r="T865" s="9" t="s">
        <v>3978</v>
      </c>
      <c r="U865" s="9">
        <v>51600</v>
      </c>
      <c r="V865" s="9" t="s">
        <v>258</v>
      </c>
      <c r="W865" s="10" t="s">
        <v>11</v>
      </c>
      <c r="X865" s="10" t="s">
        <v>1471</v>
      </c>
      <c r="Y865" s="4"/>
      <c r="Z865" s="179"/>
      <c r="AA865" s="179"/>
      <c r="AB865" s="179"/>
      <c r="AC865" s="179"/>
      <c r="AD865" s="179"/>
      <c r="AE865" s="179"/>
      <c r="AF865" s="179"/>
      <c r="AG865" s="179"/>
      <c r="AH865" s="179"/>
      <c r="AI865" s="179"/>
      <c r="AJ865" s="179"/>
      <c r="AK865" s="179"/>
      <c r="AL865" s="179"/>
      <c r="AM865" s="179"/>
      <c r="AN865" s="179"/>
      <c r="AO865" s="179"/>
      <c r="AP865" s="179"/>
      <c r="AQ865" s="179"/>
      <c r="AR865" s="179"/>
      <c r="AS865" s="179"/>
      <c r="AT865" s="179"/>
      <c r="AU865" s="179"/>
      <c r="AV865" s="179"/>
      <c r="AW865" s="179"/>
      <c r="AX865" s="179"/>
      <c r="AY865" s="179"/>
      <c r="AZ865" s="179"/>
      <c r="BA865" s="179"/>
      <c r="BB865" s="179"/>
      <c r="BC865" s="179"/>
      <c r="BD865" s="179"/>
      <c r="BE865" s="179"/>
      <c r="BF865" s="179"/>
      <c r="BG865" s="179"/>
      <c r="BH865" s="179"/>
      <c r="BI865" s="179"/>
      <c r="BJ865" s="179"/>
      <c r="BK865" s="179"/>
      <c r="BL865" s="179"/>
      <c r="BM865" s="179"/>
      <c r="BN865" s="179"/>
      <c r="BO865" s="179"/>
      <c r="BP865" s="179"/>
      <c r="BQ865" s="179"/>
      <c r="BR865" s="179"/>
      <c r="BS865" s="179"/>
      <c r="BT865" s="179"/>
      <c r="BU865" s="179"/>
      <c r="BV865" s="179"/>
      <c r="BW865" s="179"/>
      <c r="BX865" s="179"/>
      <c r="BY865" s="179"/>
      <c r="BZ865" s="179"/>
      <c r="CA865" s="179"/>
      <c r="CB865" s="179"/>
      <c r="CC865" s="179"/>
      <c r="CD865" s="179"/>
      <c r="CE865" s="179"/>
      <c r="CF865" s="179"/>
      <c r="CG865" s="179"/>
      <c r="CH865" s="179"/>
      <c r="CI865" s="179"/>
      <c r="CJ865" s="179"/>
      <c r="CK865" s="179"/>
      <c r="CL865" s="179"/>
      <c r="CM865" s="179"/>
      <c r="CN865" s="179"/>
      <c r="CO865" s="179"/>
      <c r="CP865" s="179"/>
      <c r="CQ865" s="179"/>
      <c r="CR865" s="179"/>
      <c r="CS865" s="179"/>
      <c r="CT865" s="179"/>
      <c r="CU865" s="179"/>
      <c r="CV865" s="179"/>
      <c r="CW865" s="179"/>
      <c r="CX865" s="179"/>
      <c r="CY865" s="179"/>
      <c r="CZ865" s="179"/>
      <c r="DA865" s="179"/>
      <c r="DB865" s="179"/>
      <c r="DC865" s="179"/>
      <c r="DD865" s="179"/>
      <c r="DE865" s="179"/>
      <c r="DF865" s="179"/>
      <c r="DG865" s="179"/>
      <c r="DH865" s="179"/>
      <c r="DI865" s="179"/>
      <c r="DJ865" s="179"/>
      <c r="DK865" s="179"/>
      <c r="DL865" s="179"/>
      <c r="DM865" s="179"/>
      <c r="DN865" s="179"/>
      <c r="DO865" s="179"/>
      <c r="DP865" s="179"/>
      <c r="DQ865" s="179"/>
      <c r="DR865" s="179"/>
      <c r="DS865" s="179"/>
      <c r="DT865" s="179"/>
      <c r="DU865" s="179"/>
      <c r="DV865" s="179"/>
      <c r="DW865" s="179"/>
      <c r="DX865" s="179"/>
      <c r="DY865" s="179"/>
      <c r="DZ865" s="179"/>
      <c r="EA865" s="179"/>
      <c r="EB865" s="179"/>
      <c r="EC865" s="179"/>
      <c r="ED865" s="179"/>
      <c r="EE865" s="179"/>
      <c r="EF865" s="179"/>
      <c r="EG865" s="179"/>
      <c r="EH865" s="179"/>
      <c r="EI865" s="179"/>
      <c r="EJ865" s="179"/>
      <c r="EK865" s="179"/>
      <c r="EL865" s="179"/>
      <c r="EM865" s="179"/>
      <c r="EN865" s="179"/>
      <c r="EO865" s="179"/>
      <c r="EP865" s="179"/>
      <c r="EQ865" s="179"/>
      <c r="ER865" s="179"/>
      <c r="ES865" s="179"/>
      <c r="ET865" s="179"/>
      <c r="EU865" s="179"/>
      <c r="EV865" s="179"/>
      <c r="EW865" s="179"/>
      <c r="EX865" s="179"/>
      <c r="EY865" s="179"/>
      <c r="EZ865" s="179"/>
      <c r="FA865" s="179"/>
      <c r="FB865" s="179"/>
      <c r="FC865" s="179"/>
      <c r="FD865" s="179"/>
      <c r="FE865" s="179"/>
      <c r="FF865" s="179"/>
      <c r="FG865" s="179"/>
      <c r="FH865" s="179"/>
      <c r="FI865" s="179"/>
      <c r="FJ865" s="179"/>
      <c r="FK865" s="179"/>
      <c r="FL865" s="179"/>
      <c r="FM865" s="179"/>
      <c r="FN865" s="179"/>
      <c r="FO865" s="179"/>
      <c r="FP865" s="179"/>
      <c r="FQ865" s="179"/>
      <c r="FR865" s="179"/>
      <c r="FS865" s="179"/>
      <c r="FT865" s="179"/>
      <c r="FU865" s="179"/>
      <c r="FV865" s="179"/>
      <c r="FW865" s="179"/>
      <c r="FX865" s="179"/>
      <c r="FY865" s="179"/>
      <c r="FZ865" s="179"/>
      <c r="GA865" s="179"/>
      <c r="GB865" s="179"/>
      <c r="GC865" s="179"/>
      <c r="GD865" s="179"/>
      <c r="GE865" s="179"/>
      <c r="GF865" s="179"/>
      <c r="GG865" s="179"/>
      <c r="GH865" s="179"/>
      <c r="GI865" s="179"/>
      <c r="GJ865" s="179"/>
      <c r="GK865" s="179"/>
      <c r="GL865" s="179"/>
      <c r="GM865" s="179"/>
      <c r="GN865" s="179"/>
      <c r="GO865" s="179"/>
      <c r="GP865" s="179"/>
      <c r="GQ865" s="179"/>
      <c r="GR865" s="179"/>
      <c r="GS865" s="179"/>
      <c r="GT865" s="179"/>
      <c r="GU865" s="179"/>
      <c r="GV865" s="179"/>
      <c r="GW865" s="179"/>
      <c r="GX865" s="179"/>
      <c r="GY865" s="179"/>
      <c r="GZ865" s="179"/>
      <c r="HA865" s="179"/>
      <c r="HB865" s="179"/>
      <c r="HC865" s="179"/>
      <c r="HD865" s="179"/>
      <c r="HE865" s="179"/>
      <c r="HF865" s="179"/>
      <c r="HG865" s="179"/>
      <c r="HH865" s="179"/>
      <c r="HI865" s="179"/>
      <c r="HJ865" s="179"/>
      <c r="HK865" s="179"/>
      <c r="HL865" s="179"/>
      <c r="HM865" s="179"/>
      <c r="HN865" s="179"/>
      <c r="HO865" s="179"/>
      <c r="HP865" s="179"/>
      <c r="HQ865" s="179"/>
      <c r="HR865" s="179"/>
      <c r="HS865" s="179"/>
      <c r="HT865" s="179"/>
      <c r="HU865" s="179"/>
      <c r="HV865" s="179"/>
      <c r="HW865" s="179"/>
      <c r="HX865" s="179"/>
      <c r="HY865" s="179"/>
      <c r="HZ865" s="179"/>
      <c r="IA865" s="179"/>
      <c r="IB865" s="179"/>
      <c r="IC865" s="179"/>
      <c r="ID865" s="179"/>
      <c r="IE865" s="179"/>
      <c r="IF865" s="179"/>
      <c r="IG865" s="179"/>
      <c r="IH865" s="179"/>
      <c r="II865" s="179"/>
      <c r="IJ865" s="179"/>
      <c r="IK865" s="179"/>
      <c r="IL865" s="179"/>
      <c r="IM865" s="179"/>
      <c r="IN865" s="179"/>
      <c r="IO865" s="179"/>
      <c r="IP865" s="179"/>
      <c r="IQ865" s="179"/>
      <c r="IR865" s="179"/>
      <c r="IS865" s="179"/>
      <c r="IT865" s="179"/>
      <c r="IU865" s="179"/>
      <c r="IV865" s="179"/>
      <c r="IW865" s="179"/>
      <c r="IX865" s="179"/>
      <c r="IY865" s="179"/>
      <c r="IZ865" s="179"/>
      <c r="JA865" s="179"/>
      <c r="JB865" s="179"/>
      <c r="JC865" s="179"/>
      <c r="JD865" s="179"/>
      <c r="JE865" s="179"/>
      <c r="JF865" s="179"/>
      <c r="JG865" s="179"/>
      <c r="JH865" s="179"/>
      <c r="JI865" s="179"/>
      <c r="JJ865" s="61"/>
    </row>
    <row r="866" spans="1:270" s="9" customFormat="1" ht="80.099999999999994" customHeight="1" x14ac:dyDescent="0.25">
      <c r="A866" s="9">
        <f t="shared" si="72"/>
        <v>844</v>
      </c>
      <c r="B866" s="9">
        <f t="shared" si="75"/>
        <v>90</v>
      </c>
      <c r="C866" s="11" t="s">
        <v>1518</v>
      </c>
      <c r="D866" s="10" t="s">
        <v>276</v>
      </c>
      <c r="E866" s="9" t="s">
        <v>4017</v>
      </c>
      <c r="F866" s="9" t="s">
        <v>4017</v>
      </c>
      <c r="G866" s="9" t="s">
        <v>297</v>
      </c>
      <c r="H866" s="9" t="s">
        <v>4286</v>
      </c>
      <c r="I866" s="64" t="s">
        <v>4287</v>
      </c>
      <c r="J866" s="9">
        <v>3438797419</v>
      </c>
      <c r="K866" s="9" t="s">
        <v>4017</v>
      </c>
      <c r="L866" s="9">
        <v>31.006709000000001</v>
      </c>
      <c r="M866" s="9">
        <v>69.867806999999999</v>
      </c>
      <c r="N866" s="9" t="s">
        <v>8</v>
      </c>
      <c r="O866" s="9" t="s">
        <v>7</v>
      </c>
      <c r="P866" s="9" t="s">
        <v>8</v>
      </c>
      <c r="R866" s="9">
        <v>4</v>
      </c>
      <c r="T866" s="9" t="s">
        <v>3978</v>
      </c>
      <c r="U866" s="9">
        <v>51600</v>
      </c>
      <c r="V866" s="9" t="s">
        <v>258</v>
      </c>
      <c r="W866" s="10" t="s">
        <v>11</v>
      </c>
      <c r="X866" s="10" t="s">
        <v>1471</v>
      </c>
      <c r="Y866" s="4"/>
      <c r="Z866" s="179"/>
      <c r="AA866" s="179"/>
      <c r="AB866" s="179"/>
      <c r="AC866" s="179"/>
      <c r="AD866" s="179"/>
      <c r="AE866" s="179"/>
      <c r="AF866" s="179"/>
      <c r="AG866" s="179"/>
      <c r="AH866" s="179"/>
      <c r="AI866" s="179"/>
      <c r="AJ866" s="179"/>
      <c r="AK866" s="179"/>
      <c r="AL866" s="179"/>
      <c r="AM866" s="179"/>
      <c r="AN866" s="179"/>
      <c r="AO866" s="179"/>
      <c r="AP866" s="179"/>
      <c r="AQ866" s="179"/>
      <c r="AR866" s="179"/>
      <c r="AS866" s="179"/>
      <c r="AT866" s="179"/>
      <c r="AU866" s="179"/>
      <c r="AV866" s="179"/>
      <c r="AW866" s="179"/>
      <c r="AX866" s="179"/>
      <c r="AY866" s="179"/>
      <c r="AZ866" s="179"/>
      <c r="BA866" s="179"/>
      <c r="BB866" s="179"/>
      <c r="BC866" s="179"/>
      <c r="BD866" s="179"/>
      <c r="BE866" s="179"/>
      <c r="BF866" s="179"/>
      <c r="BG866" s="179"/>
      <c r="BH866" s="179"/>
      <c r="BI866" s="179"/>
      <c r="BJ866" s="179"/>
      <c r="BK866" s="179"/>
      <c r="BL866" s="179"/>
      <c r="BM866" s="179"/>
      <c r="BN866" s="179"/>
      <c r="BO866" s="179"/>
      <c r="BP866" s="179"/>
      <c r="BQ866" s="179"/>
      <c r="BR866" s="179"/>
      <c r="BS866" s="179"/>
      <c r="BT866" s="179"/>
      <c r="BU866" s="179"/>
      <c r="BV866" s="179"/>
      <c r="BW866" s="179"/>
      <c r="BX866" s="179"/>
      <c r="BY866" s="179"/>
      <c r="BZ866" s="179"/>
      <c r="CA866" s="179"/>
      <c r="CB866" s="179"/>
      <c r="CC866" s="179"/>
      <c r="CD866" s="179"/>
      <c r="CE866" s="179"/>
      <c r="CF866" s="179"/>
      <c r="CG866" s="179"/>
      <c r="CH866" s="179"/>
      <c r="CI866" s="179"/>
      <c r="CJ866" s="179"/>
      <c r="CK866" s="179"/>
      <c r="CL866" s="179"/>
      <c r="CM866" s="179"/>
      <c r="CN866" s="179"/>
      <c r="CO866" s="179"/>
      <c r="CP866" s="179"/>
      <c r="CQ866" s="179"/>
      <c r="CR866" s="179"/>
      <c r="CS866" s="179"/>
      <c r="CT866" s="179"/>
      <c r="CU866" s="179"/>
      <c r="CV866" s="179"/>
      <c r="CW866" s="179"/>
      <c r="CX866" s="179"/>
      <c r="CY866" s="179"/>
      <c r="CZ866" s="179"/>
      <c r="DA866" s="179"/>
      <c r="DB866" s="179"/>
      <c r="DC866" s="179"/>
      <c r="DD866" s="179"/>
      <c r="DE866" s="179"/>
      <c r="DF866" s="179"/>
      <c r="DG866" s="179"/>
      <c r="DH866" s="179"/>
      <c r="DI866" s="179"/>
      <c r="DJ866" s="179"/>
      <c r="DK866" s="179"/>
      <c r="DL866" s="179"/>
      <c r="DM866" s="179"/>
      <c r="DN866" s="179"/>
      <c r="DO866" s="179"/>
      <c r="DP866" s="179"/>
      <c r="DQ866" s="179"/>
      <c r="DR866" s="179"/>
      <c r="DS866" s="179"/>
      <c r="DT866" s="179"/>
      <c r="DU866" s="179"/>
      <c r="DV866" s="179"/>
      <c r="DW866" s="179"/>
      <c r="DX866" s="179"/>
      <c r="DY866" s="179"/>
      <c r="DZ866" s="179"/>
      <c r="EA866" s="179"/>
      <c r="EB866" s="179"/>
      <c r="EC866" s="179"/>
      <c r="ED866" s="179"/>
      <c r="EE866" s="179"/>
      <c r="EF866" s="179"/>
      <c r="EG866" s="179"/>
      <c r="EH866" s="179"/>
      <c r="EI866" s="179"/>
      <c r="EJ866" s="179"/>
      <c r="EK866" s="179"/>
      <c r="EL866" s="179"/>
      <c r="EM866" s="179"/>
      <c r="EN866" s="179"/>
      <c r="EO866" s="179"/>
      <c r="EP866" s="179"/>
      <c r="EQ866" s="179"/>
      <c r="ER866" s="179"/>
      <c r="ES866" s="179"/>
      <c r="ET866" s="179"/>
      <c r="EU866" s="179"/>
      <c r="EV866" s="179"/>
      <c r="EW866" s="179"/>
      <c r="EX866" s="179"/>
      <c r="EY866" s="179"/>
      <c r="EZ866" s="179"/>
      <c r="FA866" s="179"/>
      <c r="FB866" s="179"/>
      <c r="FC866" s="179"/>
      <c r="FD866" s="179"/>
      <c r="FE866" s="179"/>
      <c r="FF866" s="179"/>
      <c r="FG866" s="179"/>
      <c r="FH866" s="179"/>
      <c r="FI866" s="179"/>
      <c r="FJ866" s="179"/>
      <c r="FK866" s="179"/>
      <c r="FL866" s="179"/>
      <c r="FM866" s="179"/>
      <c r="FN866" s="179"/>
      <c r="FO866" s="179"/>
      <c r="FP866" s="179"/>
      <c r="FQ866" s="179"/>
      <c r="FR866" s="179"/>
      <c r="FS866" s="179"/>
      <c r="FT866" s="179"/>
      <c r="FU866" s="179"/>
      <c r="FV866" s="179"/>
      <c r="FW866" s="179"/>
      <c r="FX866" s="179"/>
      <c r="FY866" s="179"/>
      <c r="FZ866" s="179"/>
      <c r="GA866" s="179"/>
      <c r="GB866" s="179"/>
      <c r="GC866" s="179"/>
      <c r="GD866" s="179"/>
      <c r="GE866" s="179"/>
      <c r="GF866" s="179"/>
      <c r="GG866" s="179"/>
      <c r="GH866" s="179"/>
      <c r="GI866" s="179"/>
      <c r="GJ866" s="179"/>
      <c r="GK866" s="179"/>
      <c r="GL866" s="179"/>
      <c r="GM866" s="179"/>
      <c r="GN866" s="179"/>
      <c r="GO866" s="179"/>
      <c r="GP866" s="179"/>
      <c r="GQ866" s="179"/>
      <c r="GR866" s="179"/>
      <c r="GS866" s="179"/>
      <c r="GT866" s="179"/>
      <c r="GU866" s="179"/>
      <c r="GV866" s="179"/>
      <c r="GW866" s="179"/>
      <c r="GX866" s="179"/>
      <c r="GY866" s="179"/>
      <c r="GZ866" s="179"/>
      <c r="HA866" s="179"/>
      <c r="HB866" s="179"/>
      <c r="HC866" s="179"/>
      <c r="HD866" s="179"/>
      <c r="HE866" s="179"/>
      <c r="HF866" s="179"/>
      <c r="HG866" s="179"/>
      <c r="HH866" s="179"/>
      <c r="HI866" s="179"/>
      <c r="HJ866" s="179"/>
      <c r="HK866" s="179"/>
      <c r="HL866" s="179"/>
      <c r="HM866" s="179"/>
      <c r="HN866" s="179"/>
      <c r="HO866" s="179"/>
      <c r="HP866" s="179"/>
      <c r="HQ866" s="179"/>
      <c r="HR866" s="179"/>
      <c r="HS866" s="179"/>
      <c r="HT866" s="179"/>
      <c r="HU866" s="179"/>
      <c r="HV866" s="179"/>
      <c r="HW866" s="179"/>
      <c r="HX866" s="179"/>
      <c r="HY866" s="179"/>
      <c r="HZ866" s="179"/>
      <c r="IA866" s="179"/>
      <c r="IB866" s="179"/>
      <c r="IC866" s="179"/>
      <c r="ID866" s="179"/>
      <c r="IE866" s="179"/>
      <c r="IF866" s="179"/>
      <c r="IG866" s="179"/>
      <c r="IH866" s="179"/>
      <c r="II866" s="179"/>
      <c r="IJ866" s="179"/>
      <c r="IK866" s="179"/>
      <c r="IL866" s="179"/>
      <c r="IM866" s="179"/>
      <c r="IN866" s="179"/>
      <c r="IO866" s="179"/>
      <c r="IP866" s="179"/>
      <c r="IQ866" s="179"/>
      <c r="IR866" s="179"/>
      <c r="IS866" s="179"/>
      <c r="IT866" s="179"/>
      <c r="IU866" s="179"/>
      <c r="IV866" s="179"/>
      <c r="IW866" s="179"/>
      <c r="IX866" s="179"/>
      <c r="IY866" s="179"/>
      <c r="IZ866" s="179"/>
      <c r="JA866" s="179"/>
      <c r="JB866" s="179"/>
      <c r="JC866" s="179"/>
      <c r="JD866" s="179"/>
      <c r="JE866" s="179"/>
      <c r="JF866" s="179"/>
      <c r="JG866" s="179"/>
      <c r="JH866" s="179"/>
      <c r="JI866" s="179"/>
      <c r="JJ866" s="61"/>
    </row>
    <row r="867" spans="1:270" s="9" customFormat="1" ht="80.099999999999994" customHeight="1" x14ac:dyDescent="0.25">
      <c r="A867" s="9">
        <f t="shared" si="72"/>
        <v>845</v>
      </c>
      <c r="B867" s="9">
        <f t="shared" si="75"/>
        <v>91</v>
      </c>
      <c r="C867" s="11" t="s">
        <v>1518</v>
      </c>
      <c r="D867" s="10" t="s">
        <v>276</v>
      </c>
      <c r="E867" s="9" t="s">
        <v>280</v>
      </c>
      <c r="F867" s="9" t="s">
        <v>280</v>
      </c>
      <c r="G867" s="9" t="s">
        <v>281</v>
      </c>
      <c r="H867" s="9" t="s">
        <v>4288</v>
      </c>
      <c r="I867" s="64" t="s">
        <v>4289</v>
      </c>
      <c r="J867" s="9">
        <v>3433628482</v>
      </c>
      <c r="K867" s="9" t="s">
        <v>280</v>
      </c>
      <c r="L867" s="9">
        <v>30.901453</v>
      </c>
      <c r="M867" s="9">
        <v>69.876002</v>
      </c>
      <c r="N867" s="9" t="s">
        <v>8</v>
      </c>
      <c r="O867" s="9" t="s">
        <v>7</v>
      </c>
      <c r="P867" s="9" t="s">
        <v>8</v>
      </c>
      <c r="R867" s="9">
        <v>4</v>
      </c>
      <c r="T867" s="9" t="s">
        <v>3978</v>
      </c>
      <c r="U867" s="9">
        <v>51600</v>
      </c>
      <c r="V867" s="9" t="s">
        <v>258</v>
      </c>
      <c r="W867" s="10" t="s">
        <v>11</v>
      </c>
      <c r="X867" s="10" t="s">
        <v>1471</v>
      </c>
      <c r="Y867" s="4"/>
      <c r="Z867" s="179"/>
      <c r="AA867" s="179"/>
      <c r="AB867" s="179"/>
      <c r="AC867" s="179"/>
      <c r="AD867" s="179"/>
      <c r="AE867" s="179"/>
      <c r="AF867" s="179"/>
      <c r="AG867" s="179"/>
      <c r="AH867" s="179"/>
      <c r="AI867" s="179"/>
      <c r="AJ867" s="179"/>
      <c r="AK867" s="179"/>
      <c r="AL867" s="179"/>
      <c r="AM867" s="179"/>
      <c r="AN867" s="179"/>
      <c r="AO867" s="179"/>
      <c r="AP867" s="179"/>
      <c r="AQ867" s="179"/>
      <c r="AR867" s="179"/>
      <c r="AS867" s="179"/>
      <c r="AT867" s="179"/>
      <c r="AU867" s="179"/>
      <c r="AV867" s="179"/>
      <c r="AW867" s="179"/>
      <c r="AX867" s="179"/>
      <c r="AY867" s="179"/>
      <c r="AZ867" s="179"/>
      <c r="BA867" s="179"/>
      <c r="BB867" s="179"/>
      <c r="BC867" s="179"/>
      <c r="BD867" s="179"/>
      <c r="BE867" s="179"/>
      <c r="BF867" s="179"/>
      <c r="BG867" s="179"/>
      <c r="BH867" s="179"/>
      <c r="BI867" s="179"/>
      <c r="BJ867" s="179"/>
      <c r="BK867" s="179"/>
      <c r="BL867" s="179"/>
      <c r="BM867" s="179"/>
      <c r="BN867" s="179"/>
      <c r="BO867" s="179"/>
      <c r="BP867" s="179"/>
      <c r="BQ867" s="179"/>
      <c r="BR867" s="179"/>
      <c r="BS867" s="179"/>
      <c r="BT867" s="179"/>
      <c r="BU867" s="179"/>
      <c r="BV867" s="179"/>
      <c r="BW867" s="179"/>
      <c r="BX867" s="179"/>
      <c r="BY867" s="179"/>
      <c r="BZ867" s="179"/>
      <c r="CA867" s="179"/>
      <c r="CB867" s="179"/>
      <c r="CC867" s="179"/>
      <c r="CD867" s="179"/>
      <c r="CE867" s="179"/>
      <c r="CF867" s="179"/>
      <c r="CG867" s="179"/>
      <c r="CH867" s="179"/>
      <c r="CI867" s="179"/>
      <c r="CJ867" s="179"/>
      <c r="CK867" s="179"/>
      <c r="CL867" s="179"/>
      <c r="CM867" s="179"/>
      <c r="CN867" s="179"/>
      <c r="CO867" s="179"/>
      <c r="CP867" s="179"/>
      <c r="CQ867" s="179"/>
      <c r="CR867" s="179"/>
      <c r="CS867" s="179"/>
      <c r="CT867" s="179"/>
      <c r="CU867" s="179"/>
      <c r="CV867" s="179"/>
      <c r="CW867" s="179"/>
      <c r="CX867" s="179"/>
      <c r="CY867" s="179"/>
      <c r="CZ867" s="179"/>
      <c r="DA867" s="179"/>
      <c r="DB867" s="179"/>
      <c r="DC867" s="179"/>
      <c r="DD867" s="179"/>
      <c r="DE867" s="179"/>
      <c r="DF867" s="179"/>
      <c r="DG867" s="179"/>
      <c r="DH867" s="179"/>
      <c r="DI867" s="179"/>
      <c r="DJ867" s="179"/>
      <c r="DK867" s="179"/>
      <c r="DL867" s="179"/>
      <c r="DM867" s="179"/>
      <c r="DN867" s="179"/>
      <c r="DO867" s="179"/>
      <c r="DP867" s="179"/>
      <c r="DQ867" s="179"/>
      <c r="DR867" s="179"/>
      <c r="DS867" s="179"/>
      <c r="DT867" s="179"/>
      <c r="DU867" s="179"/>
      <c r="DV867" s="179"/>
      <c r="DW867" s="179"/>
      <c r="DX867" s="179"/>
      <c r="DY867" s="179"/>
      <c r="DZ867" s="179"/>
      <c r="EA867" s="179"/>
      <c r="EB867" s="179"/>
      <c r="EC867" s="179"/>
      <c r="ED867" s="179"/>
      <c r="EE867" s="179"/>
      <c r="EF867" s="179"/>
      <c r="EG867" s="179"/>
      <c r="EH867" s="179"/>
      <c r="EI867" s="179"/>
      <c r="EJ867" s="179"/>
      <c r="EK867" s="179"/>
      <c r="EL867" s="179"/>
      <c r="EM867" s="179"/>
      <c r="EN867" s="179"/>
      <c r="EO867" s="179"/>
      <c r="EP867" s="179"/>
      <c r="EQ867" s="179"/>
      <c r="ER867" s="179"/>
      <c r="ES867" s="179"/>
      <c r="ET867" s="179"/>
      <c r="EU867" s="179"/>
      <c r="EV867" s="179"/>
      <c r="EW867" s="179"/>
      <c r="EX867" s="179"/>
      <c r="EY867" s="179"/>
      <c r="EZ867" s="179"/>
      <c r="FA867" s="179"/>
      <c r="FB867" s="179"/>
      <c r="FC867" s="179"/>
      <c r="FD867" s="179"/>
      <c r="FE867" s="179"/>
      <c r="FF867" s="179"/>
      <c r="FG867" s="179"/>
      <c r="FH867" s="179"/>
      <c r="FI867" s="179"/>
      <c r="FJ867" s="179"/>
      <c r="FK867" s="179"/>
      <c r="FL867" s="179"/>
      <c r="FM867" s="179"/>
      <c r="FN867" s="179"/>
      <c r="FO867" s="179"/>
      <c r="FP867" s="179"/>
      <c r="FQ867" s="179"/>
      <c r="FR867" s="179"/>
      <c r="FS867" s="179"/>
      <c r="FT867" s="179"/>
      <c r="FU867" s="179"/>
      <c r="FV867" s="179"/>
      <c r="FW867" s="179"/>
      <c r="FX867" s="179"/>
      <c r="FY867" s="179"/>
      <c r="FZ867" s="179"/>
      <c r="GA867" s="179"/>
      <c r="GB867" s="179"/>
      <c r="GC867" s="179"/>
      <c r="GD867" s="179"/>
      <c r="GE867" s="179"/>
      <c r="GF867" s="179"/>
      <c r="GG867" s="179"/>
      <c r="GH867" s="179"/>
      <c r="GI867" s="179"/>
      <c r="GJ867" s="179"/>
      <c r="GK867" s="179"/>
      <c r="GL867" s="179"/>
      <c r="GM867" s="179"/>
      <c r="GN867" s="179"/>
      <c r="GO867" s="179"/>
      <c r="GP867" s="179"/>
      <c r="GQ867" s="179"/>
      <c r="GR867" s="179"/>
      <c r="GS867" s="179"/>
      <c r="GT867" s="179"/>
      <c r="GU867" s="179"/>
      <c r="GV867" s="179"/>
      <c r="GW867" s="179"/>
      <c r="GX867" s="179"/>
      <c r="GY867" s="179"/>
      <c r="GZ867" s="179"/>
      <c r="HA867" s="179"/>
      <c r="HB867" s="179"/>
      <c r="HC867" s="179"/>
      <c r="HD867" s="179"/>
      <c r="HE867" s="179"/>
      <c r="HF867" s="179"/>
      <c r="HG867" s="179"/>
      <c r="HH867" s="179"/>
      <c r="HI867" s="179"/>
      <c r="HJ867" s="179"/>
      <c r="HK867" s="179"/>
      <c r="HL867" s="179"/>
      <c r="HM867" s="179"/>
      <c r="HN867" s="179"/>
      <c r="HO867" s="179"/>
      <c r="HP867" s="179"/>
      <c r="HQ867" s="179"/>
      <c r="HR867" s="179"/>
      <c r="HS867" s="179"/>
      <c r="HT867" s="179"/>
      <c r="HU867" s="179"/>
      <c r="HV867" s="179"/>
      <c r="HW867" s="179"/>
      <c r="HX867" s="179"/>
      <c r="HY867" s="179"/>
      <c r="HZ867" s="179"/>
      <c r="IA867" s="179"/>
      <c r="IB867" s="179"/>
      <c r="IC867" s="179"/>
      <c r="ID867" s="179"/>
      <c r="IE867" s="179"/>
      <c r="IF867" s="179"/>
      <c r="IG867" s="179"/>
      <c r="IH867" s="179"/>
      <c r="II867" s="179"/>
      <c r="IJ867" s="179"/>
      <c r="IK867" s="179"/>
      <c r="IL867" s="179"/>
      <c r="IM867" s="179"/>
      <c r="IN867" s="179"/>
      <c r="IO867" s="179"/>
      <c r="IP867" s="179"/>
      <c r="IQ867" s="179"/>
      <c r="IR867" s="179"/>
      <c r="IS867" s="179"/>
      <c r="IT867" s="179"/>
      <c r="IU867" s="179"/>
      <c r="IV867" s="179"/>
      <c r="IW867" s="179"/>
      <c r="IX867" s="179"/>
      <c r="IY867" s="179"/>
      <c r="IZ867" s="179"/>
      <c r="JA867" s="179"/>
      <c r="JB867" s="179"/>
      <c r="JC867" s="179"/>
      <c r="JD867" s="179"/>
      <c r="JE867" s="179"/>
      <c r="JF867" s="179"/>
      <c r="JG867" s="179"/>
      <c r="JH867" s="179"/>
      <c r="JI867" s="179"/>
      <c r="JJ867" s="61"/>
    </row>
    <row r="868" spans="1:270" s="9" customFormat="1" ht="80.099999999999994" customHeight="1" x14ac:dyDescent="0.25">
      <c r="A868" s="9">
        <f t="shared" si="72"/>
        <v>846</v>
      </c>
      <c r="B868" s="9">
        <f t="shared" si="75"/>
        <v>92</v>
      </c>
      <c r="C868" s="11" t="s">
        <v>1518</v>
      </c>
      <c r="D868" s="10" t="s">
        <v>276</v>
      </c>
      <c r="E868" s="9" t="s">
        <v>280</v>
      </c>
      <c r="F868" s="9" t="s">
        <v>280</v>
      </c>
      <c r="G868" s="88" t="s">
        <v>3735</v>
      </c>
      <c r="H868" s="9" t="s">
        <v>739</v>
      </c>
      <c r="I868" s="64" t="s">
        <v>4290</v>
      </c>
      <c r="J868" s="9">
        <v>3481321089</v>
      </c>
      <c r="K868" s="9" t="s">
        <v>280</v>
      </c>
      <c r="L868" s="9">
        <v>30.836931</v>
      </c>
      <c r="M868" s="9">
        <v>69.737686999999994</v>
      </c>
      <c r="N868" s="9" t="s">
        <v>8</v>
      </c>
      <c r="O868" s="9" t="s">
        <v>7</v>
      </c>
      <c r="P868" s="9" t="s">
        <v>8</v>
      </c>
      <c r="R868" s="9">
        <v>4</v>
      </c>
      <c r="T868" s="9" t="s">
        <v>3978</v>
      </c>
      <c r="U868" s="9">
        <v>51600</v>
      </c>
      <c r="V868" s="9" t="s">
        <v>258</v>
      </c>
      <c r="W868" s="10" t="s">
        <v>11</v>
      </c>
      <c r="X868" s="10" t="s">
        <v>1471</v>
      </c>
      <c r="Y868" s="4"/>
      <c r="Z868" s="179"/>
      <c r="AA868" s="179"/>
      <c r="AB868" s="179"/>
      <c r="AC868" s="179"/>
      <c r="AD868" s="179"/>
      <c r="AE868" s="179"/>
      <c r="AF868" s="179"/>
      <c r="AG868" s="179"/>
      <c r="AH868" s="179"/>
      <c r="AI868" s="179"/>
      <c r="AJ868" s="179"/>
      <c r="AK868" s="179"/>
      <c r="AL868" s="179"/>
      <c r="AM868" s="179"/>
      <c r="AN868" s="179"/>
      <c r="AO868" s="179"/>
      <c r="AP868" s="179"/>
      <c r="AQ868" s="179"/>
      <c r="AR868" s="179"/>
      <c r="AS868" s="179"/>
      <c r="AT868" s="179"/>
      <c r="AU868" s="179"/>
      <c r="AV868" s="179"/>
      <c r="AW868" s="179"/>
      <c r="AX868" s="179"/>
      <c r="AY868" s="179"/>
      <c r="AZ868" s="179"/>
      <c r="BA868" s="179"/>
      <c r="BB868" s="179"/>
      <c r="BC868" s="179"/>
      <c r="BD868" s="179"/>
      <c r="BE868" s="179"/>
      <c r="BF868" s="179"/>
      <c r="BG868" s="179"/>
      <c r="BH868" s="179"/>
      <c r="BI868" s="179"/>
      <c r="BJ868" s="179"/>
      <c r="BK868" s="179"/>
      <c r="BL868" s="179"/>
      <c r="BM868" s="179"/>
      <c r="BN868" s="179"/>
      <c r="BO868" s="179"/>
      <c r="BP868" s="179"/>
      <c r="BQ868" s="179"/>
      <c r="BR868" s="179"/>
      <c r="BS868" s="179"/>
      <c r="BT868" s="179"/>
      <c r="BU868" s="179"/>
      <c r="BV868" s="179"/>
      <c r="BW868" s="179"/>
      <c r="BX868" s="179"/>
      <c r="BY868" s="179"/>
      <c r="BZ868" s="179"/>
      <c r="CA868" s="179"/>
      <c r="CB868" s="179"/>
      <c r="CC868" s="179"/>
      <c r="CD868" s="179"/>
      <c r="CE868" s="179"/>
      <c r="CF868" s="179"/>
      <c r="CG868" s="179"/>
      <c r="CH868" s="179"/>
      <c r="CI868" s="179"/>
      <c r="CJ868" s="179"/>
      <c r="CK868" s="179"/>
      <c r="CL868" s="179"/>
      <c r="CM868" s="179"/>
      <c r="CN868" s="179"/>
      <c r="CO868" s="179"/>
      <c r="CP868" s="179"/>
      <c r="CQ868" s="179"/>
      <c r="CR868" s="179"/>
      <c r="CS868" s="179"/>
      <c r="CT868" s="179"/>
      <c r="CU868" s="179"/>
      <c r="CV868" s="179"/>
      <c r="CW868" s="179"/>
      <c r="CX868" s="179"/>
      <c r="CY868" s="179"/>
      <c r="CZ868" s="179"/>
      <c r="DA868" s="179"/>
      <c r="DB868" s="179"/>
      <c r="DC868" s="179"/>
      <c r="DD868" s="179"/>
      <c r="DE868" s="179"/>
      <c r="DF868" s="179"/>
      <c r="DG868" s="179"/>
      <c r="DH868" s="179"/>
      <c r="DI868" s="179"/>
      <c r="DJ868" s="179"/>
      <c r="DK868" s="179"/>
      <c r="DL868" s="179"/>
      <c r="DM868" s="179"/>
      <c r="DN868" s="179"/>
      <c r="DO868" s="179"/>
      <c r="DP868" s="179"/>
      <c r="DQ868" s="179"/>
      <c r="DR868" s="179"/>
      <c r="DS868" s="179"/>
      <c r="DT868" s="179"/>
      <c r="DU868" s="179"/>
      <c r="DV868" s="179"/>
      <c r="DW868" s="179"/>
      <c r="DX868" s="179"/>
      <c r="DY868" s="179"/>
      <c r="DZ868" s="179"/>
      <c r="EA868" s="179"/>
      <c r="EB868" s="179"/>
      <c r="EC868" s="179"/>
      <c r="ED868" s="179"/>
      <c r="EE868" s="179"/>
      <c r="EF868" s="179"/>
      <c r="EG868" s="179"/>
      <c r="EH868" s="179"/>
      <c r="EI868" s="179"/>
      <c r="EJ868" s="179"/>
      <c r="EK868" s="179"/>
      <c r="EL868" s="179"/>
      <c r="EM868" s="179"/>
      <c r="EN868" s="179"/>
      <c r="EO868" s="179"/>
      <c r="EP868" s="179"/>
      <c r="EQ868" s="179"/>
      <c r="ER868" s="179"/>
      <c r="ES868" s="179"/>
      <c r="ET868" s="179"/>
      <c r="EU868" s="179"/>
      <c r="EV868" s="179"/>
      <c r="EW868" s="179"/>
      <c r="EX868" s="179"/>
      <c r="EY868" s="179"/>
      <c r="EZ868" s="179"/>
      <c r="FA868" s="179"/>
      <c r="FB868" s="179"/>
      <c r="FC868" s="179"/>
      <c r="FD868" s="179"/>
      <c r="FE868" s="179"/>
      <c r="FF868" s="179"/>
      <c r="FG868" s="179"/>
      <c r="FH868" s="179"/>
      <c r="FI868" s="179"/>
      <c r="FJ868" s="179"/>
      <c r="FK868" s="179"/>
      <c r="FL868" s="179"/>
      <c r="FM868" s="179"/>
      <c r="FN868" s="179"/>
      <c r="FO868" s="179"/>
      <c r="FP868" s="179"/>
      <c r="FQ868" s="179"/>
      <c r="FR868" s="179"/>
      <c r="FS868" s="179"/>
      <c r="FT868" s="179"/>
      <c r="FU868" s="179"/>
      <c r="FV868" s="179"/>
      <c r="FW868" s="179"/>
      <c r="FX868" s="179"/>
      <c r="FY868" s="179"/>
      <c r="FZ868" s="179"/>
      <c r="GA868" s="179"/>
      <c r="GB868" s="179"/>
      <c r="GC868" s="179"/>
      <c r="GD868" s="179"/>
      <c r="GE868" s="179"/>
      <c r="GF868" s="179"/>
      <c r="GG868" s="179"/>
      <c r="GH868" s="179"/>
      <c r="GI868" s="179"/>
      <c r="GJ868" s="179"/>
      <c r="GK868" s="179"/>
      <c r="GL868" s="179"/>
      <c r="GM868" s="179"/>
      <c r="GN868" s="179"/>
      <c r="GO868" s="179"/>
      <c r="GP868" s="179"/>
      <c r="GQ868" s="179"/>
      <c r="GR868" s="179"/>
      <c r="GS868" s="179"/>
      <c r="GT868" s="179"/>
      <c r="GU868" s="179"/>
      <c r="GV868" s="179"/>
      <c r="GW868" s="179"/>
      <c r="GX868" s="179"/>
      <c r="GY868" s="179"/>
      <c r="GZ868" s="179"/>
      <c r="HA868" s="179"/>
      <c r="HB868" s="179"/>
      <c r="HC868" s="179"/>
      <c r="HD868" s="179"/>
      <c r="HE868" s="179"/>
      <c r="HF868" s="179"/>
      <c r="HG868" s="179"/>
      <c r="HH868" s="179"/>
      <c r="HI868" s="179"/>
      <c r="HJ868" s="179"/>
      <c r="HK868" s="179"/>
      <c r="HL868" s="179"/>
      <c r="HM868" s="179"/>
      <c r="HN868" s="179"/>
      <c r="HO868" s="179"/>
      <c r="HP868" s="179"/>
      <c r="HQ868" s="179"/>
      <c r="HR868" s="179"/>
      <c r="HS868" s="179"/>
      <c r="HT868" s="179"/>
      <c r="HU868" s="179"/>
      <c r="HV868" s="179"/>
      <c r="HW868" s="179"/>
      <c r="HX868" s="179"/>
      <c r="HY868" s="179"/>
      <c r="HZ868" s="179"/>
      <c r="IA868" s="179"/>
      <c r="IB868" s="179"/>
      <c r="IC868" s="179"/>
      <c r="ID868" s="179"/>
      <c r="IE868" s="179"/>
      <c r="IF868" s="179"/>
      <c r="IG868" s="179"/>
      <c r="IH868" s="179"/>
      <c r="II868" s="179"/>
      <c r="IJ868" s="179"/>
      <c r="IK868" s="179"/>
      <c r="IL868" s="179"/>
      <c r="IM868" s="179"/>
      <c r="IN868" s="179"/>
      <c r="IO868" s="179"/>
      <c r="IP868" s="179"/>
      <c r="IQ868" s="179"/>
      <c r="IR868" s="179"/>
      <c r="IS868" s="179"/>
      <c r="IT868" s="179"/>
      <c r="IU868" s="179"/>
      <c r="IV868" s="179"/>
      <c r="IW868" s="179"/>
      <c r="IX868" s="179"/>
      <c r="IY868" s="179"/>
      <c r="IZ868" s="179"/>
      <c r="JA868" s="179"/>
      <c r="JB868" s="179"/>
      <c r="JC868" s="179"/>
      <c r="JD868" s="179"/>
      <c r="JE868" s="179"/>
      <c r="JF868" s="179"/>
      <c r="JG868" s="179"/>
      <c r="JH868" s="179"/>
      <c r="JI868" s="179"/>
      <c r="JJ868" s="61"/>
    </row>
    <row r="869" spans="1:270" s="9" customFormat="1" ht="80.099999999999994" customHeight="1" x14ac:dyDescent="0.25">
      <c r="A869" s="9">
        <f t="shared" si="72"/>
        <v>847</v>
      </c>
      <c r="B869" s="9">
        <f t="shared" si="75"/>
        <v>93</v>
      </c>
      <c r="C869" s="11" t="s">
        <v>1518</v>
      </c>
      <c r="D869" s="10" t="s">
        <v>276</v>
      </c>
      <c r="E869" s="9" t="s">
        <v>280</v>
      </c>
      <c r="F869" s="9" t="s">
        <v>280</v>
      </c>
      <c r="G869" s="9" t="s">
        <v>281</v>
      </c>
      <c r="H869" s="9" t="s">
        <v>1628</v>
      </c>
      <c r="I869" s="64" t="s">
        <v>4291</v>
      </c>
      <c r="J869" s="9">
        <v>3376029436</v>
      </c>
      <c r="K869" s="9" t="s">
        <v>280</v>
      </c>
      <c r="L869" s="9">
        <v>30.873131000000001</v>
      </c>
      <c r="M869" s="9">
        <v>69.849611999999993</v>
      </c>
      <c r="N869" s="9" t="s">
        <v>8</v>
      </c>
      <c r="O869" s="9" t="s">
        <v>7</v>
      </c>
      <c r="P869" s="9" t="s">
        <v>8</v>
      </c>
      <c r="R869" s="9">
        <v>6</v>
      </c>
      <c r="T869" s="9" t="s">
        <v>3978</v>
      </c>
      <c r="U869" s="9">
        <v>77400</v>
      </c>
      <c r="V869" s="9" t="s">
        <v>258</v>
      </c>
      <c r="W869" s="10" t="s">
        <v>11</v>
      </c>
      <c r="X869" s="10" t="s">
        <v>1471</v>
      </c>
      <c r="Y869" s="4"/>
      <c r="Z869" s="179"/>
      <c r="AA869" s="179"/>
      <c r="AB869" s="179"/>
      <c r="AC869" s="179"/>
      <c r="AD869" s="179"/>
      <c r="AE869" s="179"/>
      <c r="AF869" s="179"/>
      <c r="AG869" s="179"/>
      <c r="AH869" s="179"/>
      <c r="AI869" s="179"/>
      <c r="AJ869" s="179"/>
      <c r="AK869" s="179"/>
      <c r="AL869" s="179"/>
      <c r="AM869" s="179"/>
      <c r="AN869" s="179"/>
      <c r="AO869" s="179"/>
      <c r="AP869" s="179"/>
      <c r="AQ869" s="179"/>
      <c r="AR869" s="179"/>
      <c r="AS869" s="179"/>
      <c r="AT869" s="179"/>
      <c r="AU869" s="179"/>
      <c r="AV869" s="179"/>
      <c r="AW869" s="179"/>
      <c r="AX869" s="179"/>
      <c r="AY869" s="179"/>
      <c r="AZ869" s="179"/>
      <c r="BA869" s="179"/>
      <c r="BB869" s="179"/>
      <c r="BC869" s="179"/>
      <c r="BD869" s="179"/>
      <c r="BE869" s="179"/>
      <c r="BF869" s="179"/>
      <c r="BG869" s="179"/>
      <c r="BH869" s="179"/>
      <c r="BI869" s="179"/>
      <c r="BJ869" s="179"/>
      <c r="BK869" s="179"/>
      <c r="BL869" s="179"/>
      <c r="BM869" s="179"/>
      <c r="BN869" s="179"/>
      <c r="BO869" s="179"/>
      <c r="BP869" s="179"/>
      <c r="BQ869" s="179"/>
      <c r="BR869" s="179"/>
      <c r="BS869" s="179"/>
      <c r="BT869" s="179"/>
      <c r="BU869" s="179"/>
      <c r="BV869" s="179"/>
      <c r="BW869" s="179"/>
      <c r="BX869" s="179"/>
      <c r="BY869" s="179"/>
      <c r="BZ869" s="179"/>
      <c r="CA869" s="179"/>
      <c r="CB869" s="179"/>
      <c r="CC869" s="179"/>
      <c r="CD869" s="179"/>
      <c r="CE869" s="179"/>
      <c r="CF869" s="179"/>
      <c r="CG869" s="179"/>
      <c r="CH869" s="179"/>
      <c r="CI869" s="179"/>
      <c r="CJ869" s="179"/>
      <c r="CK869" s="179"/>
      <c r="CL869" s="179"/>
      <c r="CM869" s="179"/>
      <c r="CN869" s="179"/>
      <c r="CO869" s="179"/>
      <c r="CP869" s="179"/>
      <c r="CQ869" s="179"/>
      <c r="CR869" s="179"/>
      <c r="CS869" s="179"/>
      <c r="CT869" s="179"/>
      <c r="CU869" s="179"/>
      <c r="CV869" s="179"/>
      <c r="CW869" s="179"/>
      <c r="CX869" s="179"/>
      <c r="CY869" s="179"/>
      <c r="CZ869" s="179"/>
      <c r="DA869" s="179"/>
      <c r="DB869" s="179"/>
      <c r="DC869" s="179"/>
      <c r="DD869" s="179"/>
      <c r="DE869" s="179"/>
      <c r="DF869" s="179"/>
      <c r="DG869" s="179"/>
      <c r="DH869" s="179"/>
      <c r="DI869" s="179"/>
      <c r="DJ869" s="179"/>
      <c r="DK869" s="179"/>
      <c r="DL869" s="179"/>
      <c r="DM869" s="179"/>
      <c r="DN869" s="179"/>
      <c r="DO869" s="179"/>
      <c r="DP869" s="179"/>
      <c r="DQ869" s="179"/>
      <c r="DR869" s="179"/>
      <c r="DS869" s="179"/>
      <c r="DT869" s="179"/>
      <c r="DU869" s="179"/>
      <c r="DV869" s="179"/>
      <c r="DW869" s="179"/>
      <c r="DX869" s="179"/>
      <c r="DY869" s="179"/>
      <c r="DZ869" s="179"/>
      <c r="EA869" s="179"/>
      <c r="EB869" s="179"/>
      <c r="EC869" s="179"/>
      <c r="ED869" s="179"/>
      <c r="EE869" s="179"/>
      <c r="EF869" s="179"/>
      <c r="EG869" s="179"/>
      <c r="EH869" s="179"/>
      <c r="EI869" s="179"/>
      <c r="EJ869" s="179"/>
      <c r="EK869" s="179"/>
      <c r="EL869" s="179"/>
      <c r="EM869" s="179"/>
      <c r="EN869" s="179"/>
      <c r="EO869" s="179"/>
      <c r="EP869" s="179"/>
      <c r="EQ869" s="179"/>
      <c r="ER869" s="179"/>
      <c r="ES869" s="179"/>
      <c r="ET869" s="179"/>
      <c r="EU869" s="179"/>
      <c r="EV869" s="179"/>
      <c r="EW869" s="179"/>
      <c r="EX869" s="179"/>
      <c r="EY869" s="179"/>
      <c r="EZ869" s="179"/>
      <c r="FA869" s="179"/>
      <c r="FB869" s="179"/>
      <c r="FC869" s="179"/>
      <c r="FD869" s="179"/>
      <c r="FE869" s="179"/>
      <c r="FF869" s="179"/>
      <c r="FG869" s="179"/>
      <c r="FH869" s="179"/>
      <c r="FI869" s="179"/>
      <c r="FJ869" s="179"/>
      <c r="FK869" s="179"/>
      <c r="FL869" s="179"/>
      <c r="FM869" s="179"/>
      <c r="FN869" s="179"/>
      <c r="FO869" s="179"/>
      <c r="FP869" s="179"/>
      <c r="FQ869" s="179"/>
      <c r="FR869" s="179"/>
      <c r="FS869" s="179"/>
      <c r="FT869" s="179"/>
      <c r="FU869" s="179"/>
      <c r="FV869" s="179"/>
      <c r="FW869" s="179"/>
      <c r="FX869" s="179"/>
      <c r="FY869" s="179"/>
      <c r="FZ869" s="179"/>
      <c r="GA869" s="179"/>
      <c r="GB869" s="179"/>
      <c r="GC869" s="179"/>
      <c r="GD869" s="179"/>
      <c r="GE869" s="179"/>
      <c r="GF869" s="179"/>
      <c r="GG869" s="179"/>
      <c r="GH869" s="179"/>
      <c r="GI869" s="179"/>
      <c r="GJ869" s="179"/>
      <c r="GK869" s="179"/>
      <c r="GL869" s="179"/>
      <c r="GM869" s="179"/>
      <c r="GN869" s="179"/>
      <c r="GO869" s="179"/>
      <c r="GP869" s="179"/>
      <c r="GQ869" s="179"/>
      <c r="GR869" s="179"/>
      <c r="GS869" s="179"/>
      <c r="GT869" s="179"/>
      <c r="GU869" s="179"/>
      <c r="GV869" s="179"/>
      <c r="GW869" s="179"/>
      <c r="GX869" s="179"/>
      <c r="GY869" s="179"/>
      <c r="GZ869" s="179"/>
      <c r="HA869" s="179"/>
      <c r="HB869" s="179"/>
      <c r="HC869" s="179"/>
      <c r="HD869" s="179"/>
      <c r="HE869" s="179"/>
      <c r="HF869" s="179"/>
      <c r="HG869" s="179"/>
      <c r="HH869" s="179"/>
      <c r="HI869" s="179"/>
      <c r="HJ869" s="179"/>
      <c r="HK869" s="179"/>
      <c r="HL869" s="179"/>
      <c r="HM869" s="179"/>
      <c r="HN869" s="179"/>
      <c r="HO869" s="179"/>
      <c r="HP869" s="179"/>
      <c r="HQ869" s="179"/>
      <c r="HR869" s="179"/>
      <c r="HS869" s="179"/>
      <c r="HT869" s="179"/>
      <c r="HU869" s="179"/>
      <c r="HV869" s="179"/>
      <c r="HW869" s="179"/>
      <c r="HX869" s="179"/>
      <c r="HY869" s="179"/>
      <c r="HZ869" s="179"/>
      <c r="IA869" s="179"/>
      <c r="IB869" s="179"/>
      <c r="IC869" s="179"/>
      <c r="ID869" s="179"/>
      <c r="IE869" s="179"/>
      <c r="IF869" s="179"/>
      <c r="IG869" s="179"/>
      <c r="IH869" s="179"/>
      <c r="II869" s="179"/>
      <c r="IJ869" s="179"/>
      <c r="IK869" s="179"/>
      <c r="IL869" s="179"/>
      <c r="IM869" s="179"/>
      <c r="IN869" s="179"/>
      <c r="IO869" s="179"/>
      <c r="IP869" s="179"/>
      <c r="IQ869" s="179"/>
      <c r="IR869" s="179"/>
      <c r="IS869" s="179"/>
      <c r="IT869" s="179"/>
      <c r="IU869" s="179"/>
      <c r="IV869" s="179"/>
      <c r="IW869" s="179"/>
      <c r="IX869" s="179"/>
      <c r="IY869" s="179"/>
      <c r="IZ869" s="179"/>
      <c r="JA869" s="179"/>
      <c r="JB869" s="179"/>
      <c r="JC869" s="179"/>
      <c r="JD869" s="179"/>
      <c r="JE869" s="179"/>
      <c r="JF869" s="179"/>
      <c r="JG869" s="179"/>
      <c r="JH869" s="179"/>
      <c r="JI869" s="179"/>
      <c r="JJ869" s="61"/>
    </row>
    <row r="870" spans="1:270" s="9" customFormat="1" ht="80.099999999999994" customHeight="1" x14ac:dyDescent="0.25">
      <c r="A870" s="9">
        <f t="shared" si="72"/>
        <v>848</v>
      </c>
      <c r="B870" s="9">
        <f t="shared" si="75"/>
        <v>94</v>
      </c>
      <c r="C870" s="11" t="s">
        <v>1518</v>
      </c>
      <c r="D870" s="10" t="s">
        <v>276</v>
      </c>
      <c r="E870" s="9" t="s">
        <v>280</v>
      </c>
      <c r="F870" s="9" t="s">
        <v>280</v>
      </c>
      <c r="G870" s="88" t="s">
        <v>3735</v>
      </c>
      <c r="H870" s="9" t="s">
        <v>593</v>
      </c>
      <c r="I870" s="64" t="s">
        <v>4292</v>
      </c>
      <c r="J870" s="9">
        <v>3331332016</v>
      </c>
      <c r="K870" s="9" t="s">
        <v>280</v>
      </c>
      <c r="L870" s="9">
        <v>30.810872</v>
      </c>
      <c r="M870" s="9">
        <v>69.741819000000007</v>
      </c>
      <c r="N870" s="9" t="s">
        <v>8</v>
      </c>
      <c r="O870" s="9" t="s">
        <v>7</v>
      </c>
      <c r="P870" s="9" t="s">
        <v>8</v>
      </c>
      <c r="R870" s="9">
        <v>6</v>
      </c>
      <c r="T870" s="9" t="s">
        <v>3978</v>
      </c>
      <c r="U870" s="9">
        <v>77400</v>
      </c>
      <c r="V870" s="9" t="s">
        <v>258</v>
      </c>
      <c r="W870" s="10" t="s">
        <v>11</v>
      </c>
      <c r="X870" s="10" t="s">
        <v>1471</v>
      </c>
      <c r="Y870" s="4"/>
      <c r="Z870" s="179"/>
      <c r="AA870" s="179"/>
      <c r="AB870" s="179"/>
      <c r="AC870" s="179"/>
      <c r="AD870" s="179"/>
      <c r="AE870" s="179"/>
      <c r="AF870" s="179"/>
      <c r="AG870" s="179"/>
      <c r="AH870" s="179"/>
      <c r="AI870" s="179"/>
      <c r="AJ870" s="179"/>
      <c r="AK870" s="179"/>
      <c r="AL870" s="179"/>
      <c r="AM870" s="179"/>
      <c r="AN870" s="179"/>
      <c r="AO870" s="179"/>
      <c r="AP870" s="179"/>
      <c r="AQ870" s="179"/>
      <c r="AR870" s="179"/>
      <c r="AS870" s="179"/>
      <c r="AT870" s="179"/>
      <c r="AU870" s="179"/>
      <c r="AV870" s="179"/>
      <c r="AW870" s="179"/>
      <c r="AX870" s="179"/>
      <c r="AY870" s="179"/>
      <c r="AZ870" s="179"/>
      <c r="BA870" s="179"/>
      <c r="BB870" s="179"/>
      <c r="BC870" s="179"/>
      <c r="BD870" s="179"/>
      <c r="BE870" s="179"/>
      <c r="BF870" s="179"/>
      <c r="BG870" s="179"/>
      <c r="BH870" s="179"/>
      <c r="BI870" s="179"/>
      <c r="BJ870" s="179"/>
      <c r="BK870" s="179"/>
      <c r="BL870" s="179"/>
      <c r="BM870" s="179"/>
      <c r="BN870" s="179"/>
      <c r="BO870" s="179"/>
      <c r="BP870" s="179"/>
      <c r="BQ870" s="179"/>
      <c r="BR870" s="179"/>
      <c r="BS870" s="179"/>
      <c r="BT870" s="179"/>
      <c r="BU870" s="179"/>
      <c r="BV870" s="179"/>
      <c r="BW870" s="179"/>
      <c r="BX870" s="179"/>
      <c r="BY870" s="179"/>
      <c r="BZ870" s="179"/>
      <c r="CA870" s="179"/>
      <c r="CB870" s="179"/>
      <c r="CC870" s="179"/>
      <c r="CD870" s="179"/>
      <c r="CE870" s="179"/>
      <c r="CF870" s="179"/>
      <c r="CG870" s="179"/>
      <c r="CH870" s="179"/>
      <c r="CI870" s="179"/>
      <c r="CJ870" s="179"/>
      <c r="CK870" s="179"/>
      <c r="CL870" s="179"/>
      <c r="CM870" s="179"/>
      <c r="CN870" s="179"/>
      <c r="CO870" s="179"/>
      <c r="CP870" s="179"/>
      <c r="CQ870" s="179"/>
      <c r="CR870" s="179"/>
      <c r="CS870" s="179"/>
      <c r="CT870" s="179"/>
      <c r="CU870" s="179"/>
      <c r="CV870" s="179"/>
      <c r="CW870" s="179"/>
      <c r="CX870" s="179"/>
      <c r="CY870" s="179"/>
      <c r="CZ870" s="179"/>
      <c r="DA870" s="179"/>
      <c r="DB870" s="179"/>
      <c r="DC870" s="179"/>
      <c r="DD870" s="179"/>
      <c r="DE870" s="179"/>
      <c r="DF870" s="179"/>
      <c r="DG870" s="179"/>
      <c r="DH870" s="179"/>
      <c r="DI870" s="179"/>
      <c r="DJ870" s="179"/>
      <c r="DK870" s="179"/>
      <c r="DL870" s="179"/>
      <c r="DM870" s="179"/>
      <c r="DN870" s="179"/>
      <c r="DO870" s="179"/>
      <c r="DP870" s="179"/>
      <c r="DQ870" s="179"/>
      <c r="DR870" s="179"/>
      <c r="DS870" s="179"/>
      <c r="DT870" s="179"/>
      <c r="DU870" s="179"/>
      <c r="DV870" s="179"/>
      <c r="DW870" s="179"/>
      <c r="DX870" s="179"/>
      <c r="DY870" s="179"/>
      <c r="DZ870" s="179"/>
      <c r="EA870" s="179"/>
      <c r="EB870" s="179"/>
      <c r="EC870" s="179"/>
      <c r="ED870" s="179"/>
      <c r="EE870" s="179"/>
      <c r="EF870" s="179"/>
      <c r="EG870" s="179"/>
      <c r="EH870" s="179"/>
      <c r="EI870" s="179"/>
      <c r="EJ870" s="179"/>
      <c r="EK870" s="179"/>
      <c r="EL870" s="179"/>
      <c r="EM870" s="179"/>
      <c r="EN870" s="179"/>
      <c r="EO870" s="179"/>
      <c r="EP870" s="179"/>
      <c r="EQ870" s="179"/>
      <c r="ER870" s="179"/>
      <c r="ES870" s="179"/>
      <c r="ET870" s="179"/>
      <c r="EU870" s="179"/>
      <c r="EV870" s="179"/>
      <c r="EW870" s="179"/>
      <c r="EX870" s="179"/>
      <c r="EY870" s="179"/>
      <c r="EZ870" s="179"/>
      <c r="FA870" s="179"/>
      <c r="FB870" s="179"/>
      <c r="FC870" s="179"/>
      <c r="FD870" s="179"/>
      <c r="FE870" s="179"/>
      <c r="FF870" s="179"/>
      <c r="FG870" s="179"/>
      <c r="FH870" s="179"/>
      <c r="FI870" s="179"/>
      <c r="FJ870" s="179"/>
      <c r="FK870" s="179"/>
      <c r="FL870" s="179"/>
      <c r="FM870" s="179"/>
      <c r="FN870" s="179"/>
      <c r="FO870" s="179"/>
      <c r="FP870" s="179"/>
      <c r="FQ870" s="179"/>
      <c r="FR870" s="179"/>
      <c r="FS870" s="179"/>
      <c r="FT870" s="179"/>
      <c r="FU870" s="179"/>
      <c r="FV870" s="179"/>
      <c r="FW870" s="179"/>
      <c r="FX870" s="179"/>
      <c r="FY870" s="179"/>
      <c r="FZ870" s="179"/>
      <c r="GA870" s="179"/>
      <c r="GB870" s="179"/>
      <c r="GC870" s="179"/>
      <c r="GD870" s="179"/>
      <c r="GE870" s="179"/>
      <c r="GF870" s="179"/>
      <c r="GG870" s="179"/>
      <c r="GH870" s="179"/>
      <c r="GI870" s="179"/>
      <c r="GJ870" s="179"/>
      <c r="GK870" s="179"/>
      <c r="GL870" s="179"/>
      <c r="GM870" s="179"/>
      <c r="GN870" s="179"/>
      <c r="GO870" s="179"/>
      <c r="GP870" s="179"/>
      <c r="GQ870" s="179"/>
      <c r="GR870" s="179"/>
      <c r="GS870" s="179"/>
      <c r="GT870" s="179"/>
      <c r="GU870" s="179"/>
      <c r="GV870" s="179"/>
      <c r="GW870" s="179"/>
      <c r="GX870" s="179"/>
      <c r="GY870" s="179"/>
      <c r="GZ870" s="179"/>
      <c r="HA870" s="179"/>
      <c r="HB870" s="179"/>
      <c r="HC870" s="179"/>
      <c r="HD870" s="179"/>
      <c r="HE870" s="179"/>
      <c r="HF870" s="179"/>
      <c r="HG870" s="179"/>
      <c r="HH870" s="179"/>
      <c r="HI870" s="179"/>
      <c r="HJ870" s="179"/>
      <c r="HK870" s="179"/>
      <c r="HL870" s="179"/>
      <c r="HM870" s="179"/>
      <c r="HN870" s="179"/>
      <c r="HO870" s="179"/>
      <c r="HP870" s="179"/>
      <c r="HQ870" s="179"/>
      <c r="HR870" s="179"/>
      <c r="HS870" s="179"/>
      <c r="HT870" s="179"/>
      <c r="HU870" s="179"/>
      <c r="HV870" s="179"/>
      <c r="HW870" s="179"/>
      <c r="HX870" s="179"/>
      <c r="HY870" s="179"/>
      <c r="HZ870" s="179"/>
      <c r="IA870" s="179"/>
      <c r="IB870" s="179"/>
      <c r="IC870" s="179"/>
      <c r="ID870" s="179"/>
      <c r="IE870" s="179"/>
      <c r="IF870" s="179"/>
      <c r="IG870" s="179"/>
      <c r="IH870" s="179"/>
      <c r="II870" s="179"/>
      <c r="IJ870" s="179"/>
      <c r="IK870" s="179"/>
      <c r="IL870" s="179"/>
      <c r="IM870" s="179"/>
      <c r="IN870" s="179"/>
      <c r="IO870" s="179"/>
      <c r="IP870" s="179"/>
      <c r="IQ870" s="179"/>
      <c r="IR870" s="179"/>
      <c r="IS870" s="179"/>
      <c r="IT870" s="179"/>
      <c r="IU870" s="179"/>
      <c r="IV870" s="179"/>
      <c r="IW870" s="179"/>
      <c r="IX870" s="179"/>
      <c r="IY870" s="179"/>
      <c r="IZ870" s="179"/>
      <c r="JA870" s="179"/>
      <c r="JB870" s="179"/>
      <c r="JC870" s="179"/>
      <c r="JD870" s="179"/>
      <c r="JE870" s="179"/>
      <c r="JF870" s="179"/>
      <c r="JG870" s="179"/>
      <c r="JH870" s="179"/>
      <c r="JI870" s="179"/>
      <c r="JJ870" s="61"/>
    </row>
    <row r="871" spans="1:270" s="9" customFormat="1" ht="80.099999999999994" customHeight="1" x14ac:dyDescent="0.25">
      <c r="A871" s="9">
        <f t="shared" si="72"/>
        <v>849</v>
      </c>
      <c r="B871" s="9">
        <f t="shared" si="75"/>
        <v>95</v>
      </c>
      <c r="C871" s="11" t="s">
        <v>1518</v>
      </c>
      <c r="D871" s="10" t="s">
        <v>276</v>
      </c>
      <c r="E871" s="9" t="s">
        <v>4017</v>
      </c>
      <c r="F871" s="9" t="s">
        <v>4017</v>
      </c>
      <c r="G871" s="9" t="s">
        <v>4017</v>
      </c>
      <c r="H871" s="9" t="s">
        <v>4293</v>
      </c>
      <c r="I871" s="64" t="s">
        <v>4294</v>
      </c>
      <c r="J871" s="9">
        <v>3404015410</v>
      </c>
      <c r="K871" s="9" t="s">
        <v>4017</v>
      </c>
      <c r="L871" s="9">
        <v>31.032941999999998</v>
      </c>
      <c r="M871" s="9">
        <v>69.534818999999999</v>
      </c>
      <c r="N871" s="9" t="s">
        <v>8</v>
      </c>
      <c r="O871" s="9" t="s">
        <v>7</v>
      </c>
      <c r="P871" s="9" t="s">
        <v>8</v>
      </c>
      <c r="R871" s="9">
        <v>6</v>
      </c>
      <c r="T871" s="9" t="s">
        <v>3978</v>
      </c>
      <c r="U871" s="9">
        <v>77400</v>
      </c>
      <c r="V871" s="9" t="s">
        <v>258</v>
      </c>
      <c r="W871" s="10" t="s">
        <v>11</v>
      </c>
      <c r="X871" s="10" t="s">
        <v>1471</v>
      </c>
      <c r="Y871" s="4"/>
      <c r="Z871" s="179"/>
      <c r="AA871" s="179"/>
      <c r="AB871" s="179"/>
      <c r="AC871" s="179"/>
      <c r="AD871" s="179"/>
      <c r="AE871" s="179"/>
      <c r="AF871" s="179"/>
      <c r="AG871" s="179"/>
      <c r="AH871" s="179"/>
      <c r="AI871" s="179"/>
      <c r="AJ871" s="179"/>
      <c r="AK871" s="179"/>
      <c r="AL871" s="179"/>
      <c r="AM871" s="179"/>
      <c r="AN871" s="179"/>
      <c r="AO871" s="179"/>
      <c r="AP871" s="179"/>
      <c r="AQ871" s="179"/>
      <c r="AR871" s="179"/>
      <c r="AS871" s="179"/>
      <c r="AT871" s="179"/>
      <c r="AU871" s="179"/>
      <c r="AV871" s="179"/>
      <c r="AW871" s="179"/>
      <c r="AX871" s="179"/>
      <c r="AY871" s="179"/>
      <c r="AZ871" s="179"/>
      <c r="BA871" s="179"/>
      <c r="BB871" s="179"/>
      <c r="BC871" s="179"/>
      <c r="BD871" s="179"/>
      <c r="BE871" s="179"/>
      <c r="BF871" s="179"/>
      <c r="BG871" s="179"/>
      <c r="BH871" s="179"/>
      <c r="BI871" s="179"/>
      <c r="BJ871" s="179"/>
      <c r="BK871" s="179"/>
      <c r="BL871" s="179"/>
      <c r="BM871" s="179"/>
      <c r="BN871" s="179"/>
      <c r="BO871" s="179"/>
      <c r="BP871" s="179"/>
      <c r="BQ871" s="179"/>
      <c r="BR871" s="179"/>
      <c r="BS871" s="179"/>
      <c r="BT871" s="179"/>
      <c r="BU871" s="179"/>
      <c r="BV871" s="179"/>
      <c r="BW871" s="179"/>
      <c r="BX871" s="179"/>
      <c r="BY871" s="179"/>
      <c r="BZ871" s="179"/>
      <c r="CA871" s="179"/>
      <c r="CB871" s="179"/>
      <c r="CC871" s="179"/>
      <c r="CD871" s="179"/>
      <c r="CE871" s="179"/>
      <c r="CF871" s="179"/>
      <c r="CG871" s="179"/>
      <c r="CH871" s="179"/>
      <c r="CI871" s="179"/>
      <c r="CJ871" s="179"/>
      <c r="CK871" s="179"/>
      <c r="CL871" s="179"/>
      <c r="CM871" s="179"/>
      <c r="CN871" s="179"/>
      <c r="CO871" s="179"/>
      <c r="CP871" s="179"/>
      <c r="CQ871" s="179"/>
      <c r="CR871" s="179"/>
      <c r="CS871" s="179"/>
      <c r="CT871" s="179"/>
      <c r="CU871" s="179"/>
      <c r="CV871" s="179"/>
      <c r="CW871" s="179"/>
      <c r="CX871" s="179"/>
      <c r="CY871" s="179"/>
      <c r="CZ871" s="179"/>
      <c r="DA871" s="179"/>
      <c r="DB871" s="179"/>
      <c r="DC871" s="179"/>
      <c r="DD871" s="179"/>
      <c r="DE871" s="179"/>
      <c r="DF871" s="179"/>
      <c r="DG871" s="179"/>
      <c r="DH871" s="179"/>
      <c r="DI871" s="179"/>
      <c r="DJ871" s="179"/>
      <c r="DK871" s="179"/>
      <c r="DL871" s="179"/>
      <c r="DM871" s="179"/>
      <c r="DN871" s="179"/>
      <c r="DO871" s="179"/>
      <c r="DP871" s="179"/>
      <c r="DQ871" s="179"/>
      <c r="DR871" s="179"/>
      <c r="DS871" s="179"/>
      <c r="DT871" s="179"/>
      <c r="DU871" s="179"/>
      <c r="DV871" s="179"/>
      <c r="DW871" s="179"/>
      <c r="DX871" s="179"/>
      <c r="DY871" s="179"/>
      <c r="DZ871" s="179"/>
      <c r="EA871" s="179"/>
      <c r="EB871" s="179"/>
      <c r="EC871" s="179"/>
      <c r="ED871" s="179"/>
      <c r="EE871" s="179"/>
      <c r="EF871" s="179"/>
      <c r="EG871" s="179"/>
      <c r="EH871" s="179"/>
      <c r="EI871" s="179"/>
      <c r="EJ871" s="179"/>
      <c r="EK871" s="179"/>
      <c r="EL871" s="179"/>
      <c r="EM871" s="179"/>
      <c r="EN871" s="179"/>
      <c r="EO871" s="179"/>
      <c r="EP871" s="179"/>
      <c r="EQ871" s="179"/>
      <c r="ER871" s="179"/>
      <c r="ES871" s="179"/>
      <c r="ET871" s="179"/>
      <c r="EU871" s="179"/>
      <c r="EV871" s="179"/>
      <c r="EW871" s="179"/>
      <c r="EX871" s="179"/>
      <c r="EY871" s="179"/>
      <c r="EZ871" s="179"/>
      <c r="FA871" s="179"/>
      <c r="FB871" s="179"/>
      <c r="FC871" s="179"/>
      <c r="FD871" s="179"/>
      <c r="FE871" s="179"/>
      <c r="FF871" s="179"/>
      <c r="FG871" s="179"/>
      <c r="FH871" s="179"/>
      <c r="FI871" s="179"/>
      <c r="FJ871" s="179"/>
      <c r="FK871" s="179"/>
      <c r="FL871" s="179"/>
      <c r="FM871" s="179"/>
      <c r="FN871" s="179"/>
      <c r="FO871" s="179"/>
      <c r="FP871" s="179"/>
      <c r="FQ871" s="179"/>
      <c r="FR871" s="179"/>
      <c r="FS871" s="179"/>
      <c r="FT871" s="179"/>
      <c r="FU871" s="179"/>
      <c r="FV871" s="179"/>
      <c r="FW871" s="179"/>
      <c r="FX871" s="179"/>
      <c r="FY871" s="179"/>
      <c r="FZ871" s="179"/>
      <c r="GA871" s="179"/>
      <c r="GB871" s="179"/>
      <c r="GC871" s="179"/>
      <c r="GD871" s="179"/>
      <c r="GE871" s="179"/>
      <c r="GF871" s="179"/>
      <c r="GG871" s="179"/>
      <c r="GH871" s="179"/>
      <c r="GI871" s="179"/>
      <c r="GJ871" s="179"/>
      <c r="GK871" s="179"/>
      <c r="GL871" s="179"/>
      <c r="GM871" s="179"/>
      <c r="GN871" s="179"/>
      <c r="GO871" s="179"/>
      <c r="GP871" s="179"/>
      <c r="GQ871" s="179"/>
      <c r="GR871" s="179"/>
      <c r="GS871" s="179"/>
      <c r="GT871" s="179"/>
      <c r="GU871" s="179"/>
      <c r="GV871" s="179"/>
      <c r="GW871" s="179"/>
      <c r="GX871" s="179"/>
      <c r="GY871" s="179"/>
      <c r="GZ871" s="179"/>
      <c r="HA871" s="179"/>
      <c r="HB871" s="179"/>
      <c r="HC871" s="179"/>
      <c r="HD871" s="179"/>
      <c r="HE871" s="179"/>
      <c r="HF871" s="179"/>
      <c r="HG871" s="179"/>
      <c r="HH871" s="179"/>
      <c r="HI871" s="179"/>
      <c r="HJ871" s="179"/>
      <c r="HK871" s="179"/>
      <c r="HL871" s="179"/>
      <c r="HM871" s="179"/>
      <c r="HN871" s="179"/>
      <c r="HO871" s="179"/>
      <c r="HP871" s="179"/>
      <c r="HQ871" s="179"/>
      <c r="HR871" s="179"/>
      <c r="HS871" s="179"/>
      <c r="HT871" s="179"/>
      <c r="HU871" s="179"/>
      <c r="HV871" s="179"/>
      <c r="HW871" s="179"/>
      <c r="HX871" s="179"/>
      <c r="HY871" s="179"/>
      <c r="HZ871" s="179"/>
      <c r="IA871" s="179"/>
      <c r="IB871" s="179"/>
      <c r="IC871" s="179"/>
      <c r="ID871" s="179"/>
      <c r="IE871" s="179"/>
      <c r="IF871" s="179"/>
      <c r="IG871" s="179"/>
      <c r="IH871" s="179"/>
      <c r="II871" s="179"/>
      <c r="IJ871" s="179"/>
      <c r="IK871" s="179"/>
      <c r="IL871" s="179"/>
      <c r="IM871" s="179"/>
      <c r="IN871" s="179"/>
      <c r="IO871" s="179"/>
      <c r="IP871" s="179"/>
      <c r="IQ871" s="179"/>
      <c r="IR871" s="179"/>
      <c r="IS871" s="179"/>
      <c r="IT871" s="179"/>
      <c r="IU871" s="179"/>
      <c r="IV871" s="179"/>
      <c r="IW871" s="179"/>
      <c r="IX871" s="179"/>
      <c r="IY871" s="179"/>
      <c r="IZ871" s="179"/>
      <c r="JA871" s="179"/>
      <c r="JB871" s="179"/>
      <c r="JC871" s="179"/>
      <c r="JD871" s="179"/>
      <c r="JE871" s="179"/>
      <c r="JF871" s="179"/>
      <c r="JG871" s="179"/>
      <c r="JH871" s="179"/>
      <c r="JI871" s="179"/>
      <c r="JJ871" s="61"/>
    </row>
    <row r="872" spans="1:270" s="9" customFormat="1" ht="80.099999999999994" customHeight="1" x14ac:dyDescent="0.25">
      <c r="A872" s="9">
        <f t="shared" si="72"/>
        <v>850</v>
      </c>
      <c r="B872" s="9">
        <f t="shared" si="75"/>
        <v>96</v>
      </c>
      <c r="C872" s="11" t="s">
        <v>1518</v>
      </c>
      <c r="D872" s="10" t="s">
        <v>276</v>
      </c>
      <c r="E872" s="9" t="s">
        <v>4017</v>
      </c>
      <c r="F872" s="9" t="s">
        <v>4017</v>
      </c>
      <c r="G872" s="9" t="s">
        <v>4025</v>
      </c>
      <c r="H872" s="9" t="s">
        <v>3619</v>
      </c>
      <c r="I872" s="64" t="s">
        <v>4295</v>
      </c>
      <c r="J872" s="9">
        <v>3490239188</v>
      </c>
      <c r="K872" s="9" t="s">
        <v>4017</v>
      </c>
      <c r="L872" s="9">
        <v>31.017579000000001</v>
      </c>
      <c r="M872" s="9">
        <v>69.790751999999998</v>
      </c>
      <c r="N872" s="9" t="s">
        <v>8</v>
      </c>
      <c r="O872" s="9" t="s">
        <v>7</v>
      </c>
      <c r="P872" s="9" t="s">
        <v>8</v>
      </c>
      <c r="R872" s="9">
        <v>6</v>
      </c>
      <c r="T872" s="9" t="s">
        <v>3978</v>
      </c>
      <c r="U872" s="9">
        <v>77400</v>
      </c>
      <c r="V872" s="9" t="s">
        <v>258</v>
      </c>
      <c r="W872" s="10" t="s">
        <v>11</v>
      </c>
      <c r="X872" s="10" t="s">
        <v>1471</v>
      </c>
      <c r="Y872" s="4"/>
      <c r="Z872" s="179"/>
      <c r="AA872" s="179"/>
      <c r="AB872" s="179"/>
      <c r="AC872" s="179"/>
      <c r="AD872" s="179"/>
      <c r="AE872" s="179"/>
      <c r="AF872" s="179"/>
      <c r="AG872" s="179"/>
      <c r="AH872" s="179"/>
      <c r="AI872" s="179"/>
      <c r="AJ872" s="179"/>
      <c r="AK872" s="179"/>
      <c r="AL872" s="179"/>
      <c r="AM872" s="179"/>
      <c r="AN872" s="179"/>
      <c r="AO872" s="179"/>
      <c r="AP872" s="179"/>
      <c r="AQ872" s="179"/>
      <c r="AR872" s="179"/>
      <c r="AS872" s="179"/>
      <c r="AT872" s="179"/>
      <c r="AU872" s="179"/>
      <c r="AV872" s="179"/>
      <c r="AW872" s="179"/>
      <c r="AX872" s="179"/>
      <c r="AY872" s="179"/>
      <c r="AZ872" s="179"/>
      <c r="BA872" s="179"/>
      <c r="BB872" s="179"/>
      <c r="BC872" s="179"/>
      <c r="BD872" s="179"/>
      <c r="BE872" s="179"/>
      <c r="BF872" s="179"/>
      <c r="BG872" s="179"/>
      <c r="BH872" s="179"/>
      <c r="BI872" s="179"/>
      <c r="BJ872" s="179"/>
      <c r="BK872" s="179"/>
      <c r="BL872" s="179"/>
      <c r="BM872" s="179"/>
      <c r="BN872" s="179"/>
      <c r="BO872" s="179"/>
      <c r="BP872" s="179"/>
      <c r="BQ872" s="179"/>
      <c r="BR872" s="179"/>
      <c r="BS872" s="179"/>
      <c r="BT872" s="179"/>
      <c r="BU872" s="179"/>
      <c r="BV872" s="179"/>
      <c r="BW872" s="179"/>
      <c r="BX872" s="179"/>
      <c r="BY872" s="179"/>
      <c r="BZ872" s="179"/>
      <c r="CA872" s="179"/>
      <c r="CB872" s="179"/>
      <c r="CC872" s="179"/>
      <c r="CD872" s="179"/>
      <c r="CE872" s="179"/>
      <c r="CF872" s="179"/>
      <c r="CG872" s="179"/>
      <c r="CH872" s="179"/>
      <c r="CI872" s="179"/>
      <c r="CJ872" s="179"/>
      <c r="CK872" s="179"/>
      <c r="CL872" s="179"/>
      <c r="CM872" s="179"/>
      <c r="CN872" s="179"/>
      <c r="CO872" s="179"/>
      <c r="CP872" s="179"/>
      <c r="CQ872" s="179"/>
      <c r="CR872" s="179"/>
      <c r="CS872" s="179"/>
      <c r="CT872" s="179"/>
      <c r="CU872" s="179"/>
      <c r="CV872" s="179"/>
      <c r="CW872" s="179"/>
      <c r="CX872" s="179"/>
      <c r="CY872" s="179"/>
      <c r="CZ872" s="179"/>
      <c r="DA872" s="179"/>
      <c r="DB872" s="179"/>
      <c r="DC872" s="179"/>
      <c r="DD872" s="179"/>
      <c r="DE872" s="179"/>
      <c r="DF872" s="179"/>
      <c r="DG872" s="179"/>
      <c r="DH872" s="179"/>
      <c r="DI872" s="179"/>
      <c r="DJ872" s="179"/>
      <c r="DK872" s="179"/>
      <c r="DL872" s="179"/>
      <c r="DM872" s="179"/>
      <c r="DN872" s="179"/>
      <c r="DO872" s="179"/>
      <c r="DP872" s="179"/>
      <c r="DQ872" s="179"/>
      <c r="DR872" s="179"/>
      <c r="DS872" s="179"/>
      <c r="DT872" s="179"/>
      <c r="DU872" s="179"/>
      <c r="DV872" s="179"/>
      <c r="DW872" s="179"/>
      <c r="DX872" s="179"/>
      <c r="DY872" s="179"/>
      <c r="DZ872" s="179"/>
      <c r="EA872" s="179"/>
      <c r="EB872" s="179"/>
      <c r="EC872" s="179"/>
      <c r="ED872" s="179"/>
      <c r="EE872" s="179"/>
      <c r="EF872" s="179"/>
      <c r="EG872" s="179"/>
      <c r="EH872" s="179"/>
      <c r="EI872" s="179"/>
      <c r="EJ872" s="179"/>
      <c r="EK872" s="179"/>
      <c r="EL872" s="179"/>
      <c r="EM872" s="179"/>
      <c r="EN872" s="179"/>
      <c r="EO872" s="179"/>
      <c r="EP872" s="179"/>
      <c r="EQ872" s="179"/>
      <c r="ER872" s="179"/>
      <c r="ES872" s="179"/>
      <c r="ET872" s="179"/>
      <c r="EU872" s="179"/>
      <c r="EV872" s="179"/>
      <c r="EW872" s="179"/>
      <c r="EX872" s="179"/>
      <c r="EY872" s="179"/>
      <c r="EZ872" s="179"/>
      <c r="FA872" s="179"/>
      <c r="FB872" s="179"/>
      <c r="FC872" s="179"/>
      <c r="FD872" s="179"/>
      <c r="FE872" s="179"/>
      <c r="FF872" s="179"/>
      <c r="FG872" s="179"/>
      <c r="FH872" s="179"/>
      <c r="FI872" s="179"/>
      <c r="FJ872" s="179"/>
      <c r="FK872" s="179"/>
      <c r="FL872" s="179"/>
      <c r="FM872" s="179"/>
      <c r="FN872" s="179"/>
      <c r="FO872" s="179"/>
      <c r="FP872" s="179"/>
      <c r="FQ872" s="179"/>
      <c r="FR872" s="179"/>
      <c r="FS872" s="179"/>
      <c r="FT872" s="179"/>
      <c r="FU872" s="179"/>
      <c r="FV872" s="179"/>
      <c r="FW872" s="179"/>
      <c r="FX872" s="179"/>
      <c r="FY872" s="179"/>
      <c r="FZ872" s="179"/>
      <c r="GA872" s="179"/>
      <c r="GB872" s="179"/>
      <c r="GC872" s="179"/>
      <c r="GD872" s="179"/>
      <c r="GE872" s="179"/>
      <c r="GF872" s="179"/>
      <c r="GG872" s="179"/>
      <c r="GH872" s="179"/>
      <c r="GI872" s="179"/>
      <c r="GJ872" s="179"/>
      <c r="GK872" s="179"/>
      <c r="GL872" s="179"/>
      <c r="GM872" s="179"/>
      <c r="GN872" s="179"/>
      <c r="GO872" s="179"/>
      <c r="GP872" s="179"/>
      <c r="GQ872" s="179"/>
      <c r="GR872" s="179"/>
      <c r="GS872" s="179"/>
      <c r="GT872" s="179"/>
      <c r="GU872" s="179"/>
      <c r="GV872" s="179"/>
      <c r="GW872" s="179"/>
      <c r="GX872" s="179"/>
      <c r="GY872" s="179"/>
      <c r="GZ872" s="179"/>
      <c r="HA872" s="179"/>
      <c r="HB872" s="179"/>
      <c r="HC872" s="179"/>
      <c r="HD872" s="179"/>
      <c r="HE872" s="179"/>
      <c r="HF872" s="179"/>
      <c r="HG872" s="179"/>
      <c r="HH872" s="179"/>
      <c r="HI872" s="179"/>
      <c r="HJ872" s="179"/>
      <c r="HK872" s="179"/>
      <c r="HL872" s="179"/>
      <c r="HM872" s="179"/>
      <c r="HN872" s="179"/>
      <c r="HO872" s="179"/>
      <c r="HP872" s="179"/>
      <c r="HQ872" s="179"/>
      <c r="HR872" s="179"/>
      <c r="HS872" s="179"/>
      <c r="HT872" s="179"/>
      <c r="HU872" s="179"/>
      <c r="HV872" s="179"/>
      <c r="HW872" s="179"/>
      <c r="HX872" s="179"/>
      <c r="HY872" s="179"/>
      <c r="HZ872" s="179"/>
      <c r="IA872" s="179"/>
      <c r="IB872" s="179"/>
      <c r="IC872" s="179"/>
      <c r="ID872" s="179"/>
      <c r="IE872" s="179"/>
      <c r="IF872" s="179"/>
      <c r="IG872" s="179"/>
      <c r="IH872" s="179"/>
      <c r="II872" s="179"/>
      <c r="IJ872" s="179"/>
      <c r="IK872" s="179"/>
      <c r="IL872" s="179"/>
      <c r="IM872" s="179"/>
      <c r="IN872" s="179"/>
      <c r="IO872" s="179"/>
      <c r="IP872" s="179"/>
      <c r="IQ872" s="179"/>
      <c r="IR872" s="179"/>
      <c r="IS872" s="179"/>
      <c r="IT872" s="179"/>
      <c r="IU872" s="179"/>
      <c r="IV872" s="179"/>
      <c r="IW872" s="179"/>
      <c r="IX872" s="179"/>
      <c r="IY872" s="179"/>
      <c r="IZ872" s="179"/>
      <c r="JA872" s="179"/>
      <c r="JB872" s="179"/>
      <c r="JC872" s="179"/>
      <c r="JD872" s="179"/>
      <c r="JE872" s="179"/>
      <c r="JF872" s="179"/>
      <c r="JG872" s="179"/>
      <c r="JH872" s="179"/>
      <c r="JI872" s="179"/>
      <c r="JJ872" s="61"/>
    </row>
    <row r="873" spans="1:270" s="9" customFormat="1" ht="80.099999999999994" customHeight="1" x14ac:dyDescent="0.25">
      <c r="A873" s="9">
        <f t="shared" si="72"/>
        <v>851</v>
      </c>
      <c r="B873" s="9">
        <f t="shared" si="75"/>
        <v>97</v>
      </c>
      <c r="C873" s="11" t="s">
        <v>1518</v>
      </c>
      <c r="D873" s="10" t="s">
        <v>276</v>
      </c>
      <c r="E873" s="9" t="s">
        <v>280</v>
      </c>
      <c r="F873" s="9" t="s">
        <v>280</v>
      </c>
      <c r="G873" s="9" t="s">
        <v>281</v>
      </c>
      <c r="H873" s="9" t="s">
        <v>2394</v>
      </c>
      <c r="I873" s="64" t="s">
        <v>4296</v>
      </c>
      <c r="J873" s="9">
        <v>3208860171</v>
      </c>
      <c r="K873" s="9" t="s">
        <v>280</v>
      </c>
      <c r="L873" s="9">
        <v>30.932883</v>
      </c>
      <c r="M873" s="9">
        <v>69.88485</v>
      </c>
      <c r="N873" s="9" t="s">
        <v>8</v>
      </c>
      <c r="O873" s="9" t="s">
        <v>7</v>
      </c>
      <c r="P873" s="9" t="s">
        <v>8</v>
      </c>
      <c r="R873" s="9">
        <v>8</v>
      </c>
      <c r="T873" s="9" t="s">
        <v>3978</v>
      </c>
      <c r="U873" s="9">
        <v>103200</v>
      </c>
      <c r="V873" s="9" t="s">
        <v>258</v>
      </c>
      <c r="W873" s="10" t="s">
        <v>11</v>
      </c>
      <c r="X873" s="10" t="s">
        <v>1471</v>
      </c>
      <c r="Y873" s="4"/>
      <c r="Z873" s="179"/>
      <c r="AA873" s="179"/>
      <c r="AB873" s="179"/>
      <c r="AC873" s="179"/>
      <c r="AD873" s="179"/>
      <c r="AE873" s="179"/>
      <c r="AF873" s="179"/>
      <c r="AG873" s="179"/>
      <c r="AH873" s="179"/>
      <c r="AI873" s="179"/>
      <c r="AJ873" s="179"/>
      <c r="AK873" s="179"/>
      <c r="AL873" s="179"/>
      <c r="AM873" s="179"/>
      <c r="AN873" s="179"/>
      <c r="AO873" s="179"/>
      <c r="AP873" s="179"/>
      <c r="AQ873" s="179"/>
      <c r="AR873" s="179"/>
      <c r="AS873" s="179"/>
      <c r="AT873" s="179"/>
      <c r="AU873" s="179"/>
      <c r="AV873" s="179"/>
      <c r="AW873" s="179"/>
      <c r="AX873" s="179"/>
      <c r="AY873" s="179"/>
      <c r="AZ873" s="179"/>
      <c r="BA873" s="179"/>
      <c r="BB873" s="179"/>
      <c r="BC873" s="179"/>
      <c r="BD873" s="179"/>
      <c r="BE873" s="179"/>
      <c r="BF873" s="179"/>
      <c r="BG873" s="179"/>
      <c r="BH873" s="179"/>
      <c r="BI873" s="179"/>
      <c r="BJ873" s="179"/>
      <c r="BK873" s="179"/>
      <c r="BL873" s="179"/>
      <c r="BM873" s="179"/>
      <c r="BN873" s="179"/>
      <c r="BO873" s="179"/>
      <c r="BP873" s="179"/>
      <c r="BQ873" s="179"/>
      <c r="BR873" s="179"/>
      <c r="BS873" s="179"/>
      <c r="BT873" s="179"/>
      <c r="BU873" s="179"/>
      <c r="BV873" s="179"/>
      <c r="BW873" s="179"/>
      <c r="BX873" s="179"/>
      <c r="BY873" s="179"/>
      <c r="BZ873" s="179"/>
      <c r="CA873" s="179"/>
      <c r="CB873" s="179"/>
      <c r="CC873" s="179"/>
      <c r="CD873" s="179"/>
      <c r="CE873" s="179"/>
      <c r="CF873" s="179"/>
      <c r="CG873" s="179"/>
      <c r="CH873" s="179"/>
      <c r="CI873" s="179"/>
      <c r="CJ873" s="179"/>
      <c r="CK873" s="179"/>
      <c r="CL873" s="179"/>
      <c r="CM873" s="179"/>
      <c r="CN873" s="179"/>
      <c r="CO873" s="179"/>
      <c r="CP873" s="179"/>
      <c r="CQ873" s="179"/>
      <c r="CR873" s="179"/>
      <c r="CS873" s="179"/>
      <c r="CT873" s="179"/>
      <c r="CU873" s="179"/>
      <c r="CV873" s="179"/>
      <c r="CW873" s="179"/>
      <c r="CX873" s="179"/>
      <c r="CY873" s="179"/>
      <c r="CZ873" s="179"/>
      <c r="DA873" s="179"/>
      <c r="DB873" s="179"/>
      <c r="DC873" s="179"/>
      <c r="DD873" s="179"/>
      <c r="DE873" s="179"/>
      <c r="DF873" s="179"/>
      <c r="DG873" s="179"/>
      <c r="DH873" s="179"/>
      <c r="DI873" s="179"/>
      <c r="DJ873" s="179"/>
      <c r="DK873" s="179"/>
      <c r="DL873" s="179"/>
      <c r="DM873" s="179"/>
      <c r="DN873" s="179"/>
      <c r="DO873" s="179"/>
      <c r="DP873" s="179"/>
      <c r="DQ873" s="179"/>
      <c r="DR873" s="179"/>
      <c r="DS873" s="179"/>
      <c r="DT873" s="179"/>
      <c r="DU873" s="179"/>
      <c r="DV873" s="179"/>
      <c r="DW873" s="179"/>
      <c r="DX873" s="179"/>
      <c r="DY873" s="179"/>
      <c r="DZ873" s="179"/>
      <c r="EA873" s="179"/>
      <c r="EB873" s="179"/>
      <c r="EC873" s="179"/>
      <c r="ED873" s="179"/>
      <c r="EE873" s="179"/>
      <c r="EF873" s="179"/>
      <c r="EG873" s="179"/>
      <c r="EH873" s="179"/>
      <c r="EI873" s="179"/>
      <c r="EJ873" s="179"/>
      <c r="EK873" s="179"/>
      <c r="EL873" s="179"/>
      <c r="EM873" s="179"/>
      <c r="EN873" s="179"/>
      <c r="EO873" s="179"/>
      <c r="EP873" s="179"/>
      <c r="EQ873" s="179"/>
      <c r="ER873" s="179"/>
      <c r="ES873" s="179"/>
      <c r="ET873" s="179"/>
      <c r="EU873" s="179"/>
      <c r="EV873" s="179"/>
      <c r="EW873" s="179"/>
      <c r="EX873" s="179"/>
      <c r="EY873" s="179"/>
      <c r="EZ873" s="179"/>
      <c r="FA873" s="179"/>
      <c r="FB873" s="179"/>
      <c r="FC873" s="179"/>
      <c r="FD873" s="179"/>
      <c r="FE873" s="179"/>
      <c r="FF873" s="179"/>
      <c r="FG873" s="179"/>
      <c r="FH873" s="179"/>
      <c r="FI873" s="179"/>
      <c r="FJ873" s="179"/>
      <c r="FK873" s="179"/>
      <c r="FL873" s="179"/>
      <c r="FM873" s="179"/>
      <c r="FN873" s="179"/>
      <c r="FO873" s="179"/>
      <c r="FP873" s="179"/>
      <c r="FQ873" s="179"/>
      <c r="FR873" s="179"/>
      <c r="FS873" s="179"/>
      <c r="FT873" s="179"/>
      <c r="FU873" s="179"/>
      <c r="FV873" s="179"/>
      <c r="FW873" s="179"/>
      <c r="FX873" s="179"/>
      <c r="FY873" s="179"/>
      <c r="FZ873" s="179"/>
      <c r="GA873" s="179"/>
      <c r="GB873" s="179"/>
      <c r="GC873" s="179"/>
      <c r="GD873" s="179"/>
      <c r="GE873" s="179"/>
      <c r="GF873" s="179"/>
      <c r="GG873" s="179"/>
      <c r="GH873" s="179"/>
      <c r="GI873" s="179"/>
      <c r="GJ873" s="179"/>
      <c r="GK873" s="179"/>
      <c r="GL873" s="179"/>
      <c r="GM873" s="179"/>
      <c r="GN873" s="179"/>
      <c r="GO873" s="179"/>
      <c r="GP873" s="179"/>
      <c r="GQ873" s="179"/>
      <c r="GR873" s="179"/>
      <c r="GS873" s="179"/>
      <c r="GT873" s="179"/>
      <c r="GU873" s="179"/>
      <c r="GV873" s="179"/>
      <c r="GW873" s="179"/>
      <c r="GX873" s="179"/>
      <c r="GY873" s="179"/>
      <c r="GZ873" s="179"/>
      <c r="HA873" s="179"/>
      <c r="HB873" s="179"/>
      <c r="HC873" s="179"/>
      <c r="HD873" s="179"/>
      <c r="HE873" s="179"/>
      <c r="HF873" s="179"/>
      <c r="HG873" s="179"/>
      <c r="HH873" s="179"/>
      <c r="HI873" s="179"/>
      <c r="HJ873" s="179"/>
      <c r="HK873" s="179"/>
      <c r="HL873" s="179"/>
      <c r="HM873" s="179"/>
      <c r="HN873" s="179"/>
      <c r="HO873" s="179"/>
      <c r="HP873" s="179"/>
      <c r="HQ873" s="179"/>
      <c r="HR873" s="179"/>
      <c r="HS873" s="179"/>
      <c r="HT873" s="179"/>
      <c r="HU873" s="179"/>
      <c r="HV873" s="179"/>
      <c r="HW873" s="179"/>
      <c r="HX873" s="179"/>
      <c r="HY873" s="179"/>
      <c r="HZ873" s="179"/>
      <c r="IA873" s="179"/>
      <c r="IB873" s="179"/>
      <c r="IC873" s="179"/>
      <c r="ID873" s="179"/>
      <c r="IE873" s="179"/>
      <c r="IF873" s="179"/>
      <c r="IG873" s="179"/>
      <c r="IH873" s="179"/>
      <c r="II873" s="179"/>
      <c r="IJ873" s="179"/>
      <c r="IK873" s="179"/>
      <c r="IL873" s="179"/>
      <c r="IM873" s="179"/>
      <c r="IN873" s="179"/>
      <c r="IO873" s="179"/>
      <c r="IP873" s="179"/>
      <c r="IQ873" s="179"/>
      <c r="IR873" s="179"/>
      <c r="IS873" s="179"/>
      <c r="IT873" s="179"/>
      <c r="IU873" s="179"/>
      <c r="IV873" s="179"/>
      <c r="IW873" s="179"/>
      <c r="IX873" s="179"/>
      <c r="IY873" s="179"/>
      <c r="IZ873" s="179"/>
      <c r="JA873" s="179"/>
      <c r="JB873" s="179"/>
      <c r="JC873" s="179"/>
      <c r="JD873" s="179"/>
      <c r="JE873" s="179"/>
      <c r="JF873" s="179"/>
      <c r="JG873" s="179"/>
      <c r="JH873" s="179"/>
      <c r="JI873" s="179"/>
      <c r="JJ873" s="61"/>
    </row>
    <row r="874" spans="1:270" s="9" customFormat="1" ht="80.099999999999994" customHeight="1" x14ac:dyDescent="0.25">
      <c r="A874" s="9">
        <f t="shared" si="72"/>
        <v>852</v>
      </c>
      <c r="B874" s="9">
        <v>1</v>
      </c>
      <c r="C874" s="11" t="s">
        <v>1518</v>
      </c>
      <c r="D874" s="10" t="s">
        <v>276</v>
      </c>
      <c r="E874" s="9" t="s">
        <v>4017</v>
      </c>
      <c r="F874" s="9" t="s">
        <v>4017</v>
      </c>
      <c r="G874" s="9" t="s">
        <v>4191</v>
      </c>
      <c r="H874" s="9" t="s">
        <v>4222</v>
      </c>
      <c r="I874" s="64" t="s">
        <v>4297</v>
      </c>
      <c r="J874" s="9">
        <v>3480090201</v>
      </c>
      <c r="K874" s="9" t="s">
        <v>4017</v>
      </c>
      <c r="L874" s="9">
        <v>31.045895999999999</v>
      </c>
      <c r="M874" s="9">
        <v>69.799471999999994</v>
      </c>
      <c r="N874" s="9" t="s">
        <v>8</v>
      </c>
      <c r="O874" s="9" t="s">
        <v>7</v>
      </c>
      <c r="P874" s="9" t="s">
        <v>8</v>
      </c>
      <c r="Q874" s="9">
        <v>2</v>
      </c>
      <c r="T874" s="9" t="s">
        <v>3978</v>
      </c>
      <c r="U874" s="9">
        <v>35250</v>
      </c>
      <c r="V874" s="9" t="s">
        <v>258</v>
      </c>
      <c r="W874" s="10" t="s">
        <v>11</v>
      </c>
      <c r="X874" s="10" t="s">
        <v>1471</v>
      </c>
      <c r="Y874" s="4"/>
      <c r="Z874" s="179"/>
      <c r="AA874" s="179"/>
      <c r="AB874" s="179"/>
      <c r="AC874" s="179"/>
      <c r="AD874" s="179"/>
      <c r="AE874" s="179"/>
      <c r="AF874" s="179"/>
      <c r="AG874" s="179"/>
      <c r="AH874" s="179"/>
      <c r="AI874" s="179"/>
      <c r="AJ874" s="179"/>
      <c r="AK874" s="179"/>
      <c r="AL874" s="179"/>
      <c r="AM874" s="179"/>
      <c r="AN874" s="179"/>
      <c r="AO874" s="179"/>
      <c r="AP874" s="179"/>
      <c r="AQ874" s="179"/>
      <c r="AR874" s="179"/>
      <c r="AS874" s="179"/>
      <c r="AT874" s="179"/>
      <c r="AU874" s="179"/>
      <c r="AV874" s="179"/>
      <c r="AW874" s="179"/>
      <c r="AX874" s="179"/>
      <c r="AY874" s="179"/>
      <c r="AZ874" s="179"/>
      <c r="BA874" s="179"/>
      <c r="BB874" s="179"/>
      <c r="BC874" s="179"/>
      <c r="BD874" s="179"/>
      <c r="BE874" s="179"/>
      <c r="BF874" s="179"/>
      <c r="BG874" s="179"/>
      <c r="BH874" s="179"/>
      <c r="BI874" s="179"/>
      <c r="BJ874" s="179"/>
      <c r="BK874" s="179"/>
      <c r="BL874" s="179"/>
      <c r="BM874" s="179"/>
      <c r="BN874" s="179"/>
      <c r="BO874" s="179"/>
      <c r="BP874" s="179"/>
      <c r="BQ874" s="179"/>
      <c r="BR874" s="179"/>
      <c r="BS874" s="179"/>
      <c r="BT874" s="179"/>
      <c r="BU874" s="179"/>
      <c r="BV874" s="179"/>
      <c r="BW874" s="179"/>
      <c r="BX874" s="179"/>
      <c r="BY874" s="179"/>
      <c r="BZ874" s="179"/>
      <c r="CA874" s="179"/>
      <c r="CB874" s="179"/>
      <c r="CC874" s="179"/>
      <c r="CD874" s="179"/>
      <c r="CE874" s="179"/>
      <c r="CF874" s="179"/>
      <c r="CG874" s="179"/>
      <c r="CH874" s="179"/>
      <c r="CI874" s="179"/>
      <c r="CJ874" s="179"/>
      <c r="CK874" s="179"/>
      <c r="CL874" s="179"/>
      <c r="CM874" s="179"/>
      <c r="CN874" s="179"/>
      <c r="CO874" s="179"/>
      <c r="CP874" s="179"/>
      <c r="CQ874" s="179"/>
      <c r="CR874" s="179"/>
      <c r="CS874" s="179"/>
      <c r="CT874" s="179"/>
      <c r="CU874" s="179"/>
      <c r="CV874" s="179"/>
      <c r="CW874" s="179"/>
      <c r="CX874" s="179"/>
      <c r="CY874" s="179"/>
      <c r="CZ874" s="179"/>
      <c r="DA874" s="179"/>
      <c r="DB874" s="179"/>
      <c r="DC874" s="179"/>
      <c r="DD874" s="179"/>
      <c r="DE874" s="179"/>
      <c r="DF874" s="179"/>
      <c r="DG874" s="179"/>
      <c r="DH874" s="179"/>
      <c r="DI874" s="179"/>
      <c r="DJ874" s="179"/>
      <c r="DK874" s="179"/>
      <c r="DL874" s="179"/>
      <c r="DM874" s="179"/>
      <c r="DN874" s="179"/>
      <c r="DO874" s="179"/>
      <c r="DP874" s="179"/>
      <c r="DQ874" s="179"/>
      <c r="DR874" s="179"/>
      <c r="DS874" s="179"/>
      <c r="DT874" s="179"/>
      <c r="DU874" s="179"/>
      <c r="DV874" s="179"/>
      <c r="DW874" s="179"/>
      <c r="DX874" s="179"/>
      <c r="DY874" s="179"/>
      <c r="DZ874" s="179"/>
      <c r="EA874" s="179"/>
      <c r="EB874" s="179"/>
      <c r="EC874" s="179"/>
      <c r="ED874" s="179"/>
      <c r="EE874" s="179"/>
      <c r="EF874" s="179"/>
      <c r="EG874" s="179"/>
      <c r="EH874" s="179"/>
      <c r="EI874" s="179"/>
      <c r="EJ874" s="179"/>
      <c r="EK874" s="179"/>
      <c r="EL874" s="179"/>
      <c r="EM874" s="179"/>
      <c r="EN874" s="179"/>
      <c r="EO874" s="179"/>
      <c r="EP874" s="179"/>
      <c r="EQ874" s="179"/>
      <c r="ER874" s="179"/>
      <c r="ES874" s="179"/>
      <c r="ET874" s="179"/>
      <c r="EU874" s="179"/>
      <c r="EV874" s="179"/>
      <c r="EW874" s="179"/>
      <c r="EX874" s="179"/>
      <c r="EY874" s="179"/>
      <c r="EZ874" s="179"/>
      <c r="FA874" s="179"/>
      <c r="FB874" s="179"/>
      <c r="FC874" s="179"/>
      <c r="FD874" s="179"/>
      <c r="FE874" s="179"/>
      <c r="FF874" s="179"/>
      <c r="FG874" s="179"/>
      <c r="FH874" s="179"/>
      <c r="FI874" s="179"/>
      <c r="FJ874" s="179"/>
      <c r="FK874" s="179"/>
      <c r="FL874" s="179"/>
      <c r="FM874" s="179"/>
      <c r="FN874" s="179"/>
      <c r="FO874" s="179"/>
      <c r="FP874" s="179"/>
      <c r="FQ874" s="179"/>
      <c r="FR874" s="179"/>
      <c r="FS874" s="179"/>
      <c r="FT874" s="179"/>
      <c r="FU874" s="179"/>
      <c r="FV874" s="179"/>
      <c r="FW874" s="179"/>
      <c r="FX874" s="179"/>
      <c r="FY874" s="179"/>
      <c r="FZ874" s="179"/>
      <c r="GA874" s="179"/>
      <c r="GB874" s="179"/>
      <c r="GC874" s="179"/>
      <c r="GD874" s="179"/>
      <c r="GE874" s="179"/>
      <c r="GF874" s="179"/>
      <c r="GG874" s="179"/>
      <c r="GH874" s="179"/>
      <c r="GI874" s="179"/>
      <c r="GJ874" s="179"/>
      <c r="GK874" s="179"/>
      <c r="GL874" s="179"/>
      <c r="GM874" s="179"/>
      <c r="GN874" s="179"/>
      <c r="GO874" s="179"/>
      <c r="GP874" s="179"/>
      <c r="GQ874" s="179"/>
      <c r="GR874" s="179"/>
      <c r="GS874" s="179"/>
      <c r="GT874" s="179"/>
      <c r="GU874" s="179"/>
      <c r="GV874" s="179"/>
      <c r="GW874" s="179"/>
      <c r="GX874" s="179"/>
      <c r="GY874" s="179"/>
      <c r="GZ874" s="179"/>
      <c r="HA874" s="179"/>
      <c r="HB874" s="179"/>
      <c r="HC874" s="179"/>
      <c r="HD874" s="179"/>
      <c r="HE874" s="179"/>
      <c r="HF874" s="179"/>
      <c r="HG874" s="179"/>
      <c r="HH874" s="179"/>
      <c r="HI874" s="179"/>
      <c r="HJ874" s="179"/>
      <c r="HK874" s="179"/>
      <c r="HL874" s="179"/>
      <c r="HM874" s="179"/>
      <c r="HN874" s="179"/>
      <c r="HO874" s="179"/>
      <c r="HP874" s="179"/>
      <c r="HQ874" s="179"/>
      <c r="HR874" s="179"/>
      <c r="HS874" s="179"/>
      <c r="HT874" s="179"/>
      <c r="HU874" s="179"/>
      <c r="HV874" s="179"/>
      <c r="HW874" s="179"/>
      <c r="HX874" s="179"/>
      <c r="HY874" s="179"/>
      <c r="HZ874" s="179"/>
      <c r="IA874" s="179"/>
      <c r="IB874" s="179"/>
      <c r="IC874" s="179"/>
      <c r="ID874" s="179"/>
      <c r="IE874" s="179"/>
      <c r="IF874" s="179"/>
      <c r="IG874" s="179"/>
      <c r="IH874" s="179"/>
      <c r="II874" s="179"/>
      <c r="IJ874" s="179"/>
      <c r="IK874" s="179"/>
      <c r="IL874" s="179"/>
      <c r="IM874" s="179"/>
      <c r="IN874" s="179"/>
      <c r="IO874" s="179"/>
      <c r="IP874" s="179"/>
      <c r="IQ874" s="179"/>
      <c r="IR874" s="179"/>
      <c r="IS874" s="179"/>
      <c r="IT874" s="179"/>
      <c r="IU874" s="179"/>
      <c r="IV874" s="179"/>
      <c r="IW874" s="179"/>
      <c r="IX874" s="179"/>
      <c r="IY874" s="179"/>
      <c r="IZ874" s="179"/>
      <c r="JA874" s="179"/>
      <c r="JB874" s="179"/>
      <c r="JC874" s="179"/>
      <c r="JD874" s="179"/>
      <c r="JE874" s="179"/>
      <c r="JF874" s="179"/>
      <c r="JG874" s="179"/>
      <c r="JH874" s="179"/>
      <c r="JI874" s="179"/>
      <c r="JJ874" s="61"/>
    </row>
    <row r="875" spans="1:270" s="9" customFormat="1" ht="80.099999999999994" customHeight="1" x14ac:dyDescent="0.25">
      <c r="A875" s="9">
        <f t="shared" si="72"/>
        <v>853</v>
      </c>
      <c r="B875" s="9">
        <f t="shared" si="75"/>
        <v>2</v>
      </c>
      <c r="C875" s="11" t="s">
        <v>1518</v>
      </c>
      <c r="D875" s="10" t="s">
        <v>276</v>
      </c>
      <c r="E875" s="9" t="s">
        <v>4017</v>
      </c>
      <c r="F875" s="9" t="s">
        <v>4017</v>
      </c>
      <c r="G875" s="9" t="s">
        <v>297</v>
      </c>
      <c r="H875" s="9" t="s">
        <v>4244</v>
      </c>
      <c r="I875" s="64" t="s">
        <v>4298</v>
      </c>
      <c r="J875" s="9">
        <v>3468699810</v>
      </c>
      <c r="K875" s="9" t="s">
        <v>4017</v>
      </c>
      <c r="L875" s="9">
        <v>30.748004999999999</v>
      </c>
      <c r="M875" s="9">
        <v>69.834772000000001</v>
      </c>
      <c r="N875" s="9" t="s">
        <v>8</v>
      </c>
      <c r="O875" s="9" t="s">
        <v>7</v>
      </c>
      <c r="P875" s="9" t="s">
        <v>8</v>
      </c>
      <c r="Q875" s="9">
        <v>2</v>
      </c>
      <c r="T875" s="9" t="s">
        <v>3978</v>
      </c>
      <c r="U875" s="9">
        <v>35250</v>
      </c>
      <c r="V875" s="9" t="s">
        <v>258</v>
      </c>
      <c r="W875" s="10" t="s">
        <v>11</v>
      </c>
      <c r="X875" s="10" t="s">
        <v>1471</v>
      </c>
      <c r="Y875" s="4"/>
      <c r="Z875" s="179"/>
      <c r="AA875" s="179"/>
      <c r="AB875" s="179"/>
      <c r="AC875" s="179"/>
      <c r="AD875" s="179"/>
      <c r="AE875" s="179"/>
      <c r="AF875" s="179"/>
      <c r="AG875" s="179"/>
      <c r="AH875" s="179"/>
      <c r="AI875" s="179"/>
      <c r="AJ875" s="179"/>
      <c r="AK875" s="179"/>
      <c r="AL875" s="179"/>
      <c r="AM875" s="179"/>
      <c r="AN875" s="179"/>
      <c r="AO875" s="179"/>
      <c r="AP875" s="179"/>
      <c r="AQ875" s="179"/>
      <c r="AR875" s="179"/>
      <c r="AS875" s="179"/>
      <c r="AT875" s="179"/>
      <c r="AU875" s="179"/>
      <c r="AV875" s="179"/>
      <c r="AW875" s="179"/>
      <c r="AX875" s="179"/>
      <c r="AY875" s="179"/>
      <c r="AZ875" s="179"/>
      <c r="BA875" s="179"/>
      <c r="BB875" s="179"/>
      <c r="BC875" s="179"/>
      <c r="BD875" s="179"/>
      <c r="BE875" s="179"/>
      <c r="BF875" s="179"/>
      <c r="BG875" s="179"/>
      <c r="BH875" s="179"/>
      <c r="BI875" s="179"/>
      <c r="BJ875" s="179"/>
      <c r="BK875" s="179"/>
      <c r="BL875" s="179"/>
      <c r="BM875" s="179"/>
      <c r="BN875" s="179"/>
      <c r="BO875" s="179"/>
      <c r="BP875" s="179"/>
      <c r="BQ875" s="179"/>
      <c r="BR875" s="179"/>
      <c r="BS875" s="179"/>
      <c r="BT875" s="179"/>
      <c r="BU875" s="179"/>
      <c r="BV875" s="179"/>
      <c r="BW875" s="179"/>
      <c r="BX875" s="179"/>
      <c r="BY875" s="179"/>
      <c r="BZ875" s="179"/>
      <c r="CA875" s="179"/>
      <c r="CB875" s="179"/>
      <c r="CC875" s="179"/>
      <c r="CD875" s="179"/>
      <c r="CE875" s="179"/>
      <c r="CF875" s="179"/>
      <c r="CG875" s="179"/>
      <c r="CH875" s="179"/>
      <c r="CI875" s="179"/>
      <c r="CJ875" s="179"/>
      <c r="CK875" s="179"/>
      <c r="CL875" s="179"/>
      <c r="CM875" s="179"/>
      <c r="CN875" s="179"/>
      <c r="CO875" s="179"/>
      <c r="CP875" s="179"/>
      <c r="CQ875" s="179"/>
      <c r="CR875" s="179"/>
      <c r="CS875" s="179"/>
      <c r="CT875" s="179"/>
      <c r="CU875" s="179"/>
      <c r="CV875" s="179"/>
      <c r="CW875" s="179"/>
      <c r="CX875" s="179"/>
      <c r="CY875" s="179"/>
      <c r="CZ875" s="179"/>
      <c r="DA875" s="179"/>
      <c r="DB875" s="179"/>
      <c r="DC875" s="179"/>
      <c r="DD875" s="179"/>
      <c r="DE875" s="179"/>
      <c r="DF875" s="179"/>
      <c r="DG875" s="179"/>
      <c r="DH875" s="179"/>
      <c r="DI875" s="179"/>
      <c r="DJ875" s="179"/>
      <c r="DK875" s="179"/>
      <c r="DL875" s="179"/>
      <c r="DM875" s="179"/>
      <c r="DN875" s="179"/>
      <c r="DO875" s="179"/>
      <c r="DP875" s="179"/>
      <c r="DQ875" s="179"/>
      <c r="DR875" s="179"/>
      <c r="DS875" s="179"/>
      <c r="DT875" s="179"/>
      <c r="DU875" s="179"/>
      <c r="DV875" s="179"/>
      <c r="DW875" s="179"/>
      <c r="DX875" s="179"/>
      <c r="DY875" s="179"/>
      <c r="DZ875" s="179"/>
      <c r="EA875" s="179"/>
      <c r="EB875" s="179"/>
      <c r="EC875" s="179"/>
      <c r="ED875" s="179"/>
      <c r="EE875" s="179"/>
      <c r="EF875" s="179"/>
      <c r="EG875" s="179"/>
      <c r="EH875" s="179"/>
      <c r="EI875" s="179"/>
      <c r="EJ875" s="179"/>
      <c r="EK875" s="179"/>
      <c r="EL875" s="179"/>
      <c r="EM875" s="179"/>
      <c r="EN875" s="179"/>
      <c r="EO875" s="179"/>
      <c r="EP875" s="179"/>
      <c r="EQ875" s="179"/>
      <c r="ER875" s="179"/>
      <c r="ES875" s="179"/>
      <c r="ET875" s="179"/>
      <c r="EU875" s="179"/>
      <c r="EV875" s="179"/>
      <c r="EW875" s="179"/>
      <c r="EX875" s="179"/>
      <c r="EY875" s="179"/>
      <c r="EZ875" s="179"/>
      <c r="FA875" s="179"/>
      <c r="FB875" s="179"/>
      <c r="FC875" s="179"/>
      <c r="FD875" s="179"/>
      <c r="FE875" s="179"/>
      <c r="FF875" s="179"/>
      <c r="FG875" s="179"/>
      <c r="FH875" s="179"/>
      <c r="FI875" s="179"/>
      <c r="FJ875" s="179"/>
      <c r="FK875" s="179"/>
      <c r="FL875" s="179"/>
      <c r="FM875" s="179"/>
      <c r="FN875" s="179"/>
      <c r="FO875" s="179"/>
      <c r="FP875" s="179"/>
      <c r="FQ875" s="179"/>
      <c r="FR875" s="179"/>
      <c r="FS875" s="179"/>
      <c r="FT875" s="179"/>
      <c r="FU875" s="179"/>
      <c r="FV875" s="179"/>
      <c r="FW875" s="179"/>
      <c r="FX875" s="179"/>
      <c r="FY875" s="179"/>
      <c r="FZ875" s="179"/>
      <c r="GA875" s="179"/>
      <c r="GB875" s="179"/>
      <c r="GC875" s="179"/>
      <c r="GD875" s="179"/>
      <c r="GE875" s="179"/>
      <c r="GF875" s="179"/>
      <c r="GG875" s="179"/>
      <c r="GH875" s="179"/>
      <c r="GI875" s="179"/>
      <c r="GJ875" s="179"/>
      <c r="GK875" s="179"/>
      <c r="GL875" s="179"/>
      <c r="GM875" s="179"/>
      <c r="GN875" s="179"/>
      <c r="GO875" s="179"/>
      <c r="GP875" s="179"/>
      <c r="GQ875" s="179"/>
      <c r="GR875" s="179"/>
      <c r="GS875" s="179"/>
      <c r="GT875" s="179"/>
      <c r="GU875" s="179"/>
      <c r="GV875" s="179"/>
      <c r="GW875" s="179"/>
      <c r="GX875" s="179"/>
      <c r="GY875" s="179"/>
      <c r="GZ875" s="179"/>
      <c r="HA875" s="179"/>
      <c r="HB875" s="179"/>
      <c r="HC875" s="179"/>
      <c r="HD875" s="179"/>
      <c r="HE875" s="179"/>
      <c r="HF875" s="179"/>
      <c r="HG875" s="179"/>
      <c r="HH875" s="179"/>
      <c r="HI875" s="179"/>
      <c r="HJ875" s="179"/>
      <c r="HK875" s="179"/>
      <c r="HL875" s="179"/>
      <c r="HM875" s="179"/>
      <c r="HN875" s="179"/>
      <c r="HO875" s="179"/>
      <c r="HP875" s="179"/>
      <c r="HQ875" s="179"/>
      <c r="HR875" s="179"/>
      <c r="HS875" s="179"/>
      <c r="HT875" s="179"/>
      <c r="HU875" s="179"/>
      <c r="HV875" s="179"/>
      <c r="HW875" s="179"/>
      <c r="HX875" s="179"/>
      <c r="HY875" s="179"/>
      <c r="HZ875" s="179"/>
      <c r="IA875" s="179"/>
      <c r="IB875" s="179"/>
      <c r="IC875" s="179"/>
      <c r="ID875" s="179"/>
      <c r="IE875" s="179"/>
      <c r="IF875" s="179"/>
      <c r="IG875" s="179"/>
      <c r="IH875" s="179"/>
      <c r="II875" s="179"/>
      <c r="IJ875" s="179"/>
      <c r="IK875" s="179"/>
      <c r="IL875" s="179"/>
      <c r="IM875" s="179"/>
      <c r="IN875" s="179"/>
      <c r="IO875" s="179"/>
      <c r="IP875" s="179"/>
      <c r="IQ875" s="179"/>
      <c r="IR875" s="179"/>
      <c r="IS875" s="179"/>
      <c r="IT875" s="179"/>
      <c r="IU875" s="179"/>
      <c r="IV875" s="179"/>
      <c r="IW875" s="179"/>
      <c r="IX875" s="179"/>
      <c r="IY875" s="179"/>
      <c r="IZ875" s="179"/>
      <c r="JA875" s="179"/>
      <c r="JB875" s="179"/>
      <c r="JC875" s="179"/>
      <c r="JD875" s="179"/>
      <c r="JE875" s="179"/>
      <c r="JF875" s="179"/>
      <c r="JG875" s="179"/>
      <c r="JH875" s="179"/>
      <c r="JI875" s="179"/>
      <c r="JJ875" s="61"/>
    </row>
    <row r="876" spans="1:270" s="9" customFormat="1" ht="80.099999999999994" customHeight="1" x14ac:dyDescent="0.25">
      <c r="A876" s="9">
        <f t="shared" si="72"/>
        <v>854</v>
      </c>
      <c r="B876" s="9">
        <f t="shared" ref="B876:B891" si="76">B875+1</f>
        <v>3</v>
      </c>
      <c r="C876" s="11" t="s">
        <v>1518</v>
      </c>
      <c r="D876" s="10" t="s">
        <v>276</v>
      </c>
      <c r="E876" s="9" t="s">
        <v>280</v>
      </c>
      <c r="F876" s="9" t="s">
        <v>280</v>
      </c>
      <c r="G876" s="88" t="s">
        <v>3735</v>
      </c>
      <c r="H876" s="9" t="s">
        <v>4299</v>
      </c>
      <c r="I876" s="64" t="s">
        <v>4300</v>
      </c>
      <c r="J876" s="9">
        <v>3232379666</v>
      </c>
      <c r="K876" s="9" t="s">
        <v>280</v>
      </c>
      <c r="L876" s="9">
        <v>30.884537000000002</v>
      </c>
      <c r="M876" s="9">
        <v>69.905692999999999</v>
      </c>
      <c r="N876" s="9" t="s">
        <v>8</v>
      </c>
      <c r="O876" s="9" t="s">
        <v>7</v>
      </c>
      <c r="P876" s="9" t="s">
        <v>8</v>
      </c>
      <c r="Q876" s="9">
        <v>2</v>
      </c>
      <c r="T876" s="9" t="s">
        <v>3978</v>
      </c>
      <c r="U876" s="9">
        <v>35250</v>
      </c>
      <c r="V876" s="9" t="s">
        <v>258</v>
      </c>
      <c r="W876" s="10" t="s">
        <v>11</v>
      </c>
      <c r="X876" s="10" t="s">
        <v>1471</v>
      </c>
      <c r="Y876" s="4"/>
      <c r="Z876" s="179"/>
      <c r="AA876" s="179"/>
      <c r="AB876" s="179"/>
      <c r="AC876" s="179"/>
      <c r="AD876" s="179"/>
      <c r="AE876" s="179"/>
      <c r="AF876" s="179"/>
      <c r="AG876" s="179"/>
      <c r="AH876" s="179"/>
      <c r="AI876" s="179"/>
      <c r="AJ876" s="179"/>
      <c r="AK876" s="179"/>
      <c r="AL876" s="179"/>
      <c r="AM876" s="179"/>
      <c r="AN876" s="179"/>
      <c r="AO876" s="179"/>
      <c r="AP876" s="179"/>
      <c r="AQ876" s="179"/>
      <c r="AR876" s="179"/>
      <c r="AS876" s="179"/>
      <c r="AT876" s="179"/>
      <c r="AU876" s="179"/>
      <c r="AV876" s="179"/>
      <c r="AW876" s="179"/>
      <c r="AX876" s="179"/>
      <c r="AY876" s="179"/>
      <c r="AZ876" s="179"/>
      <c r="BA876" s="179"/>
      <c r="BB876" s="179"/>
      <c r="BC876" s="179"/>
      <c r="BD876" s="179"/>
      <c r="BE876" s="179"/>
      <c r="BF876" s="179"/>
      <c r="BG876" s="179"/>
      <c r="BH876" s="179"/>
      <c r="BI876" s="179"/>
      <c r="BJ876" s="179"/>
      <c r="BK876" s="179"/>
      <c r="BL876" s="179"/>
      <c r="BM876" s="179"/>
      <c r="BN876" s="179"/>
      <c r="BO876" s="179"/>
      <c r="BP876" s="179"/>
      <c r="BQ876" s="179"/>
      <c r="BR876" s="179"/>
      <c r="BS876" s="179"/>
      <c r="BT876" s="179"/>
      <c r="BU876" s="179"/>
      <c r="BV876" s="179"/>
      <c r="BW876" s="179"/>
      <c r="BX876" s="179"/>
      <c r="BY876" s="179"/>
      <c r="BZ876" s="179"/>
      <c r="CA876" s="179"/>
      <c r="CB876" s="179"/>
      <c r="CC876" s="179"/>
      <c r="CD876" s="179"/>
      <c r="CE876" s="179"/>
      <c r="CF876" s="179"/>
      <c r="CG876" s="179"/>
      <c r="CH876" s="179"/>
      <c r="CI876" s="179"/>
      <c r="CJ876" s="179"/>
      <c r="CK876" s="179"/>
      <c r="CL876" s="179"/>
      <c r="CM876" s="179"/>
      <c r="CN876" s="179"/>
      <c r="CO876" s="179"/>
      <c r="CP876" s="179"/>
      <c r="CQ876" s="179"/>
      <c r="CR876" s="179"/>
      <c r="CS876" s="179"/>
      <c r="CT876" s="179"/>
      <c r="CU876" s="179"/>
      <c r="CV876" s="179"/>
      <c r="CW876" s="179"/>
      <c r="CX876" s="179"/>
      <c r="CY876" s="179"/>
      <c r="CZ876" s="179"/>
      <c r="DA876" s="179"/>
      <c r="DB876" s="179"/>
      <c r="DC876" s="179"/>
      <c r="DD876" s="179"/>
      <c r="DE876" s="179"/>
      <c r="DF876" s="179"/>
      <c r="DG876" s="179"/>
      <c r="DH876" s="179"/>
      <c r="DI876" s="179"/>
      <c r="DJ876" s="179"/>
      <c r="DK876" s="179"/>
      <c r="DL876" s="179"/>
      <c r="DM876" s="179"/>
      <c r="DN876" s="179"/>
      <c r="DO876" s="179"/>
      <c r="DP876" s="179"/>
      <c r="DQ876" s="179"/>
      <c r="DR876" s="179"/>
      <c r="DS876" s="179"/>
      <c r="DT876" s="179"/>
      <c r="DU876" s="179"/>
      <c r="DV876" s="179"/>
      <c r="DW876" s="179"/>
      <c r="DX876" s="179"/>
      <c r="DY876" s="179"/>
      <c r="DZ876" s="179"/>
      <c r="EA876" s="179"/>
      <c r="EB876" s="179"/>
      <c r="EC876" s="179"/>
      <c r="ED876" s="179"/>
      <c r="EE876" s="179"/>
      <c r="EF876" s="179"/>
      <c r="EG876" s="179"/>
      <c r="EH876" s="179"/>
      <c r="EI876" s="179"/>
      <c r="EJ876" s="179"/>
      <c r="EK876" s="179"/>
      <c r="EL876" s="179"/>
      <c r="EM876" s="179"/>
      <c r="EN876" s="179"/>
      <c r="EO876" s="179"/>
      <c r="EP876" s="179"/>
      <c r="EQ876" s="179"/>
      <c r="ER876" s="179"/>
      <c r="ES876" s="179"/>
      <c r="ET876" s="179"/>
      <c r="EU876" s="179"/>
      <c r="EV876" s="179"/>
      <c r="EW876" s="179"/>
      <c r="EX876" s="179"/>
      <c r="EY876" s="179"/>
      <c r="EZ876" s="179"/>
      <c r="FA876" s="179"/>
      <c r="FB876" s="179"/>
      <c r="FC876" s="179"/>
      <c r="FD876" s="179"/>
      <c r="FE876" s="179"/>
      <c r="FF876" s="179"/>
      <c r="FG876" s="179"/>
      <c r="FH876" s="179"/>
      <c r="FI876" s="179"/>
      <c r="FJ876" s="179"/>
      <c r="FK876" s="179"/>
      <c r="FL876" s="179"/>
      <c r="FM876" s="179"/>
      <c r="FN876" s="179"/>
      <c r="FO876" s="179"/>
      <c r="FP876" s="179"/>
      <c r="FQ876" s="179"/>
      <c r="FR876" s="179"/>
      <c r="FS876" s="179"/>
      <c r="FT876" s="179"/>
      <c r="FU876" s="179"/>
      <c r="FV876" s="179"/>
      <c r="FW876" s="179"/>
      <c r="FX876" s="179"/>
      <c r="FY876" s="179"/>
      <c r="FZ876" s="179"/>
      <c r="GA876" s="179"/>
      <c r="GB876" s="179"/>
      <c r="GC876" s="179"/>
      <c r="GD876" s="179"/>
      <c r="GE876" s="179"/>
      <c r="GF876" s="179"/>
      <c r="GG876" s="179"/>
      <c r="GH876" s="179"/>
      <c r="GI876" s="179"/>
      <c r="GJ876" s="179"/>
      <c r="GK876" s="179"/>
      <c r="GL876" s="179"/>
      <c r="GM876" s="179"/>
      <c r="GN876" s="179"/>
      <c r="GO876" s="179"/>
      <c r="GP876" s="179"/>
      <c r="GQ876" s="179"/>
      <c r="GR876" s="179"/>
      <c r="GS876" s="179"/>
      <c r="GT876" s="179"/>
      <c r="GU876" s="179"/>
      <c r="GV876" s="179"/>
      <c r="GW876" s="179"/>
      <c r="GX876" s="179"/>
      <c r="GY876" s="179"/>
      <c r="GZ876" s="179"/>
      <c r="HA876" s="179"/>
      <c r="HB876" s="179"/>
      <c r="HC876" s="179"/>
      <c r="HD876" s="179"/>
      <c r="HE876" s="179"/>
      <c r="HF876" s="179"/>
      <c r="HG876" s="179"/>
      <c r="HH876" s="179"/>
      <c r="HI876" s="179"/>
      <c r="HJ876" s="179"/>
      <c r="HK876" s="179"/>
      <c r="HL876" s="179"/>
      <c r="HM876" s="179"/>
      <c r="HN876" s="179"/>
      <c r="HO876" s="179"/>
      <c r="HP876" s="179"/>
      <c r="HQ876" s="179"/>
      <c r="HR876" s="179"/>
      <c r="HS876" s="179"/>
      <c r="HT876" s="179"/>
      <c r="HU876" s="179"/>
      <c r="HV876" s="179"/>
      <c r="HW876" s="179"/>
      <c r="HX876" s="179"/>
      <c r="HY876" s="179"/>
      <c r="HZ876" s="179"/>
      <c r="IA876" s="179"/>
      <c r="IB876" s="179"/>
      <c r="IC876" s="179"/>
      <c r="ID876" s="179"/>
      <c r="IE876" s="179"/>
      <c r="IF876" s="179"/>
      <c r="IG876" s="179"/>
      <c r="IH876" s="179"/>
      <c r="II876" s="179"/>
      <c r="IJ876" s="179"/>
      <c r="IK876" s="179"/>
      <c r="IL876" s="179"/>
      <c r="IM876" s="179"/>
      <c r="IN876" s="179"/>
      <c r="IO876" s="179"/>
      <c r="IP876" s="179"/>
      <c r="IQ876" s="179"/>
      <c r="IR876" s="179"/>
      <c r="IS876" s="179"/>
      <c r="IT876" s="179"/>
      <c r="IU876" s="179"/>
      <c r="IV876" s="179"/>
      <c r="IW876" s="179"/>
      <c r="IX876" s="179"/>
      <c r="IY876" s="179"/>
      <c r="IZ876" s="179"/>
      <c r="JA876" s="179"/>
      <c r="JB876" s="179"/>
      <c r="JC876" s="179"/>
      <c r="JD876" s="179"/>
      <c r="JE876" s="179"/>
      <c r="JF876" s="179"/>
      <c r="JG876" s="179"/>
      <c r="JH876" s="179"/>
      <c r="JI876" s="179"/>
      <c r="JJ876" s="61"/>
    </row>
    <row r="877" spans="1:270" s="9" customFormat="1" ht="80.099999999999994" customHeight="1" x14ac:dyDescent="0.25">
      <c r="A877" s="9">
        <f t="shared" si="72"/>
        <v>855</v>
      </c>
      <c r="B877" s="9">
        <f t="shared" si="76"/>
        <v>4</v>
      </c>
      <c r="C877" s="11" t="s">
        <v>1518</v>
      </c>
      <c r="D877" s="10" t="s">
        <v>276</v>
      </c>
      <c r="E877" s="9" t="s">
        <v>280</v>
      </c>
      <c r="F877" s="9" t="s">
        <v>280</v>
      </c>
      <c r="G877" s="88" t="s">
        <v>3735</v>
      </c>
      <c r="H877" s="9" t="s">
        <v>43</v>
      </c>
      <c r="I877" s="64" t="s">
        <v>4300</v>
      </c>
      <c r="J877" s="9">
        <v>3412520335</v>
      </c>
      <c r="K877" s="9" t="s">
        <v>280</v>
      </c>
      <c r="L877" s="9">
        <v>30.862013000000001</v>
      </c>
      <c r="M877" s="9">
        <v>69.779092000000006</v>
      </c>
      <c r="N877" s="9" t="s">
        <v>8</v>
      </c>
      <c r="O877" s="9" t="s">
        <v>7</v>
      </c>
      <c r="P877" s="9" t="s">
        <v>8</v>
      </c>
      <c r="Q877" s="9">
        <v>2</v>
      </c>
      <c r="T877" s="9" t="s">
        <v>3978</v>
      </c>
      <c r="U877" s="9">
        <v>35250</v>
      </c>
      <c r="V877" s="9" t="s">
        <v>258</v>
      </c>
      <c r="W877" s="10" t="s">
        <v>11</v>
      </c>
      <c r="X877" s="10" t="s">
        <v>1471</v>
      </c>
      <c r="Y877" s="4"/>
      <c r="Z877" s="179"/>
      <c r="AA877" s="179"/>
      <c r="AB877" s="179"/>
      <c r="AC877" s="179"/>
      <c r="AD877" s="179"/>
      <c r="AE877" s="179"/>
      <c r="AF877" s="179"/>
      <c r="AG877" s="179"/>
      <c r="AH877" s="179"/>
      <c r="AI877" s="179"/>
      <c r="AJ877" s="179"/>
      <c r="AK877" s="179"/>
      <c r="AL877" s="179"/>
      <c r="AM877" s="179"/>
      <c r="AN877" s="179"/>
      <c r="AO877" s="179"/>
      <c r="AP877" s="179"/>
      <c r="AQ877" s="179"/>
      <c r="AR877" s="179"/>
      <c r="AS877" s="179"/>
      <c r="AT877" s="179"/>
      <c r="AU877" s="179"/>
      <c r="AV877" s="179"/>
      <c r="AW877" s="179"/>
      <c r="AX877" s="179"/>
      <c r="AY877" s="179"/>
      <c r="AZ877" s="179"/>
      <c r="BA877" s="179"/>
      <c r="BB877" s="179"/>
      <c r="BC877" s="179"/>
      <c r="BD877" s="179"/>
      <c r="BE877" s="179"/>
      <c r="BF877" s="179"/>
      <c r="BG877" s="179"/>
      <c r="BH877" s="179"/>
      <c r="BI877" s="179"/>
      <c r="BJ877" s="179"/>
      <c r="BK877" s="179"/>
      <c r="BL877" s="179"/>
      <c r="BM877" s="179"/>
      <c r="BN877" s="179"/>
      <c r="BO877" s="179"/>
      <c r="BP877" s="179"/>
      <c r="BQ877" s="179"/>
      <c r="BR877" s="179"/>
      <c r="BS877" s="179"/>
      <c r="BT877" s="179"/>
      <c r="BU877" s="179"/>
      <c r="BV877" s="179"/>
      <c r="BW877" s="179"/>
      <c r="BX877" s="179"/>
      <c r="BY877" s="179"/>
      <c r="BZ877" s="179"/>
      <c r="CA877" s="179"/>
      <c r="CB877" s="179"/>
      <c r="CC877" s="179"/>
      <c r="CD877" s="179"/>
      <c r="CE877" s="179"/>
      <c r="CF877" s="179"/>
      <c r="CG877" s="179"/>
      <c r="CH877" s="179"/>
      <c r="CI877" s="179"/>
      <c r="CJ877" s="179"/>
      <c r="CK877" s="179"/>
      <c r="CL877" s="179"/>
      <c r="CM877" s="179"/>
      <c r="CN877" s="179"/>
      <c r="CO877" s="179"/>
      <c r="CP877" s="179"/>
      <c r="CQ877" s="179"/>
      <c r="CR877" s="179"/>
      <c r="CS877" s="179"/>
      <c r="CT877" s="179"/>
      <c r="CU877" s="179"/>
      <c r="CV877" s="179"/>
      <c r="CW877" s="179"/>
      <c r="CX877" s="179"/>
      <c r="CY877" s="179"/>
      <c r="CZ877" s="179"/>
      <c r="DA877" s="179"/>
      <c r="DB877" s="179"/>
      <c r="DC877" s="179"/>
      <c r="DD877" s="179"/>
      <c r="DE877" s="179"/>
      <c r="DF877" s="179"/>
      <c r="DG877" s="179"/>
      <c r="DH877" s="179"/>
      <c r="DI877" s="179"/>
      <c r="DJ877" s="179"/>
      <c r="DK877" s="179"/>
      <c r="DL877" s="179"/>
      <c r="DM877" s="179"/>
      <c r="DN877" s="179"/>
      <c r="DO877" s="179"/>
      <c r="DP877" s="179"/>
      <c r="DQ877" s="179"/>
      <c r="DR877" s="179"/>
      <c r="DS877" s="179"/>
      <c r="DT877" s="179"/>
      <c r="DU877" s="179"/>
      <c r="DV877" s="179"/>
      <c r="DW877" s="179"/>
      <c r="DX877" s="179"/>
      <c r="DY877" s="179"/>
      <c r="DZ877" s="179"/>
      <c r="EA877" s="179"/>
      <c r="EB877" s="179"/>
      <c r="EC877" s="179"/>
      <c r="ED877" s="179"/>
      <c r="EE877" s="179"/>
      <c r="EF877" s="179"/>
      <c r="EG877" s="179"/>
      <c r="EH877" s="179"/>
      <c r="EI877" s="179"/>
      <c r="EJ877" s="179"/>
      <c r="EK877" s="179"/>
      <c r="EL877" s="179"/>
      <c r="EM877" s="179"/>
      <c r="EN877" s="179"/>
      <c r="EO877" s="179"/>
      <c r="EP877" s="179"/>
      <c r="EQ877" s="179"/>
      <c r="ER877" s="179"/>
      <c r="ES877" s="179"/>
      <c r="ET877" s="179"/>
      <c r="EU877" s="179"/>
      <c r="EV877" s="179"/>
      <c r="EW877" s="179"/>
      <c r="EX877" s="179"/>
      <c r="EY877" s="179"/>
      <c r="EZ877" s="179"/>
      <c r="FA877" s="179"/>
      <c r="FB877" s="179"/>
      <c r="FC877" s="179"/>
      <c r="FD877" s="179"/>
      <c r="FE877" s="179"/>
      <c r="FF877" s="179"/>
      <c r="FG877" s="179"/>
      <c r="FH877" s="179"/>
      <c r="FI877" s="179"/>
      <c r="FJ877" s="179"/>
      <c r="FK877" s="179"/>
      <c r="FL877" s="179"/>
      <c r="FM877" s="179"/>
      <c r="FN877" s="179"/>
      <c r="FO877" s="179"/>
      <c r="FP877" s="179"/>
      <c r="FQ877" s="179"/>
      <c r="FR877" s="179"/>
      <c r="FS877" s="179"/>
      <c r="FT877" s="179"/>
      <c r="FU877" s="179"/>
      <c r="FV877" s="179"/>
      <c r="FW877" s="179"/>
      <c r="FX877" s="179"/>
      <c r="FY877" s="179"/>
      <c r="FZ877" s="179"/>
      <c r="GA877" s="179"/>
      <c r="GB877" s="179"/>
      <c r="GC877" s="179"/>
      <c r="GD877" s="179"/>
      <c r="GE877" s="179"/>
      <c r="GF877" s="179"/>
      <c r="GG877" s="179"/>
      <c r="GH877" s="179"/>
      <c r="GI877" s="179"/>
      <c r="GJ877" s="179"/>
      <c r="GK877" s="179"/>
      <c r="GL877" s="179"/>
      <c r="GM877" s="179"/>
      <c r="GN877" s="179"/>
      <c r="GO877" s="179"/>
      <c r="GP877" s="179"/>
      <c r="GQ877" s="179"/>
      <c r="GR877" s="179"/>
      <c r="GS877" s="179"/>
      <c r="GT877" s="179"/>
      <c r="GU877" s="179"/>
      <c r="GV877" s="179"/>
      <c r="GW877" s="179"/>
      <c r="GX877" s="179"/>
      <c r="GY877" s="179"/>
      <c r="GZ877" s="179"/>
      <c r="HA877" s="179"/>
      <c r="HB877" s="179"/>
      <c r="HC877" s="179"/>
      <c r="HD877" s="179"/>
      <c r="HE877" s="179"/>
      <c r="HF877" s="179"/>
      <c r="HG877" s="179"/>
      <c r="HH877" s="179"/>
      <c r="HI877" s="179"/>
      <c r="HJ877" s="179"/>
      <c r="HK877" s="179"/>
      <c r="HL877" s="179"/>
      <c r="HM877" s="179"/>
      <c r="HN877" s="179"/>
      <c r="HO877" s="179"/>
      <c r="HP877" s="179"/>
      <c r="HQ877" s="179"/>
      <c r="HR877" s="179"/>
      <c r="HS877" s="179"/>
      <c r="HT877" s="179"/>
      <c r="HU877" s="179"/>
      <c r="HV877" s="179"/>
      <c r="HW877" s="179"/>
      <c r="HX877" s="179"/>
      <c r="HY877" s="179"/>
      <c r="HZ877" s="179"/>
      <c r="IA877" s="179"/>
      <c r="IB877" s="179"/>
      <c r="IC877" s="179"/>
      <c r="ID877" s="179"/>
      <c r="IE877" s="179"/>
      <c r="IF877" s="179"/>
      <c r="IG877" s="179"/>
      <c r="IH877" s="179"/>
      <c r="II877" s="179"/>
      <c r="IJ877" s="179"/>
      <c r="IK877" s="179"/>
      <c r="IL877" s="179"/>
      <c r="IM877" s="179"/>
      <c r="IN877" s="179"/>
      <c r="IO877" s="179"/>
      <c r="IP877" s="179"/>
      <c r="IQ877" s="179"/>
      <c r="IR877" s="179"/>
      <c r="IS877" s="179"/>
      <c r="IT877" s="179"/>
      <c r="IU877" s="179"/>
      <c r="IV877" s="179"/>
      <c r="IW877" s="179"/>
      <c r="IX877" s="179"/>
      <c r="IY877" s="179"/>
      <c r="IZ877" s="179"/>
      <c r="JA877" s="179"/>
      <c r="JB877" s="179"/>
      <c r="JC877" s="179"/>
      <c r="JD877" s="179"/>
      <c r="JE877" s="179"/>
      <c r="JF877" s="179"/>
      <c r="JG877" s="179"/>
      <c r="JH877" s="179"/>
      <c r="JI877" s="179"/>
      <c r="JJ877" s="61"/>
    </row>
    <row r="878" spans="1:270" s="9" customFormat="1" ht="80.099999999999994" customHeight="1" x14ac:dyDescent="0.25">
      <c r="A878" s="9">
        <f t="shared" si="72"/>
        <v>856</v>
      </c>
      <c r="B878" s="9">
        <f t="shared" si="76"/>
        <v>5</v>
      </c>
      <c r="C878" s="11" t="s">
        <v>1518</v>
      </c>
      <c r="D878" s="10" t="s">
        <v>276</v>
      </c>
      <c r="E878" s="9" t="s">
        <v>280</v>
      </c>
      <c r="F878" s="9" t="s">
        <v>280</v>
      </c>
      <c r="G878" s="9" t="s">
        <v>3980</v>
      </c>
      <c r="H878" s="9" t="s">
        <v>4301</v>
      </c>
      <c r="I878" s="64" t="s">
        <v>4302</v>
      </c>
      <c r="J878" s="9">
        <v>3412550978</v>
      </c>
      <c r="K878" s="9" t="s">
        <v>280</v>
      </c>
      <c r="L878" s="9">
        <v>31.005597000000002</v>
      </c>
      <c r="M878" s="9">
        <v>69.878067999999999</v>
      </c>
      <c r="N878" s="9" t="s">
        <v>8</v>
      </c>
      <c r="O878" s="9" t="s">
        <v>7</v>
      </c>
      <c r="P878" s="9" t="s">
        <v>8</v>
      </c>
      <c r="Q878" s="9">
        <v>2</v>
      </c>
      <c r="T878" s="9" t="s">
        <v>3978</v>
      </c>
      <c r="U878" s="9">
        <v>35250</v>
      </c>
      <c r="V878" s="9" t="s">
        <v>258</v>
      </c>
      <c r="W878" s="10" t="s">
        <v>11</v>
      </c>
      <c r="X878" s="10" t="s">
        <v>1471</v>
      </c>
      <c r="Y878" s="4"/>
      <c r="Z878" s="179"/>
      <c r="AA878" s="179"/>
      <c r="AB878" s="179"/>
      <c r="AC878" s="179"/>
      <c r="AD878" s="179"/>
      <c r="AE878" s="179"/>
      <c r="AF878" s="179"/>
      <c r="AG878" s="179"/>
      <c r="AH878" s="179"/>
      <c r="AI878" s="179"/>
      <c r="AJ878" s="179"/>
      <c r="AK878" s="179"/>
      <c r="AL878" s="179"/>
      <c r="AM878" s="179"/>
      <c r="AN878" s="179"/>
      <c r="AO878" s="179"/>
      <c r="AP878" s="179"/>
      <c r="AQ878" s="179"/>
      <c r="AR878" s="179"/>
      <c r="AS878" s="179"/>
      <c r="AT878" s="179"/>
      <c r="AU878" s="179"/>
      <c r="AV878" s="179"/>
      <c r="AW878" s="179"/>
      <c r="AX878" s="179"/>
      <c r="AY878" s="179"/>
      <c r="AZ878" s="179"/>
      <c r="BA878" s="179"/>
      <c r="BB878" s="179"/>
      <c r="BC878" s="179"/>
      <c r="BD878" s="179"/>
      <c r="BE878" s="179"/>
      <c r="BF878" s="179"/>
      <c r="BG878" s="179"/>
      <c r="BH878" s="179"/>
      <c r="BI878" s="179"/>
      <c r="BJ878" s="179"/>
      <c r="BK878" s="179"/>
      <c r="BL878" s="179"/>
      <c r="BM878" s="179"/>
      <c r="BN878" s="179"/>
      <c r="BO878" s="179"/>
      <c r="BP878" s="179"/>
      <c r="BQ878" s="179"/>
      <c r="BR878" s="179"/>
      <c r="BS878" s="179"/>
      <c r="BT878" s="179"/>
      <c r="BU878" s="179"/>
      <c r="BV878" s="179"/>
      <c r="BW878" s="179"/>
      <c r="BX878" s="179"/>
      <c r="BY878" s="179"/>
      <c r="BZ878" s="179"/>
      <c r="CA878" s="179"/>
      <c r="CB878" s="179"/>
      <c r="CC878" s="179"/>
      <c r="CD878" s="179"/>
      <c r="CE878" s="179"/>
      <c r="CF878" s="179"/>
      <c r="CG878" s="179"/>
      <c r="CH878" s="179"/>
      <c r="CI878" s="179"/>
      <c r="CJ878" s="179"/>
      <c r="CK878" s="179"/>
      <c r="CL878" s="179"/>
      <c r="CM878" s="179"/>
      <c r="CN878" s="179"/>
      <c r="CO878" s="179"/>
      <c r="CP878" s="179"/>
      <c r="CQ878" s="179"/>
      <c r="CR878" s="179"/>
      <c r="CS878" s="179"/>
      <c r="CT878" s="179"/>
      <c r="CU878" s="179"/>
      <c r="CV878" s="179"/>
      <c r="CW878" s="179"/>
      <c r="CX878" s="179"/>
      <c r="CY878" s="179"/>
      <c r="CZ878" s="179"/>
      <c r="DA878" s="179"/>
      <c r="DB878" s="179"/>
      <c r="DC878" s="179"/>
      <c r="DD878" s="179"/>
      <c r="DE878" s="179"/>
      <c r="DF878" s="179"/>
      <c r="DG878" s="179"/>
      <c r="DH878" s="179"/>
      <c r="DI878" s="179"/>
      <c r="DJ878" s="179"/>
      <c r="DK878" s="179"/>
      <c r="DL878" s="179"/>
      <c r="DM878" s="179"/>
      <c r="DN878" s="179"/>
      <c r="DO878" s="179"/>
      <c r="DP878" s="179"/>
      <c r="DQ878" s="179"/>
      <c r="DR878" s="179"/>
      <c r="DS878" s="179"/>
      <c r="DT878" s="179"/>
      <c r="DU878" s="179"/>
      <c r="DV878" s="179"/>
      <c r="DW878" s="179"/>
      <c r="DX878" s="179"/>
      <c r="DY878" s="179"/>
      <c r="DZ878" s="179"/>
      <c r="EA878" s="179"/>
      <c r="EB878" s="179"/>
      <c r="EC878" s="179"/>
      <c r="ED878" s="179"/>
      <c r="EE878" s="179"/>
      <c r="EF878" s="179"/>
      <c r="EG878" s="179"/>
      <c r="EH878" s="179"/>
      <c r="EI878" s="179"/>
      <c r="EJ878" s="179"/>
      <c r="EK878" s="179"/>
      <c r="EL878" s="179"/>
      <c r="EM878" s="179"/>
      <c r="EN878" s="179"/>
      <c r="EO878" s="179"/>
      <c r="EP878" s="179"/>
      <c r="EQ878" s="179"/>
      <c r="ER878" s="179"/>
      <c r="ES878" s="179"/>
      <c r="ET878" s="179"/>
      <c r="EU878" s="179"/>
      <c r="EV878" s="179"/>
      <c r="EW878" s="179"/>
      <c r="EX878" s="179"/>
      <c r="EY878" s="179"/>
      <c r="EZ878" s="179"/>
      <c r="FA878" s="179"/>
      <c r="FB878" s="179"/>
      <c r="FC878" s="179"/>
      <c r="FD878" s="179"/>
      <c r="FE878" s="179"/>
      <c r="FF878" s="179"/>
      <c r="FG878" s="179"/>
      <c r="FH878" s="179"/>
      <c r="FI878" s="179"/>
      <c r="FJ878" s="179"/>
      <c r="FK878" s="179"/>
      <c r="FL878" s="179"/>
      <c r="FM878" s="179"/>
      <c r="FN878" s="179"/>
      <c r="FO878" s="179"/>
      <c r="FP878" s="179"/>
      <c r="FQ878" s="179"/>
      <c r="FR878" s="179"/>
      <c r="FS878" s="179"/>
      <c r="FT878" s="179"/>
      <c r="FU878" s="179"/>
      <c r="FV878" s="179"/>
      <c r="FW878" s="179"/>
      <c r="FX878" s="179"/>
      <c r="FY878" s="179"/>
      <c r="FZ878" s="179"/>
      <c r="GA878" s="179"/>
      <c r="GB878" s="179"/>
      <c r="GC878" s="179"/>
      <c r="GD878" s="179"/>
      <c r="GE878" s="179"/>
      <c r="GF878" s="179"/>
      <c r="GG878" s="179"/>
      <c r="GH878" s="179"/>
      <c r="GI878" s="179"/>
      <c r="GJ878" s="179"/>
      <c r="GK878" s="179"/>
      <c r="GL878" s="179"/>
      <c r="GM878" s="179"/>
      <c r="GN878" s="179"/>
      <c r="GO878" s="179"/>
      <c r="GP878" s="179"/>
      <c r="GQ878" s="179"/>
      <c r="GR878" s="179"/>
      <c r="GS878" s="179"/>
      <c r="GT878" s="179"/>
      <c r="GU878" s="179"/>
      <c r="GV878" s="179"/>
      <c r="GW878" s="179"/>
      <c r="GX878" s="179"/>
      <c r="GY878" s="179"/>
      <c r="GZ878" s="179"/>
      <c r="HA878" s="179"/>
      <c r="HB878" s="179"/>
      <c r="HC878" s="179"/>
      <c r="HD878" s="179"/>
      <c r="HE878" s="179"/>
      <c r="HF878" s="179"/>
      <c r="HG878" s="179"/>
      <c r="HH878" s="179"/>
      <c r="HI878" s="179"/>
      <c r="HJ878" s="179"/>
      <c r="HK878" s="179"/>
      <c r="HL878" s="179"/>
      <c r="HM878" s="179"/>
      <c r="HN878" s="179"/>
      <c r="HO878" s="179"/>
      <c r="HP878" s="179"/>
      <c r="HQ878" s="179"/>
      <c r="HR878" s="179"/>
      <c r="HS878" s="179"/>
      <c r="HT878" s="179"/>
      <c r="HU878" s="179"/>
      <c r="HV878" s="179"/>
      <c r="HW878" s="179"/>
      <c r="HX878" s="179"/>
      <c r="HY878" s="179"/>
      <c r="HZ878" s="179"/>
      <c r="IA878" s="179"/>
      <c r="IB878" s="179"/>
      <c r="IC878" s="179"/>
      <c r="ID878" s="179"/>
      <c r="IE878" s="179"/>
      <c r="IF878" s="179"/>
      <c r="IG878" s="179"/>
      <c r="IH878" s="179"/>
      <c r="II878" s="179"/>
      <c r="IJ878" s="179"/>
      <c r="IK878" s="179"/>
      <c r="IL878" s="179"/>
      <c r="IM878" s="179"/>
      <c r="IN878" s="179"/>
      <c r="IO878" s="179"/>
      <c r="IP878" s="179"/>
      <c r="IQ878" s="179"/>
      <c r="IR878" s="179"/>
      <c r="IS878" s="179"/>
      <c r="IT878" s="179"/>
      <c r="IU878" s="179"/>
      <c r="IV878" s="179"/>
      <c r="IW878" s="179"/>
      <c r="IX878" s="179"/>
      <c r="IY878" s="179"/>
      <c r="IZ878" s="179"/>
      <c r="JA878" s="179"/>
      <c r="JB878" s="179"/>
      <c r="JC878" s="179"/>
      <c r="JD878" s="179"/>
      <c r="JE878" s="179"/>
      <c r="JF878" s="179"/>
      <c r="JG878" s="179"/>
      <c r="JH878" s="179"/>
      <c r="JI878" s="179"/>
      <c r="JJ878" s="61"/>
    </row>
    <row r="879" spans="1:270" s="9" customFormat="1" ht="80.099999999999994" customHeight="1" x14ac:dyDescent="0.25">
      <c r="A879" s="9">
        <f t="shared" si="72"/>
        <v>857</v>
      </c>
      <c r="B879" s="9">
        <f t="shared" si="76"/>
        <v>6</v>
      </c>
      <c r="C879" s="11" t="s">
        <v>1518</v>
      </c>
      <c r="D879" s="10" t="s">
        <v>276</v>
      </c>
      <c r="E879" s="9" t="s">
        <v>3983</v>
      </c>
      <c r="F879" s="9" t="s">
        <v>3983</v>
      </c>
      <c r="G879" s="9" t="s">
        <v>3983</v>
      </c>
      <c r="H879" s="9" t="s">
        <v>4303</v>
      </c>
      <c r="I879" s="64" t="s">
        <v>4304</v>
      </c>
      <c r="J879" s="9">
        <v>3412522494</v>
      </c>
      <c r="K879" s="9" t="s">
        <v>3983</v>
      </c>
      <c r="L879" s="9">
        <v>30.514151999999999</v>
      </c>
      <c r="M879" s="9">
        <v>70.110221999999993</v>
      </c>
      <c r="N879" s="9" t="s">
        <v>8</v>
      </c>
      <c r="O879" s="9" t="s">
        <v>7</v>
      </c>
      <c r="P879" s="9" t="s">
        <v>8</v>
      </c>
      <c r="Q879" s="9">
        <v>2</v>
      </c>
      <c r="T879" s="9" t="s">
        <v>3978</v>
      </c>
      <c r="U879" s="9">
        <v>35250</v>
      </c>
      <c r="V879" s="9" t="s">
        <v>258</v>
      </c>
      <c r="W879" s="10" t="s">
        <v>11</v>
      </c>
      <c r="X879" s="10" t="s">
        <v>1471</v>
      </c>
      <c r="Y879" s="4"/>
      <c r="Z879" s="179"/>
      <c r="AA879" s="179"/>
      <c r="AB879" s="179"/>
      <c r="AC879" s="179"/>
      <c r="AD879" s="179"/>
      <c r="AE879" s="179"/>
      <c r="AF879" s="179"/>
      <c r="AG879" s="179"/>
      <c r="AH879" s="179"/>
      <c r="AI879" s="179"/>
      <c r="AJ879" s="179"/>
      <c r="AK879" s="179"/>
      <c r="AL879" s="179"/>
      <c r="AM879" s="179"/>
      <c r="AN879" s="179"/>
      <c r="AO879" s="179"/>
      <c r="AP879" s="179"/>
      <c r="AQ879" s="179"/>
      <c r="AR879" s="179"/>
      <c r="AS879" s="179"/>
      <c r="AT879" s="179"/>
      <c r="AU879" s="179"/>
      <c r="AV879" s="179"/>
      <c r="AW879" s="179"/>
      <c r="AX879" s="179"/>
      <c r="AY879" s="179"/>
      <c r="AZ879" s="179"/>
      <c r="BA879" s="179"/>
      <c r="BB879" s="179"/>
      <c r="BC879" s="179"/>
      <c r="BD879" s="179"/>
      <c r="BE879" s="179"/>
      <c r="BF879" s="179"/>
      <c r="BG879" s="179"/>
      <c r="BH879" s="179"/>
      <c r="BI879" s="179"/>
      <c r="BJ879" s="179"/>
      <c r="BK879" s="179"/>
      <c r="BL879" s="179"/>
      <c r="BM879" s="179"/>
      <c r="BN879" s="179"/>
      <c r="BO879" s="179"/>
      <c r="BP879" s="179"/>
      <c r="BQ879" s="179"/>
      <c r="BR879" s="179"/>
      <c r="BS879" s="179"/>
      <c r="BT879" s="179"/>
      <c r="BU879" s="179"/>
      <c r="BV879" s="179"/>
      <c r="BW879" s="179"/>
      <c r="BX879" s="179"/>
      <c r="BY879" s="179"/>
      <c r="BZ879" s="179"/>
      <c r="CA879" s="179"/>
      <c r="CB879" s="179"/>
      <c r="CC879" s="179"/>
      <c r="CD879" s="179"/>
      <c r="CE879" s="179"/>
      <c r="CF879" s="179"/>
      <c r="CG879" s="179"/>
      <c r="CH879" s="179"/>
      <c r="CI879" s="179"/>
      <c r="CJ879" s="179"/>
      <c r="CK879" s="179"/>
      <c r="CL879" s="179"/>
      <c r="CM879" s="179"/>
      <c r="CN879" s="179"/>
      <c r="CO879" s="179"/>
      <c r="CP879" s="179"/>
      <c r="CQ879" s="179"/>
      <c r="CR879" s="179"/>
      <c r="CS879" s="179"/>
      <c r="CT879" s="179"/>
      <c r="CU879" s="179"/>
      <c r="CV879" s="179"/>
      <c r="CW879" s="179"/>
      <c r="CX879" s="179"/>
      <c r="CY879" s="179"/>
      <c r="CZ879" s="179"/>
      <c r="DA879" s="179"/>
      <c r="DB879" s="179"/>
      <c r="DC879" s="179"/>
      <c r="DD879" s="179"/>
      <c r="DE879" s="179"/>
      <c r="DF879" s="179"/>
      <c r="DG879" s="179"/>
      <c r="DH879" s="179"/>
      <c r="DI879" s="179"/>
      <c r="DJ879" s="179"/>
      <c r="DK879" s="179"/>
      <c r="DL879" s="179"/>
      <c r="DM879" s="179"/>
      <c r="DN879" s="179"/>
      <c r="DO879" s="179"/>
      <c r="DP879" s="179"/>
      <c r="DQ879" s="179"/>
      <c r="DR879" s="179"/>
      <c r="DS879" s="179"/>
      <c r="DT879" s="179"/>
      <c r="DU879" s="179"/>
      <c r="DV879" s="179"/>
      <c r="DW879" s="179"/>
      <c r="DX879" s="179"/>
      <c r="DY879" s="179"/>
      <c r="DZ879" s="179"/>
      <c r="EA879" s="179"/>
      <c r="EB879" s="179"/>
      <c r="EC879" s="179"/>
      <c r="ED879" s="179"/>
      <c r="EE879" s="179"/>
      <c r="EF879" s="179"/>
      <c r="EG879" s="179"/>
      <c r="EH879" s="179"/>
      <c r="EI879" s="179"/>
      <c r="EJ879" s="179"/>
      <c r="EK879" s="179"/>
      <c r="EL879" s="179"/>
      <c r="EM879" s="179"/>
      <c r="EN879" s="179"/>
      <c r="EO879" s="179"/>
      <c r="EP879" s="179"/>
      <c r="EQ879" s="179"/>
      <c r="ER879" s="179"/>
      <c r="ES879" s="179"/>
      <c r="ET879" s="179"/>
      <c r="EU879" s="179"/>
      <c r="EV879" s="179"/>
      <c r="EW879" s="179"/>
      <c r="EX879" s="179"/>
      <c r="EY879" s="179"/>
      <c r="EZ879" s="179"/>
      <c r="FA879" s="179"/>
      <c r="FB879" s="179"/>
      <c r="FC879" s="179"/>
      <c r="FD879" s="179"/>
      <c r="FE879" s="179"/>
      <c r="FF879" s="179"/>
      <c r="FG879" s="179"/>
      <c r="FH879" s="179"/>
      <c r="FI879" s="179"/>
      <c r="FJ879" s="179"/>
      <c r="FK879" s="179"/>
      <c r="FL879" s="179"/>
      <c r="FM879" s="179"/>
      <c r="FN879" s="179"/>
      <c r="FO879" s="179"/>
      <c r="FP879" s="179"/>
      <c r="FQ879" s="179"/>
      <c r="FR879" s="179"/>
      <c r="FS879" s="179"/>
      <c r="FT879" s="179"/>
      <c r="FU879" s="179"/>
      <c r="FV879" s="179"/>
      <c r="FW879" s="179"/>
      <c r="FX879" s="179"/>
      <c r="FY879" s="179"/>
      <c r="FZ879" s="179"/>
      <c r="GA879" s="179"/>
      <c r="GB879" s="179"/>
      <c r="GC879" s="179"/>
      <c r="GD879" s="179"/>
      <c r="GE879" s="179"/>
      <c r="GF879" s="179"/>
      <c r="GG879" s="179"/>
      <c r="GH879" s="179"/>
      <c r="GI879" s="179"/>
      <c r="GJ879" s="179"/>
      <c r="GK879" s="179"/>
      <c r="GL879" s="179"/>
      <c r="GM879" s="179"/>
      <c r="GN879" s="179"/>
      <c r="GO879" s="179"/>
      <c r="GP879" s="179"/>
      <c r="GQ879" s="179"/>
      <c r="GR879" s="179"/>
      <c r="GS879" s="179"/>
      <c r="GT879" s="179"/>
      <c r="GU879" s="179"/>
      <c r="GV879" s="179"/>
      <c r="GW879" s="179"/>
      <c r="GX879" s="179"/>
      <c r="GY879" s="179"/>
      <c r="GZ879" s="179"/>
      <c r="HA879" s="179"/>
      <c r="HB879" s="179"/>
      <c r="HC879" s="179"/>
      <c r="HD879" s="179"/>
      <c r="HE879" s="179"/>
      <c r="HF879" s="179"/>
      <c r="HG879" s="179"/>
      <c r="HH879" s="179"/>
      <c r="HI879" s="179"/>
      <c r="HJ879" s="179"/>
      <c r="HK879" s="179"/>
      <c r="HL879" s="179"/>
      <c r="HM879" s="179"/>
      <c r="HN879" s="179"/>
      <c r="HO879" s="179"/>
      <c r="HP879" s="179"/>
      <c r="HQ879" s="179"/>
      <c r="HR879" s="179"/>
      <c r="HS879" s="179"/>
      <c r="HT879" s="179"/>
      <c r="HU879" s="179"/>
      <c r="HV879" s="179"/>
      <c r="HW879" s="179"/>
      <c r="HX879" s="179"/>
      <c r="HY879" s="179"/>
      <c r="HZ879" s="179"/>
      <c r="IA879" s="179"/>
      <c r="IB879" s="179"/>
      <c r="IC879" s="179"/>
      <c r="ID879" s="179"/>
      <c r="IE879" s="179"/>
      <c r="IF879" s="179"/>
      <c r="IG879" s="179"/>
      <c r="IH879" s="179"/>
      <c r="II879" s="179"/>
      <c r="IJ879" s="179"/>
      <c r="IK879" s="179"/>
      <c r="IL879" s="179"/>
      <c r="IM879" s="179"/>
      <c r="IN879" s="179"/>
      <c r="IO879" s="179"/>
      <c r="IP879" s="179"/>
      <c r="IQ879" s="179"/>
      <c r="IR879" s="179"/>
      <c r="IS879" s="179"/>
      <c r="IT879" s="179"/>
      <c r="IU879" s="179"/>
      <c r="IV879" s="179"/>
      <c r="IW879" s="179"/>
      <c r="IX879" s="179"/>
      <c r="IY879" s="179"/>
      <c r="IZ879" s="179"/>
      <c r="JA879" s="179"/>
      <c r="JB879" s="179"/>
      <c r="JC879" s="179"/>
      <c r="JD879" s="179"/>
      <c r="JE879" s="179"/>
      <c r="JF879" s="179"/>
      <c r="JG879" s="179"/>
      <c r="JH879" s="179"/>
      <c r="JI879" s="179"/>
      <c r="JJ879" s="61"/>
    </row>
    <row r="880" spans="1:270" s="9" customFormat="1" ht="80.099999999999994" customHeight="1" x14ac:dyDescent="0.25">
      <c r="A880" s="9">
        <f t="shared" si="72"/>
        <v>858</v>
      </c>
      <c r="B880" s="9">
        <f t="shared" si="76"/>
        <v>7</v>
      </c>
      <c r="C880" s="11" t="s">
        <v>1518</v>
      </c>
      <c r="D880" s="10" t="s">
        <v>276</v>
      </c>
      <c r="E880" s="9" t="s">
        <v>280</v>
      </c>
      <c r="F880" s="9" t="s">
        <v>280</v>
      </c>
      <c r="G880" s="9" t="s">
        <v>281</v>
      </c>
      <c r="H880" s="9" t="s">
        <v>4305</v>
      </c>
      <c r="I880" s="64" t="s">
        <v>4306</v>
      </c>
      <c r="J880" s="9">
        <v>3468826887</v>
      </c>
      <c r="K880" s="9" t="s">
        <v>280</v>
      </c>
      <c r="L880" s="9">
        <v>30.856998000000001</v>
      </c>
      <c r="M880" s="9">
        <v>69.775441999999998</v>
      </c>
      <c r="N880" s="9" t="s">
        <v>8</v>
      </c>
      <c r="O880" s="9" t="s">
        <v>7</v>
      </c>
      <c r="P880" s="9" t="s">
        <v>8</v>
      </c>
      <c r="Q880" s="9">
        <v>2</v>
      </c>
      <c r="T880" s="9" t="s">
        <v>3978</v>
      </c>
      <c r="U880" s="9">
        <v>35250</v>
      </c>
      <c r="V880" s="9" t="s">
        <v>258</v>
      </c>
      <c r="W880" s="10" t="s">
        <v>11</v>
      </c>
      <c r="X880" s="10" t="s">
        <v>1471</v>
      </c>
      <c r="Y880" s="4"/>
      <c r="Z880" s="179"/>
      <c r="AA880" s="179"/>
      <c r="AB880" s="179"/>
      <c r="AC880" s="179"/>
      <c r="AD880" s="179"/>
      <c r="AE880" s="179"/>
      <c r="AF880" s="179"/>
      <c r="AG880" s="179"/>
      <c r="AH880" s="179"/>
      <c r="AI880" s="179"/>
      <c r="AJ880" s="179"/>
      <c r="AK880" s="179"/>
      <c r="AL880" s="179"/>
      <c r="AM880" s="179"/>
      <c r="AN880" s="179"/>
      <c r="AO880" s="179"/>
      <c r="AP880" s="179"/>
      <c r="AQ880" s="179"/>
      <c r="AR880" s="179"/>
      <c r="AS880" s="179"/>
      <c r="AT880" s="179"/>
      <c r="AU880" s="179"/>
      <c r="AV880" s="179"/>
      <c r="AW880" s="179"/>
      <c r="AX880" s="179"/>
      <c r="AY880" s="179"/>
      <c r="AZ880" s="179"/>
      <c r="BA880" s="179"/>
      <c r="BB880" s="179"/>
      <c r="BC880" s="179"/>
      <c r="BD880" s="179"/>
      <c r="BE880" s="179"/>
      <c r="BF880" s="179"/>
      <c r="BG880" s="179"/>
      <c r="BH880" s="179"/>
      <c r="BI880" s="179"/>
      <c r="BJ880" s="179"/>
      <c r="BK880" s="179"/>
      <c r="BL880" s="179"/>
      <c r="BM880" s="179"/>
      <c r="BN880" s="179"/>
      <c r="BO880" s="179"/>
      <c r="BP880" s="179"/>
      <c r="BQ880" s="179"/>
      <c r="BR880" s="179"/>
      <c r="BS880" s="179"/>
      <c r="BT880" s="179"/>
      <c r="BU880" s="179"/>
      <c r="BV880" s="179"/>
      <c r="BW880" s="179"/>
      <c r="BX880" s="179"/>
      <c r="BY880" s="179"/>
      <c r="BZ880" s="179"/>
      <c r="CA880" s="179"/>
      <c r="CB880" s="179"/>
      <c r="CC880" s="179"/>
      <c r="CD880" s="179"/>
      <c r="CE880" s="179"/>
      <c r="CF880" s="179"/>
      <c r="CG880" s="179"/>
      <c r="CH880" s="179"/>
      <c r="CI880" s="179"/>
      <c r="CJ880" s="179"/>
      <c r="CK880" s="179"/>
      <c r="CL880" s="179"/>
      <c r="CM880" s="179"/>
      <c r="CN880" s="179"/>
      <c r="CO880" s="179"/>
      <c r="CP880" s="179"/>
      <c r="CQ880" s="179"/>
      <c r="CR880" s="179"/>
      <c r="CS880" s="179"/>
      <c r="CT880" s="179"/>
      <c r="CU880" s="179"/>
      <c r="CV880" s="179"/>
      <c r="CW880" s="179"/>
      <c r="CX880" s="179"/>
      <c r="CY880" s="179"/>
      <c r="CZ880" s="179"/>
      <c r="DA880" s="179"/>
      <c r="DB880" s="179"/>
      <c r="DC880" s="179"/>
      <c r="DD880" s="179"/>
      <c r="DE880" s="179"/>
      <c r="DF880" s="179"/>
      <c r="DG880" s="179"/>
      <c r="DH880" s="179"/>
      <c r="DI880" s="179"/>
      <c r="DJ880" s="179"/>
      <c r="DK880" s="179"/>
      <c r="DL880" s="179"/>
      <c r="DM880" s="179"/>
      <c r="DN880" s="179"/>
      <c r="DO880" s="179"/>
      <c r="DP880" s="179"/>
      <c r="DQ880" s="179"/>
      <c r="DR880" s="179"/>
      <c r="DS880" s="179"/>
      <c r="DT880" s="179"/>
      <c r="DU880" s="179"/>
      <c r="DV880" s="179"/>
      <c r="DW880" s="179"/>
      <c r="DX880" s="179"/>
      <c r="DY880" s="179"/>
      <c r="DZ880" s="179"/>
      <c r="EA880" s="179"/>
      <c r="EB880" s="179"/>
      <c r="EC880" s="179"/>
      <c r="ED880" s="179"/>
      <c r="EE880" s="179"/>
      <c r="EF880" s="179"/>
      <c r="EG880" s="179"/>
      <c r="EH880" s="179"/>
      <c r="EI880" s="179"/>
      <c r="EJ880" s="179"/>
      <c r="EK880" s="179"/>
      <c r="EL880" s="179"/>
      <c r="EM880" s="179"/>
      <c r="EN880" s="179"/>
      <c r="EO880" s="179"/>
      <c r="EP880" s="179"/>
      <c r="EQ880" s="179"/>
      <c r="ER880" s="179"/>
      <c r="ES880" s="179"/>
      <c r="ET880" s="179"/>
      <c r="EU880" s="179"/>
      <c r="EV880" s="179"/>
      <c r="EW880" s="179"/>
      <c r="EX880" s="179"/>
      <c r="EY880" s="179"/>
      <c r="EZ880" s="179"/>
      <c r="FA880" s="179"/>
      <c r="FB880" s="179"/>
      <c r="FC880" s="179"/>
      <c r="FD880" s="179"/>
      <c r="FE880" s="179"/>
      <c r="FF880" s="179"/>
      <c r="FG880" s="179"/>
      <c r="FH880" s="179"/>
      <c r="FI880" s="179"/>
      <c r="FJ880" s="179"/>
      <c r="FK880" s="179"/>
      <c r="FL880" s="179"/>
      <c r="FM880" s="179"/>
      <c r="FN880" s="179"/>
      <c r="FO880" s="179"/>
      <c r="FP880" s="179"/>
      <c r="FQ880" s="179"/>
      <c r="FR880" s="179"/>
      <c r="FS880" s="179"/>
      <c r="FT880" s="179"/>
      <c r="FU880" s="179"/>
      <c r="FV880" s="179"/>
      <c r="FW880" s="179"/>
      <c r="FX880" s="179"/>
      <c r="FY880" s="179"/>
      <c r="FZ880" s="179"/>
      <c r="GA880" s="179"/>
      <c r="GB880" s="179"/>
      <c r="GC880" s="179"/>
      <c r="GD880" s="179"/>
      <c r="GE880" s="179"/>
      <c r="GF880" s="179"/>
      <c r="GG880" s="179"/>
      <c r="GH880" s="179"/>
      <c r="GI880" s="179"/>
      <c r="GJ880" s="179"/>
      <c r="GK880" s="179"/>
      <c r="GL880" s="179"/>
      <c r="GM880" s="179"/>
      <c r="GN880" s="179"/>
      <c r="GO880" s="179"/>
      <c r="GP880" s="179"/>
      <c r="GQ880" s="179"/>
      <c r="GR880" s="179"/>
      <c r="GS880" s="179"/>
      <c r="GT880" s="179"/>
      <c r="GU880" s="179"/>
      <c r="GV880" s="179"/>
      <c r="GW880" s="179"/>
      <c r="GX880" s="179"/>
      <c r="GY880" s="179"/>
      <c r="GZ880" s="179"/>
      <c r="HA880" s="179"/>
      <c r="HB880" s="179"/>
      <c r="HC880" s="179"/>
      <c r="HD880" s="179"/>
      <c r="HE880" s="179"/>
      <c r="HF880" s="179"/>
      <c r="HG880" s="179"/>
      <c r="HH880" s="179"/>
      <c r="HI880" s="179"/>
      <c r="HJ880" s="179"/>
      <c r="HK880" s="179"/>
      <c r="HL880" s="179"/>
      <c r="HM880" s="179"/>
      <c r="HN880" s="179"/>
      <c r="HO880" s="179"/>
      <c r="HP880" s="179"/>
      <c r="HQ880" s="179"/>
      <c r="HR880" s="179"/>
      <c r="HS880" s="179"/>
      <c r="HT880" s="179"/>
      <c r="HU880" s="179"/>
      <c r="HV880" s="179"/>
      <c r="HW880" s="179"/>
      <c r="HX880" s="179"/>
      <c r="HY880" s="179"/>
      <c r="HZ880" s="179"/>
      <c r="IA880" s="179"/>
      <c r="IB880" s="179"/>
      <c r="IC880" s="179"/>
      <c r="ID880" s="179"/>
      <c r="IE880" s="179"/>
      <c r="IF880" s="179"/>
      <c r="IG880" s="179"/>
      <c r="IH880" s="179"/>
      <c r="II880" s="179"/>
      <c r="IJ880" s="179"/>
      <c r="IK880" s="179"/>
      <c r="IL880" s="179"/>
      <c r="IM880" s="179"/>
      <c r="IN880" s="179"/>
      <c r="IO880" s="179"/>
      <c r="IP880" s="179"/>
      <c r="IQ880" s="179"/>
      <c r="IR880" s="179"/>
      <c r="IS880" s="179"/>
      <c r="IT880" s="179"/>
      <c r="IU880" s="179"/>
      <c r="IV880" s="179"/>
      <c r="IW880" s="179"/>
      <c r="IX880" s="179"/>
      <c r="IY880" s="179"/>
      <c r="IZ880" s="179"/>
      <c r="JA880" s="179"/>
      <c r="JB880" s="179"/>
      <c r="JC880" s="179"/>
      <c r="JD880" s="179"/>
      <c r="JE880" s="179"/>
      <c r="JF880" s="179"/>
      <c r="JG880" s="179"/>
      <c r="JH880" s="179"/>
      <c r="JI880" s="179"/>
      <c r="JJ880" s="61"/>
    </row>
    <row r="881" spans="1:270" s="9" customFormat="1" ht="80.099999999999994" customHeight="1" x14ac:dyDescent="0.25">
      <c r="A881" s="9">
        <f t="shared" si="72"/>
        <v>859</v>
      </c>
      <c r="B881" s="9">
        <f t="shared" si="76"/>
        <v>8</v>
      </c>
      <c r="C881" s="11" t="s">
        <v>1518</v>
      </c>
      <c r="D881" s="10" t="s">
        <v>276</v>
      </c>
      <c r="E881" s="9" t="s">
        <v>280</v>
      </c>
      <c r="F881" s="9" t="s">
        <v>280</v>
      </c>
      <c r="G881" s="9" t="s">
        <v>281</v>
      </c>
      <c r="H881" s="9" t="s">
        <v>4214</v>
      </c>
      <c r="I881" s="64" t="s">
        <v>4307</v>
      </c>
      <c r="J881" s="9">
        <v>3413312296</v>
      </c>
      <c r="K881" s="9" t="s">
        <v>280</v>
      </c>
      <c r="L881" s="9">
        <v>30.926988000000001</v>
      </c>
      <c r="M881" s="9">
        <v>69.896674000000004</v>
      </c>
      <c r="N881" s="9" t="s">
        <v>8</v>
      </c>
      <c r="O881" s="9" t="s">
        <v>7</v>
      </c>
      <c r="P881" s="9" t="s">
        <v>8</v>
      </c>
      <c r="Q881" s="9">
        <v>2</v>
      </c>
      <c r="T881" s="9" t="s">
        <v>3978</v>
      </c>
      <c r="U881" s="9">
        <v>35250</v>
      </c>
      <c r="V881" s="9" t="s">
        <v>258</v>
      </c>
      <c r="W881" s="10" t="s">
        <v>11</v>
      </c>
      <c r="X881" s="10" t="s">
        <v>1471</v>
      </c>
      <c r="Y881" s="4"/>
      <c r="Z881" s="179"/>
      <c r="AA881" s="179"/>
      <c r="AB881" s="179"/>
      <c r="AC881" s="179"/>
      <c r="AD881" s="179"/>
      <c r="AE881" s="179"/>
      <c r="AF881" s="179"/>
      <c r="AG881" s="179"/>
      <c r="AH881" s="179"/>
      <c r="AI881" s="179"/>
      <c r="AJ881" s="179"/>
      <c r="AK881" s="179"/>
      <c r="AL881" s="179"/>
      <c r="AM881" s="179"/>
      <c r="AN881" s="179"/>
      <c r="AO881" s="179"/>
      <c r="AP881" s="179"/>
      <c r="AQ881" s="179"/>
      <c r="AR881" s="179"/>
      <c r="AS881" s="179"/>
      <c r="AT881" s="179"/>
      <c r="AU881" s="179"/>
      <c r="AV881" s="179"/>
      <c r="AW881" s="179"/>
      <c r="AX881" s="179"/>
      <c r="AY881" s="179"/>
      <c r="AZ881" s="179"/>
      <c r="BA881" s="179"/>
      <c r="BB881" s="179"/>
      <c r="BC881" s="179"/>
      <c r="BD881" s="179"/>
      <c r="BE881" s="179"/>
      <c r="BF881" s="179"/>
      <c r="BG881" s="179"/>
      <c r="BH881" s="179"/>
      <c r="BI881" s="179"/>
      <c r="BJ881" s="179"/>
      <c r="BK881" s="179"/>
      <c r="BL881" s="179"/>
      <c r="BM881" s="179"/>
      <c r="BN881" s="179"/>
      <c r="BO881" s="179"/>
      <c r="BP881" s="179"/>
      <c r="BQ881" s="179"/>
      <c r="BR881" s="179"/>
      <c r="BS881" s="179"/>
      <c r="BT881" s="179"/>
      <c r="BU881" s="179"/>
      <c r="BV881" s="179"/>
      <c r="BW881" s="179"/>
      <c r="BX881" s="179"/>
      <c r="BY881" s="179"/>
      <c r="BZ881" s="179"/>
      <c r="CA881" s="179"/>
      <c r="CB881" s="179"/>
      <c r="CC881" s="179"/>
      <c r="CD881" s="179"/>
      <c r="CE881" s="179"/>
      <c r="CF881" s="179"/>
      <c r="CG881" s="179"/>
      <c r="CH881" s="179"/>
      <c r="CI881" s="179"/>
      <c r="CJ881" s="179"/>
      <c r="CK881" s="179"/>
      <c r="CL881" s="179"/>
      <c r="CM881" s="179"/>
      <c r="CN881" s="179"/>
      <c r="CO881" s="179"/>
      <c r="CP881" s="179"/>
      <c r="CQ881" s="179"/>
      <c r="CR881" s="179"/>
      <c r="CS881" s="179"/>
      <c r="CT881" s="179"/>
      <c r="CU881" s="179"/>
      <c r="CV881" s="179"/>
      <c r="CW881" s="179"/>
      <c r="CX881" s="179"/>
      <c r="CY881" s="179"/>
      <c r="CZ881" s="179"/>
      <c r="DA881" s="179"/>
      <c r="DB881" s="179"/>
      <c r="DC881" s="179"/>
      <c r="DD881" s="179"/>
      <c r="DE881" s="179"/>
      <c r="DF881" s="179"/>
      <c r="DG881" s="179"/>
      <c r="DH881" s="179"/>
      <c r="DI881" s="179"/>
      <c r="DJ881" s="179"/>
      <c r="DK881" s="179"/>
      <c r="DL881" s="179"/>
      <c r="DM881" s="179"/>
      <c r="DN881" s="179"/>
      <c r="DO881" s="179"/>
      <c r="DP881" s="179"/>
      <c r="DQ881" s="179"/>
      <c r="DR881" s="179"/>
      <c r="DS881" s="179"/>
      <c r="DT881" s="179"/>
      <c r="DU881" s="179"/>
      <c r="DV881" s="179"/>
      <c r="DW881" s="179"/>
      <c r="DX881" s="179"/>
      <c r="DY881" s="179"/>
      <c r="DZ881" s="179"/>
      <c r="EA881" s="179"/>
      <c r="EB881" s="179"/>
      <c r="EC881" s="179"/>
      <c r="ED881" s="179"/>
      <c r="EE881" s="179"/>
      <c r="EF881" s="179"/>
      <c r="EG881" s="179"/>
      <c r="EH881" s="179"/>
      <c r="EI881" s="179"/>
      <c r="EJ881" s="179"/>
      <c r="EK881" s="179"/>
      <c r="EL881" s="179"/>
      <c r="EM881" s="179"/>
      <c r="EN881" s="179"/>
      <c r="EO881" s="179"/>
      <c r="EP881" s="179"/>
      <c r="EQ881" s="179"/>
      <c r="ER881" s="179"/>
      <c r="ES881" s="179"/>
      <c r="ET881" s="179"/>
      <c r="EU881" s="179"/>
      <c r="EV881" s="179"/>
      <c r="EW881" s="179"/>
      <c r="EX881" s="179"/>
      <c r="EY881" s="179"/>
      <c r="EZ881" s="179"/>
      <c r="FA881" s="179"/>
      <c r="FB881" s="179"/>
      <c r="FC881" s="179"/>
      <c r="FD881" s="179"/>
      <c r="FE881" s="179"/>
      <c r="FF881" s="179"/>
      <c r="FG881" s="179"/>
      <c r="FH881" s="179"/>
      <c r="FI881" s="179"/>
      <c r="FJ881" s="179"/>
      <c r="FK881" s="179"/>
      <c r="FL881" s="179"/>
      <c r="FM881" s="179"/>
      <c r="FN881" s="179"/>
      <c r="FO881" s="179"/>
      <c r="FP881" s="179"/>
      <c r="FQ881" s="179"/>
      <c r="FR881" s="179"/>
      <c r="FS881" s="179"/>
      <c r="FT881" s="179"/>
      <c r="FU881" s="179"/>
      <c r="FV881" s="179"/>
      <c r="FW881" s="179"/>
      <c r="FX881" s="179"/>
      <c r="FY881" s="179"/>
      <c r="FZ881" s="179"/>
      <c r="GA881" s="179"/>
      <c r="GB881" s="179"/>
      <c r="GC881" s="179"/>
      <c r="GD881" s="179"/>
      <c r="GE881" s="179"/>
      <c r="GF881" s="179"/>
      <c r="GG881" s="179"/>
      <c r="GH881" s="179"/>
      <c r="GI881" s="179"/>
      <c r="GJ881" s="179"/>
      <c r="GK881" s="179"/>
      <c r="GL881" s="179"/>
      <c r="GM881" s="179"/>
      <c r="GN881" s="179"/>
      <c r="GO881" s="179"/>
      <c r="GP881" s="179"/>
      <c r="GQ881" s="179"/>
      <c r="GR881" s="179"/>
      <c r="GS881" s="179"/>
      <c r="GT881" s="179"/>
      <c r="GU881" s="179"/>
      <c r="GV881" s="179"/>
      <c r="GW881" s="179"/>
      <c r="GX881" s="179"/>
      <c r="GY881" s="179"/>
      <c r="GZ881" s="179"/>
      <c r="HA881" s="179"/>
      <c r="HB881" s="179"/>
      <c r="HC881" s="179"/>
      <c r="HD881" s="179"/>
      <c r="HE881" s="179"/>
      <c r="HF881" s="179"/>
      <c r="HG881" s="179"/>
      <c r="HH881" s="179"/>
      <c r="HI881" s="179"/>
      <c r="HJ881" s="179"/>
      <c r="HK881" s="179"/>
      <c r="HL881" s="179"/>
      <c r="HM881" s="179"/>
      <c r="HN881" s="179"/>
      <c r="HO881" s="179"/>
      <c r="HP881" s="179"/>
      <c r="HQ881" s="179"/>
      <c r="HR881" s="179"/>
      <c r="HS881" s="179"/>
      <c r="HT881" s="179"/>
      <c r="HU881" s="179"/>
      <c r="HV881" s="179"/>
      <c r="HW881" s="179"/>
      <c r="HX881" s="179"/>
      <c r="HY881" s="179"/>
      <c r="HZ881" s="179"/>
      <c r="IA881" s="179"/>
      <c r="IB881" s="179"/>
      <c r="IC881" s="179"/>
      <c r="ID881" s="179"/>
      <c r="IE881" s="179"/>
      <c r="IF881" s="179"/>
      <c r="IG881" s="179"/>
      <c r="IH881" s="179"/>
      <c r="II881" s="179"/>
      <c r="IJ881" s="179"/>
      <c r="IK881" s="179"/>
      <c r="IL881" s="179"/>
      <c r="IM881" s="179"/>
      <c r="IN881" s="179"/>
      <c r="IO881" s="179"/>
      <c r="IP881" s="179"/>
      <c r="IQ881" s="179"/>
      <c r="IR881" s="179"/>
      <c r="IS881" s="179"/>
      <c r="IT881" s="179"/>
      <c r="IU881" s="179"/>
      <c r="IV881" s="179"/>
      <c r="IW881" s="179"/>
      <c r="IX881" s="179"/>
      <c r="IY881" s="179"/>
      <c r="IZ881" s="179"/>
      <c r="JA881" s="179"/>
      <c r="JB881" s="179"/>
      <c r="JC881" s="179"/>
      <c r="JD881" s="179"/>
      <c r="JE881" s="179"/>
      <c r="JF881" s="179"/>
      <c r="JG881" s="179"/>
      <c r="JH881" s="179"/>
      <c r="JI881" s="179"/>
      <c r="JJ881" s="61"/>
    </row>
    <row r="882" spans="1:270" s="9" customFormat="1" ht="80.099999999999994" customHeight="1" x14ac:dyDescent="0.25">
      <c r="A882" s="9">
        <f t="shared" si="72"/>
        <v>860</v>
      </c>
      <c r="B882" s="9">
        <f t="shared" si="76"/>
        <v>9</v>
      </c>
      <c r="C882" s="11" t="s">
        <v>1518</v>
      </c>
      <c r="D882" s="10" t="s">
        <v>276</v>
      </c>
      <c r="E882" s="9" t="s">
        <v>280</v>
      </c>
      <c r="F882" s="9" t="s">
        <v>280</v>
      </c>
      <c r="G882" s="9" t="s">
        <v>281</v>
      </c>
      <c r="H882" s="9" t="s">
        <v>4308</v>
      </c>
      <c r="I882" s="64" t="s">
        <v>299</v>
      </c>
      <c r="J882" s="9">
        <v>3337962122</v>
      </c>
      <c r="K882" s="9" t="s">
        <v>280</v>
      </c>
      <c r="L882" s="9">
        <v>30.927676999999999</v>
      </c>
      <c r="M882" s="9">
        <v>69.897712999999996</v>
      </c>
      <c r="N882" s="9" t="s">
        <v>8</v>
      </c>
      <c r="O882" s="9" t="s">
        <v>7</v>
      </c>
      <c r="P882" s="9" t="s">
        <v>8</v>
      </c>
      <c r="Q882" s="9">
        <v>2</v>
      </c>
      <c r="T882" s="9" t="s">
        <v>3978</v>
      </c>
      <c r="U882" s="9">
        <v>35250</v>
      </c>
      <c r="V882" s="9" t="s">
        <v>258</v>
      </c>
      <c r="W882" s="10" t="s">
        <v>11</v>
      </c>
      <c r="X882" s="10" t="s">
        <v>1471</v>
      </c>
      <c r="Y882" s="4"/>
      <c r="Z882" s="179"/>
      <c r="AA882" s="179"/>
      <c r="AB882" s="179"/>
      <c r="AC882" s="179"/>
      <c r="AD882" s="179"/>
      <c r="AE882" s="179"/>
      <c r="AF882" s="179"/>
      <c r="AG882" s="179"/>
      <c r="AH882" s="179"/>
      <c r="AI882" s="179"/>
      <c r="AJ882" s="179"/>
      <c r="AK882" s="179"/>
      <c r="AL882" s="179"/>
      <c r="AM882" s="179"/>
      <c r="AN882" s="179"/>
      <c r="AO882" s="179"/>
      <c r="AP882" s="179"/>
      <c r="AQ882" s="179"/>
      <c r="AR882" s="179"/>
      <c r="AS882" s="179"/>
      <c r="AT882" s="179"/>
      <c r="AU882" s="179"/>
      <c r="AV882" s="179"/>
      <c r="AW882" s="179"/>
      <c r="AX882" s="179"/>
      <c r="AY882" s="179"/>
      <c r="AZ882" s="179"/>
      <c r="BA882" s="179"/>
      <c r="BB882" s="179"/>
      <c r="BC882" s="179"/>
      <c r="BD882" s="179"/>
      <c r="BE882" s="179"/>
      <c r="BF882" s="179"/>
      <c r="BG882" s="179"/>
      <c r="BH882" s="179"/>
      <c r="BI882" s="179"/>
      <c r="BJ882" s="179"/>
      <c r="BK882" s="179"/>
      <c r="BL882" s="179"/>
      <c r="BM882" s="179"/>
      <c r="BN882" s="179"/>
      <c r="BO882" s="179"/>
      <c r="BP882" s="179"/>
      <c r="BQ882" s="179"/>
      <c r="BR882" s="179"/>
      <c r="BS882" s="179"/>
      <c r="BT882" s="179"/>
      <c r="BU882" s="179"/>
      <c r="BV882" s="179"/>
      <c r="BW882" s="179"/>
      <c r="BX882" s="179"/>
      <c r="BY882" s="179"/>
      <c r="BZ882" s="179"/>
      <c r="CA882" s="179"/>
      <c r="CB882" s="179"/>
      <c r="CC882" s="179"/>
      <c r="CD882" s="179"/>
      <c r="CE882" s="179"/>
      <c r="CF882" s="179"/>
      <c r="CG882" s="179"/>
      <c r="CH882" s="179"/>
      <c r="CI882" s="179"/>
      <c r="CJ882" s="179"/>
      <c r="CK882" s="179"/>
      <c r="CL882" s="179"/>
      <c r="CM882" s="179"/>
      <c r="CN882" s="179"/>
      <c r="CO882" s="179"/>
      <c r="CP882" s="179"/>
      <c r="CQ882" s="179"/>
      <c r="CR882" s="179"/>
      <c r="CS882" s="179"/>
      <c r="CT882" s="179"/>
      <c r="CU882" s="179"/>
      <c r="CV882" s="179"/>
      <c r="CW882" s="179"/>
      <c r="CX882" s="179"/>
      <c r="CY882" s="179"/>
      <c r="CZ882" s="179"/>
      <c r="DA882" s="179"/>
      <c r="DB882" s="179"/>
      <c r="DC882" s="179"/>
      <c r="DD882" s="179"/>
      <c r="DE882" s="179"/>
      <c r="DF882" s="179"/>
      <c r="DG882" s="179"/>
      <c r="DH882" s="179"/>
      <c r="DI882" s="179"/>
      <c r="DJ882" s="179"/>
      <c r="DK882" s="179"/>
      <c r="DL882" s="179"/>
      <c r="DM882" s="179"/>
      <c r="DN882" s="179"/>
      <c r="DO882" s="179"/>
      <c r="DP882" s="179"/>
      <c r="DQ882" s="179"/>
      <c r="DR882" s="179"/>
      <c r="DS882" s="179"/>
      <c r="DT882" s="179"/>
      <c r="DU882" s="179"/>
      <c r="DV882" s="179"/>
      <c r="DW882" s="179"/>
      <c r="DX882" s="179"/>
      <c r="DY882" s="179"/>
      <c r="DZ882" s="179"/>
      <c r="EA882" s="179"/>
      <c r="EB882" s="179"/>
      <c r="EC882" s="179"/>
      <c r="ED882" s="179"/>
      <c r="EE882" s="179"/>
      <c r="EF882" s="179"/>
      <c r="EG882" s="179"/>
      <c r="EH882" s="179"/>
      <c r="EI882" s="179"/>
      <c r="EJ882" s="179"/>
      <c r="EK882" s="179"/>
      <c r="EL882" s="179"/>
      <c r="EM882" s="179"/>
      <c r="EN882" s="179"/>
      <c r="EO882" s="179"/>
      <c r="EP882" s="179"/>
      <c r="EQ882" s="179"/>
      <c r="ER882" s="179"/>
      <c r="ES882" s="179"/>
      <c r="ET882" s="179"/>
      <c r="EU882" s="179"/>
      <c r="EV882" s="179"/>
      <c r="EW882" s="179"/>
      <c r="EX882" s="179"/>
      <c r="EY882" s="179"/>
      <c r="EZ882" s="179"/>
      <c r="FA882" s="179"/>
      <c r="FB882" s="179"/>
      <c r="FC882" s="179"/>
      <c r="FD882" s="179"/>
      <c r="FE882" s="179"/>
      <c r="FF882" s="179"/>
      <c r="FG882" s="179"/>
      <c r="FH882" s="179"/>
      <c r="FI882" s="179"/>
      <c r="FJ882" s="179"/>
      <c r="FK882" s="179"/>
      <c r="FL882" s="179"/>
      <c r="FM882" s="179"/>
      <c r="FN882" s="179"/>
      <c r="FO882" s="179"/>
      <c r="FP882" s="179"/>
      <c r="FQ882" s="179"/>
      <c r="FR882" s="179"/>
      <c r="FS882" s="179"/>
      <c r="FT882" s="179"/>
      <c r="FU882" s="179"/>
      <c r="FV882" s="179"/>
      <c r="FW882" s="179"/>
      <c r="FX882" s="179"/>
      <c r="FY882" s="179"/>
      <c r="FZ882" s="179"/>
      <c r="GA882" s="179"/>
      <c r="GB882" s="179"/>
      <c r="GC882" s="179"/>
      <c r="GD882" s="179"/>
      <c r="GE882" s="179"/>
      <c r="GF882" s="179"/>
      <c r="GG882" s="179"/>
      <c r="GH882" s="179"/>
      <c r="GI882" s="179"/>
      <c r="GJ882" s="179"/>
      <c r="GK882" s="179"/>
      <c r="GL882" s="179"/>
      <c r="GM882" s="179"/>
      <c r="GN882" s="179"/>
      <c r="GO882" s="179"/>
      <c r="GP882" s="179"/>
      <c r="GQ882" s="179"/>
      <c r="GR882" s="179"/>
      <c r="GS882" s="179"/>
      <c r="GT882" s="179"/>
      <c r="GU882" s="179"/>
      <c r="GV882" s="179"/>
      <c r="GW882" s="179"/>
      <c r="GX882" s="179"/>
      <c r="GY882" s="179"/>
      <c r="GZ882" s="179"/>
      <c r="HA882" s="179"/>
      <c r="HB882" s="179"/>
      <c r="HC882" s="179"/>
      <c r="HD882" s="179"/>
      <c r="HE882" s="179"/>
      <c r="HF882" s="179"/>
      <c r="HG882" s="179"/>
      <c r="HH882" s="179"/>
      <c r="HI882" s="179"/>
      <c r="HJ882" s="179"/>
      <c r="HK882" s="179"/>
      <c r="HL882" s="179"/>
      <c r="HM882" s="179"/>
      <c r="HN882" s="179"/>
      <c r="HO882" s="179"/>
      <c r="HP882" s="179"/>
      <c r="HQ882" s="179"/>
      <c r="HR882" s="179"/>
      <c r="HS882" s="179"/>
      <c r="HT882" s="179"/>
      <c r="HU882" s="179"/>
      <c r="HV882" s="179"/>
      <c r="HW882" s="179"/>
      <c r="HX882" s="179"/>
      <c r="HY882" s="179"/>
      <c r="HZ882" s="179"/>
      <c r="IA882" s="179"/>
      <c r="IB882" s="179"/>
      <c r="IC882" s="179"/>
      <c r="ID882" s="179"/>
      <c r="IE882" s="179"/>
      <c r="IF882" s="179"/>
      <c r="IG882" s="179"/>
      <c r="IH882" s="179"/>
      <c r="II882" s="179"/>
      <c r="IJ882" s="179"/>
      <c r="IK882" s="179"/>
      <c r="IL882" s="179"/>
      <c r="IM882" s="179"/>
      <c r="IN882" s="179"/>
      <c r="IO882" s="179"/>
      <c r="IP882" s="179"/>
      <c r="IQ882" s="179"/>
      <c r="IR882" s="179"/>
      <c r="IS882" s="179"/>
      <c r="IT882" s="179"/>
      <c r="IU882" s="179"/>
      <c r="IV882" s="179"/>
      <c r="IW882" s="179"/>
      <c r="IX882" s="179"/>
      <c r="IY882" s="179"/>
      <c r="IZ882" s="179"/>
      <c r="JA882" s="179"/>
      <c r="JB882" s="179"/>
      <c r="JC882" s="179"/>
      <c r="JD882" s="179"/>
      <c r="JE882" s="179"/>
      <c r="JF882" s="179"/>
      <c r="JG882" s="179"/>
      <c r="JH882" s="179"/>
      <c r="JI882" s="179"/>
      <c r="JJ882" s="61"/>
    </row>
    <row r="883" spans="1:270" s="9" customFormat="1" ht="80.099999999999994" customHeight="1" x14ac:dyDescent="0.25">
      <c r="A883" s="9">
        <f t="shared" si="72"/>
        <v>861</v>
      </c>
      <c r="B883" s="9">
        <f t="shared" si="76"/>
        <v>10</v>
      </c>
      <c r="C883" s="11" t="s">
        <v>1518</v>
      </c>
      <c r="D883" s="10" t="s">
        <v>276</v>
      </c>
      <c r="E883" s="9" t="s">
        <v>280</v>
      </c>
      <c r="F883" s="9" t="s">
        <v>280</v>
      </c>
      <c r="G883" s="9" t="s">
        <v>281</v>
      </c>
      <c r="H883" s="9" t="s">
        <v>4309</v>
      </c>
      <c r="I883" s="64" t="s">
        <v>4310</v>
      </c>
      <c r="J883" s="9">
        <v>3487020760</v>
      </c>
      <c r="K883" s="9" t="s">
        <v>280</v>
      </c>
      <c r="L883" s="9">
        <v>30.927250000000001</v>
      </c>
      <c r="M883" s="9">
        <v>69.888768999999996</v>
      </c>
      <c r="N883" s="9" t="s">
        <v>8</v>
      </c>
      <c r="O883" s="9" t="s">
        <v>7</v>
      </c>
      <c r="P883" s="9" t="s">
        <v>8</v>
      </c>
      <c r="Q883" s="9">
        <v>2</v>
      </c>
      <c r="T883" s="9" t="s">
        <v>3978</v>
      </c>
      <c r="U883" s="9">
        <v>35250</v>
      </c>
      <c r="V883" s="9" t="s">
        <v>258</v>
      </c>
      <c r="W883" s="10" t="s">
        <v>11</v>
      </c>
      <c r="X883" s="10" t="s">
        <v>1471</v>
      </c>
      <c r="Y883" s="4"/>
      <c r="Z883" s="179"/>
      <c r="AA883" s="179"/>
      <c r="AB883" s="179"/>
      <c r="AC883" s="179"/>
      <c r="AD883" s="179"/>
      <c r="AE883" s="179"/>
      <c r="AF883" s="179"/>
      <c r="AG883" s="179"/>
      <c r="AH883" s="179"/>
      <c r="AI883" s="179"/>
      <c r="AJ883" s="179"/>
      <c r="AK883" s="179"/>
      <c r="AL883" s="179"/>
      <c r="AM883" s="179"/>
      <c r="AN883" s="179"/>
      <c r="AO883" s="179"/>
      <c r="AP883" s="179"/>
      <c r="AQ883" s="179"/>
      <c r="AR883" s="179"/>
      <c r="AS883" s="179"/>
      <c r="AT883" s="179"/>
      <c r="AU883" s="179"/>
      <c r="AV883" s="179"/>
      <c r="AW883" s="179"/>
      <c r="AX883" s="179"/>
      <c r="AY883" s="179"/>
      <c r="AZ883" s="179"/>
      <c r="BA883" s="179"/>
      <c r="BB883" s="179"/>
      <c r="BC883" s="179"/>
      <c r="BD883" s="179"/>
      <c r="BE883" s="179"/>
      <c r="BF883" s="179"/>
      <c r="BG883" s="179"/>
      <c r="BH883" s="179"/>
      <c r="BI883" s="179"/>
      <c r="BJ883" s="179"/>
      <c r="BK883" s="179"/>
      <c r="BL883" s="179"/>
      <c r="BM883" s="179"/>
      <c r="BN883" s="179"/>
      <c r="BO883" s="179"/>
      <c r="BP883" s="179"/>
      <c r="BQ883" s="179"/>
      <c r="BR883" s="179"/>
      <c r="BS883" s="179"/>
      <c r="BT883" s="179"/>
      <c r="BU883" s="179"/>
      <c r="BV883" s="179"/>
      <c r="BW883" s="179"/>
      <c r="BX883" s="179"/>
      <c r="BY883" s="179"/>
      <c r="BZ883" s="179"/>
      <c r="CA883" s="179"/>
      <c r="CB883" s="179"/>
      <c r="CC883" s="179"/>
      <c r="CD883" s="179"/>
      <c r="CE883" s="179"/>
      <c r="CF883" s="179"/>
      <c r="CG883" s="179"/>
      <c r="CH883" s="179"/>
      <c r="CI883" s="179"/>
      <c r="CJ883" s="179"/>
      <c r="CK883" s="179"/>
      <c r="CL883" s="179"/>
      <c r="CM883" s="179"/>
      <c r="CN883" s="179"/>
      <c r="CO883" s="179"/>
      <c r="CP883" s="179"/>
      <c r="CQ883" s="179"/>
      <c r="CR883" s="179"/>
      <c r="CS883" s="179"/>
      <c r="CT883" s="179"/>
      <c r="CU883" s="179"/>
      <c r="CV883" s="179"/>
      <c r="CW883" s="179"/>
      <c r="CX883" s="179"/>
      <c r="CY883" s="179"/>
      <c r="CZ883" s="179"/>
      <c r="DA883" s="179"/>
      <c r="DB883" s="179"/>
      <c r="DC883" s="179"/>
      <c r="DD883" s="179"/>
      <c r="DE883" s="179"/>
      <c r="DF883" s="179"/>
      <c r="DG883" s="179"/>
      <c r="DH883" s="179"/>
      <c r="DI883" s="179"/>
      <c r="DJ883" s="179"/>
      <c r="DK883" s="179"/>
      <c r="DL883" s="179"/>
      <c r="DM883" s="179"/>
      <c r="DN883" s="179"/>
      <c r="DO883" s="179"/>
      <c r="DP883" s="179"/>
      <c r="DQ883" s="179"/>
      <c r="DR883" s="179"/>
      <c r="DS883" s="179"/>
      <c r="DT883" s="179"/>
      <c r="DU883" s="179"/>
      <c r="DV883" s="179"/>
      <c r="DW883" s="179"/>
      <c r="DX883" s="179"/>
      <c r="DY883" s="179"/>
      <c r="DZ883" s="179"/>
      <c r="EA883" s="179"/>
      <c r="EB883" s="179"/>
      <c r="EC883" s="179"/>
      <c r="ED883" s="179"/>
      <c r="EE883" s="179"/>
      <c r="EF883" s="179"/>
      <c r="EG883" s="179"/>
      <c r="EH883" s="179"/>
      <c r="EI883" s="179"/>
      <c r="EJ883" s="179"/>
      <c r="EK883" s="179"/>
      <c r="EL883" s="179"/>
      <c r="EM883" s="179"/>
      <c r="EN883" s="179"/>
      <c r="EO883" s="179"/>
      <c r="EP883" s="179"/>
      <c r="EQ883" s="179"/>
      <c r="ER883" s="179"/>
      <c r="ES883" s="179"/>
      <c r="ET883" s="179"/>
      <c r="EU883" s="179"/>
      <c r="EV883" s="179"/>
      <c r="EW883" s="179"/>
      <c r="EX883" s="179"/>
      <c r="EY883" s="179"/>
      <c r="EZ883" s="179"/>
      <c r="FA883" s="179"/>
      <c r="FB883" s="179"/>
      <c r="FC883" s="179"/>
      <c r="FD883" s="179"/>
      <c r="FE883" s="179"/>
      <c r="FF883" s="179"/>
      <c r="FG883" s="179"/>
      <c r="FH883" s="179"/>
      <c r="FI883" s="179"/>
      <c r="FJ883" s="179"/>
      <c r="FK883" s="179"/>
      <c r="FL883" s="179"/>
      <c r="FM883" s="179"/>
      <c r="FN883" s="179"/>
      <c r="FO883" s="179"/>
      <c r="FP883" s="179"/>
      <c r="FQ883" s="179"/>
      <c r="FR883" s="179"/>
      <c r="FS883" s="179"/>
      <c r="FT883" s="179"/>
      <c r="FU883" s="179"/>
      <c r="FV883" s="179"/>
      <c r="FW883" s="179"/>
      <c r="FX883" s="179"/>
      <c r="FY883" s="179"/>
      <c r="FZ883" s="179"/>
      <c r="GA883" s="179"/>
      <c r="GB883" s="179"/>
      <c r="GC883" s="179"/>
      <c r="GD883" s="179"/>
      <c r="GE883" s="179"/>
      <c r="GF883" s="179"/>
      <c r="GG883" s="179"/>
      <c r="GH883" s="179"/>
      <c r="GI883" s="179"/>
      <c r="GJ883" s="179"/>
      <c r="GK883" s="179"/>
      <c r="GL883" s="179"/>
      <c r="GM883" s="179"/>
      <c r="GN883" s="179"/>
      <c r="GO883" s="179"/>
      <c r="GP883" s="179"/>
      <c r="GQ883" s="179"/>
      <c r="GR883" s="179"/>
      <c r="GS883" s="179"/>
      <c r="GT883" s="179"/>
      <c r="GU883" s="179"/>
      <c r="GV883" s="179"/>
      <c r="GW883" s="179"/>
      <c r="GX883" s="179"/>
      <c r="GY883" s="179"/>
      <c r="GZ883" s="179"/>
      <c r="HA883" s="179"/>
      <c r="HB883" s="179"/>
      <c r="HC883" s="179"/>
      <c r="HD883" s="179"/>
      <c r="HE883" s="179"/>
      <c r="HF883" s="179"/>
      <c r="HG883" s="179"/>
      <c r="HH883" s="179"/>
      <c r="HI883" s="179"/>
      <c r="HJ883" s="179"/>
      <c r="HK883" s="179"/>
      <c r="HL883" s="179"/>
      <c r="HM883" s="179"/>
      <c r="HN883" s="179"/>
      <c r="HO883" s="179"/>
      <c r="HP883" s="179"/>
      <c r="HQ883" s="179"/>
      <c r="HR883" s="179"/>
      <c r="HS883" s="179"/>
      <c r="HT883" s="179"/>
      <c r="HU883" s="179"/>
      <c r="HV883" s="179"/>
      <c r="HW883" s="179"/>
      <c r="HX883" s="179"/>
      <c r="HY883" s="179"/>
      <c r="HZ883" s="179"/>
      <c r="IA883" s="179"/>
      <c r="IB883" s="179"/>
      <c r="IC883" s="179"/>
      <c r="ID883" s="179"/>
      <c r="IE883" s="179"/>
      <c r="IF883" s="179"/>
      <c r="IG883" s="179"/>
      <c r="IH883" s="179"/>
      <c r="II883" s="179"/>
      <c r="IJ883" s="179"/>
      <c r="IK883" s="179"/>
      <c r="IL883" s="179"/>
      <c r="IM883" s="179"/>
      <c r="IN883" s="179"/>
      <c r="IO883" s="179"/>
      <c r="IP883" s="179"/>
      <c r="IQ883" s="179"/>
      <c r="IR883" s="179"/>
      <c r="IS883" s="179"/>
      <c r="IT883" s="179"/>
      <c r="IU883" s="179"/>
      <c r="IV883" s="179"/>
      <c r="IW883" s="179"/>
      <c r="IX883" s="179"/>
      <c r="IY883" s="179"/>
      <c r="IZ883" s="179"/>
      <c r="JA883" s="179"/>
      <c r="JB883" s="179"/>
      <c r="JC883" s="179"/>
      <c r="JD883" s="179"/>
      <c r="JE883" s="179"/>
      <c r="JF883" s="179"/>
      <c r="JG883" s="179"/>
      <c r="JH883" s="179"/>
      <c r="JI883" s="179"/>
      <c r="JJ883" s="61"/>
    </row>
    <row r="884" spans="1:270" s="9" customFormat="1" ht="80.099999999999994" customHeight="1" x14ac:dyDescent="0.25">
      <c r="A884" s="9">
        <f t="shared" si="72"/>
        <v>862</v>
      </c>
      <c r="B884" s="9">
        <f t="shared" si="76"/>
        <v>11</v>
      </c>
      <c r="C884" s="11" t="s">
        <v>1518</v>
      </c>
      <c r="D884" s="10" t="s">
        <v>276</v>
      </c>
      <c r="E884" s="9" t="s">
        <v>280</v>
      </c>
      <c r="F884" s="9" t="s">
        <v>280</v>
      </c>
      <c r="G884" s="9" t="s">
        <v>281</v>
      </c>
      <c r="H884" s="9" t="s">
        <v>2394</v>
      </c>
      <c r="I884" s="64" t="s">
        <v>4296</v>
      </c>
      <c r="J884" s="9">
        <v>3218860171</v>
      </c>
      <c r="K884" s="9" t="s">
        <v>280</v>
      </c>
      <c r="L884" s="9">
        <v>30.917876</v>
      </c>
      <c r="M884" s="9">
        <v>69.892296999999999</v>
      </c>
      <c r="N884" s="9" t="s">
        <v>8</v>
      </c>
      <c r="O884" s="9" t="s">
        <v>7</v>
      </c>
      <c r="P884" s="9" t="s">
        <v>8</v>
      </c>
      <c r="Q884" s="9">
        <v>2</v>
      </c>
      <c r="T884" s="9" t="s">
        <v>3978</v>
      </c>
      <c r="U884" s="9">
        <v>35250</v>
      </c>
      <c r="V884" s="9" t="s">
        <v>258</v>
      </c>
      <c r="W884" s="10" t="s">
        <v>11</v>
      </c>
      <c r="X884" s="10" t="s">
        <v>1471</v>
      </c>
      <c r="Y884" s="4"/>
      <c r="Z884" s="179"/>
      <c r="AA884" s="179"/>
      <c r="AB884" s="179"/>
      <c r="AC884" s="179"/>
      <c r="AD884" s="179"/>
      <c r="AE884" s="179"/>
      <c r="AF884" s="179"/>
      <c r="AG884" s="179"/>
      <c r="AH884" s="179"/>
      <c r="AI884" s="179"/>
      <c r="AJ884" s="179"/>
      <c r="AK884" s="179"/>
      <c r="AL884" s="179"/>
      <c r="AM884" s="179"/>
      <c r="AN884" s="179"/>
      <c r="AO884" s="179"/>
      <c r="AP884" s="179"/>
      <c r="AQ884" s="179"/>
      <c r="AR884" s="179"/>
      <c r="AS884" s="179"/>
      <c r="AT884" s="179"/>
      <c r="AU884" s="179"/>
      <c r="AV884" s="179"/>
      <c r="AW884" s="179"/>
      <c r="AX884" s="179"/>
      <c r="AY884" s="179"/>
      <c r="AZ884" s="179"/>
      <c r="BA884" s="179"/>
      <c r="BB884" s="179"/>
      <c r="BC884" s="179"/>
      <c r="BD884" s="179"/>
      <c r="BE884" s="179"/>
      <c r="BF884" s="179"/>
      <c r="BG884" s="179"/>
      <c r="BH884" s="179"/>
      <c r="BI884" s="179"/>
      <c r="BJ884" s="179"/>
      <c r="BK884" s="179"/>
      <c r="BL884" s="179"/>
      <c r="BM884" s="179"/>
      <c r="BN884" s="179"/>
      <c r="BO884" s="179"/>
      <c r="BP884" s="179"/>
      <c r="BQ884" s="179"/>
      <c r="BR884" s="179"/>
      <c r="BS884" s="179"/>
      <c r="BT884" s="179"/>
      <c r="BU884" s="179"/>
      <c r="BV884" s="179"/>
      <c r="BW884" s="179"/>
      <c r="BX884" s="179"/>
      <c r="BY884" s="179"/>
      <c r="BZ884" s="179"/>
      <c r="CA884" s="179"/>
      <c r="CB884" s="179"/>
      <c r="CC884" s="179"/>
      <c r="CD884" s="179"/>
      <c r="CE884" s="179"/>
      <c r="CF884" s="179"/>
      <c r="CG884" s="179"/>
      <c r="CH884" s="179"/>
      <c r="CI884" s="179"/>
      <c r="CJ884" s="179"/>
      <c r="CK884" s="179"/>
      <c r="CL884" s="179"/>
      <c r="CM884" s="179"/>
      <c r="CN884" s="179"/>
      <c r="CO884" s="179"/>
      <c r="CP884" s="179"/>
      <c r="CQ884" s="179"/>
      <c r="CR884" s="179"/>
      <c r="CS884" s="179"/>
      <c r="CT884" s="179"/>
      <c r="CU884" s="179"/>
      <c r="CV884" s="179"/>
      <c r="CW884" s="179"/>
      <c r="CX884" s="179"/>
      <c r="CY884" s="179"/>
      <c r="CZ884" s="179"/>
      <c r="DA884" s="179"/>
      <c r="DB884" s="179"/>
      <c r="DC884" s="179"/>
      <c r="DD884" s="179"/>
      <c r="DE884" s="179"/>
      <c r="DF884" s="179"/>
      <c r="DG884" s="179"/>
      <c r="DH884" s="179"/>
      <c r="DI884" s="179"/>
      <c r="DJ884" s="179"/>
      <c r="DK884" s="179"/>
      <c r="DL884" s="179"/>
      <c r="DM884" s="179"/>
      <c r="DN884" s="179"/>
      <c r="DO884" s="179"/>
      <c r="DP884" s="179"/>
      <c r="DQ884" s="179"/>
      <c r="DR884" s="179"/>
      <c r="DS884" s="179"/>
      <c r="DT884" s="179"/>
      <c r="DU884" s="179"/>
      <c r="DV884" s="179"/>
      <c r="DW884" s="179"/>
      <c r="DX884" s="179"/>
      <c r="DY884" s="179"/>
      <c r="DZ884" s="179"/>
      <c r="EA884" s="179"/>
      <c r="EB884" s="179"/>
      <c r="EC884" s="179"/>
      <c r="ED884" s="179"/>
      <c r="EE884" s="179"/>
      <c r="EF884" s="179"/>
      <c r="EG884" s="179"/>
      <c r="EH884" s="179"/>
      <c r="EI884" s="179"/>
      <c r="EJ884" s="179"/>
      <c r="EK884" s="179"/>
      <c r="EL884" s="179"/>
      <c r="EM884" s="179"/>
      <c r="EN884" s="179"/>
      <c r="EO884" s="179"/>
      <c r="EP884" s="179"/>
      <c r="EQ884" s="179"/>
      <c r="ER884" s="179"/>
      <c r="ES884" s="179"/>
      <c r="ET884" s="179"/>
      <c r="EU884" s="179"/>
      <c r="EV884" s="179"/>
      <c r="EW884" s="179"/>
      <c r="EX884" s="179"/>
      <c r="EY884" s="179"/>
      <c r="EZ884" s="179"/>
      <c r="FA884" s="179"/>
      <c r="FB884" s="179"/>
      <c r="FC884" s="179"/>
      <c r="FD884" s="179"/>
      <c r="FE884" s="179"/>
      <c r="FF884" s="179"/>
      <c r="FG884" s="179"/>
      <c r="FH884" s="179"/>
      <c r="FI884" s="179"/>
      <c r="FJ884" s="179"/>
      <c r="FK884" s="179"/>
      <c r="FL884" s="179"/>
      <c r="FM884" s="179"/>
      <c r="FN884" s="179"/>
      <c r="FO884" s="179"/>
      <c r="FP884" s="179"/>
      <c r="FQ884" s="179"/>
      <c r="FR884" s="179"/>
      <c r="FS884" s="179"/>
      <c r="FT884" s="179"/>
      <c r="FU884" s="179"/>
      <c r="FV884" s="179"/>
      <c r="FW884" s="179"/>
      <c r="FX884" s="179"/>
      <c r="FY884" s="179"/>
      <c r="FZ884" s="179"/>
      <c r="GA884" s="179"/>
      <c r="GB884" s="179"/>
      <c r="GC884" s="179"/>
      <c r="GD884" s="179"/>
      <c r="GE884" s="179"/>
      <c r="GF884" s="179"/>
      <c r="GG884" s="179"/>
      <c r="GH884" s="179"/>
      <c r="GI884" s="179"/>
      <c r="GJ884" s="179"/>
      <c r="GK884" s="179"/>
      <c r="GL884" s="179"/>
      <c r="GM884" s="179"/>
      <c r="GN884" s="179"/>
      <c r="GO884" s="179"/>
      <c r="GP884" s="179"/>
      <c r="GQ884" s="179"/>
      <c r="GR884" s="179"/>
      <c r="GS884" s="179"/>
      <c r="GT884" s="179"/>
      <c r="GU884" s="179"/>
      <c r="GV884" s="179"/>
      <c r="GW884" s="179"/>
      <c r="GX884" s="179"/>
      <c r="GY884" s="179"/>
      <c r="GZ884" s="179"/>
      <c r="HA884" s="179"/>
      <c r="HB884" s="179"/>
      <c r="HC884" s="179"/>
      <c r="HD884" s="179"/>
      <c r="HE884" s="179"/>
      <c r="HF884" s="179"/>
      <c r="HG884" s="179"/>
      <c r="HH884" s="179"/>
      <c r="HI884" s="179"/>
      <c r="HJ884" s="179"/>
      <c r="HK884" s="179"/>
      <c r="HL884" s="179"/>
      <c r="HM884" s="179"/>
      <c r="HN884" s="179"/>
      <c r="HO884" s="179"/>
      <c r="HP884" s="179"/>
      <c r="HQ884" s="179"/>
      <c r="HR884" s="179"/>
      <c r="HS884" s="179"/>
      <c r="HT884" s="179"/>
      <c r="HU884" s="179"/>
      <c r="HV884" s="179"/>
      <c r="HW884" s="179"/>
      <c r="HX884" s="179"/>
      <c r="HY884" s="179"/>
      <c r="HZ884" s="179"/>
      <c r="IA884" s="179"/>
      <c r="IB884" s="179"/>
      <c r="IC884" s="179"/>
      <c r="ID884" s="179"/>
      <c r="IE884" s="179"/>
      <c r="IF884" s="179"/>
      <c r="IG884" s="179"/>
      <c r="IH884" s="179"/>
      <c r="II884" s="179"/>
      <c r="IJ884" s="179"/>
      <c r="IK884" s="179"/>
      <c r="IL884" s="179"/>
      <c r="IM884" s="179"/>
      <c r="IN884" s="179"/>
      <c r="IO884" s="179"/>
      <c r="IP884" s="179"/>
      <c r="IQ884" s="179"/>
      <c r="IR884" s="179"/>
      <c r="IS884" s="179"/>
      <c r="IT884" s="179"/>
      <c r="IU884" s="179"/>
      <c r="IV884" s="179"/>
      <c r="IW884" s="179"/>
      <c r="IX884" s="179"/>
      <c r="IY884" s="179"/>
      <c r="IZ884" s="179"/>
      <c r="JA884" s="179"/>
      <c r="JB884" s="179"/>
      <c r="JC884" s="179"/>
      <c r="JD884" s="179"/>
      <c r="JE884" s="179"/>
      <c r="JF884" s="179"/>
      <c r="JG884" s="179"/>
      <c r="JH884" s="179"/>
      <c r="JI884" s="179"/>
      <c r="JJ884" s="61"/>
    </row>
    <row r="885" spans="1:270" s="9" customFormat="1" ht="80.099999999999994" customHeight="1" x14ac:dyDescent="0.25">
      <c r="A885" s="9">
        <f t="shared" si="72"/>
        <v>863</v>
      </c>
      <c r="B885" s="9">
        <f t="shared" si="76"/>
        <v>12</v>
      </c>
      <c r="C885" s="11" t="s">
        <v>1518</v>
      </c>
      <c r="D885" s="10" t="s">
        <v>276</v>
      </c>
      <c r="E885" s="9" t="s">
        <v>4017</v>
      </c>
      <c r="F885" s="9" t="s">
        <v>4017</v>
      </c>
      <c r="G885" s="9" t="s">
        <v>4191</v>
      </c>
      <c r="H885" s="9" t="s">
        <v>4311</v>
      </c>
      <c r="I885" s="64" t="s">
        <v>3683</v>
      </c>
      <c r="J885" s="9">
        <v>3337738767</v>
      </c>
      <c r="K885" s="9" t="s">
        <v>4017</v>
      </c>
      <c r="L885" s="9">
        <v>31.072389999999999</v>
      </c>
      <c r="M885" s="9">
        <v>69.859247999999994</v>
      </c>
      <c r="N885" s="9" t="s">
        <v>8</v>
      </c>
      <c r="O885" s="9" t="s">
        <v>7</v>
      </c>
      <c r="P885" s="9" t="s">
        <v>8</v>
      </c>
      <c r="Q885" s="9">
        <v>2</v>
      </c>
      <c r="T885" s="9" t="s">
        <v>3978</v>
      </c>
      <c r="U885" s="9">
        <v>35250</v>
      </c>
      <c r="V885" s="9" t="s">
        <v>258</v>
      </c>
      <c r="W885" s="10" t="s">
        <v>11</v>
      </c>
      <c r="X885" s="10" t="s">
        <v>1471</v>
      </c>
      <c r="Y885" s="4"/>
      <c r="Z885" s="179"/>
      <c r="AA885" s="179"/>
      <c r="AB885" s="179"/>
      <c r="AC885" s="179"/>
      <c r="AD885" s="179"/>
      <c r="AE885" s="179"/>
      <c r="AF885" s="179"/>
      <c r="AG885" s="179"/>
      <c r="AH885" s="179"/>
      <c r="AI885" s="179"/>
      <c r="AJ885" s="179"/>
      <c r="AK885" s="179"/>
      <c r="AL885" s="179"/>
      <c r="AM885" s="179"/>
      <c r="AN885" s="179"/>
      <c r="AO885" s="179"/>
      <c r="AP885" s="179"/>
      <c r="AQ885" s="179"/>
      <c r="AR885" s="179"/>
      <c r="AS885" s="179"/>
      <c r="AT885" s="179"/>
      <c r="AU885" s="179"/>
      <c r="AV885" s="179"/>
      <c r="AW885" s="179"/>
      <c r="AX885" s="179"/>
      <c r="AY885" s="179"/>
      <c r="AZ885" s="179"/>
      <c r="BA885" s="179"/>
      <c r="BB885" s="179"/>
      <c r="BC885" s="179"/>
      <c r="BD885" s="179"/>
      <c r="BE885" s="179"/>
      <c r="BF885" s="179"/>
      <c r="BG885" s="179"/>
      <c r="BH885" s="179"/>
      <c r="BI885" s="179"/>
      <c r="BJ885" s="179"/>
      <c r="BK885" s="179"/>
      <c r="BL885" s="179"/>
      <c r="BM885" s="179"/>
      <c r="BN885" s="179"/>
      <c r="BO885" s="179"/>
      <c r="BP885" s="179"/>
      <c r="BQ885" s="179"/>
      <c r="BR885" s="179"/>
      <c r="BS885" s="179"/>
      <c r="BT885" s="179"/>
      <c r="BU885" s="179"/>
      <c r="BV885" s="179"/>
      <c r="BW885" s="179"/>
      <c r="BX885" s="179"/>
      <c r="BY885" s="179"/>
      <c r="BZ885" s="179"/>
      <c r="CA885" s="179"/>
      <c r="CB885" s="179"/>
      <c r="CC885" s="179"/>
      <c r="CD885" s="179"/>
      <c r="CE885" s="179"/>
      <c r="CF885" s="179"/>
      <c r="CG885" s="179"/>
      <c r="CH885" s="179"/>
      <c r="CI885" s="179"/>
      <c r="CJ885" s="179"/>
      <c r="CK885" s="179"/>
      <c r="CL885" s="179"/>
      <c r="CM885" s="179"/>
      <c r="CN885" s="179"/>
      <c r="CO885" s="179"/>
      <c r="CP885" s="179"/>
      <c r="CQ885" s="179"/>
      <c r="CR885" s="179"/>
      <c r="CS885" s="179"/>
      <c r="CT885" s="179"/>
      <c r="CU885" s="179"/>
      <c r="CV885" s="179"/>
      <c r="CW885" s="179"/>
      <c r="CX885" s="179"/>
      <c r="CY885" s="179"/>
      <c r="CZ885" s="179"/>
      <c r="DA885" s="179"/>
      <c r="DB885" s="179"/>
      <c r="DC885" s="179"/>
      <c r="DD885" s="179"/>
      <c r="DE885" s="179"/>
      <c r="DF885" s="179"/>
      <c r="DG885" s="179"/>
      <c r="DH885" s="179"/>
      <c r="DI885" s="179"/>
      <c r="DJ885" s="179"/>
      <c r="DK885" s="179"/>
      <c r="DL885" s="179"/>
      <c r="DM885" s="179"/>
      <c r="DN885" s="179"/>
      <c r="DO885" s="179"/>
      <c r="DP885" s="179"/>
      <c r="DQ885" s="179"/>
      <c r="DR885" s="179"/>
      <c r="DS885" s="179"/>
      <c r="DT885" s="179"/>
      <c r="DU885" s="179"/>
      <c r="DV885" s="179"/>
      <c r="DW885" s="179"/>
      <c r="DX885" s="179"/>
      <c r="DY885" s="179"/>
      <c r="DZ885" s="179"/>
      <c r="EA885" s="179"/>
      <c r="EB885" s="179"/>
      <c r="EC885" s="179"/>
      <c r="ED885" s="179"/>
      <c r="EE885" s="179"/>
      <c r="EF885" s="179"/>
      <c r="EG885" s="179"/>
      <c r="EH885" s="179"/>
      <c r="EI885" s="179"/>
      <c r="EJ885" s="179"/>
      <c r="EK885" s="179"/>
      <c r="EL885" s="179"/>
      <c r="EM885" s="179"/>
      <c r="EN885" s="179"/>
      <c r="EO885" s="179"/>
      <c r="EP885" s="179"/>
      <c r="EQ885" s="179"/>
      <c r="ER885" s="179"/>
      <c r="ES885" s="179"/>
      <c r="ET885" s="179"/>
      <c r="EU885" s="179"/>
      <c r="EV885" s="179"/>
      <c r="EW885" s="179"/>
      <c r="EX885" s="179"/>
      <c r="EY885" s="179"/>
      <c r="EZ885" s="179"/>
      <c r="FA885" s="179"/>
      <c r="FB885" s="179"/>
      <c r="FC885" s="179"/>
      <c r="FD885" s="179"/>
      <c r="FE885" s="179"/>
      <c r="FF885" s="179"/>
      <c r="FG885" s="179"/>
      <c r="FH885" s="179"/>
      <c r="FI885" s="179"/>
      <c r="FJ885" s="179"/>
      <c r="FK885" s="179"/>
      <c r="FL885" s="179"/>
      <c r="FM885" s="179"/>
      <c r="FN885" s="179"/>
      <c r="FO885" s="179"/>
      <c r="FP885" s="179"/>
      <c r="FQ885" s="179"/>
      <c r="FR885" s="179"/>
      <c r="FS885" s="179"/>
      <c r="FT885" s="179"/>
      <c r="FU885" s="179"/>
      <c r="FV885" s="179"/>
      <c r="FW885" s="179"/>
      <c r="FX885" s="179"/>
      <c r="FY885" s="179"/>
      <c r="FZ885" s="179"/>
      <c r="GA885" s="179"/>
      <c r="GB885" s="179"/>
      <c r="GC885" s="179"/>
      <c r="GD885" s="179"/>
      <c r="GE885" s="179"/>
      <c r="GF885" s="179"/>
      <c r="GG885" s="179"/>
      <c r="GH885" s="179"/>
      <c r="GI885" s="179"/>
      <c r="GJ885" s="179"/>
      <c r="GK885" s="179"/>
      <c r="GL885" s="179"/>
      <c r="GM885" s="179"/>
      <c r="GN885" s="179"/>
      <c r="GO885" s="179"/>
      <c r="GP885" s="179"/>
      <c r="GQ885" s="179"/>
      <c r="GR885" s="179"/>
      <c r="GS885" s="179"/>
      <c r="GT885" s="179"/>
      <c r="GU885" s="179"/>
      <c r="GV885" s="179"/>
      <c r="GW885" s="179"/>
      <c r="GX885" s="179"/>
      <c r="GY885" s="179"/>
      <c r="GZ885" s="179"/>
      <c r="HA885" s="179"/>
      <c r="HB885" s="179"/>
      <c r="HC885" s="179"/>
      <c r="HD885" s="179"/>
      <c r="HE885" s="179"/>
      <c r="HF885" s="179"/>
      <c r="HG885" s="179"/>
      <c r="HH885" s="179"/>
      <c r="HI885" s="179"/>
      <c r="HJ885" s="179"/>
      <c r="HK885" s="179"/>
      <c r="HL885" s="179"/>
      <c r="HM885" s="179"/>
      <c r="HN885" s="179"/>
      <c r="HO885" s="179"/>
      <c r="HP885" s="179"/>
      <c r="HQ885" s="179"/>
      <c r="HR885" s="179"/>
      <c r="HS885" s="179"/>
      <c r="HT885" s="179"/>
      <c r="HU885" s="179"/>
      <c r="HV885" s="179"/>
      <c r="HW885" s="179"/>
      <c r="HX885" s="179"/>
      <c r="HY885" s="179"/>
      <c r="HZ885" s="179"/>
      <c r="IA885" s="179"/>
      <c r="IB885" s="179"/>
      <c r="IC885" s="179"/>
      <c r="ID885" s="179"/>
      <c r="IE885" s="179"/>
      <c r="IF885" s="179"/>
      <c r="IG885" s="179"/>
      <c r="IH885" s="179"/>
      <c r="II885" s="179"/>
      <c r="IJ885" s="179"/>
      <c r="IK885" s="179"/>
      <c r="IL885" s="179"/>
      <c r="IM885" s="179"/>
      <c r="IN885" s="179"/>
      <c r="IO885" s="179"/>
      <c r="IP885" s="179"/>
      <c r="IQ885" s="179"/>
      <c r="IR885" s="179"/>
      <c r="IS885" s="179"/>
      <c r="IT885" s="179"/>
      <c r="IU885" s="179"/>
      <c r="IV885" s="179"/>
      <c r="IW885" s="179"/>
      <c r="IX885" s="179"/>
      <c r="IY885" s="179"/>
      <c r="IZ885" s="179"/>
      <c r="JA885" s="179"/>
      <c r="JB885" s="179"/>
      <c r="JC885" s="179"/>
      <c r="JD885" s="179"/>
      <c r="JE885" s="179"/>
      <c r="JF885" s="179"/>
      <c r="JG885" s="179"/>
      <c r="JH885" s="179"/>
      <c r="JI885" s="179"/>
      <c r="JJ885" s="61"/>
    </row>
    <row r="886" spans="1:270" s="9" customFormat="1" ht="80.099999999999994" customHeight="1" x14ac:dyDescent="0.25">
      <c r="A886" s="9">
        <f t="shared" si="72"/>
        <v>864</v>
      </c>
      <c r="B886" s="9">
        <f t="shared" si="76"/>
        <v>13</v>
      </c>
      <c r="C886" s="11" t="s">
        <v>1518</v>
      </c>
      <c r="D886" s="10" t="s">
        <v>276</v>
      </c>
      <c r="E886" s="9" t="s">
        <v>280</v>
      </c>
      <c r="F886" s="9" t="s">
        <v>280</v>
      </c>
      <c r="G886" s="9" t="s">
        <v>281</v>
      </c>
      <c r="H886" s="9" t="s">
        <v>1886</v>
      </c>
      <c r="I886" s="64" t="s">
        <v>4312</v>
      </c>
      <c r="J886" s="9">
        <v>3363469089</v>
      </c>
      <c r="K886" s="9" t="s">
        <v>280</v>
      </c>
      <c r="L886" s="9">
        <v>30.902104000000001</v>
      </c>
      <c r="M886" s="9">
        <v>69.898174999999995</v>
      </c>
      <c r="N886" s="9" t="s">
        <v>8</v>
      </c>
      <c r="O886" s="9" t="s">
        <v>7</v>
      </c>
      <c r="P886" s="9" t="s">
        <v>8</v>
      </c>
      <c r="Q886" s="9">
        <v>2</v>
      </c>
      <c r="T886" s="9" t="s">
        <v>3978</v>
      </c>
      <c r="U886" s="9">
        <v>35250</v>
      </c>
      <c r="V886" s="9" t="s">
        <v>258</v>
      </c>
      <c r="W886" s="10" t="s">
        <v>11</v>
      </c>
      <c r="X886" s="10" t="s">
        <v>1471</v>
      </c>
      <c r="Y886" s="4"/>
      <c r="Z886" s="179"/>
      <c r="AA886" s="179"/>
      <c r="AB886" s="179"/>
      <c r="AC886" s="179"/>
      <c r="AD886" s="179"/>
      <c r="AE886" s="179"/>
      <c r="AF886" s="179"/>
      <c r="AG886" s="179"/>
      <c r="AH886" s="179"/>
      <c r="AI886" s="179"/>
      <c r="AJ886" s="179"/>
      <c r="AK886" s="179"/>
      <c r="AL886" s="179"/>
      <c r="AM886" s="179"/>
      <c r="AN886" s="179"/>
      <c r="AO886" s="179"/>
      <c r="AP886" s="179"/>
      <c r="AQ886" s="179"/>
      <c r="AR886" s="179"/>
      <c r="AS886" s="179"/>
      <c r="AT886" s="179"/>
      <c r="AU886" s="179"/>
      <c r="AV886" s="179"/>
      <c r="AW886" s="179"/>
      <c r="AX886" s="179"/>
      <c r="AY886" s="179"/>
      <c r="AZ886" s="179"/>
      <c r="BA886" s="179"/>
      <c r="BB886" s="179"/>
      <c r="BC886" s="179"/>
      <c r="BD886" s="179"/>
      <c r="BE886" s="179"/>
      <c r="BF886" s="179"/>
      <c r="BG886" s="179"/>
      <c r="BH886" s="179"/>
      <c r="BI886" s="179"/>
      <c r="BJ886" s="179"/>
      <c r="BK886" s="179"/>
      <c r="BL886" s="179"/>
      <c r="BM886" s="179"/>
      <c r="BN886" s="179"/>
      <c r="BO886" s="179"/>
      <c r="BP886" s="179"/>
      <c r="BQ886" s="179"/>
      <c r="BR886" s="179"/>
      <c r="BS886" s="179"/>
      <c r="BT886" s="179"/>
      <c r="BU886" s="179"/>
      <c r="BV886" s="179"/>
      <c r="BW886" s="179"/>
      <c r="BX886" s="179"/>
      <c r="BY886" s="179"/>
      <c r="BZ886" s="179"/>
      <c r="CA886" s="179"/>
      <c r="CB886" s="179"/>
      <c r="CC886" s="179"/>
      <c r="CD886" s="179"/>
      <c r="CE886" s="179"/>
      <c r="CF886" s="179"/>
      <c r="CG886" s="179"/>
      <c r="CH886" s="179"/>
      <c r="CI886" s="179"/>
      <c r="CJ886" s="179"/>
      <c r="CK886" s="179"/>
      <c r="CL886" s="179"/>
      <c r="CM886" s="179"/>
      <c r="CN886" s="179"/>
      <c r="CO886" s="179"/>
      <c r="CP886" s="179"/>
      <c r="CQ886" s="179"/>
      <c r="CR886" s="179"/>
      <c r="CS886" s="179"/>
      <c r="CT886" s="179"/>
      <c r="CU886" s="179"/>
      <c r="CV886" s="179"/>
      <c r="CW886" s="179"/>
      <c r="CX886" s="179"/>
      <c r="CY886" s="179"/>
      <c r="CZ886" s="179"/>
      <c r="DA886" s="179"/>
      <c r="DB886" s="179"/>
      <c r="DC886" s="179"/>
      <c r="DD886" s="179"/>
      <c r="DE886" s="179"/>
      <c r="DF886" s="179"/>
      <c r="DG886" s="179"/>
      <c r="DH886" s="179"/>
      <c r="DI886" s="179"/>
      <c r="DJ886" s="179"/>
      <c r="DK886" s="179"/>
      <c r="DL886" s="179"/>
      <c r="DM886" s="179"/>
      <c r="DN886" s="179"/>
      <c r="DO886" s="179"/>
      <c r="DP886" s="179"/>
      <c r="DQ886" s="179"/>
      <c r="DR886" s="179"/>
      <c r="DS886" s="179"/>
      <c r="DT886" s="179"/>
      <c r="DU886" s="179"/>
      <c r="DV886" s="179"/>
      <c r="DW886" s="179"/>
      <c r="DX886" s="179"/>
      <c r="DY886" s="179"/>
      <c r="DZ886" s="179"/>
      <c r="EA886" s="179"/>
      <c r="EB886" s="179"/>
      <c r="EC886" s="179"/>
      <c r="ED886" s="179"/>
      <c r="EE886" s="179"/>
      <c r="EF886" s="179"/>
      <c r="EG886" s="179"/>
      <c r="EH886" s="179"/>
      <c r="EI886" s="179"/>
      <c r="EJ886" s="179"/>
      <c r="EK886" s="179"/>
      <c r="EL886" s="179"/>
      <c r="EM886" s="179"/>
      <c r="EN886" s="179"/>
      <c r="EO886" s="179"/>
      <c r="EP886" s="179"/>
      <c r="EQ886" s="179"/>
      <c r="ER886" s="179"/>
      <c r="ES886" s="179"/>
      <c r="ET886" s="179"/>
      <c r="EU886" s="179"/>
      <c r="EV886" s="179"/>
      <c r="EW886" s="179"/>
      <c r="EX886" s="179"/>
      <c r="EY886" s="179"/>
      <c r="EZ886" s="179"/>
      <c r="FA886" s="179"/>
      <c r="FB886" s="179"/>
      <c r="FC886" s="179"/>
      <c r="FD886" s="179"/>
      <c r="FE886" s="179"/>
      <c r="FF886" s="179"/>
      <c r="FG886" s="179"/>
      <c r="FH886" s="179"/>
      <c r="FI886" s="179"/>
      <c r="FJ886" s="179"/>
      <c r="FK886" s="179"/>
      <c r="FL886" s="179"/>
      <c r="FM886" s="179"/>
      <c r="FN886" s="179"/>
      <c r="FO886" s="179"/>
      <c r="FP886" s="179"/>
      <c r="FQ886" s="179"/>
      <c r="FR886" s="179"/>
      <c r="FS886" s="179"/>
      <c r="FT886" s="179"/>
      <c r="FU886" s="179"/>
      <c r="FV886" s="179"/>
      <c r="FW886" s="179"/>
      <c r="FX886" s="179"/>
      <c r="FY886" s="179"/>
      <c r="FZ886" s="179"/>
      <c r="GA886" s="179"/>
      <c r="GB886" s="179"/>
      <c r="GC886" s="179"/>
      <c r="GD886" s="179"/>
      <c r="GE886" s="179"/>
      <c r="GF886" s="179"/>
      <c r="GG886" s="179"/>
      <c r="GH886" s="179"/>
      <c r="GI886" s="179"/>
      <c r="GJ886" s="179"/>
      <c r="GK886" s="179"/>
      <c r="GL886" s="179"/>
      <c r="GM886" s="179"/>
      <c r="GN886" s="179"/>
      <c r="GO886" s="179"/>
      <c r="GP886" s="179"/>
      <c r="GQ886" s="179"/>
      <c r="GR886" s="179"/>
      <c r="GS886" s="179"/>
      <c r="GT886" s="179"/>
      <c r="GU886" s="179"/>
      <c r="GV886" s="179"/>
      <c r="GW886" s="179"/>
      <c r="GX886" s="179"/>
      <c r="GY886" s="179"/>
      <c r="GZ886" s="179"/>
      <c r="HA886" s="179"/>
      <c r="HB886" s="179"/>
      <c r="HC886" s="179"/>
      <c r="HD886" s="179"/>
      <c r="HE886" s="179"/>
      <c r="HF886" s="179"/>
      <c r="HG886" s="179"/>
      <c r="HH886" s="179"/>
      <c r="HI886" s="179"/>
      <c r="HJ886" s="179"/>
      <c r="HK886" s="179"/>
      <c r="HL886" s="179"/>
      <c r="HM886" s="179"/>
      <c r="HN886" s="179"/>
      <c r="HO886" s="179"/>
      <c r="HP886" s="179"/>
      <c r="HQ886" s="179"/>
      <c r="HR886" s="179"/>
      <c r="HS886" s="179"/>
      <c r="HT886" s="179"/>
      <c r="HU886" s="179"/>
      <c r="HV886" s="179"/>
      <c r="HW886" s="179"/>
      <c r="HX886" s="179"/>
      <c r="HY886" s="179"/>
      <c r="HZ886" s="179"/>
      <c r="IA886" s="179"/>
      <c r="IB886" s="179"/>
      <c r="IC886" s="179"/>
      <c r="ID886" s="179"/>
      <c r="IE886" s="179"/>
      <c r="IF886" s="179"/>
      <c r="IG886" s="179"/>
      <c r="IH886" s="179"/>
      <c r="II886" s="179"/>
      <c r="IJ886" s="179"/>
      <c r="IK886" s="179"/>
      <c r="IL886" s="179"/>
      <c r="IM886" s="179"/>
      <c r="IN886" s="179"/>
      <c r="IO886" s="179"/>
      <c r="IP886" s="179"/>
      <c r="IQ886" s="179"/>
      <c r="IR886" s="179"/>
      <c r="IS886" s="179"/>
      <c r="IT886" s="179"/>
      <c r="IU886" s="179"/>
      <c r="IV886" s="179"/>
      <c r="IW886" s="179"/>
      <c r="IX886" s="179"/>
      <c r="IY886" s="179"/>
      <c r="IZ886" s="179"/>
      <c r="JA886" s="179"/>
      <c r="JB886" s="179"/>
      <c r="JC886" s="179"/>
      <c r="JD886" s="179"/>
      <c r="JE886" s="179"/>
      <c r="JF886" s="179"/>
      <c r="JG886" s="179"/>
      <c r="JH886" s="179"/>
      <c r="JI886" s="179"/>
      <c r="JJ886" s="61"/>
    </row>
    <row r="887" spans="1:270" s="9" customFormat="1" ht="80.099999999999994" customHeight="1" x14ac:dyDescent="0.25">
      <c r="A887" s="9">
        <f t="shared" si="72"/>
        <v>865</v>
      </c>
      <c r="B887" s="9">
        <f t="shared" si="76"/>
        <v>14</v>
      </c>
      <c r="C887" s="11" t="s">
        <v>1518</v>
      </c>
      <c r="D887" s="10" t="s">
        <v>276</v>
      </c>
      <c r="E887" s="9" t="s">
        <v>280</v>
      </c>
      <c r="F887" s="9" t="s">
        <v>280</v>
      </c>
      <c r="G887" s="9" t="s">
        <v>281</v>
      </c>
      <c r="H887" s="9" t="s">
        <v>4313</v>
      </c>
      <c r="I887" s="64" t="s">
        <v>4314</v>
      </c>
      <c r="J887" s="9">
        <v>3490239207</v>
      </c>
      <c r="K887" s="9" t="s">
        <v>280</v>
      </c>
      <c r="L887" s="9">
        <v>30.870577000000001</v>
      </c>
      <c r="M887" s="9">
        <v>69.905985999999999</v>
      </c>
      <c r="N887" s="9" t="s">
        <v>8</v>
      </c>
      <c r="O887" s="9" t="s">
        <v>7</v>
      </c>
      <c r="P887" s="9" t="s">
        <v>8</v>
      </c>
      <c r="Q887" s="9">
        <v>2</v>
      </c>
      <c r="T887" s="9" t="s">
        <v>3978</v>
      </c>
      <c r="U887" s="9">
        <v>35250</v>
      </c>
      <c r="V887" s="9" t="s">
        <v>258</v>
      </c>
      <c r="W887" s="10" t="s">
        <v>11</v>
      </c>
      <c r="X887" s="10" t="s">
        <v>1471</v>
      </c>
      <c r="Y887" s="4"/>
      <c r="Z887" s="179"/>
      <c r="AA887" s="179"/>
      <c r="AB887" s="179"/>
      <c r="AC887" s="179"/>
      <c r="AD887" s="179"/>
      <c r="AE887" s="179"/>
      <c r="AF887" s="179"/>
      <c r="AG887" s="179"/>
      <c r="AH887" s="179"/>
      <c r="AI887" s="179"/>
      <c r="AJ887" s="179"/>
      <c r="AK887" s="179"/>
      <c r="AL887" s="179"/>
      <c r="AM887" s="179"/>
      <c r="AN887" s="179"/>
      <c r="AO887" s="179"/>
      <c r="AP887" s="179"/>
      <c r="AQ887" s="179"/>
      <c r="AR887" s="179"/>
      <c r="AS887" s="179"/>
      <c r="AT887" s="179"/>
      <c r="AU887" s="179"/>
      <c r="AV887" s="179"/>
      <c r="AW887" s="179"/>
      <c r="AX887" s="179"/>
      <c r="AY887" s="179"/>
      <c r="AZ887" s="179"/>
      <c r="BA887" s="179"/>
      <c r="BB887" s="179"/>
      <c r="BC887" s="179"/>
      <c r="BD887" s="179"/>
      <c r="BE887" s="179"/>
      <c r="BF887" s="179"/>
      <c r="BG887" s="179"/>
      <c r="BH887" s="179"/>
      <c r="BI887" s="179"/>
      <c r="BJ887" s="179"/>
      <c r="BK887" s="179"/>
      <c r="BL887" s="179"/>
      <c r="BM887" s="179"/>
      <c r="BN887" s="179"/>
      <c r="BO887" s="179"/>
      <c r="BP887" s="179"/>
      <c r="BQ887" s="179"/>
      <c r="BR887" s="179"/>
      <c r="BS887" s="179"/>
      <c r="BT887" s="179"/>
      <c r="BU887" s="179"/>
      <c r="BV887" s="179"/>
      <c r="BW887" s="179"/>
      <c r="BX887" s="179"/>
      <c r="BY887" s="179"/>
      <c r="BZ887" s="179"/>
      <c r="CA887" s="179"/>
      <c r="CB887" s="179"/>
      <c r="CC887" s="179"/>
      <c r="CD887" s="179"/>
      <c r="CE887" s="179"/>
      <c r="CF887" s="179"/>
      <c r="CG887" s="179"/>
      <c r="CH887" s="179"/>
      <c r="CI887" s="179"/>
      <c r="CJ887" s="179"/>
      <c r="CK887" s="179"/>
      <c r="CL887" s="179"/>
      <c r="CM887" s="179"/>
      <c r="CN887" s="179"/>
      <c r="CO887" s="179"/>
      <c r="CP887" s="179"/>
      <c r="CQ887" s="179"/>
      <c r="CR887" s="179"/>
      <c r="CS887" s="179"/>
      <c r="CT887" s="179"/>
      <c r="CU887" s="179"/>
      <c r="CV887" s="179"/>
      <c r="CW887" s="179"/>
      <c r="CX887" s="179"/>
      <c r="CY887" s="179"/>
      <c r="CZ887" s="179"/>
      <c r="DA887" s="179"/>
      <c r="DB887" s="179"/>
      <c r="DC887" s="179"/>
      <c r="DD887" s="179"/>
      <c r="DE887" s="179"/>
      <c r="DF887" s="179"/>
      <c r="DG887" s="179"/>
      <c r="DH887" s="179"/>
      <c r="DI887" s="179"/>
      <c r="DJ887" s="179"/>
      <c r="DK887" s="179"/>
      <c r="DL887" s="179"/>
      <c r="DM887" s="179"/>
      <c r="DN887" s="179"/>
      <c r="DO887" s="179"/>
      <c r="DP887" s="179"/>
      <c r="DQ887" s="179"/>
      <c r="DR887" s="179"/>
      <c r="DS887" s="179"/>
      <c r="DT887" s="179"/>
      <c r="DU887" s="179"/>
      <c r="DV887" s="179"/>
      <c r="DW887" s="179"/>
      <c r="DX887" s="179"/>
      <c r="DY887" s="179"/>
      <c r="DZ887" s="179"/>
      <c r="EA887" s="179"/>
      <c r="EB887" s="179"/>
      <c r="EC887" s="179"/>
      <c r="ED887" s="179"/>
      <c r="EE887" s="179"/>
      <c r="EF887" s="179"/>
      <c r="EG887" s="179"/>
      <c r="EH887" s="179"/>
      <c r="EI887" s="179"/>
      <c r="EJ887" s="179"/>
      <c r="EK887" s="179"/>
      <c r="EL887" s="179"/>
      <c r="EM887" s="179"/>
      <c r="EN887" s="179"/>
      <c r="EO887" s="179"/>
      <c r="EP887" s="179"/>
      <c r="EQ887" s="179"/>
      <c r="ER887" s="179"/>
      <c r="ES887" s="179"/>
      <c r="ET887" s="179"/>
      <c r="EU887" s="179"/>
      <c r="EV887" s="179"/>
      <c r="EW887" s="179"/>
      <c r="EX887" s="179"/>
      <c r="EY887" s="179"/>
      <c r="EZ887" s="179"/>
      <c r="FA887" s="179"/>
      <c r="FB887" s="179"/>
      <c r="FC887" s="179"/>
      <c r="FD887" s="179"/>
      <c r="FE887" s="179"/>
      <c r="FF887" s="179"/>
      <c r="FG887" s="179"/>
      <c r="FH887" s="179"/>
      <c r="FI887" s="179"/>
      <c r="FJ887" s="179"/>
      <c r="FK887" s="179"/>
      <c r="FL887" s="179"/>
      <c r="FM887" s="179"/>
      <c r="FN887" s="179"/>
      <c r="FO887" s="179"/>
      <c r="FP887" s="179"/>
      <c r="FQ887" s="179"/>
      <c r="FR887" s="179"/>
      <c r="FS887" s="179"/>
      <c r="FT887" s="179"/>
      <c r="FU887" s="179"/>
      <c r="FV887" s="179"/>
      <c r="FW887" s="179"/>
      <c r="FX887" s="179"/>
      <c r="FY887" s="179"/>
      <c r="FZ887" s="179"/>
      <c r="GA887" s="179"/>
      <c r="GB887" s="179"/>
      <c r="GC887" s="179"/>
      <c r="GD887" s="179"/>
      <c r="GE887" s="179"/>
      <c r="GF887" s="179"/>
      <c r="GG887" s="179"/>
      <c r="GH887" s="179"/>
      <c r="GI887" s="179"/>
      <c r="GJ887" s="179"/>
      <c r="GK887" s="179"/>
      <c r="GL887" s="179"/>
      <c r="GM887" s="179"/>
      <c r="GN887" s="179"/>
      <c r="GO887" s="179"/>
      <c r="GP887" s="179"/>
      <c r="GQ887" s="179"/>
      <c r="GR887" s="179"/>
      <c r="GS887" s="179"/>
      <c r="GT887" s="179"/>
      <c r="GU887" s="179"/>
      <c r="GV887" s="179"/>
      <c r="GW887" s="179"/>
      <c r="GX887" s="179"/>
      <c r="GY887" s="179"/>
      <c r="GZ887" s="179"/>
      <c r="HA887" s="179"/>
      <c r="HB887" s="179"/>
      <c r="HC887" s="179"/>
      <c r="HD887" s="179"/>
      <c r="HE887" s="179"/>
      <c r="HF887" s="179"/>
      <c r="HG887" s="179"/>
      <c r="HH887" s="179"/>
      <c r="HI887" s="179"/>
      <c r="HJ887" s="179"/>
      <c r="HK887" s="179"/>
      <c r="HL887" s="179"/>
      <c r="HM887" s="179"/>
      <c r="HN887" s="179"/>
      <c r="HO887" s="179"/>
      <c r="HP887" s="179"/>
      <c r="HQ887" s="179"/>
      <c r="HR887" s="179"/>
      <c r="HS887" s="179"/>
      <c r="HT887" s="179"/>
      <c r="HU887" s="179"/>
      <c r="HV887" s="179"/>
      <c r="HW887" s="179"/>
      <c r="HX887" s="179"/>
      <c r="HY887" s="179"/>
      <c r="HZ887" s="179"/>
      <c r="IA887" s="179"/>
      <c r="IB887" s="179"/>
      <c r="IC887" s="179"/>
      <c r="ID887" s="179"/>
      <c r="IE887" s="179"/>
      <c r="IF887" s="179"/>
      <c r="IG887" s="179"/>
      <c r="IH887" s="179"/>
      <c r="II887" s="179"/>
      <c r="IJ887" s="179"/>
      <c r="IK887" s="179"/>
      <c r="IL887" s="179"/>
      <c r="IM887" s="179"/>
      <c r="IN887" s="179"/>
      <c r="IO887" s="179"/>
      <c r="IP887" s="179"/>
      <c r="IQ887" s="179"/>
      <c r="IR887" s="179"/>
      <c r="IS887" s="179"/>
      <c r="IT887" s="179"/>
      <c r="IU887" s="179"/>
      <c r="IV887" s="179"/>
      <c r="IW887" s="179"/>
      <c r="IX887" s="179"/>
      <c r="IY887" s="179"/>
      <c r="IZ887" s="179"/>
      <c r="JA887" s="179"/>
      <c r="JB887" s="179"/>
      <c r="JC887" s="179"/>
      <c r="JD887" s="179"/>
      <c r="JE887" s="179"/>
      <c r="JF887" s="179"/>
      <c r="JG887" s="179"/>
      <c r="JH887" s="179"/>
      <c r="JI887" s="179"/>
      <c r="JJ887" s="61"/>
    </row>
    <row r="888" spans="1:270" s="9" customFormat="1" ht="80.099999999999994" customHeight="1" x14ac:dyDescent="0.25">
      <c r="A888" s="9">
        <f t="shared" si="72"/>
        <v>866</v>
      </c>
      <c r="B888" s="9">
        <f t="shared" si="76"/>
        <v>15</v>
      </c>
      <c r="C888" s="11" t="s">
        <v>1518</v>
      </c>
      <c r="D888" s="10" t="s">
        <v>276</v>
      </c>
      <c r="E888" s="9" t="s">
        <v>280</v>
      </c>
      <c r="F888" s="9" t="s">
        <v>280</v>
      </c>
      <c r="G888" s="9" t="s">
        <v>281</v>
      </c>
      <c r="H888" s="9" t="s">
        <v>4315</v>
      </c>
      <c r="I888" s="64" t="s">
        <v>4316</v>
      </c>
      <c r="J888" s="9">
        <v>3436656760</v>
      </c>
      <c r="K888" s="9" t="s">
        <v>280</v>
      </c>
      <c r="L888" s="9">
        <v>30.886773000000002</v>
      </c>
      <c r="M888" s="9">
        <v>69.876671000000002</v>
      </c>
      <c r="N888" s="9" t="s">
        <v>8</v>
      </c>
      <c r="O888" s="9" t="s">
        <v>7</v>
      </c>
      <c r="P888" s="9" t="s">
        <v>8</v>
      </c>
      <c r="Q888" s="9">
        <v>2</v>
      </c>
      <c r="T888" s="9" t="s">
        <v>3978</v>
      </c>
      <c r="U888" s="9">
        <v>35250</v>
      </c>
      <c r="V888" s="9" t="s">
        <v>258</v>
      </c>
      <c r="W888" s="10" t="s">
        <v>11</v>
      </c>
      <c r="X888" s="10" t="s">
        <v>1471</v>
      </c>
      <c r="Y888" s="4"/>
      <c r="Z888" s="179"/>
      <c r="AA888" s="179"/>
      <c r="AB888" s="179"/>
      <c r="AC888" s="179"/>
      <c r="AD888" s="179"/>
      <c r="AE888" s="179"/>
      <c r="AF888" s="179"/>
      <c r="AG888" s="179"/>
      <c r="AH888" s="179"/>
      <c r="AI888" s="179"/>
      <c r="AJ888" s="179"/>
      <c r="AK888" s="179"/>
      <c r="AL888" s="179"/>
      <c r="AM888" s="179"/>
      <c r="AN888" s="179"/>
      <c r="AO888" s="179"/>
      <c r="AP888" s="179"/>
      <c r="AQ888" s="179"/>
      <c r="AR888" s="179"/>
      <c r="AS888" s="179"/>
      <c r="AT888" s="179"/>
      <c r="AU888" s="179"/>
      <c r="AV888" s="179"/>
      <c r="AW888" s="179"/>
      <c r="AX888" s="179"/>
      <c r="AY888" s="179"/>
      <c r="AZ888" s="179"/>
      <c r="BA888" s="179"/>
      <c r="BB888" s="179"/>
      <c r="BC888" s="179"/>
      <c r="BD888" s="179"/>
      <c r="BE888" s="179"/>
      <c r="BF888" s="179"/>
      <c r="BG888" s="179"/>
      <c r="BH888" s="179"/>
      <c r="BI888" s="179"/>
      <c r="BJ888" s="179"/>
      <c r="BK888" s="179"/>
      <c r="BL888" s="179"/>
      <c r="BM888" s="179"/>
      <c r="BN888" s="179"/>
      <c r="BO888" s="179"/>
      <c r="BP888" s="179"/>
      <c r="BQ888" s="179"/>
      <c r="BR888" s="179"/>
      <c r="BS888" s="179"/>
      <c r="BT888" s="179"/>
      <c r="BU888" s="179"/>
      <c r="BV888" s="179"/>
      <c r="BW888" s="179"/>
      <c r="BX888" s="179"/>
      <c r="BY888" s="179"/>
      <c r="BZ888" s="179"/>
      <c r="CA888" s="179"/>
      <c r="CB888" s="179"/>
      <c r="CC888" s="179"/>
      <c r="CD888" s="179"/>
      <c r="CE888" s="179"/>
      <c r="CF888" s="179"/>
      <c r="CG888" s="179"/>
      <c r="CH888" s="179"/>
      <c r="CI888" s="179"/>
      <c r="CJ888" s="179"/>
      <c r="CK888" s="179"/>
      <c r="CL888" s="179"/>
      <c r="CM888" s="179"/>
      <c r="CN888" s="179"/>
      <c r="CO888" s="179"/>
      <c r="CP888" s="179"/>
      <c r="CQ888" s="179"/>
      <c r="CR888" s="179"/>
      <c r="CS888" s="179"/>
      <c r="CT888" s="179"/>
      <c r="CU888" s="179"/>
      <c r="CV888" s="179"/>
      <c r="CW888" s="179"/>
      <c r="CX888" s="179"/>
      <c r="CY888" s="179"/>
      <c r="CZ888" s="179"/>
      <c r="DA888" s="179"/>
      <c r="DB888" s="179"/>
      <c r="DC888" s="179"/>
      <c r="DD888" s="179"/>
      <c r="DE888" s="179"/>
      <c r="DF888" s="179"/>
      <c r="DG888" s="179"/>
      <c r="DH888" s="179"/>
      <c r="DI888" s="179"/>
      <c r="DJ888" s="179"/>
      <c r="DK888" s="179"/>
      <c r="DL888" s="179"/>
      <c r="DM888" s="179"/>
      <c r="DN888" s="179"/>
      <c r="DO888" s="179"/>
      <c r="DP888" s="179"/>
      <c r="DQ888" s="179"/>
      <c r="DR888" s="179"/>
      <c r="DS888" s="179"/>
      <c r="DT888" s="179"/>
      <c r="DU888" s="179"/>
      <c r="DV888" s="179"/>
      <c r="DW888" s="179"/>
      <c r="DX888" s="179"/>
      <c r="DY888" s="179"/>
      <c r="DZ888" s="179"/>
      <c r="EA888" s="179"/>
      <c r="EB888" s="179"/>
      <c r="EC888" s="179"/>
      <c r="ED888" s="179"/>
      <c r="EE888" s="179"/>
      <c r="EF888" s="179"/>
      <c r="EG888" s="179"/>
      <c r="EH888" s="179"/>
      <c r="EI888" s="179"/>
      <c r="EJ888" s="179"/>
      <c r="EK888" s="179"/>
      <c r="EL888" s="179"/>
      <c r="EM888" s="179"/>
      <c r="EN888" s="179"/>
      <c r="EO888" s="179"/>
      <c r="EP888" s="179"/>
      <c r="EQ888" s="179"/>
      <c r="ER888" s="179"/>
      <c r="ES888" s="179"/>
      <c r="ET888" s="179"/>
      <c r="EU888" s="179"/>
      <c r="EV888" s="179"/>
      <c r="EW888" s="179"/>
      <c r="EX888" s="179"/>
      <c r="EY888" s="179"/>
      <c r="EZ888" s="179"/>
      <c r="FA888" s="179"/>
      <c r="FB888" s="179"/>
      <c r="FC888" s="179"/>
      <c r="FD888" s="179"/>
      <c r="FE888" s="179"/>
      <c r="FF888" s="179"/>
      <c r="FG888" s="179"/>
      <c r="FH888" s="179"/>
      <c r="FI888" s="179"/>
      <c r="FJ888" s="179"/>
      <c r="FK888" s="179"/>
      <c r="FL888" s="179"/>
      <c r="FM888" s="179"/>
      <c r="FN888" s="179"/>
      <c r="FO888" s="179"/>
      <c r="FP888" s="179"/>
      <c r="FQ888" s="179"/>
      <c r="FR888" s="179"/>
      <c r="FS888" s="179"/>
      <c r="FT888" s="179"/>
      <c r="FU888" s="179"/>
      <c r="FV888" s="179"/>
      <c r="FW888" s="179"/>
      <c r="FX888" s="179"/>
      <c r="FY888" s="179"/>
      <c r="FZ888" s="179"/>
      <c r="GA888" s="179"/>
      <c r="GB888" s="179"/>
      <c r="GC888" s="179"/>
      <c r="GD888" s="179"/>
      <c r="GE888" s="179"/>
      <c r="GF888" s="179"/>
      <c r="GG888" s="179"/>
      <c r="GH888" s="179"/>
      <c r="GI888" s="179"/>
      <c r="GJ888" s="179"/>
      <c r="GK888" s="179"/>
      <c r="GL888" s="179"/>
      <c r="GM888" s="179"/>
      <c r="GN888" s="179"/>
      <c r="GO888" s="179"/>
      <c r="GP888" s="179"/>
      <c r="GQ888" s="179"/>
      <c r="GR888" s="179"/>
      <c r="GS888" s="179"/>
      <c r="GT888" s="179"/>
      <c r="GU888" s="179"/>
      <c r="GV888" s="179"/>
      <c r="GW888" s="179"/>
      <c r="GX888" s="179"/>
      <c r="GY888" s="179"/>
      <c r="GZ888" s="179"/>
      <c r="HA888" s="179"/>
      <c r="HB888" s="179"/>
      <c r="HC888" s="179"/>
      <c r="HD888" s="179"/>
      <c r="HE888" s="179"/>
      <c r="HF888" s="179"/>
      <c r="HG888" s="179"/>
      <c r="HH888" s="179"/>
      <c r="HI888" s="179"/>
      <c r="HJ888" s="179"/>
      <c r="HK888" s="179"/>
      <c r="HL888" s="179"/>
      <c r="HM888" s="179"/>
      <c r="HN888" s="179"/>
      <c r="HO888" s="179"/>
      <c r="HP888" s="179"/>
      <c r="HQ888" s="179"/>
      <c r="HR888" s="179"/>
      <c r="HS888" s="179"/>
      <c r="HT888" s="179"/>
      <c r="HU888" s="179"/>
      <c r="HV888" s="179"/>
      <c r="HW888" s="179"/>
      <c r="HX888" s="179"/>
      <c r="HY888" s="179"/>
      <c r="HZ888" s="179"/>
      <c r="IA888" s="179"/>
      <c r="IB888" s="179"/>
      <c r="IC888" s="179"/>
      <c r="ID888" s="179"/>
      <c r="IE888" s="179"/>
      <c r="IF888" s="179"/>
      <c r="IG888" s="179"/>
      <c r="IH888" s="179"/>
      <c r="II888" s="179"/>
      <c r="IJ888" s="179"/>
      <c r="IK888" s="179"/>
      <c r="IL888" s="179"/>
      <c r="IM888" s="179"/>
      <c r="IN888" s="179"/>
      <c r="IO888" s="179"/>
      <c r="IP888" s="179"/>
      <c r="IQ888" s="179"/>
      <c r="IR888" s="179"/>
      <c r="IS888" s="179"/>
      <c r="IT888" s="179"/>
      <c r="IU888" s="179"/>
      <c r="IV888" s="179"/>
      <c r="IW888" s="179"/>
      <c r="IX888" s="179"/>
      <c r="IY888" s="179"/>
      <c r="IZ888" s="179"/>
      <c r="JA888" s="179"/>
      <c r="JB888" s="179"/>
      <c r="JC888" s="179"/>
      <c r="JD888" s="179"/>
      <c r="JE888" s="179"/>
      <c r="JF888" s="179"/>
      <c r="JG888" s="179"/>
      <c r="JH888" s="179"/>
      <c r="JI888" s="179"/>
      <c r="JJ888" s="61"/>
    </row>
    <row r="889" spans="1:270" s="9" customFormat="1" ht="80.099999999999994" customHeight="1" x14ac:dyDescent="0.25">
      <c r="A889" s="9">
        <f t="shared" si="72"/>
        <v>867</v>
      </c>
      <c r="B889" s="9">
        <f t="shared" si="76"/>
        <v>16</v>
      </c>
      <c r="C889" s="11" t="s">
        <v>1518</v>
      </c>
      <c r="D889" s="10" t="s">
        <v>276</v>
      </c>
      <c r="E889" s="9" t="s">
        <v>280</v>
      </c>
      <c r="F889" s="9" t="s">
        <v>280</v>
      </c>
      <c r="G889" s="9" t="s">
        <v>281</v>
      </c>
      <c r="H889" s="9" t="s">
        <v>4317</v>
      </c>
      <c r="I889" s="9" t="s">
        <v>4318</v>
      </c>
      <c r="J889" s="9">
        <v>3346449102</v>
      </c>
      <c r="K889" s="9" t="s">
        <v>280</v>
      </c>
      <c r="L889" s="9">
        <v>30.888344</v>
      </c>
      <c r="M889" s="9">
        <v>69.838774999999998</v>
      </c>
      <c r="N889" s="9" t="s">
        <v>8</v>
      </c>
      <c r="O889" s="9" t="s">
        <v>7</v>
      </c>
      <c r="P889" s="9" t="s">
        <v>8</v>
      </c>
      <c r="Q889" s="9">
        <v>2</v>
      </c>
      <c r="T889" s="9" t="s">
        <v>3978</v>
      </c>
      <c r="U889" s="9">
        <v>35250</v>
      </c>
      <c r="V889" s="9" t="s">
        <v>258</v>
      </c>
      <c r="W889" s="10" t="s">
        <v>11</v>
      </c>
      <c r="X889" s="10" t="s">
        <v>1471</v>
      </c>
      <c r="Y889" s="4"/>
      <c r="Z889" s="179"/>
      <c r="AA889" s="179"/>
      <c r="AB889" s="179"/>
      <c r="AC889" s="179"/>
      <c r="AD889" s="179"/>
      <c r="AE889" s="179"/>
      <c r="AF889" s="179"/>
      <c r="AG889" s="179"/>
      <c r="AH889" s="179"/>
      <c r="AI889" s="179"/>
      <c r="AJ889" s="179"/>
      <c r="AK889" s="179"/>
      <c r="AL889" s="179"/>
      <c r="AM889" s="179"/>
      <c r="AN889" s="179"/>
      <c r="AO889" s="179"/>
      <c r="AP889" s="179"/>
      <c r="AQ889" s="179"/>
      <c r="AR889" s="179"/>
      <c r="AS889" s="179"/>
      <c r="AT889" s="179"/>
      <c r="AU889" s="179"/>
      <c r="AV889" s="179"/>
      <c r="AW889" s="179"/>
      <c r="AX889" s="179"/>
      <c r="AY889" s="179"/>
      <c r="AZ889" s="179"/>
      <c r="BA889" s="179"/>
      <c r="BB889" s="179"/>
      <c r="BC889" s="179"/>
      <c r="BD889" s="179"/>
      <c r="BE889" s="179"/>
      <c r="BF889" s="179"/>
      <c r="BG889" s="179"/>
      <c r="BH889" s="179"/>
      <c r="BI889" s="179"/>
      <c r="BJ889" s="179"/>
      <c r="BK889" s="179"/>
      <c r="BL889" s="179"/>
      <c r="BM889" s="179"/>
      <c r="BN889" s="179"/>
      <c r="BO889" s="179"/>
      <c r="BP889" s="179"/>
      <c r="BQ889" s="179"/>
      <c r="BR889" s="179"/>
      <c r="BS889" s="179"/>
      <c r="BT889" s="179"/>
      <c r="BU889" s="179"/>
      <c r="BV889" s="179"/>
      <c r="BW889" s="179"/>
      <c r="BX889" s="179"/>
      <c r="BY889" s="179"/>
      <c r="BZ889" s="179"/>
      <c r="CA889" s="179"/>
      <c r="CB889" s="179"/>
      <c r="CC889" s="179"/>
      <c r="CD889" s="179"/>
      <c r="CE889" s="179"/>
      <c r="CF889" s="179"/>
      <c r="CG889" s="179"/>
      <c r="CH889" s="179"/>
      <c r="CI889" s="179"/>
      <c r="CJ889" s="179"/>
      <c r="CK889" s="179"/>
      <c r="CL889" s="179"/>
      <c r="CM889" s="179"/>
      <c r="CN889" s="179"/>
      <c r="CO889" s="179"/>
      <c r="CP889" s="179"/>
      <c r="CQ889" s="179"/>
      <c r="CR889" s="179"/>
      <c r="CS889" s="179"/>
      <c r="CT889" s="179"/>
      <c r="CU889" s="179"/>
      <c r="CV889" s="179"/>
      <c r="CW889" s="179"/>
      <c r="CX889" s="179"/>
      <c r="CY889" s="179"/>
      <c r="CZ889" s="179"/>
      <c r="DA889" s="179"/>
      <c r="DB889" s="179"/>
      <c r="DC889" s="179"/>
      <c r="DD889" s="179"/>
      <c r="DE889" s="179"/>
      <c r="DF889" s="179"/>
      <c r="DG889" s="179"/>
      <c r="DH889" s="179"/>
      <c r="DI889" s="179"/>
      <c r="DJ889" s="179"/>
      <c r="DK889" s="179"/>
      <c r="DL889" s="179"/>
      <c r="DM889" s="179"/>
      <c r="DN889" s="179"/>
      <c r="DO889" s="179"/>
      <c r="DP889" s="179"/>
      <c r="DQ889" s="179"/>
      <c r="DR889" s="179"/>
      <c r="DS889" s="179"/>
      <c r="DT889" s="179"/>
      <c r="DU889" s="179"/>
      <c r="DV889" s="179"/>
      <c r="DW889" s="179"/>
      <c r="DX889" s="179"/>
      <c r="DY889" s="179"/>
      <c r="DZ889" s="179"/>
      <c r="EA889" s="179"/>
      <c r="EB889" s="179"/>
      <c r="EC889" s="179"/>
      <c r="ED889" s="179"/>
      <c r="EE889" s="179"/>
      <c r="EF889" s="179"/>
      <c r="EG889" s="179"/>
      <c r="EH889" s="179"/>
      <c r="EI889" s="179"/>
      <c r="EJ889" s="179"/>
      <c r="EK889" s="179"/>
      <c r="EL889" s="179"/>
      <c r="EM889" s="179"/>
      <c r="EN889" s="179"/>
      <c r="EO889" s="179"/>
      <c r="EP889" s="179"/>
      <c r="EQ889" s="179"/>
      <c r="ER889" s="179"/>
      <c r="ES889" s="179"/>
      <c r="ET889" s="179"/>
      <c r="EU889" s="179"/>
      <c r="EV889" s="179"/>
      <c r="EW889" s="179"/>
      <c r="EX889" s="179"/>
      <c r="EY889" s="179"/>
      <c r="EZ889" s="179"/>
      <c r="FA889" s="179"/>
      <c r="FB889" s="179"/>
      <c r="FC889" s="179"/>
      <c r="FD889" s="179"/>
      <c r="FE889" s="179"/>
      <c r="FF889" s="179"/>
      <c r="FG889" s="179"/>
      <c r="FH889" s="179"/>
      <c r="FI889" s="179"/>
      <c r="FJ889" s="179"/>
      <c r="FK889" s="179"/>
      <c r="FL889" s="179"/>
      <c r="FM889" s="179"/>
      <c r="FN889" s="179"/>
      <c r="FO889" s="179"/>
      <c r="FP889" s="179"/>
      <c r="FQ889" s="179"/>
      <c r="FR889" s="179"/>
      <c r="FS889" s="179"/>
      <c r="FT889" s="179"/>
      <c r="FU889" s="179"/>
      <c r="FV889" s="179"/>
      <c r="FW889" s="179"/>
      <c r="FX889" s="179"/>
      <c r="FY889" s="179"/>
      <c r="FZ889" s="179"/>
      <c r="GA889" s="179"/>
      <c r="GB889" s="179"/>
      <c r="GC889" s="179"/>
      <c r="GD889" s="179"/>
      <c r="GE889" s="179"/>
      <c r="GF889" s="179"/>
      <c r="GG889" s="179"/>
      <c r="GH889" s="179"/>
      <c r="GI889" s="179"/>
      <c r="GJ889" s="179"/>
      <c r="GK889" s="179"/>
      <c r="GL889" s="179"/>
      <c r="GM889" s="179"/>
      <c r="GN889" s="179"/>
      <c r="GO889" s="179"/>
      <c r="GP889" s="179"/>
      <c r="GQ889" s="179"/>
      <c r="GR889" s="179"/>
      <c r="GS889" s="179"/>
      <c r="GT889" s="179"/>
      <c r="GU889" s="179"/>
      <c r="GV889" s="179"/>
      <c r="GW889" s="179"/>
      <c r="GX889" s="179"/>
      <c r="GY889" s="179"/>
      <c r="GZ889" s="179"/>
      <c r="HA889" s="179"/>
      <c r="HB889" s="179"/>
      <c r="HC889" s="179"/>
      <c r="HD889" s="179"/>
      <c r="HE889" s="179"/>
      <c r="HF889" s="179"/>
      <c r="HG889" s="179"/>
      <c r="HH889" s="179"/>
      <c r="HI889" s="179"/>
      <c r="HJ889" s="179"/>
      <c r="HK889" s="179"/>
      <c r="HL889" s="179"/>
      <c r="HM889" s="179"/>
      <c r="HN889" s="179"/>
      <c r="HO889" s="179"/>
      <c r="HP889" s="179"/>
      <c r="HQ889" s="179"/>
      <c r="HR889" s="179"/>
      <c r="HS889" s="179"/>
      <c r="HT889" s="179"/>
      <c r="HU889" s="179"/>
      <c r="HV889" s="179"/>
      <c r="HW889" s="179"/>
      <c r="HX889" s="179"/>
      <c r="HY889" s="179"/>
      <c r="HZ889" s="179"/>
      <c r="IA889" s="179"/>
      <c r="IB889" s="179"/>
      <c r="IC889" s="179"/>
      <c r="ID889" s="179"/>
      <c r="IE889" s="179"/>
      <c r="IF889" s="179"/>
      <c r="IG889" s="179"/>
      <c r="IH889" s="179"/>
      <c r="II889" s="179"/>
      <c r="IJ889" s="179"/>
      <c r="IK889" s="179"/>
      <c r="IL889" s="179"/>
      <c r="IM889" s="179"/>
      <c r="IN889" s="179"/>
      <c r="IO889" s="179"/>
      <c r="IP889" s="179"/>
      <c r="IQ889" s="179"/>
      <c r="IR889" s="179"/>
      <c r="IS889" s="179"/>
      <c r="IT889" s="179"/>
      <c r="IU889" s="179"/>
      <c r="IV889" s="179"/>
      <c r="IW889" s="179"/>
      <c r="IX889" s="179"/>
      <c r="IY889" s="179"/>
      <c r="IZ889" s="179"/>
      <c r="JA889" s="179"/>
      <c r="JB889" s="179"/>
      <c r="JC889" s="179"/>
      <c r="JD889" s="179"/>
      <c r="JE889" s="179"/>
      <c r="JF889" s="179"/>
      <c r="JG889" s="179"/>
      <c r="JH889" s="179"/>
      <c r="JI889" s="179"/>
      <c r="JJ889" s="61"/>
    </row>
    <row r="890" spans="1:270" s="9" customFormat="1" ht="80.099999999999994" customHeight="1" x14ac:dyDescent="0.25">
      <c r="A890" s="9">
        <f t="shared" si="72"/>
        <v>868</v>
      </c>
      <c r="B890" s="9">
        <f t="shared" si="76"/>
        <v>17</v>
      </c>
      <c r="C890" s="11" t="s">
        <v>1518</v>
      </c>
      <c r="D890" s="10" t="s">
        <v>276</v>
      </c>
      <c r="E890" s="9" t="s">
        <v>280</v>
      </c>
      <c r="F890" s="9" t="s">
        <v>280</v>
      </c>
      <c r="G890" s="9" t="s">
        <v>4319</v>
      </c>
      <c r="H890" s="9" t="s">
        <v>144</v>
      </c>
      <c r="I890" s="64" t="s">
        <v>4062</v>
      </c>
      <c r="J890" s="9">
        <v>3475851069</v>
      </c>
      <c r="K890" s="9" t="s">
        <v>280</v>
      </c>
      <c r="L890" s="9">
        <v>30.859476999999998</v>
      </c>
      <c r="M890" s="9">
        <v>69.877655000000004</v>
      </c>
      <c r="N890" s="9" t="s">
        <v>8</v>
      </c>
      <c r="O890" s="9" t="s">
        <v>7</v>
      </c>
      <c r="P890" s="9" t="s">
        <v>8</v>
      </c>
      <c r="Q890" s="9">
        <v>2</v>
      </c>
      <c r="T890" s="9" t="s">
        <v>3978</v>
      </c>
      <c r="U890" s="9">
        <v>35250</v>
      </c>
      <c r="V890" s="9" t="s">
        <v>258</v>
      </c>
      <c r="W890" s="10" t="s">
        <v>11</v>
      </c>
      <c r="X890" s="10" t="s">
        <v>1471</v>
      </c>
      <c r="Y890" s="4"/>
      <c r="Z890" s="179"/>
      <c r="AA890" s="179"/>
      <c r="AB890" s="179"/>
      <c r="AC890" s="179"/>
      <c r="AD890" s="179"/>
      <c r="AE890" s="179"/>
      <c r="AF890" s="179"/>
      <c r="AG890" s="179"/>
      <c r="AH890" s="179"/>
      <c r="AI890" s="179"/>
      <c r="AJ890" s="179"/>
      <c r="AK890" s="179"/>
      <c r="AL890" s="179"/>
      <c r="AM890" s="179"/>
      <c r="AN890" s="179"/>
      <c r="AO890" s="179"/>
      <c r="AP890" s="179"/>
      <c r="AQ890" s="179"/>
      <c r="AR890" s="179"/>
      <c r="AS890" s="179"/>
      <c r="AT890" s="179"/>
      <c r="AU890" s="179"/>
      <c r="AV890" s="179"/>
      <c r="AW890" s="179"/>
      <c r="AX890" s="179"/>
      <c r="AY890" s="179"/>
      <c r="AZ890" s="179"/>
      <c r="BA890" s="179"/>
      <c r="BB890" s="179"/>
      <c r="BC890" s="179"/>
      <c r="BD890" s="179"/>
      <c r="BE890" s="179"/>
      <c r="BF890" s="179"/>
      <c r="BG890" s="179"/>
      <c r="BH890" s="179"/>
      <c r="BI890" s="179"/>
      <c r="BJ890" s="179"/>
      <c r="BK890" s="179"/>
      <c r="BL890" s="179"/>
      <c r="BM890" s="179"/>
      <c r="BN890" s="179"/>
      <c r="BO890" s="179"/>
      <c r="BP890" s="179"/>
      <c r="BQ890" s="179"/>
      <c r="BR890" s="179"/>
      <c r="BS890" s="179"/>
      <c r="BT890" s="179"/>
      <c r="BU890" s="179"/>
      <c r="BV890" s="179"/>
      <c r="BW890" s="179"/>
      <c r="BX890" s="179"/>
      <c r="BY890" s="179"/>
      <c r="BZ890" s="179"/>
      <c r="CA890" s="179"/>
      <c r="CB890" s="179"/>
      <c r="CC890" s="179"/>
      <c r="CD890" s="179"/>
      <c r="CE890" s="179"/>
      <c r="CF890" s="179"/>
      <c r="CG890" s="179"/>
      <c r="CH890" s="179"/>
      <c r="CI890" s="179"/>
      <c r="CJ890" s="179"/>
      <c r="CK890" s="179"/>
      <c r="CL890" s="179"/>
      <c r="CM890" s="179"/>
      <c r="CN890" s="179"/>
      <c r="CO890" s="179"/>
      <c r="CP890" s="179"/>
      <c r="CQ890" s="179"/>
      <c r="CR890" s="179"/>
      <c r="CS890" s="179"/>
      <c r="CT890" s="179"/>
      <c r="CU890" s="179"/>
      <c r="CV890" s="179"/>
      <c r="CW890" s="179"/>
      <c r="CX890" s="179"/>
      <c r="CY890" s="179"/>
      <c r="CZ890" s="179"/>
      <c r="DA890" s="179"/>
      <c r="DB890" s="179"/>
      <c r="DC890" s="179"/>
      <c r="DD890" s="179"/>
      <c r="DE890" s="179"/>
      <c r="DF890" s="179"/>
      <c r="DG890" s="179"/>
      <c r="DH890" s="179"/>
      <c r="DI890" s="179"/>
      <c r="DJ890" s="179"/>
      <c r="DK890" s="179"/>
      <c r="DL890" s="179"/>
      <c r="DM890" s="179"/>
      <c r="DN890" s="179"/>
      <c r="DO890" s="179"/>
      <c r="DP890" s="179"/>
      <c r="DQ890" s="179"/>
      <c r="DR890" s="179"/>
      <c r="DS890" s="179"/>
      <c r="DT890" s="179"/>
      <c r="DU890" s="179"/>
      <c r="DV890" s="179"/>
      <c r="DW890" s="179"/>
      <c r="DX890" s="179"/>
      <c r="DY890" s="179"/>
      <c r="DZ890" s="179"/>
      <c r="EA890" s="179"/>
      <c r="EB890" s="179"/>
      <c r="EC890" s="179"/>
      <c r="ED890" s="179"/>
      <c r="EE890" s="179"/>
      <c r="EF890" s="179"/>
      <c r="EG890" s="179"/>
      <c r="EH890" s="179"/>
      <c r="EI890" s="179"/>
      <c r="EJ890" s="179"/>
      <c r="EK890" s="179"/>
      <c r="EL890" s="179"/>
      <c r="EM890" s="179"/>
      <c r="EN890" s="179"/>
      <c r="EO890" s="179"/>
      <c r="EP890" s="179"/>
      <c r="EQ890" s="179"/>
      <c r="ER890" s="179"/>
      <c r="ES890" s="179"/>
      <c r="ET890" s="179"/>
      <c r="EU890" s="179"/>
      <c r="EV890" s="179"/>
      <c r="EW890" s="179"/>
      <c r="EX890" s="179"/>
      <c r="EY890" s="179"/>
      <c r="EZ890" s="179"/>
      <c r="FA890" s="179"/>
      <c r="FB890" s="179"/>
      <c r="FC890" s="179"/>
      <c r="FD890" s="179"/>
      <c r="FE890" s="179"/>
      <c r="FF890" s="179"/>
      <c r="FG890" s="179"/>
      <c r="FH890" s="179"/>
      <c r="FI890" s="179"/>
      <c r="FJ890" s="179"/>
      <c r="FK890" s="179"/>
      <c r="FL890" s="179"/>
      <c r="FM890" s="179"/>
      <c r="FN890" s="179"/>
      <c r="FO890" s="179"/>
      <c r="FP890" s="179"/>
      <c r="FQ890" s="179"/>
      <c r="FR890" s="179"/>
      <c r="FS890" s="179"/>
      <c r="FT890" s="179"/>
      <c r="FU890" s="179"/>
      <c r="FV890" s="179"/>
      <c r="FW890" s="179"/>
      <c r="FX890" s="179"/>
      <c r="FY890" s="179"/>
      <c r="FZ890" s="179"/>
      <c r="GA890" s="179"/>
      <c r="GB890" s="179"/>
      <c r="GC890" s="179"/>
      <c r="GD890" s="179"/>
      <c r="GE890" s="179"/>
      <c r="GF890" s="179"/>
      <c r="GG890" s="179"/>
      <c r="GH890" s="179"/>
      <c r="GI890" s="179"/>
      <c r="GJ890" s="179"/>
      <c r="GK890" s="179"/>
      <c r="GL890" s="179"/>
      <c r="GM890" s="179"/>
      <c r="GN890" s="179"/>
      <c r="GO890" s="179"/>
      <c r="GP890" s="179"/>
      <c r="GQ890" s="179"/>
      <c r="GR890" s="179"/>
      <c r="GS890" s="179"/>
      <c r="GT890" s="179"/>
      <c r="GU890" s="179"/>
      <c r="GV890" s="179"/>
      <c r="GW890" s="179"/>
      <c r="GX890" s="179"/>
      <c r="GY890" s="179"/>
      <c r="GZ890" s="179"/>
      <c r="HA890" s="179"/>
      <c r="HB890" s="179"/>
      <c r="HC890" s="179"/>
      <c r="HD890" s="179"/>
      <c r="HE890" s="179"/>
      <c r="HF890" s="179"/>
      <c r="HG890" s="179"/>
      <c r="HH890" s="179"/>
      <c r="HI890" s="179"/>
      <c r="HJ890" s="179"/>
      <c r="HK890" s="179"/>
      <c r="HL890" s="179"/>
      <c r="HM890" s="179"/>
      <c r="HN890" s="179"/>
      <c r="HO890" s="179"/>
      <c r="HP890" s="179"/>
      <c r="HQ890" s="179"/>
      <c r="HR890" s="179"/>
      <c r="HS890" s="179"/>
      <c r="HT890" s="179"/>
      <c r="HU890" s="179"/>
      <c r="HV890" s="179"/>
      <c r="HW890" s="179"/>
      <c r="HX890" s="179"/>
      <c r="HY890" s="179"/>
      <c r="HZ890" s="179"/>
      <c r="IA890" s="179"/>
      <c r="IB890" s="179"/>
      <c r="IC890" s="179"/>
      <c r="ID890" s="179"/>
      <c r="IE890" s="179"/>
      <c r="IF890" s="179"/>
      <c r="IG890" s="179"/>
      <c r="IH890" s="179"/>
      <c r="II890" s="179"/>
      <c r="IJ890" s="179"/>
      <c r="IK890" s="179"/>
      <c r="IL890" s="179"/>
      <c r="IM890" s="179"/>
      <c r="IN890" s="179"/>
      <c r="IO890" s="179"/>
      <c r="IP890" s="179"/>
      <c r="IQ890" s="179"/>
      <c r="IR890" s="179"/>
      <c r="IS890" s="179"/>
      <c r="IT890" s="179"/>
      <c r="IU890" s="179"/>
      <c r="IV890" s="179"/>
      <c r="IW890" s="179"/>
      <c r="IX890" s="179"/>
      <c r="IY890" s="179"/>
      <c r="IZ890" s="179"/>
      <c r="JA890" s="179"/>
      <c r="JB890" s="179"/>
      <c r="JC890" s="179"/>
      <c r="JD890" s="179"/>
      <c r="JE890" s="179"/>
      <c r="JF890" s="179"/>
      <c r="JG890" s="179"/>
      <c r="JH890" s="179"/>
      <c r="JI890" s="179"/>
      <c r="JJ890" s="61"/>
    </row>
    <row r="891" spans="1:270" s="9" customFormat="1" ht="80.099999999999994" customHeight="1" x14ac:dyDescent="0.25">
      <c r="A891" s="9">
        <f t="shared" si="72"/>
        <v>869</v>
      </c>
      <c r="B891" s="9">
        <f t="shared" si="76"/>
        <v>18</v>
      </c>
      <c r="C891" s="11" t="s">
        <v>1518</v>
      </c>
      <c r="D891" s="10" t="s">
        <v>276</v>
      </c>
      <c r="E891" s="9" t="s">
        <v>280</v>
      </c>
      <c r="F891" s="9" t="s">
        <v>280</v>
      </c>
      <c r="G891" s="9" t="s">
        <v>281</v>
      </c>
      <c r="H891" s="9" t="s">
        <v>222</v>
      </c>
      <c r="I891" s="64" t="s">
        <v>4320</v>
      </c>
      <c r="J891" s="9">
        <v>3337739006</v>
      </c>
      <c r="K891" s="9" t="s">
        <v>280</v>
      </c>
      <c r="L891" s="9">
        <v>30.868402</v>
      </c>
      <c r="M891" s="9">
        <v>69.772949999999994</v>
      </c>
      <c r="N891" s="9" t="s">
        <v>8</v>
      </c>
      <c r="O891" s="9" t="s">
        <v>7</v>
      </c>
      <c r="P891" s="9" t="s">
        <v>8</v>
      </c>
      <c r="Q891" s="9">
        <v>2</v>
      </c>
      <c r="T891" s="9" t="s">
        <v>3978</v>
      </c>
      <c r="U891" s="9">
        <v>35250</v>
      </c>
      <c r="V891" s="9" t="s">
        <v>258</v>
      </c>
      <c r="W891" s="10" t="s">
        <v>11</v>
      </c>
      <c r="X891" s="10" t="s">
        <v>1471</v>
      </c>
      <c r="Y891" s="4"/>
      <c r="Z891" s="179"/>
      <c r="AA891" s="179"/>
      <c r="AB891" s="179"/>
      <c r="AC891" s="179"/>
      <c r="AD891" s="179"/>
      <c r="AE891" s="179"/>
      <c r="AF891" s="179"/>
      <c r="AG891" s="179"/>
      <c r="AH891" s="179"/>
      <c r="AI891" s="179"/>
      <c r="AJ891" s="179"/>
      <c r="AK891" s="179"/>
      <c r="AL891" s="179"/>
      <c r="AM891" s="179"/>
      <c r="AN891" s="179"/>
      <c r="AO891" s="179"/>
      <c r="AP891" s="179"/>
      <c r="AQ891" s="179"/>
      <c r="AR891" s="179"/>
      <c r="AS891" s="179"/>
      <c r="AT891" s="179"/>
      <c r="AU891" s="179"/>
      <c r="AV891" s="179"/>
      <c r="AW891" s="179"/>
      <c r="AX891" s="179"/>
      <c r="AY891" s="179"/>
      <c r="AZ891" s="179"/>
      <c r="BA891" s="179"/>
      <c r="BB891" s="179"/>
      <c r="BC891" s="179"/>
      <c r="BD891" s="179"/>
      <c r="BE891" s="179"/>
      <c r="BF891" s="179"/>
      <c r="BG891" s="179"/>
      <c r="BH891" s="179"/>
      <c r="BI891" s="179"/>
      <c r="BJ891" s="179"/>
      <c r="BK891" s="179"/>
      <c r="BL891" s="179"/>
      <c r="BM891" s="179"/>
      <c r="BN891" s="179"/>
      <c r="BO891" s="179"/>
      <c r="BP891" s="179"/>
      <c r="BQ891" s="179"/>
      <c r="BR891" s="179"/>
      <c r="BS891" s="179"/>
      <c r="BT891" s="179"/>
      <c r="BU891" s="179"/>
      <c r="BV891" s="179"/>
      <c r="BW891" s="179"/>
      <c r="BX891" s="179"/>
      <c r="BY891" s="179"/>
      <c r="BZ891" s="179"/>
      <c r="CA891" s="179"/>
      <c r="CB891" s="179"/>
      <c r="CC891" s="179"/>
      <c r="CD891" s="179"/>
      <c r="CE891" s="179"/>
      <c r="CF891" s="179"/>
      <c r="CG891" s="179"/>
      <c r="CH891" s="179"/>
      <c r="CI891" s="179"/>
      <c r="CJ891" s="179"/>
      <c r="CK891" s="179"/>
      <c r="CL891" s="179"/>
      <c r="CM891" s="179"/>
      <c r="CN891" s="179"/>
      <c r="CO891" s="179"/>
      <c r="CP891" s="179"/>
      <c r="CQ891" s="179"/>
      <c r="CR891" s="179"/>
      <c r="CS891" s="179"/>
      <c r="CT891" s="179"/>
      <c r="CU891" s="179"/>
      <c r="CV891" s="179"/>
      <c r="CW891" s="179"/>
      <c r="CX891" s="179"/>
      <c r="CY891" s="179"/>
      <c r="CZ891" s="179"/>
      <c r="DA891" s="179"/>
      <c r="DB891" s="179"/>
      <c r="DC891" s="179"/>
      <c r="DD891" s="179"/>
      <c r="DE891" s="179"/>
      <c r="DF891" s="179"/>
      <c r="DG891" s="179"/>
      <c r="DH891" s="179"/>
      <c r="DI891" s="179"/>
      <c r="DJ891" s="179"/>
      <c r="DK891" s="179"/>
      <c r="DL891" s="179"/>
      <c r="DM891" s="179"/>
      <c r="DN891" s="179"/>
      <c r="DO891" s="179"/>
      <c r="DP891" s="179"/>
      <c r="DQ891" s="179"/>
      <c r="DR891" s="179"/>
      <c r="DS891" s="179"/>
      <c r="DT891" s="179"/>
      <c r="DU891" s="179"/>
      <c r="DV891" s="179"/>
      <c r="DW891" s="179"/>
      <c r="DX891" s="179"/>
      <c r="DY891" s="179"/>
      <c r="DZ891" s="179"/>
      <c r="EA891" s="179"/>
      <c r="EB891" s="179"/>
      <c r="EC891" s="179"/>
      <c r="ED891" s="179"/>
      <c r="EE891" s="179"/>
      <c r="EF891" s="179"/>
      <c r="EG891" s="179"/>
      <c r="EH891" s="179"/>
      <c r="EI891" s="179"/>
      <c r="EJ891" s="179"/>
      <c r="EK891" s="179"/>
      <c r="EL891" s="179"/>
      <c r="EM891" s="179"/>
      <c r="EN891" s="179"/>
      <c r="EO891" s="179"/>
      <c r="EP891" s="179"/>
      <c r="EQ891" s="179"/>
      <c r="ER891" s="179"/>
      <c r="ES891" s="179"/>
      <c r="ET891" s="179"/>
      <c r="EU891" s="179"/>
      <c r="EV891" s="179"/>
      <c r="EW891" s="179"/>
      <c r="EX891" s="179"/>
      <c r="EY891" s="179"/>
      <c r="EZ891" s="179"/>
      <c r="FA891" s="179"/>
      <c r="FB891" s="179"/>
      <c r="FC891" s="179"/>
      <c r="FD891" s="179"/>
      <c r="FE891" s="179"/>
      <c r="FF891" s="179"/>
      <c r="FG891" s="179"/>
      <c r="FH891" s="179"/>
      <c r="FI891" s="179"/>
      <c r="FJ891" s="179"/>
      <c r="FK891" s="179"/>
      <c r="FL891" s="179"/>
      <c r="FM891" s="179"/>
      <c r="FN891" s="179"/>
      <c r="FO891" s="179"/>
      <c r="FP891" s="179"/>
      <c r="FQ891" s="179"/>
      <c r="FR891" s="179"/>
      <c r="FS891" s="179"/>
      <c r="FT891" s="179"/>
      <c r="FU891" s="179"/>
      <c r="FV891" s="179"/>
      <c r="FW891" s="179"/>
      <c r="FX891" s="179"/>
      <c r="FY891" s="179"/>
      <c r="FZ891" s="179"/>
      <c r="GA891" s="179"/>
      <c r="GB891" s="179"/>
      <c r="GC891" s="179"/>
      <c r="GD891" s="179"/>
      <c r="GE891" s="179"/>
      <c r="GF891" s="179"/>
      <c r="GG891" s="179"/>
      <c r="GH891" s="179"/>
      <c r="GI891" s="179"/>
      <c r="GJ891" s="179"/>
      <c r="GK891" s="179"/>
      <c r="GL891" s="179"/>
      <c r="GM891" s="179"/>
      <c r="GN891" s="179"/>
      <c r="GO891" s="179"/>
      <c r="GP891" s="179"/>
      <c r="GQ891" s="179"/>
      <c r="GR891" s="179"/>
      <c r="GS891" s="179"/>
      <c r="GT891" s="179"/>
      <c r="GU891" s="179"/>
      <c r="GV891" s="179"/>
      <c r="GW891" s="179"/>
      <c r="GX891" s="179"/>
      <c r="GY891" s="179"/>
      <c r="GZ891" s="179"/>
      <c r="HA891" s="179"/>
      <c r="HB891" s="179"/>
      <c r="HC891" s="179"/>
      <c r="HD891" s="179"/>
      <c r="HE891" s="179"/>
      <c r="HF891" s="179"/>
      <c r="HG891" s="179"/>
      <c r="HH891" s="179"/>
      <c r="HI891" s="179"/>
      <c r="HJ891" s="179"/>
      <c r="HK891" s="179"/>
      <c r="HL891" s="179"/>
      <c r="HM891" s="179"/>
      <c r="HN891" s="179"/>
      <c r="HO891" s="179"/>
      <c r="HP891" s="179"/>
      <c r="HQ891" s="179"/>
      <c r="HR891" s="179"/>
      <c r="HS891" s="179"/>
      <c r="HT891" s="179"/>
      <c r="HU891" s="179"/>
      <c r="HV891" s="179"/>
      <c r="HW891" s="179"/>
      <c r="HX891" s="179"/>
      <c r="HY891" s="179"/>
      <c r="HZ891" s="179"/>
      <c r="IA891" s="179"/>
      <c r="IB891" s="179"/>
      <c r="IC891" s="179"/>
      <c r="ID891" s="179"/>
      <c r="IE891" s="179"/>
      <c r="IF891" s="179"/>
      <c r="IG891" s="179"/>
      <c r="IH891" s="179"/>
      <c r="II891" s="179"/>
      <c r="IJ891" s="179"/>
      <c r="IK891" s="179"/>
      <c r="IL891" s="179"/>
      <c r="IM891" s="179"/>
      <c r="IN891" s="179"/>
      <c r="IO891" s="179"/>
      <c r="IP891" s="179"/>
      <c r="IQ891" s="179"/>
      <c r="IR891" s="179"/>
      <c r="IS891" s="179"/>
      <c r="IT891" s="179"/>
      <c r="IU891" s="179"/>
      <c r="IV891" s="179"/>
      <c r="IW891" s="179"/>
      <c r="IX891" s="179"/>
      <c r="IY891" s="179"/>
      <c r="IZ891" s="179"/>
      <c r="JA891" s="179"/>
      <c r="JB891" s="179"/>
      <c r="JC891" s="179"/>
      <c r="JD891" s="179"/>
      <c r="JE891" s="179"/>
      <c r="JF891" s="179"/>
      <c r="JG891" s="179"/>
      <c r="JH891" s="179"/>
      <c r="JI891" s="179"/>
      <c r="JJ891" s="61"/>
    </row>
    <row r="892" spans="1:270" s="9" customFormat="1" ht="80.099999999999994" customHeight="1" x14ac:dyDescent="0.25">
      <c r="A892" s="9">
        <f t="shared" ref="A892:A944" si="77">A891+1</f>
        <v>870</v>
      </c>
      <c r="B892" s="9">
        <f t="shared" ref="B892:B907" si="78">B891+1</f>
        <v>19</v>
      </c>
      <c r="C892" s="11" t="s">
        <v>1518</v>
      </c>
      <c r="D892" s="10" t="s">
        <v>276</v>
      </c>
      <c r="E892" s="9" t="s">
        <v>4017</v>
      </c>
      <c r="F892" s="9" t="s">
        <v>4017</v>
      </c>
      <c r="G892" s="9" t="s">
        <v>4017</v>
      </c>
      <c r="H892" s="9" t="s">
        <v>4321</v>
      </c>
      <c r="I892" s="64" t="s">
        <v>3659</v>
      </c>
      <c r="J892" s="9">
        <v>3218017463</v>
      </c>
      <c r="K892" s="9" t="s">
        <v>4017</v>
      </c>
      <c r="L892" s="9">
        <v>31.073430999999999</v>
      </c>
      <c r="M892" s="9">
        <v>69.886661000000004</v>
      </c>
      <c r="N892" s="9" t="s">
        <v>8</v>
      </c>
      <c r="O892" s="9" t="s">
        <v>7</v>
      </c>
      <c r="P892" s="9" t="s">
        <v>8</v>
      </c>
      <c r="Q892" s="9">
        <v>2</v>
      </c>
      <c r="T892" s="9" t="s">
        <v>3978</v>
      </c>
      <c r="U892" s="9">
        <v>35250</v>
      </c>
      <c r="V892" s="9" t="s">
        <v>258</v>
      </c>
      <c r="W892" s="10" t="s">
        <v>11</v>
      </c>
      <c r="X892" s="10" t="s">
        <v>1471</v>
      </c>
      <c r="Y892" s="4"/>
      <c r="Z892" s="179"/>
      <c r="AA892" s="179"/>
      <c r="AB892" s="179"/>
      <c r="AC892" s="179"/>
      <c r="AD892" s="179"/>
      <c r="AE892" s="179"/>
      <c r="AF892" s="179"/>
      <c r="AG892" s="179"/>
      <c r="AH892" s="179"/>
      <c r="AI892" s="179"/>
      <c r="AJ892" s="179"/>
      <c r="AK892" s="179"/>
      <c r="AL892" s="179"/>
      <c r="AM892" s="179"/>
      <c r="AN892" s="179"/>
      <c r="AO892" s="179"/>
      <c r="AP892" s="179"/>
      <c r="AQ892" s="179"/>
      <c r="AR892" s="179"/>
      <c r="AS892" s="179"/>
      <c r="AT892" s="179"/>
      <c r="AU892" s="179"/>
      <c r="AV892" s="179"/>
      <c r="AW892" s="179"/>
      <c r="AX892" s="179"/>
      <c r="AY892" s="179"/>
      <c r="AZ892" s="179"/>
      <c r="BA892" s="179"/>
      <c r="BB892" s="179"/>
      <c r="BC892" s="179"/>
      <c r="BD892" s="179"/>
      <c r="BE892" s="179"/>
      <c r="BF892" s="179"/>
      <c r="BG892" s="179"/>
      <c r="BH892" s="179"/>
      <c r="BI892" s="179"/>
      <c r="BJ892" s="179"/>
      <c r="BK892" s="179"/>
      <c r="BL892" s="179"/>
      <c r="BM892" s="179"/>
      <c r="BN892" s="179"/>
      <c r="BO892" s="179"/>
      <c r="BP892" s="179"/>
      <c r="BQ892" s="179"/>
      <c r="BR892" s="179"/>
      <c r="BS892" s="179"/>
      <c r="BT892" s="179"/>
      <c r="BU892" s="179"/>
      <c r="BV892" s="179"/>
      <c r="BW892" s="179"/>
      <c r="BX892" s="179"/>
      <c r="BY892" s="179"/>
      <c r="BZ892" s="179"/>
      <c r="CA892" s="179"/>
      <c r="CB892" s="179"/>
      <c r="CC892" s="179"/>
      <c r="CD892" s="179"/>
      <c r="CE892" s="179"/>
      <c r="CF892" s="179"/>
      <c r="CG892" s="179"/>
      <c r="CH892" s="179"/>
      <c r="CI892" s="179"/>
      <c r="CJ892" s="179"/>
      <c r="CK892" s="179"/>
      <c r="CL892" s="179"/>
      <c r="CM892" s="179"/>
      <c r="CN892" s="179"/>
      <c r="CO892" s="179"/>
      <c r="CP892" s="179"/>
      <c r="CQ892" s="179"/>
      <c r="CR892" s="179"/>
      <c r="CS892" s="179"/>
      <c r="CT892" s="179"/>
      <c r="CU892" s="179"/>
      <c r="CV892" s="179"/>
      <c r="CW892" s="179"/>
      <c r="CX892" s="179"/>
      <c r="CY892" s="179"/>
      <c r="CZ892" s="179"/>
      <c r="DA892" s="179"/>
      <c r="DB892" s="179"/>
      <c r="DC892" s="179"/>
      <c r="DD892" s="179"/>
      <c r="DE892" s="179"/>
      <c r="DF892" s="179"/>
      <c r="DG892" s="179"/>
      <c r="DH892" s="179"/>
      <c r="DI892" s="179"/>
      <c r="DJ892" s="179"/>
      <c r="DK892" s="179"/>
      <c r="DL892" s="179"/>
      <c r="DM892" s="179"/>
      <c r="DN892" s="179"/>
      <c r="DO892" s="179"/>
      <c r="DP892" s="179"/>
      <c r="DQ892" s="179"/>
      <c r="DR892" s="179"/>
      <c r="DS892" s="179"/>
      <c r="DT892" s="179"/>
      <c r="DU892" s="179"/>
      <c r="DV892" s="179"/>
      <c r="DW892" s="179"/>
      <c r="DX892" s="179"/>
      <c r="DY892" s="179"/>
      <c r="DZ892" s="179"/>
      <c r="EA892" s="179"/>
      <c r="EB892" s="179"/>
      <c r="EC892" s="179"/>
      <c r="ED892" s="179"/>
      <c r="EE892" s="179"/>
      <c r="EF892" s="179"/>
      <c r="EG892" s="179"/>
      <c r="EH892" s="179"/>
      <c r="EI892" s="179"/>
      <c r="EJ892" s="179"/>
      <c r="EK892" s="179"/>
      <c r="EL892" s="179"/>
      <c r="EM892" s="179"/>
      <c r="EN892" s="179"/>
      <c r="EO892" s="179"/>
      <c r="EP892" s="179"/>
      <c r="EQ892" s="179"/>
      <c r="ER892" s="179"/>
      <c r="ES892" s="179"/>
      <c r="ET892" s="179"/>
      <c r="EU892" s="179"/>
      <c r="EV892" s="179"/>
      <c r="EW892" s="179"/>
      <c r="EX892" s="179"/>
      <c r="EY892" s="179"/>
      <c r="EZ892" s="179"/>
      <c r="FA892" s="179"/>
      <c r="FB892" s="179"/>
      <c r="FC892" s="179"/>
      <c r="FD892" s="179"/>
      <c r="FE892" s="179"/>
      <c r="FF892" s="179"/>
      <c r="FG892" s="179"/>
      <c r="FH892" s="179"/>
      <c r="FI892" s="179"/>
      <c r="FJ892" s="179"/>
      <c r="FK892" s="179"/>
      <c r="FL892" s="179"/>
      <c r="FM892" s="179"/>
      <c r="FN892" s="179"/>
      <c r="FO892" s="179"/>
      <c r="FP892" s="179"/>
      <c r="FQ892" s="179"/>
      <c r="FR892" s="179"/>
      <c r="FS892" s="179"/>
      <c r="FT892" s="179"/>
      <c r="FU892" s="179"/>
      <c r="FV892" s="179"/>
      <c r="FW892" s="179"/>
      <c r="FX892" s="179"/>
      <c r="FY892" s="179"/>
      <c r="FZ892" s="179"/>
      <c r="GA892" s="179"/>
      <c r="GB892" s="179"/>
      <c r="GC892" s="179"/>
      <c r="GD892" s="179"/>
      <c r="GE892" s="179"/>
      <c r="GF892" s="179"/>
      <c r="GG892" s="179"/>
      <c r="GH892" s="179"/>
      <c r="GI892" s="179"/>
      <c r="GJ892" s="179"/>
      <c r="GK892" s="179"/>
      <c r="GL892" s="179"/>
      <c r="GM892" s="179"/>
      <c r="GN892" s="179"/>
      <c r="GO892" s="179"/>
      <c r="GP892" s="179"/>
      <c r="GQ892" s="179"/>
      <c r="GR892" s="179"/>
      <c r="GS892" s="179"/>
      <c r="GT892" s="179"/>
      <c r="GU892" s="179"/>
      <c r="GV892" s="179"/>
      <c r="GW892" s="179"/>
      <c r="GX892" s="179"/>
      <c r="GY892" s="179"/>
      <c r="GZ892" s="179"/>
      <c r="HA892" s="179"/>
      <c r="HB892" s="179"/>
      <c r="HC892" s="179"/>
      <c r="HD892" s="179"/>
      <c r="HE892" s="179"/>
      <c r="HF892" s="179"/>
      <c r="HG892" s="179"/>
      <c r="HH892" s="179"/>
      <c r="HI892" s="179"/>
      <c r="HJ892" s="179"/>
      <c r="HK892" s="179"/>
      <c r="HL892" s="179"/>
      <c r="HM892" s="179"/>
      <c r="HN892" s="179"/>
      <c r="HO892" s="179"/>
      <c r="HP892" s="179"/>
      <c r="HQ892" s="179"/>
      <c r="HR892" s="179"/>
      <c r="HS892" s="179"/>
      <c r="HT892" s="179"/>
      <c r="HU892" s="179"/>
      <c r="HV892" s="179"/>
      <c r="HW892" s="179"/>
      <c r="HX892" s="179"/>
      <c r="HY892" s="179"/>
      <c r="HZ892" s="179"/>
      <c r="IA892" s="179"/>
      <c r="IB892" s="179"/>
      <c r="IC892" s="179"/>
      <c r="ID892" s="179"/>
      <c r="IE892" s="179"/>
      <c r="IF892" s="179"/>
      <c r="IG892" s="179"/>
      <c r="IH892" s="179"/>
      <c r="II892" s="179"/>
      <c r="IJ892" s="179"/>
      <c r="IK892" s="179"/>
      <c r="IL892" s="179"/>
      <c r="IM892" s="179"/>
      <c r="IN892" s="179"/>
      <c r="IO892" s="179"/>
      <c r="IP892" s="179"/>
      <c r="IQ892" s="179"/>
      <c r="IR892" s="179"/>
      <c r="IS892" s="179"/>
      <c r="IT892" s="179"/>
      <c r="IU892" s="179"/>
      <c r="IV892" s="179"/>
      <c r="IW892" s="179"/>
      <c r="IX892" s="179"/>
      <c r="IY892" s="179"/>
      <c r="IZ892" s="179"/>
      <c r="JA892" s="179"/>
      <c r="JB892" s="179"/>
      <c r="JC892" s="179"/>
      <c r="JD892" s="179"/>
      <c r="JE892" s="179"/>
      <c r="JF892" s="179"/>
      <c r="JG892" s="179"/>
      <c r="JH892" s="179"/>
      <c r="JI892" s="179"/>
      <c r="JJ892" s="61"/>
    </row>
    <row r="893" spans="1:270" s="9" customFormat="1" ht="80.099999999999994" customHeight="1" x14ac:dyDescent="0.25">
      <c r="A893" s="9">
        <f t="shared" si="77"/>
        <v>871</v>
      </c>
      <c r="B893" s="9">
        <f t="shared" si="78"/>
        <v>20</v>
      </c>
      <c r="C893" s="11" t="s">
        <v>1518</v>
      </c>
      <c r="D893" s="10" t="s">
        <v>276</v>
      </c>
      <c r="E893" s="9" t="s">
        <v>280</v>
      </c>
      <c r="F893" s="9" t="s">
        <v>280</v>
      </c>
      <c r="G893" s="9" t="s">
        <v>1243</v>
      </c>
      <c r="H893" s="9" t="s">
        <v>4322</v>
      </c>
      <c r="I893" s="64" t="s">
        <v>4323</v>
      </c>
      <c r="J893" s="9">
        <v>3363469086</v>
      </c>
      <c r="K893" s="9" t="s">
        <v>280</v>
      </c>
      <c r="L893" s="9">
        <v>30.84413</v>
      </c>
      <c r="M893" s="9">
        <v>69.837627999999995</v>
      </c>
      <c r="N893" s="9" t="s">
        <v>8</v>
      </c>
      <c r="O893" s="9" t="s">
        <v>7</v>
      </c>
      <c r="P893" s="9" t="s">
        <v>8</v>
      </c>
      <c r="Q893" s="9">
        <v>2</v>
      </c>
      <c r="T893" s="9" t="s">
        <v>3978</v>
      </c>
      <c r="U893" s="9">
        <v>35250</v>
      </c>
      <c r="V893" s="9" t="s">
        <v>258</v>
      </c>
      <c r="W893" s="10" t="s">
        <v>11</v>
      </c>
      <c r="X893" s="10" t="s">
        <v>1471</v>
      </c>
      <c r="Y893" s="4"/>
      <c r="Z893" s="179"/>
      <c r="AA893" s="179"/>
      <c r="AB893" s="179"/>
      <c r="AC893" s="179"/>
      <c r="AD893" s="179"/>
      <c r="AE893" s="179"/>
      <c r="AF893" s="179"/>
      <c r="AG893" s="179"/>
      <c r="AH893" s="179"/>
      <c r="AI893" s="179"/>
      <c r="AJ893" s="179"/>
      <c r="AK893" s="179"/>
      <c r="AL893" s="179"/>
      <c r="AM893" s="179"/>
      <c r="AN893" s="179"/>
      <c r="AO893" s="179"/>
      <c r="AP893" s="179"/>
      <c r="AQ893" s="179"/>
      <c r="AR893" s="179"/>
      <c r="AS893" s="179"/>
      <c r="AT893" s="179"/>
      <c r="AU893" s="179"/>
      <c r="AV893" s="179"/>
      <c r="AW893" s="179"/>
      <c r="AX893" s="179"/>
      <c r="AY893" s="179"/>
      <c r="AZ893" s="179"/>
      <c r="BA893" s="179"/>
      <c r="BB893" s="179"/>
      <c r="BC893" s="179"/>
      <c r="BD893" s="179"/>
      <c r="BE893" s="179"/>
      <c r="BF893" s="179"/>
      <c r="BG893" s="179"/>
      <c r="BH893" s="179"/>
      <c r="BI893" s="179"/>
      <c r="BJ893" s="179"/>
      <c r="BK893" s="179"/>
      <c r="BL893" s="179"/>
      <c r="BM893" s="179"/>
      <c r="BN893" s="179"/>
      <c r="BO893" s="179"/>
      <c r="BP893" s="179"/>
      <c r="BQ893" s="179"/>
      <c r="BR893" s="179"/>
      <c r="BS893" s="179"/>
      <c r="BT893" s="179"/>
      <c r="BU893" s="179"/>
      <c r="BV893" s="179"/>
      <c r="BW893" s="179"/>
      <c r="BX893" s="179"/>
      <c r="BY893" s="179"/>
      <c r="BZ893" s="179"/>
      <c r="CA893" s="179"/>
      <c r="CB893" s="179"/>
      <c r="CC893" s="179"/>
      <c r="CD893" s="179"/>
      <c r="CE893" s="179"/>
      <c r="CF893" s="179"/>
      <c r="CG893" s="179"/>
      <c r="CH893" s="179"/>
      <c r="CI893" s="179"/>
      <c r="CJ893" s="179"/>
      <c r="CK893" s="179"/>
      <c r="CL893" s="179"/>
      <c r="CM893" s="179"/>
      <c r="CN893" s="179"/>
      <c r="CO893" s="179"/>
      <c r="CP893" s="179"/>
      <c r="CQ893" s="179"/>
      <c r="CR893" s="179"/>
      <c r="CS893" s="179"/>
      <c r="CT893" s="179"/>
      <c r="CU893" s="179"/>
      <c r="CV893" s="179"/>
      <c r="CW893" s="179"/>
      <c r="CX893" s="179"/>
      <c r="CY893" s="179"/>
      <c r="CZ893" s="179"/>
      <c r="DA893" s="179"/>
      <c r="DB893" s="179"/>
      <c r="DC893" s="179"/>
      <c r="DD893" s="179"/>
      <c r="DE893" s="179"/>
      <c r="DF893" s="179"/>
      <c r="DG893" s="179"/>
      <c r="DH893" s="179"/>
      <c r="DI893" s="179"/>
      <c r="DJ893" s="179"/>
      <c r="DK893" s="179"/>
      <c r="DL893" s="179"/>
      <c r="DM893" s="179"/>
      <c r="DN893" s="179"/>
      <c r="DO893" s="179"/>
      <c r="DP893" s="179"/>
      <c r="DQ893" s="179"/>
      <c r="DR893" s="179"/>
      <c r="DS893" s="179"/>
      <c r="DT893" s="179"/>
      <c r="DU893" s="179"/>
      <c r="DV893" s="179"/>
      <c r="DW893" s="179"/>
      <c r="DX893" s="179"/>
      <c r="DY893" s="179"/>
      <c r="DZ893" s="179"/>
      <c r="EA893" s="179"/>
      <c r="EB893" s="179"/>
      <c r="EC893" s="179"/>
      <c r="ED893" s="179"/>
      <c r="EE893" s="179"/>
      <c r="EF893" s="179"/>
      <c r="EG893" s="179"/>
      <c r="EH893" s="179"/>
      <c r="EI893" s="179"/>
      <c r="EJ893" s="179"/>
      <c r="EK893" s="179"/>
      <c r="EL893" s="179"/>
      <c r="EM893" s="179"/>
      <c r="EN893" s="179"/>
      <c r="EO893" s="179"/>
      <c r="EP893" s="179"/>
      <c r="EQ893" s="179"/>
      <c r="ER893" s="179"/>
      <c r="ES893" s="179"/>
      <c r="ET893" s="179"/>
      <c r="EU893" s="179"/>
      <c r="EV893" s="179"/>
      <c r="EW893" s="179"/>
      <c r="EX893" s="179"/>
      <c r="EY893" s="179"/>
      <c r="EZ893" s="179"/>
      <c r="FA893" s="179"/>
      <c r="FB893" s="179"/>
      <c r="FC893" s="179"/>
      <c r="FD893" s="179"/>
      <c r="FE893" s="179"/>
      <c r="FF893" s="179"/>
      <c r="FG893" s="179"/>
      <c r="FH893" s="179"/>
      <c r="FI893" s="179"/>
      <c r="FJ893" s="179"/>
      <c r="FK893" s="179"/>
      <c r="FL893" s="179"/>
      <c r="FM893" s="179"/>
      <c r="FN893" s="179"/>
      <c r="FO893" s="179"/>
      <c r="FP893" s="179"/>
      <c r="FQ893" s="179"/>
      <c r="FR893" s="179"/>
      <c r="FS893" s="179"/>
      <c r="FT893" s="179"/>
      <c r="FU893" s="179"/>
      <c r="FV893" s="179"/>
      <c r="FW893" s="179"/>
      <c r="FX893" s="179"/>
      <c r="FY893" s="179"/>
      <c r="FZ893" s="179"/>
      <c r="GA893" s="179"/>
      <c r="GB893" s="179"/>
      <c r="GC893" s="179"/>
      <c r="GD893" s="179"/>
      <c r="GE893" s="179"/>
      <c r="GF893" s="179"/>
      <c r="GG893" s="179"/>
      <c r="GH893" s="179"/>
      <c r="GI893" s="179"/>
      <c r="GJ893" s="179"/>
      <c r="GK893" s="179"/>
      <c r="GL893" s="179"/>
      <c r="GM893" s="179"/>
      <c r="GN893" s="179"/>
      <c r="GO893" s="179"/>
      <c r="GP893" s="179"/>
      <c r="GQ893" s="179"/>
      <c r="GR893" s="179"/>
      <c r="GS893" s="179"/>
      <c r="GT893" s="179"/>
      <c r="GU893" s="179"/>
      <c r="GV893" s="179"/>
      <c r="GW893" s="179"/>
      <c r="GX893" s="179"/>
      <c r="GY893" s="179"/>
      <c r="GZ893" s="179"/>
      <c r="HA893" s="179"/>
      <c r="HB893" s="179"/>
      <c r="HC893" s="179"/>
      <c r="HD893" s="179"/>
      <c r="HE893" s="179"/>
      <c r="HF893" s="179"/>
      <c r="HG893" s="179"/>
      <c r="HH893" s="179"/>
      <c r="HI893" s="179"/>
      <c r="HJ893" s="179"/>
      <c r="HK893" s="179"/>
      <c r="HL893" s="179"/>
      <c r="HM893" s="179"/>
      <c r="HN893" s="179"/>
      <c r="HO893" s="179"/>
      <c r="HP893" s="179"/>
      <c r="HQ893" s="179"/>
      <c r="HR893" s="179"/>
      <c r="HS893" s="179"/>
      <c r="HT893" s="179"/>
      <c r="HU893" s="179"/>
      <c r="HV893" s="179"/>
      <c r="HW893" s="179"/>
      <c r="HX893" s="179"/>
      <c r="HY893" s="179"/>
      <c r="HZ893" s="179"/>
      <c r="IA893" s="179"/>
      <c r="IB893" s="179"/>
      <c r="IC893" s="179"/>
      <c r="ID893" s="179"/>
      <c r="IE893" s="179"/>
      <c r="IF893" s="179"/>
      <c r="IG893" s="179"/>
      <c r="IH893" s="179"/>
      <c r="II893" s="179"/>
      <c r="IJ893" s="179"/>
      <c r="IK893" s="179"/>
      <c r="IL893" s="179"/>
      <c r="IM893" s="179"/>
      <c r="IN893" s="179"/>
      <c r="IO893" s="179"/>
      <c r="IP893" s="179"/>
      <c r="IQ893" s="179"/>
      <c r="IR893" s="179"/>
      <c r="IS893" s="179"/>
      <c r="IT893" s="179"/>
      <c r="IU893" s="179"/>
      <c r="IV893" s="179"/>
      <c r="IW893" s="179"/>
      <c r="IX893" s="179"/>
      <c r="IY893" s="179"/>
      <c r="IZ893" s="179"/>
      <c r="JA893" s="179"/>
      <c r="JB893" s="179"/>
      <c r="JC893" s="179"/>
      <c r="JD893" s="179"/>
      <c r="JE893" s="179"/>
      <c r="JF893" s="179"/>
      <c r="JG893" s="179"/>
      <c r="JH893" s="179"/>
      <c r="JI893" s="179"/>
      <c r="JJ893" s="61"/>
    </row>
    <row r="894" spans="1:270" s="9" customFormat="1" ht="80.099999999999994" customHeight="1" x14ac:dyDescent="0.25">
      <c r="A894" s="9">
        <f t="shared" si="77"/>
        <v>872</v>
      </c>
      <c r="B894" s="9">
        <f t="shared" si="78"/>
        <v>21</v>
      </c>
      <c r="C894" s="11" t="s">
        <v>1518</v>
      </c>
      <c r="D894" s="10" t="s">
        <v>276</v>
      </c>
      <c r="E894" s="9" t="s">
        <v>280</v>
      </c>
      <c r="F894" s="9" t="s">
        <v>280</v>
      </c>
      <c r="G894" s="9" t="s">
        <v>1243</v>
      </c>
      <c r="H894" s="9" t="s">
        <v>4324</v>
      </c>
      <c r="I894" s="64" t="s">
        <v>4325</v>
      </c>
      <c r="J894" s="9">
        <v>3472506386</v>
      </c>
      <c r="K894" s="9" t="s">
        <v>280</v>
      </c>
      <c r="L894" s="9">
        <v>30.814806000000001</v>
      </c>
      <c r="M894" s="9">
        <v>69.828603999999999</v>
      </c>
      <c r="N894" s="9" t="s">
        <v>8</v>
      </c>
      <c r="O894" s="9" t="s">
        <v>7</v>
      </c>
      <c r="P894" s="9" t="s">
        <v>8</v>
      </c>
      <c r="Q894" s="9">
        <v>2</v>
      </c>
      <c r="T894" s="9" t="s">
        <v>3978</v>
      </c>
      <c r="U894" s="9">
        <v>35250</v>
      </c>
      <c r="V894" s="9" t="s">
        <v>258</v>
      </c>
      <c r="W894" s="10" t="s">
        <v>11</v>
      </c>
      <c r="X894" s="10" t="s">
        <v>1471</v>
      </c>
      <c r="Y894" s="4"/>
      <c r="Z894" s="179"/>
      <c r="AA894" s="179"/>
      <c r="AB894" s="179"/>
      <c r="AC894" s="179"/>
      <c r="AD894" s="179"/>
      <c r="AE894" s="179"/>
      <c r="AF894" s="179"/>
      <c r="AG894" s="179"/>
      <c r="AH894" s="179"/>
      <c r="AI894" s="179"/>
      <c r="AJ894" s="179"/>
      <c r="AK894" s="179"/>
      <c r="AL894" s="179"/>
      <c r="AM894" s="179"/>
      <c r="AN894" s="179"/>
      <c r="AO894" s="179"/>
      <c r="AP894" s="179"/>
      <c r="AQ894" s="179"/>
      <c r="AR894" s="179"/>
      <c r="AS894" s="179"/>
      <c r="AT894" s="179"/>
      <c r="AU894" s="179"/>
      <c r="AV894" s="179"/>
      <c r="AW894" s="179"/>
      <c r="AX894" s="179"/>
      <c r="AY894" s="179"/>
      <c r="AZ894" s="179"/>
      <c r="BA894" s="179"/>
      <c r="BB894" s="179"/>
      <c r="BC894" s="179"/>
      <c r="BD894" s="179"/>
      <c r="BE894" s="179"/>
      <c r="BF894" s="179"/>
      <c r="BG894" s="179"/>
      <c r="BH894" s="179"/>
      <c r="BI894" s="179"/>
      <c r="BJ894" s="179"/>
      <c r="BK894" s="179"/>
      <c r="BL894" s="179"/>
      <c r="BM894" s="179"/>
      <c r="BN894" s="179"/>
      <c r="BO894" s="179"/>
      <c r="BP894" s="179"/>
      <c r="BQ894" s="179"/>
      <c r="BR894" s="179"/>
      <c r="BS894" s="179"/>
      <c r="BT894" s="179"/>
      <c r="BU894" s="179"/>
      <c r="BV894" s="179"/>
      <c r="BW894" s="179"/>
      <c r="BX894" s="179"/>
      <c r="BY894" s="179"/>
      <c r="BZ894" s="179"/>
      <c r="CA894" s="179"/>
      <c r="CB894" s="179"/>
      <c r="CC894" s="179"/>
      <c r="CD894" s="179"/>
      <c r="CE894" s="179"/>
      <c r="CF894" s="179"/>
      <c r="CG894" s="179"/>
      <c r="CH894" s="179"/>
      <c r="CI894" s="179"/>
      <c r="CJ894" s="179"/>
      <c r="CK894" s="179"/>
      <c r="CL894" s="179"/>
      <c r="CM894" s="179"/>
      <c r="CN894" s="179"/>
      <c r="CO894" s="179"/>
      <c r="CP894" s="179"/>
      <c r="CQ894" s="179"/>
      <c r="CR894" s="179"/>
      <c r="CS894" s="179"/>
      <c r="CT894" s="179"/>
      <c r="CU894" s="179"/>
      <c r="CV894" s="179"/>
      <c r="CW894" s="179"/>
      <c r="CX894" s="179"/>
      <c r="CY894" s="179"/>
      <c r="CZ894" s="179"/>
      <c r="DA894" s="179"/>
      <c r="DB894" s="179"/>
      <c r="DC894" s="179"/>
      <c r="DD894" s="179"/>
      <c r="DE894" s="179"/>
      <c r="DF894" s="179"/>
      <c r="DG894" s="179"/>
      <c r="DH894" s="179"/>
      <c r="DI894" s="179"/>
      <c r="DJ894" s="179"/>
      <c r="DK894" s="179"/>
      <c r="DL894" s="179"/>
      <c r="DM894" s="179"/>
      <c r="DN894" s="179"/>
      <c r="DO894" s="179"/>
      <c r="DP894" s="179"/>
      <c r="DQ894" s="179"/>
      <c r="DR894" s="179"/>
      <c r="DS894" s="179"/>
      <c r="DT894" s="179"/>
      <c r="DU894" s="179"/>
      <c r="DV894" s="179"/>
      <c r="DW894" s="179"/>
      <c r="DX894" s="179"/>
      <c r="DY894" s="179"/>
      <c r="DZ894" s="179"/>
      <c r="EA894" s="179"/>
      <c r="EB894" s="179"/>
      <c r="EC894" s="179"/>
      <c r="ED894" s="179"/>
      <c r="EE894" s="179"/>
      <c r="EF894" s="179"/>
      <c r="EG894" s="179"/>
      <c r="EH894" s="179"/>
      <c r="EI894" s="179"/>
      <c r="EJ894" s="179"/>
      <c r="EK894" s="179"/>
      <c r="EL894" s="179"/>
      <c r="EM894" s="179"/>
      <c r="EN894" s="179"/>
      <c r="EO894" s="179"/>
      <c r="EP894" s="179"/>
      <c r="EQ894" s="179"/>
      <c r="ER894" s="179"/>
      <c r="ES894" s="179"/>
      <c r="ET894" s="179"/>
      <c r="EU894" s="179"/>
      <c r="EV894" s="179"/>
      <c r="EW894" s="179"/>
      <c r="EX894" s="179"/>
      <c r="EY894" s="179"/>
      <c r="EZ894" s="179"/>
      <c r="FA894" s="179"/>
      <c r="FB894" s="179"/>
      <c r="FC894" s="179"/>
      <c r="FD894" s="179"/>
      <c r="FE894" s="179"/>
      <c r="FF894" s="179"/>
      <c r="FG894" s="179"/>
      <c r="FH894" s="179"/>
      <c r="FI894" s="179"/>
      <c r="FJ894" s="179"/>
      <c r="FK894" s="179"/>
      <c r="FL894" s="179"/>
      <c r="FM894" s="179"/>
      <c r="FN894" s="179"/>
      <c r="FO894" s="179"/>
      <c r="FP894" s="179"/>
      <c r="FQ894" s="179"/>
      <c r="FR894" s="179"/>
      <c r="FS894" s="179"/>
      <c r="FT894" s="179"/>
      <c r="FU894" s="179"/>
      <c r="FV894" s="179"/>
      <c r="FW894" s="179"/>
      <c r="FX894" s="179"/>
      <c r="FY894" s="179"/>
      <c r="FZ894" s="179"/>
      <c r="GA894" s="179"/>
      <c r="GB894" s="179"/>
      <c r="GC894" s="179"/>
      <c r="GD894" s="179"/>
      <c r="GE894" s="179"/>
      <c r="GF894" s="179"/>
      <c r="GG894" s="179"/>
      <c r="GH894" s="179"/>
      <c r="GI894" s="179"/>
      <c r="GJ894" s="179"/>
      <c r="GK894" s="179"/>
      <c r="GL894" s="179"/>
      <c r="GM894" s="179"/>
      <c r="GN894" s="179"/>
      <c r="GO894" s="179"/>
      <c r="GP894" s="179"/>
      <c r="GQ894" s="179"/>
      <c r="GR894" s="179"/>
      <c r="GS894" s="179"/>
      <c r="GT894" s="179"/>
      <c r="GU894" s="179"/>
      <c r="GV894" s="179"/>
      <c r="GW894" s="179"/>
      <c r="GX894" s="179"/>
      <c r="GY894" s="179"/>
      <c r="GZ894" s="179"/>
      <c r="HA894" s="179"/>
      <c r="HB894" s="179"/>
      <c r="HC894" s="179"/>
      <c r="HD894" s="179"/>
      <c r="HE894" s="179"/>
      <c r="HF894" s="179"/>
      <c r="HG894" s="179"/>
      <c r="HH894" s="179"/>
      <c r="HI894" s="179"/>
      <c r="HJ894" s="179"/>
      <c r="HK894" s="179"/>
      <c r="HL894" s="179"/>
      <c r="HM894" s="179"/>
      <c r="HN894" s="179"/>
      <c r="HO894" s="179"/>
      <c r="HP894" s="179"/>
      <c r="HQ894" s="179"/>
      <c r="HR894" s="179"/>
      <c r="HS894" s="179"/>
      <c r="HT894" s="179"/>
      <c r="HU894" s="179"/>
      <c r="HV894" s="179"/>
      <c r="HW894" s="179"/>
      <c r="HX894" s="179"/>
      <c r="HY894" s="179"/>
      <c r="HZ894" s="179"/>
      <c r="IA894" s="179"/>
      <c r="IB894" s="179"/>
      <c r="IC894" s="179"/>
      <c r="ID894" s="179"/>
      <c r="IE894" s="179"/>
      <c r="IF894" s="179"/>
      <c r="IG894" s="179"/>
      <c r="IH894" s="179"/>
      <c r="II894" s="179"/>
      <c r="IJ894" s="179"/>
      <c r="IK894" s="179"/>
      <c r="IL894" s="179"/>
      <c r="IM894" s="179"/>
      <c r="IN894" s="179"/>
      <c r="IO894" s="179"/>
      <c r="IP894" s="179"/>
      <c r="IQ894" s="179"/>
      <c r="IR894" s="179"/>
      <c r="IS894" s="179"/>
      <c r="IT894" s="179"/>
      <c r="IU894" s="179"/>
      <c r="IV894" s="179"/>
      <c r="IW894" s="179"/>
      <c r="IX894" s="179"/>
      <c r="IY894" s="179"/>
      <c r="IZ894" s="179"/>
      <c r="JA894" s="179"/>
      <c r="JB894" s="179"/>
      <c r="JC894" s="179"/>
      <c r="JD894" s="179"/>
      <c r="JE894" s="179"/>
      <c r="JF894" s="179"/>
      <c r="JG894" s="179"/>
      <c r="JH894" s="179"/>
      <c r="JI894" s="179"/>
      <c r="JJ894" s="61"/>
    </row>
    <row r="895" spans="1:270" s="9" customFormat="1" ht="80.099999999999994" customHeight="1" x14ac:dyDescent="0.25">
      <c r="A895" s="9">
        <f t="shared" si="77"/>
        <v>873</v>
      </c>
      <c r="B895" s="9">
        <f t="shared" si="78"/>
        <v>22</v>
      </c>
      <c r="C895" s="11" t="s">
        <v>1518</v>
      </c>
      <c r="D895" s="10" t="s">
        <v>276</v>
      </c>
      <c r="E895" s="9" t="s">
        <v>280</v>
      </c>
      <c r="F895" s="9" t="s">
        <v>280</v>
      </c>
      <c r="G895" s="9" t="s">
        <v>281</v>
      </c>
      <c r="H895" s="9" t="s">
        <v>4326</v>
      </c>
      <c r="I895" s="64" t="s">
        <v>4327</v>
      </c>
      <c r="J895" s="9">
        <v>3487020760</v>
      </c>
      <c r="K895" s="9" t="s">
        <v>280</v>
      </c>
      <c r="L895" s="9">
        <v>30.922262</v>
      </c>
      <c r="M895" s="9">
        <v>69.899306999999993</v>
      </c>
      <c r="N895" s="9" t="s">
        <v>8</v>
      </c>
      <c r="O895" s="9" t="s">
        <v>7</v>
      </c>
      <c r="P895" s="9" t="s">
        <v>8</v>
      </c>
      <c r="Q895" s="9">
        <v>2</v>
      </c>
      <c r="T895" s="9" t="s">
        <v>3978</v>
      </c>
      <c r="U895" s="9">
        <v>35250</v>
      </c>
      <c r="V895" s="9" t="s">
        <v>258</v>
      </c>
      <c r="W895" s="10" t="s">
        <v>11</v>
      </c>
      <c r="X895" s="10" t="s">
        <v>1471</v>
      </c>
      <c r="Y895" s="4"/>
      <c r="Z895" s="179"/>
      <c r="AA895" s="179"/>
      <c r="AB895" s="179"/>
      <c r="AC895" s="179"/>
      <c r="AD895" s="179"/>
      <c r="AE895" s="179"/>
      <c r="AF895" s="179"/>
      <c r="AG895" s="179"/>
      <c r="AH895" s="179"/>
      <c r="AI895" s="179"/>
      <c r="AJ895" s="179"/>
      <c r="AK895" s="179"/>
      <c r="AL895" s="179"/>
      <c r="AM895" s="179"/>
      <c r="AN895" s="179"/>
      <c r="AO895" s="179"/>
      <c r="AP895" s="179"/>
      <c r="AQ895" s="179"/>
      <c r="AR895" s="179"/>
      <c r="AS895" s="179"/>
      <c r="AT895" s="179"/>
      <c r="AU895" s="179"/>
      <c r="AV895" s="179"/>
      <c r="AW895" s="179"/>
      <c r="AX895" s="179"/>
      <c r="AY895" s="179"/>
      <c r="AZ895" s="179"/>
      <c r="BA895" s="179"/>
      <c r="BB895" s="179"/>
      <c r="BC895" s="179"/>
      <c r="BD895" s="179"/>
      <c r="BE895" s="179"/>
      <c r="BF895" s="179"/>
      <c r="BG895" s="179"/>
      <c r="BH895" s="179"/>
      <c r="BI895" s="179"/>
      <c r="BJ895" s="179"/>
      <c r="BK895" s="179"/>
      <c r="BL895" s="179"/>
      <c r="BM895" s="179"/>
      <c r="BN895" s="179"/>
      <c r="BO895" s="179"/>
      <c r="BP895" s="179"/>
      <c r="BQ895" s="179"/>
      <c r="BR895" s="179"/>
      <c r="BS895" s="179"/>
      <c r="BT895" s="179"/>
      <c r="BU895" s="179"/>
      <c r="BV895" s="179"/>
      <c r="BW895" s="179"/>
      <c r="BX895" s="179"/>
      <c r="BY895" s="179"/>
      <c r="BZ895" s="179"/>
      <c r="CA895" s="179"/>
      <c r="CB895" s="179"/>
      <c r="CC895" s="179"/>
      <c r="CD895" s="179"/>
      <c r="CE895" s="179"/>
      <c r="CF895" s="179"/>
      <c r="CG895" s="179"/>
      <c r="CH895" s="179"/>
      <c r="CI895" s="179"/>
      <c r="CJ895" s="179"/>
      <c r="CK895" s="179"/>
      <c r="CL895" s="179"/>
      <c r="CM895" s="179"/>
      <c r="CN895" s="179"/>
      <c r="CO895" s="179"/>
      <c r="CP895" s="179"/>
      <c r="CQ895" s="179"/>
      <c r="CR895" s="179"/>
      <c r="CS895" s="179"/>
      <c r="CT895" s="179"/>
      <c r="CU895" s="179"/>
      <c r="CV895" s="179"/>
      <c r="CW895" s="179"/>
      <c r="CX895" s="179"/>
      <c r="CY895" s="179"/>
      <c r="CZ895" s="179"/>
      <c r="DA895" s="179"/>
      <c r="DB895" s="179"/>
      <c r="DC895" s="179"/>
      <c r="DD895" s="179"/>
      <c r="DE895" s="179"/>
      <c r="DF895" s="179"/>
      <c r="DG895" s="179"/>
      <c r="DH895" s="179"/>
      <c r="DI895" s="179"/>
      <c r="DJ895" s="179"/>
      <c r="DK895" s="179"/>
      <c r="DL895" s="179"/>
      <c r="DM895" s="179"/>
      <c r="DN895" s="179"/>
      <c r="DO895" s="179"/>
      <c r="DP895" s="179"/>
      <c r="DQ895" s="179"/>
      <c r="DR895" s="179"/>
      <c r="DS895" s="179"/>
      <c r="DT895" s="179"/>
      <c r="DU895" s="179"/>
      <c r="DV895" s="179"/>
      <c r="DW895" s="179"/>
      <c r="DX895" s="179"/>
      <c r="DY895" s="179"/>
      <c r="DZ895" s="179"/>
      <c r="EA895" s="179"/>
      <c r="EB895" s="179"/>
      <c r="EC895" s="179"/>
      <c r="ED895" s="179"/>
      <c r="EE895" s="179"/>
      <c r="EF895" s="179"/>
      <c r="EG895" s="179"/>
      <c r="EH895" s="179"/>
      <c r="EI895" s="179"/>
      <c r="EJ895" s="179"/>
      <c r="EK895" s="179"/>
      <c r="EL895" s="179"/>
      <c r="EM895" s="179"/>
      <c r="EN895" s="179"/>
      <c r="EO895" s="179"/>
      <c r="EP895" s="179"/>
      <c r="EQ895" s="179"/>
      <c r="ER895" s="179"/>
      <c r="ES895" s="179"/>
      <c r="ET895" s="179"/>
      <c r="EU895" s="179"/>
      <c r="EV895" s="179"/>
      <c r="EW895" s="179"/>
      <c r="EX895" s="179"/>
      <c r="EY895" s="179"/>
      <c r="EZ895" s="179"/>
      <c r="FA895" s="179"/>
      <c r="FB895" s="179"/>
      <c r="FC895" s="179"/>
      <c r="FD895" s="179"/>
      <c r="FE895" s="179"/>
      <c r="FF895" s="179"/>
      <c r="FG895" s="179"/>
      <c r="FH895" s="179"/>
      <c r="FI895" s="179"/>
      <c r="FJ895" s="179"/>
      <c r="FK895" s="179"/>
      <c r="FL895" s="179"/>
      <c r="FM895" s="179"/>
      <c r="FN895" s="179"/>
      <c r="FO895" s="179"/>
      <c r="FP895" s="179"/>
      <c r="FQ895" s="179"/>
      <c r="FR895" s="179"/>
      <c r="FS895" s="179"/>
      <c r="FT895" s="179"/>
      <c r="FU895" s="179"/>
      <c r="FV895" s="179"/>
      <c r="FW895" s="179"/>
      <c r="FX895" s="179"/>
      <c r="FY895" s="179"/>
      <c r="FZ895" s="179"/>
      <c r="GA895" s="179"/>
      <c r="GB895" s="179"/>
      <c r="GC895" s="179"/>
      <c r="GD895" s="179"/>
      <c r="GE895" s="179"/>
      <c r="GF895" s="179"/>
      <c r="GG895" s="179"/>
      <c r="GH895" s="179"/>
      <c r="GI895" s="179"/>
      <c r="GJ895" s="179"/>
      <c r="GK895" s="179"/>
      <c r="GL895" s="179"/>
      <c r="GM895" s="179"/>
      <c r="GN895" s="179"/>
      <c r="GO895" s="179"/>
      <c r="GP895" s="179"/>
      <c r="GQ895" s="179"/>
      <c r="GR895" s="179"/>
      <c r="GS895" s="179"/>
      <c r="GT895" s="179"/>
      <c r="GU895" s="179"/>
      <c r="GV895" s="179"/>
      <c r="GW895" s="179"/>
      <c r="GX895" s="179"/>
      <c r="GY895" s="179"/>
      <c r="GZ895" s="179"/>
      <c r="HA895" s="179"/>
      <c r="HB895" s="179"/>
      <c r="HC895" s="179"/>
      <c r="HD895" s="179"/>
      <c r="HE895" s="179"/>
      <c r="HF895" s="179"/>
      <c r="HG895" s="179"/>
      <c r="HH895" s="179"/>
      <c r="HI895" s="179"/>
      <c r="HJ895" s="179"/>
      <c r="HK895" s="179"/>
      <c r="HL895" s="179"/>
      <c r="HM895" s="179"/>
      <c r="HN895" s="179"/>
      <c r="HO895" s="179"/>
      <c r="HP895" s="179"/>
      <c r="HQ895" s="179"/>
      <c r="HR895" s="179"/>
      <c r="HS895" s="179"/>
      <c r="HT895" s="179"/>
      <c r="HU895" s="179"/>
      <c r="HV895" s="179"/>
      <c r="HW895" s="179"/>
      <c r="HX895" s="179"/>
      <c r="HY895" s="179"/>
      <c r="HZ895" s="179"/>
      <c r="IA895" s="179"/>
      <c r="IB895" s="179"/>
      <c r="IC895" s="179"/>
      <c r="ID895" s="179"/>
      <c r="IE895" s="179"/>
      <c r="IF895" s="179"/>
      <c r="IG895" s="179"/>
      <c r="IH895" s="179"/>
      <c r="II895" s="179"/>
      <c r="IJ895" s="179"/>
      <c r="IK895" s="179"/>
      <c r="IL895" s="179"/>
      <c r="IM895" s="179"/>
      <c r="IN895" s="179"/>
      <c r="IO895" s="179"/>
      <c r="IP895" s="179"/>
      <c r="IQ895" s="179"/>
      <c r="IR895" s="179"/>
      <c r="IS895" s="179"/>
      <c r="IT895" s="179"/>
      <c r="IU895" s="179"/>
      <c r="IV895" s="179"/>
      <c r="IW895" s="179"/>
      <c r="IX895" s="179"/>
      <c r="IY895" s="179"/>
      <c r="IZ895" s="179"/>
      <c r="JA895" s="179"/>
      <c r="JB895" s="179"/>
      <c r="JC895" s="179"/>
      <c r="JD895" s="179"/>
      <c r="JE895" s="179"/>
      <c r="JF895" s="179"/>
      <c r="JG895" s="179"/>
      <c r="JH895" s="179"/>
      <c r="JI895" s="179"/>
      <c r="JJ895" s="61"/>
    </row>
    <row r="896" spans="1:270" s="9" customFormat="1" ht="80.099999999999994" customHeight="1" x14ac:dyDescent="0.25">
      <c r="A896" s="9">
        <f t="shared" si="77"/>
        <v>874</v>
      </c>
      <c r="B896" s="9">
        <f t="shared" si="78"/>
        <v>23</v>
      </c>
      <c r="C896" s="11" t="s">
        <v>1518</v>
      </c>
      <c r="D896" s="10" t="s">
        <v>276</v>
      </c>
      <c r="E896" s="9" t="s">
        <v>280</v>
      </c>
      <c r="F896" s="9" t="s">
        <v>280</v>
      </c>
      <c r="G896" s="9" t="s">
        <v>281</v>
      </c>
      <c r="H896" s="9" t="s">
        <v>2010</v>
      </c>
      <c r="I896" s="64" t="s">
        <v>4328</v>
      </c>
      <c r="J896" s="9">
        <v>3128994293</v>
      </c>
      <c r="K896" s="9" t="s">
        <v>280</v>
      </c>
      <c r="L896" s="9">
        <v>30.916177000000001</v>
      </c>
      <c r="M896" s="9">
        <v>69.889354999999995</v>
      </c>
      <c r="N896" s="9" t="s">
        <v>8</v>
      </c>
      <c r="O896" s="9" t="s">
        <v>7</v>
      </c>
      <c r="P896" s="9" t="s">
        <v>8</v>
      </c>
      <c r="Q896" s="9">
        <v>2</v>
      </c>
      <c r="T896" s="9" t="s">
        <v>3978</v>
      </c>
      <c r="U896" s="9">
        <v>35250</v>
      </c>
      <c r="V896" s="9" t="s">
        <v>258</v>
      </c>
      <c r="W896" s="10" t="s">
        <v>11</v>
      </c>
      <c r="X896" s="10" t="s">
        <v>1471</v>
      </c>
      <c r="Y896" s="4"/>
      <c r="Z896" s="179"/>
      <c r="AA896" s="179"/>
      <c r="AB896" s="179"/>
      <c r="AC896" s="179"/>
      <c r="AD896" s="179"/>
      <c r="AE896" s="179"/>
      <c r="AF896" s="179"/>
      <c r="AG896" s="179"/>
      <c r="AH896" s="179"/>
      <c r="AI896" s="179"/>
      <c r="AJ896" s="179"/>
      <c r="AK896" s="179"/>
      <c r="AL896" s="179"/>
      <c r="AM896" s="179"/>
      <c r="AN896" s="179"/>
      <c r="AO896" s="179"/>
      <c r="AP896" s="179"/>
      <c r="AQ896" s="179"/>
      <c r="AR896" s="179"/>
      <c r="AS896" s="179"/>
      <c r="AT896" s="179"/>
      <c r="AU896" s="179"/>
      <c r="AV896" s="179"/>
      <c r="AW896" s="179"/>
      <c r="AX896" s="179"/>
      <c r="AY896" s="179"/>
      <c r="AZ896" s="179"/>
      <c r="BA896" s="179"/>
      <c r="BB896" s="179"/>
      <c r="BC896" s="179"/>
      <c r="BD896" s="179"/>
      <c r="BE896" s="179"/>
      <c r="BF896" s="179"/>
      <c r="BG896" s="179"/>
      <c r="BH896" s="179"/>
      <c r="BI896" s="179"/>
      <c r="BJ896" s="179"/>
      <c r="BK896" s="179"/>
      <c r="BL896" s="179"/>
      <c r="BM896" s="179"/>
      <c r="BN896" s="179"/>
      <c r="BO896" s="179"/>
      <c r="BP896" s="179"/>
      <c r="BQ896" s="179"/>
      <c r="BR896" s="179"/>
      <c r="BS896" s="179"/>
      <c r="BT896" s="179"/>
      <c r="BU896" s="179"/>
      <c r="BV896" s="179"/>
      <c r="BW896" s="179"/>
      <c r="BX896" s="179"/>
      <c r="BY896" s="179"/>
      <c r="BZ896" s="179"/>
      <c r="CA896" s="179"/>
      <c r="CB896" s="179"/>
      <c r="CC896" s="179"/>
      <c r="CD896" s="179"/>
      <c r="CE896" s="179"/>
      <c r="CF896" s="179"/>
      <c r="CG896" s="179"/>
      <c r="CH896" s="179"/>
      <c r="CI896" s="179"/>
      <c r="CJ896" s="179"/>
      <c r="CK896" s="179"/>
      <c r="CL896" s="179"/>
      <c r="CM896" s="179"/>
      <c r="CN896" s="179"/>
      <c r="CO896" s="179"/>
      <c r="CP896" s="179"/>
      <c r="CQ896" s="179"/>
      <c r="CR896" s="179"/>
      <c r="CS896" s="179"/>
      <c r="CT896" s="179"/>
      <c r="CU896" s="179"/>
      <c r="CV896" s="179"/>
      <c r="CW896" s="179"/>
      <c r="CX896" s="179"/>
      <c r="CY896" s="179"/>
      <c r="CZ896" s="179"/>
      <c r="DA896" s="179"/>
      <c r="DB896" s="179"/>
      <c r="DC896" s="179"/>
      <c r="DD896" s="179"/>
      <c r="DE896" s="179"/>
      <c r="DF896" s="179"/>
      <c r="DG896" s="179"/>
      <c r="DH896" s="179"/>
      <c r="DI896" s="179"/>
      <c r="DJ896" s="179"/>
      <c r="DK896" s="179"/>
      <c r="DL896" s="179"/>
      <c r="DM896" s="179"/>
      <c r="DN896" s="179"/>
      <c r="DO896" s="179"/>
      <c r="DP896" s="179"/>
      <c r="DQ896" s="179"/>
      <c r="DR896" s="179"/>
      <c r="DS896" s="179"/>
      <c r="DT896" s="179"/>
      <c r="DU896" s="179"/>
      <c r="DV896" s="179"/>
      <c r="DW896" s="179"/>
      <c r="DX896" s="179"/>
      <c r="DY896" s="179"/>
      <c r="DZ896" s="179"/>
      <c r="EA896" s="179"/>
      <c r="EB896" s="179"/>
      <c r="EC896" s="179"/>
      <c r="ED896" s="179"/>
      <c r="EE896" s="179"/>
      <c r="EF896" s="179"/>
      <c r="EG896" s="179"/>
      <c r="EH896" s="179"/>
      <c r="EI896" s="179"/>
      <c r="EJ896" s="179"/>
      <c r="EK896" s="179"/>
      <c r="EL896" s="179"/>
      <c r="EM896" s="179"/>
      <c r="EN896" s="179"/>
      <c r="EO896" s="179"/>
      <c r="EP896" s="179"/>
      <c r="EQ896" s="179"/>
      <c r="ER896" s="179"/>
      <c r="ES896" s="179"/>
      <c r="ET896" s="179"/>
      <c r="EU896" s="179"/>
      <c r="EV896" s="179"/>
      <c r="EW896" s="179"/>
      <c r="EX896" s="179"/>
      <c r="EY896" s="179"/>
      <c r="EZ896" s="179"/>
      <c r="FA896" s="179"/>
      <c r="FB896" s="179"/>
      <c r="FC896" s="179"/>
      <c r="FD896" s="179"/>
      <c r="FE896" s="179"/>
      <c r="FF896" s="179"/>
      <c r="FG896" s="179"/>
      <c r="FH896" s="179"/>
      <c r="FI896" s="179"/>
      <c r="FJ896" s="179"/>
      <c r="FK896" s="179"/>
      <c r="FL896" s="179"/>
      <c r="FM896" s="179"/>
      <c r="FN896" s="179"/>
      <c r="FO896" s="179"/>
      <c r="FP896" s="179"/>
      <c r="FQ896" s="179"/>
      <c r="FR896" s="179"/>
      <c r="FS896" s="179"/>
      <c r="FT896" s="179"/>
      <c r="FU896" s="179"/>
      <c r="FV896" s="179"/>
      <c r="FW896" s="179"/>
      <c r="FX896" s="179"/>
      <c r="FY896" s="179"/>
      <c r="FZ896" s="179"/>
      <c r="GA896" s="179"/>
      <c r="GB896" s="179"/>
      <c r="GC896" s="179"/>
      <c r="GD896" s="179"/>
      <c r="GE896" s="179"/>
      <c r="GF896" s="179"/>
      <c r="GG896" s="179"/>
      <c r="GH896" s="179"/>
      <c r="GI896" s="179"/>
      <c r="GJ896" s="179"/>
      <c r="GK896" s="179"/>
      <c r="GL896" s="179"/>
      <c r="GM896" s="179"/>
      <c r="GN896" s="179"/>
      <c r="GO896" s="179"/>
      <c r="GP896" s="179"/>
      <c r="GQ896" s="179"/>
      <c r="GR896" s="179"/>
      <c r="GS896" s="179"/>
      <c r="GT896" s="179"/>
      <c r="GU896" s="179"/>
      <c r="GV896" s="179"/>
      <c r="GW896" s="179"/>
      <c r="GX896" s="179"/>
      <c r="GY896" s="179"/>
      <c r="GZ896" s="179"/>
      <c r="HA896" s="179"/>
      <c r="HB896" s="179"/>
      <c r="HC896" s="179"/>
      <c r="HD896" s="179"/>
      <c r="HE896" s="179"/>
      <c r="HF896" s="179"/>
      <c r="HG896" s="179"/>
      <c r="HH896" s="179"/>
      <c r="HI896" s="179"/>
      <c r="HJ896" s="179"/>
      <c r="HK896" s="179"/>
      <c r="HL896" s="179"/>
      <c r="HM896" s="179"/>
      <c r="HN896" s="179"/>
      <c r="HO896" s="179"/>
      <c r="HP896" s="179"/>
      <c r="HQ896" s="179"/>
      <c r="HR896" s="179"/>
      <c r="HS896" s="179"/>
      <c r="HT896" s="179"/>
      <c r="HU896" s="179"/>
      <c r="HV896" s="179"/>
      <c r="HW896" s="179"/>
      <c r="HX896" s="179"/>
      <c r="HY896" s="179"/>
      <c r="HZ896" s="179"/>
      <c r="IA896" s="179"/>
      <c r="IB896" s="179"/>
      <c r="IC896" s="179"/>
      <c r="ID896" s="179"/>
      <c r="IE896" s="179"/>
      <c r="IF896" s="179"/>
      <c r="IG896" s="179"/>
      <c r="IH896" s="179"/>
      <c r="II896" s="179"/>
      <c r="IJ896" s="179"/>
      <c r="IK896" s="179"/>
      <c r="IL896" s="179"/>
      <c r="IM896" s="179"/>
      <c r="IN896" s="179"/>
      <c r="IO896" s="179"/>
      <c r="IP896" s="179"/>
      <c r="IQ896" s="179"/>
      <c r="IR896" s="179"/>
      <c r="IS896" s="179"/>
      <c r="IT896" s="179"/>
      <c r="IU896" s="179"/>
      <c r="IV896" s="179"/>
      <c r="IW896" s="179"/>
      <c r="IX896" s="179"/>
      <c r="IY896" s="179"/>
      <c r="IZ896" s="179"/>
      <c r="JA896" s="179"/>
      <c r="JB896" s="179"/>
      <c r="JC896" s="179"/>
      <c r="JD896" s="179"/>
      <c r="JE896" s="179"/>
      <c r="JF896" s="179"/>
      <c r="JG896" s="179"/>
      <c r="JH896" s="179"/>
      <c r="JI896" s="179"/>
      <c r="JJ896" s="61"/>
    </row>
    <row r="897" spans="1:270" s="9" customFormat="1" ht="80.099999999999994" customHeight="1" x14ac:dyDescent="0.25">
      <c r="A897" s="9">
        <f t="shared" si="77"/>
        <v>875</v>
      </c>
      <c r="B897" s="9">
        <f t="shared" si="78"/>
        <v>24</v>
      </c>
      <c r="C897" s="11" t="s">
        <v>1518</v>
      </c>
      <c r="D897" s="10" t="s">
        <v>276</v>
      </c>
      <c r="E897" s="9" t="s">
        <v>4017</v>
      </c>
      <c r="F897" s="9" t="s">
        <v>4017</v>
      </c>
      <c r="G897" s="9" t="s">
        <v>4025</v>
      </c>
      <c r="H897" s="9" t="s">
        <v>14</v>
      </c>
      <c r="I897" s="64" t="s">
        <v>4329</v>
      </c>
      <c r="J897" s="9">
        <v>3337736214</v>
      </c>
      <c r="K897" s="9" t="s">
        <v>4017</v>
      </c>
      <c r="L897" s="9">
        <v>31.040982</v>
      </c>
      <c r="M897" s="9">
        <v>69.895143000000004</v>
      </c>
      <c r="N897" s="9" t="s">
        <v>8</v>
      </c>
      <c r="O897" s="9" t="s">
        <v>7</v>
      </c>
      <c r="P897" s="9" t="s">
        <v>8</v>
      </c>
      <c r="Q897" s="9">
        <v>2</v>
      </c>
      <c r="T897" s="9" t="s">
        <v>3978</v>
      </c>
      <c r="U897" s="9">
        <v>35250</v>
      </c>
      <c r="V897" s="9" t="s">
        <v>258</v>
      </c>
      <c r="W897" s="10" t="s">
        <v>11</v>
      </c>
      <c r="X897" s="10" t="s">
        <v>1471</v>
      </c>
      <c r="Y897" s="4"/>
      <c r="Z897" s="179"/>
      <c r="AA897" s="179"/>
      <c r="AB897" s="179"/>
      <c r="AC897" s="179"/>
      <c r="AD897" s="179"/>
      <c r="AE897" s="179"/>
      <c r="AF897" s="179"/>
      <c r="AG897" s="179"/>
      <c r="AH897" s="179"/>
      <c r="AI897" s="179"/>
      <c r="AJ897" s="179"/>
      <c r="AK897" s="179"/>
      <c r="AL897" s="179"/>
      <c r="AM897" s="179"/>
      <c r="AN897" s="179"/>
      <c r="AO897" s="179"/>
      <c r="AP897" s="179"/>
      <c r="AQ897" s="179"/>
      <c r="AR897" s="179"/>
      <c r="AS897" s="179"/>
      <c r="AT897" s="179"/>
      <c r="AU897" s="179"/>
      <c r="AV897" s="179"/>
      <c r="AW897" s="179"/>
      <c r="AX897" s="179"/>
      <c r="AY897" s="179"/>
      <c r="AZ897" s="179"/>
      <c r="BA897" s="179"/>
      <c r="BB897" s="179"/>
      <c r="BC897" s="179"/>
      <c r="BD897" s="179"/>
      <c r="BE897" s="179"/>
      <c r="BF897" s="179"/>
      <c r="BG897" s="179"/>
      <c r="BH897" s="179"/>
      <c r="BI897" s="179"/>
      <c r="BJ897" s="179"/>
      <c r="BK897" s="179"/>
      <c r="BL897" s="179"/>
      <c r="BM897" s="179"/>
      <c r="BN897" s="179"/>
      <c r="BO897" s="179"/>
      <c r="BP897" s="179"/>
      <c r="BQ897" s="179"/>
      <c r="BR897" s="179"/>
      <c r="BS897" s="179"/>
      <c r="BT897" s="179"/>
      <c r="BU897" s="179"/>
      <c r="BV897" s="179"/>
      <c r="BW897" s="179"/>
      <c r="BX897" s="179"/>
      <c r="BY897" s="179"/>
      <c r="BZ897" s="179"/>
      <c r="CA897" s="179"/>
      <c r="CB897" s="179"/>
      <c r="CC897" s="179"/>
      <c r="CD897" s="179"/>
      <c r="CE897" s="179"/>
      <c r="CF897" s="179"/>
      <c r="CG897" s="179"/>
      <c r="CH897" s="179"/>
      <c r="CI897" s="179"/>
      <c r="CJ897" s="179"/>
      <c r="CK897" s="179"/>
      <c r="CL897" s="179"/>
      <c r="CM897" s="179"/>
      <c r="CN897" s="179"/>
      <c r="CO897" s="179"/>
      <c r="CP897" s="179"/>
      <c r="CQ897" s="179"/>
      <c r="CR897" s="179"/>
      <c r="CS897" s="179"/>
      <c r="CT897" s="179"/>
      <c r="CU897" s="179"/>
      <c r="CV897" s="179"/>
      <c r="CW897" s="179"/>
      <c r="CX897" s="179"/>
      <c r="CY897" s="179"/>
      <c r="CZ897" s="179"/>
      <c r="DA897" s="179"/>
      <c r="DB897" s="179"/>
      <c r="DC897" s="179"/>
      <c r="DD897" s="179"/>
      <c r="DE897" s="179"/>
      <c r="DF897" s="179"/>
      <c r="DG897" s="179"/>
      <c r="DH897" s="179"/>
      <c r="DI897" s="179"/>
      <c r="DJ897" s="179"/>
      <c r="DK897" s="179"/>
      <c r="DL897" s="179"/>
      <c r="DM897" s="179"/>
      <c r="DN897" s="179"/>
      <c r="DO897" s="179"/>
      <c r="DP897" s="179"/>
      <c r="DQ897" s="179"/>
      <c r="DR897" s="179"/>
      <c r="DS897" s="179"/>
      <c r="DT897" s="179"/>
      <c r="DU897" s="179"/>
      <c r="DV897" s="179"/>
      <c r="DW897" s="179"/>
      <c r="DX897" s="179"/>
      <c r="DY897" s="179"/>
      <c r="DZ897" s="179"/>
      <c r="EA897" s="179"/>
      <c r="EB897" s="179"/>
      <c r="EC897" s="179"/>
      <c r="ED897" s="179"/>
      <c r="EE897" s="179"/>
      <c r="EF897" s="179"/>
      <c r="EG897" s="179"/>
      <c r="EH897" s="179"/>
      <c r="EI897" s="179"/>
      <c r="EJ897" s="179"/>
      <c r="EK897" s="179"/>
      <c r="EL897" s="179"/>
      <c r="EM897" s="179"/>
      <c r="EN897" s="179"/>
      <c r="EO897" s="179"/>
      <c r="EP897" s="179"/>
      <c r="EQ897" s="179"/>
      <c r="ER897" s="179"/>
      <c r="ES897" s="179"/>
      <c r="ET897" s="179"/>
      <c r="EU897" s="179"/>
      <c r="EV897" s="179"/>
      <c r="EW897" s="179"/>
      <c r="EX897" s="179"/>
      <c r="EY897" s="179"/>
      <c r="EZ897" s="179"/>
      <c r="FA897" s="179"/>
      <c r="FB897" s="179"/>
      <c r="FC897" s="179"/>
      <c r="FD897" s="179"/>
      <c r="FE897" s="179"/>
      <c r="FF897" s="179"/>
      <c r="FG897" s="179"/>
      <c r="FH897" s="179"/>
      <c r="FI897" s="179"/>
      <c r="FJ897" s="179"/>
      <c r="FK897" s="179"/>
      <c r="FL897" s="179"/>
      <c r="FM897" s="179"/>
      <c r="FN897" s="179"/>
      <c r="FO897" s="179"/>
      <c r="FP897" s="179"/>
      <c r="FQ897" s="179"/>
      <c r="FR897" s="179"/>
      <c r="FS897" s="179"/>
      <c r="FT897" s="179"/>
      <c r="FU897" s="179"/>
      <c r="FV897" s="179"/>
      <c r="FW897" s="179"/>
      <c r="FX897" s="179"/>
      <c r="FY897" s="179"/>
      <c r="FZ897" s="179"/>
      <c r="GA897" s="179"/>
      <c r="GB897" s="179"/>
      <c r="GC897" s="179"/>
      <c r="GD897" s="179"/>
      <c r="GE897" s="179"/>
      <c r="GF897" s="179"/>
      <c r="GG897" s="179"/>
      <c r="GH897" s="179"/>
      <c r="GI897" s="179"/>
      <c r="GJ897" s="179"/>
      <c r="GK897" s="179"/>
      <c r="GL897" s="179"/>
      <c r="GM897" s="179"/>
      <c r="GN897" s="179"/>
      <c r="GO897" s="179"/>
      <c r="GP897" s="179"/>
      <c r="GQ897" s="179"/>
      <c r="GR897" s="179"/>
      <c r="GS897" s="179"/>
      <c r="GT897" s="179"/>
      <c r="GU897" s="179"/>
      <c r="GV897" s="179"/>
      <c r="GW897" s="179"/>
      <c r="GX897" s="179"/>
      <c r="GY897" s="179"/>
      <c r="GZ897" s="179"/>
      <c r="HA897" s="179"/>
      <c r="HB897" s="179"/>
      <c r="HC897" s="179"/>
      <c r="HD897" s="179"/>
      <c r="HE897" s="179"/>
      <c r="HF897" s="179"/>
      <c r="HG897" s="179"/>
      <c r="HH897" s="179"/>
      <c r="HI897" s="179"/>
      <c r="HJ897" s="179"/>
      <c r="HK897" s="179"/>
      <c r="HL897" s="179"/>
      <c r="HM897" s="179"/>
      <c r="HN897" s="179"/>
      <c r="HO897" s="179"/>
      <c r="HP897" s="179"/>
      <c r="HQ897" s="179"/>
      <c r="HR897" s="179"/>
      <c r="HS897" s="179"/>
      <c r="HT897" s="179"/>
      <c r="HU897" s="179"/>
      <c r="HV897" s="179"/>
      <c r="HW897" s="179"/>
      <c r="HX897" s="179"/>
      <c r="HY897" s="179"/>
      <c r="HZ897" s="179"/>
      <c r="IA897" s="179"/>
      <c r="IB897" s="179"/>
      <c r="IC897" s="179"/>
      <c r="ID897" s="179"/>
      <c r="IE897" s="179"/>
      <c r="IF897" s="179"/>
      <c r="IG897" s="179"/>
      <c r="IH897" s="179"/>
      <c r="II897" s="179"/>
      <c r="IJ897" s="179"/>
      <c r="IK897" s="179"/>
      <c r="IL897" s="179"/>
      <c r="IM897" s="179"/>
      <c r="IN897" s="179"/>
      <c r="IO897" s="179"/>
      <c r="IP897" s="179"/>
      <c r="IQ897" s="179"/>
      <c r="IR897" s="179"/>
      <c r="IS897" s="179"/>
      <c r="IT897" s="179"/>
      <c r="IU897" s="179"/>
      <c r="IV897" s="179"/>
      <c r="IW897" s="179"/>
      <c r="IX897" s="179"/>
      <c r="IY897" s="179"/>
      <c r="IZ897" s="179"/>
      <c r="JA897" s="179"/>
      <c r="JB897" s="179"/>
      <c r="JC897" s="179"/>
      <c r="JD897" s="179"/>
      <c r="JE897" s="179"/>
      <c r="JF897" s="179"/>
      <c r="JG897" s="179"/>
      <c r="JH897" s="179"/>
      <c r="JI897" s="179"/>
      <c r="JJ897" s="61"/>
    </row>
    <row r="898" spans="1:270" s="9" customFormat="1" ht="80.099999999999994" customHeight="1" x14ac:dyDescent="0.25">
      <c r="A898" s="9">
        <f t="shared" si="77"/>
        <v>876</v>
      </c>
      <c r="B898" s="9">
        <f t="shared" si="78"/>
        <v>25</v>
      </c>
      <c r="C898" s="11" t="s">
        <v>1518</v>
      </c>
      <c r="D898" s="10" t="s">
        <v>276</v>
      </c>
      <c r="E898" s="9" t="s">
        <v>4017</v>
      </c>
      <c r="F898" s="9" t="s">
        <v>4017</v>
      </c>
      <c r="G898" s="9" t="s">
        <v>297</v>
      </c>
      <c r="H898" s="9" t="s">
        <v>180</v>
      </c>
      <c r="I898" s="64" t="s">
        <v>4330</v>
      </c>
      <c r="J898" s="9">
        <v>3228689661</v>
      </c>
      <c r="K898" s="9" t="s">
        <v>4017</v>
      </c>
      <c r="L898" s="9">
        <v>30.934678999999999</v>
      </c>
      <c r="M898" s="9">
        <v>69.844278000000003</v>
      </c>
      <c r="N898" s="9" t="s">
        <v>8</v>
      </c>
      <c r="O898" s="9" t="s">
        <v>7</v>
      </c>
      <c r="P898" s="9" t="s">
        <v>8</v>
      </c>
      <c r="Q898" s="9">
        <v>2</v>
      </c>
      <c r="T898" s="9" t="s">
        <v>3978</v>
      </c>
      <c r="U898" s="9">
        <v>35250</v>
      </c>
      <c r="V898" s="9" t="s">
        <v>258</v>
      </c>
      <c r="W898" s="10" t="s">
        <v>11</v>
      </c>
      <c r="X898" s="10" t="s">
        <v>1471</v>
      </c>
      <c r="Y898" s="4"/>
      <c r="Z898" s="179"/>
      <c r="AA898" s="179"/>
      <c r="AB898" s="179"/>
      <c r="AC898" s="179"/>
      <c r="AD898" s="179"/>
      <c r="AE898" s="179"/>
      <c r="AF898" s="179"/>
      <c r="AG898" s="179"/>
      <c r="AH898" s="179"/>
      <c r="AI898" s="179"/>
      <c r="AJ898" s="179"/>
      <c r="AK898" s="179"/>
      <c r="AL898" s="179"/>
      <c r="AM898" s="179"/>
      <c r="AN898" s="179"/>
      <c r="AO898" s="179"/>
      <c r="AP898" s="179"/>
      <c r="AQ898" s="179"/>
      <c r="AR898" s="179"/>
      <c r="AS898" s="179"/>
      <c r="AT898" s="179"/>
      <c r="AU898" s="179"/>
      <c r="AV898" s="179"/>
      <c r="AW898" s="179"/>
      <c r="AX898" s="179"/>
      <c r="AY898" s="179"/>
      <c r="AZ898" s="179"/>
      <c r="BA898" s="179"/>
      <c r="BB898" s="179"/>
      <c r="BC898" s="179"/>
      <c r="BD898" s="179"/>
      <c r="BE898" s="179"/>
      <c r="BF898" s="179"/>
      <c r="BG898" s="179"/>
      <c r="BH898" s="179"/>
      <c r="BI898" s="179"/>
      <c r="BJ898" s="179"/>
      <c r="BK898" s="179"/>
      <c r="BL898" s="179"/>
      <c r="BM898" s="179"/>
      <c r="BN898" s="179"/>
      <c r="BO898" s="179"/>
      <c r="BP898" s="179"/>
      <c r="BQ898" s="179"/>
      <c r="BR898" s="179"/>
      <c r="BS898" s="179"/>
      <c r="BT898" s="179"/>
      <c r="BU898" s="179"/>
      <c r="BV898" s="179"/>
      <c r="BW898" s="179"/>
      <c r="BX898" s="179"/>
      <c r="BY898" s="179"/>
      <c r="BZ898" s="179"/>
      <c r="CA898" s="179"/>
      <c r="CB898" s="179"/>
      <c r="CC898" s="179"/>
      <c r="CD898" s="179"/>
      <c r="CE898" s="179"/>
      <c r="CF898" s="179"/>
      <c r="CG898" s="179"/>
      <c r="CH898" s="179"/>
      <c r="CI898" s="179"/>
      <c r="CJ898" s="179"/>
      <c r="CK898" s="179"/>
      <c r="CL898" s="179"/>
      <c r="CM898" s="179"/>
      <c r="CN898" s="179"/>
      <c r="CO898" s="179"/>
      <c r="CP898" s="179"/>
      <c r="CQ898" s="179"/>
      <c r="CR898" s="179"/>
      <c r="CS898" s="179"/>
      <c r="CT898" s="179"/>
      <c r="CU898" s="179"/>
      <c r="CV898" s="179"/>
      <c r="CW898" s="179"/>
      <c r="CX898" s="179"/>
      <c r="CY898" s="179"/>
      <c r="CZ898" s="179"/>
      <c r="DA898" s="179"/>
      <c r="DB898" s="179"/>
      <c r="DC898" s="179"/>
      <c r="DD898" s="179"/>
      <c r="DE898" s="179"/>
      <c r="DF898" s="179"/>
      <c r="DG898" s="179"/>
      <c r="DH898" s="179"/>
      <c r="DI898" s="179"/>
      <c r="DJ898" s="179"/>
      <c r="DK898" s="179"/>
      <c r="DL898" s="179"/>
      <c r="DM898" s="179"/>
      <c r="DN898" s="179"/>
      <c r="DO898" s="179"/>
      <c r="DP898" s="179"/>
      <c r="DQ898" s="179"/>
      <c r="DR898" s="179"/>
      <c r="DS898" s="179"/>
      <c r="DT898" s="179"/>
      <c r="DU898" s="179"/>
      <c r="DV898" s="179"/>
      <c r="DW898" s="179"/>
      <c r="DX898" s="179"/>
      <c r="DY898" s="179"/>
      <c r="DZ898" s="179"/>
      <c r="EA898" s="179"/>
      <c r="EB898" s="179"/>
      <c r="EC898" s="179"/>
      <c r="ED898" s="179"/>
      <c r="EE898" s="179"/>
      <c r="EF898" s="179"/>
      <c r="EG898" s="179"/>
      <c r="EH898" s="179"/>
      <c r="EI898" s="179"/>
      <c r="EJ898" s="179"/>
      <c r="EK898" s="179"/>
      <c r="EL898" s="179"/>
      <c r="EM898" s="179"/>
      <c r="EN898" s="179"/>
      <c r="EO898" s="179"/>
      <c r="EP898" s="179"/>
      <c r="EQ898" s="179"/>
      <c r="ER898" s="179"/>
      <c r="ES898" s="179"/>
      <c r="ET898" s="179"/>
      <c r="EU898" s="179"/>
      <c r="EV898" s="179"/>
      <c r="EW898" s="179"/>
      <c r="EX898" s="179"/>
      <c r="EY898" s="179"/>
      <c r="EZ898" s="179"/>
      <c r="FA898" s="179"/>
      <c r="FB898" s="179"/>
      <c r="FC898" s="179"/>
      <c r="FD898" s="179"/>
      <c r="FE898" s="179"/>
      <c r="FF898" s="179"/>
      <c r="FG898" s="179"/>
      <c r="FH898" s="179"/>
      <c r="FI898" s="179"/>
      <c r="FJ898" s="179"/>
      <c r="FK898" s="179"/>
      <c r="FL898" s="179"/>
      <c r="FM898" s="179"/>
      <c r="FN898" s="179"/>
      <c r="FO898" s="179"/>
      <c r="FP898" s="179"/>
      <c r="FQ898" s="179"/>
      <c r="FR898" s="179"/>
      <c r="FS898" s="179"/>
      <c r="FT898" s="179"/>
      <c r="FU898" s="179"/>
      <c r="FV898" s="179"/>
      <c r="FW898" s="179"/>
      <c r="FX898" s="179"/>
      <c r="FY898" s="179"/>
      <c r="FZ898" s="179"/>
      <c r="GA898" s="179"/>
      <c r="GB898" s="179"/>
      <c r="GC898" s="179"/>
      <c r="GD898" s="179"/>
      <c r="GE898" s="179"/>
      <c r="GF898" s="179"/>
      <c r="GG898" s="179"/>
      <c r="GH898" s="179"/>
      <c r="GI898" s="179"/>
      <c r="GJ898" s="179"/>
      <c r="GK898" s="179"/>
      <c r="GL898" s="179"/>
      <c r="GM898" s="179"/>
      <c r="GN898" s="179"/>
      <c r="GO898" s="179"/>
      <c r="GP898" s="179"/>
      <c r="GQ898" s="179"/>
      <c r="GR898" s="179"/>
      <c r="GS898" s="179"/>
      <c r="GT898" s="179"/>
      <c r="GU898" s="179"/>
      <c r="GV898" s="179"/>
      <c r="GW898" s="179"/>
      <c r="GX898" s="179"/>
      <c r="GY898" s="179"/>
      <c r="GZ898" s="179"/>
      <c r="HA898" s="179"/>
      <c r="HB898" s="179"/>
      <c r="HC898" s="179"/>
      <c r="HD898" s="179"/>
      <c r="HE898" s="179"/>
      <c r="HF898" s="179"/>
      <c r="HG898" s="179"/>
      <c r="HH898" s="179"/>
      <c r="HI898" s="179"/>
      <c r="HJ898" s="179"/>
      <c r="HK898" s="179"/>
      <c r="HL898" s="179"/>
      <c r="HM898" s="179"/>
      <c r="HN898" s="179"/>
      <c r="HO898" s="179"/>
      <c r="HP898" s="179"/>
      <c r="HQ898" s="179"/>
      <c r="HR898" s="179"/>
      <c r="HS898" s="179"/>
      <c r="HT898" s="179"/>
      <c r="HU898" s="179"/>
      <c r="HV898" s="179"/>
      <c r="HW898" s="179"/>
      <c r="HX898" s="179"/>
      <c r="HY898" s="179"/>
      <c r="HZ898" s="179"/>
      <c r="IA898" s="179"/>
      <c r="IB898" s="179"/>
      <c r="IC898" s="179"/>
      <c r="ID898" s="179"/>
      <c r="IE898" s="179"/>
      <c r="IF898" s="179"/>
      <c r="IG898" s="179"/>
      <c r="IH898" s="179"/>
      <c r="II898" s="179"/>
      <c r="IJ898" s="179"/>
      <c r="IK898" s="179"/>
      <c r="IL898" s="179"/>
      <c r="IM898" s="179"/>
      <c r="IN898" s="179"/>
      <c r="IO898" s="179"/>
      <c r="IP898" s="179"/>
      <c r="IQ898" s="179"/>
      <c r="IR898" s="179"/>
      <c r="IS898" s="179"/>
      <c r="IT898" s="179"/>
      <c r="IU898" s="179"/>
      <c r="IV898" s="179"/>
      <c r="IW898" s="179"/>
      <c r="IX898" s="179"/>
      <c r="IY898" s="179"/>
      <c r="IZ898" s="179"/>
      <c r="JA898" s="179"/>
      <c r="JB898" s="179"/>
      <c r="JC898" s="179"/>
      <c r="JD898" s="179"/>
      <c r="JE898" s="179"/>
      <c r="JF898" s="179"/>
      <c r="JG898" s="179"/>
      <c r="JH898" s="179"/>
      <c r="JI898" s="179"/>
      <c r="JJ898" s="61"/>
    </row>
    <row r="899" spans="1:270" s="9" customFormat="1" ht="80.099999999999994" customHeight="1" x14ac:dyDescent="0.25">
      <c r="A899" s="9">
        <f t="shared" si="77"/>
        <v>877</v>
      </c>
      <c r="B899" s="9">
        <f t="shared" si="78"/>
        <v>26</v>
      </c>
      <c r="C899" s="11" t="s">
        <v>1518</v>
      </c>
      <c r="D899" s="10" t="s">
        <v>276</v>
      </c>
      <c r="E899" s="9" t="s">
        <v>280</v>
      </c>
      <c r="F899" s="9" t="s">
        <v>280</v>
      </c>
      <c r="G899" s="9" t="s">
        <v>281</v>
      </c>
      <c r="H899" s="9" t="s">
        <v>4331</v>
      </c>
      <c r="I899" s="64" t="s">
        <v>4332</v>
      </c>
      <c r="J899" s="9">
        <v>3228104432</v>
      </c>
      <c r="K899" s="9" t="s">
        <v>280</v>
      </c>
      <c r="L899" s="9">
        <v>30.844529000000001</v>
      </c>
      <c r="M899" s="9">
        <v>69.767384000000007</v>
      </c>
      <c r="N899" s="9" t="s">
        <v>8</v>
      </c>
      <c r="O899" s="9" t="s">
        <v>7</v>
      </c>
      <c r="P899" s="9" t="s">
        <v>8</v>
      </c>
      <c r="Q899" s="9">
        <v>2</v>
      </c>
      <c r="T899" s="9" t="s">
        <v>3978</v>
      </c>
      <c r="U899" s="9">
        <v>35250</v>
      </c>
      <c r="V899" s="9" t="s">
        <v>258</v>
      </c>
      <c r="W899" s="10" t="s">
        <v>11</v>
      </c>
      <c r="X899" s="10" t="s">
        <v>1471</v>
      </c>
      <c r="Y899" s="4"/>
      <c r="Z899" s="179"/>
      <c r="AA899" s="179"/>
      <c r="AB899" s="179"/>
      <c r="AC899" s="179"/>
      <c r="AD899" s="179"/>
      <c r="AE899" s="179"/>
      <c r="AF899" s="179"/>
      <c r="AG899" s="179"/>
      <c r="AH899" s="179"/>
      <c r="AI899" s="179"/>
      <c r="AJ899" s="179"/>
      <c r="AK899" s="179"/>
      <c r="AL899" s="179"/>
      <c r="AM899" s="179"/>
      <c r="AN899" s="179"/>
      <c r="AO899" s="179"/>
      <c r="AP899" s="179"/>
      <c r="AQ899" s="179"/>
      <c r="AR899" s="179"/>
      <c r="AS899" s="179"/>
      <c r="AT899" s="179"/>
      <c r="AU899" s="179"/>
      <c r="AV899" s="179"/>
      <c r="AW899" s="179"/>
      <c r="AX899" s="179"/>
      <c r="AY899" s="179"/>
      <c r="AZ899" s="179"/>
      <c r="BA899" s="179"/>
      <c r="BB899" s="179"/>
      <c r="BC899" s="179"/>
      <c r="BD899" s="179"/>
      <c r="BE899" s="179"/>
      <c r="BF899" s="179"/>
      <c r="BG899" s="179"/>
      <c r="BH899" s="179"/>
      <c r="BI899" s="179"/>
      <c r="BJ899" s="179"/>
      <c r="BK899" s="179"/>
      <c r="BL899" s="179"/>
      <c r="BM899" s="179"/>
      <c r="BN899" s="179"/>
      <c r="BO899" s="179"/>
      <c r="BP899" s="179"/>
      <c r="BQ899" s="179"/>
      <c r="BR899" s="179"/>
      <c r="BS899" s="179"/>
      <c r="BT899" s="179"/>
      <c r="BU899" s="179"/>
      <c r="BV899" s="179"/>
      <c r="BW899" s="179"/>
      <c r="BX899" s="179"/>
      <c r="BY899" s="179"/>
      <c r="BZ899" s="179"/>
      <c r="CA899" s="179"/>
      <c r="CB899" s="179"/>
      <c r="CC899" s="179"/>
      <c r="CD899" s="179"/>
      <c r="CE899" s="179"/>
      <c r="CF899" s="179"/>
      <c r="CG899" s="179"/>
      <c r="CH899" s="179"/>
      <c r="CI899" s="179"/>
      <c r="CJ899" s="179"/>
      <c r="CK899" s="179"/>
      <c r="CL899" s="179"/>
      <c r="CM899" s="179"/>
      <c r="CN899" s="179"/>
      <c r="CO899" s="179"/>
      <c r="CP899" s="179"/>
      <c r="CQ899" s="179"/>
      <c r="CR899" s="179"/>
      <c r="CS899" s="179"/>
      <c r="CT899" s="179"/>
      <c r="CU899" s="179"/>
      <c r="CV899" s="179"/>
      <c r="CW899" s="179"/>
      <c r="CX899" s="179"/>
      <c r="CY899" s="179"/>
      <c r="CZ899" s="179"/>
      <c r="DA899" s="179"/>
      <c r="DB899" s="179"/>
      <c r="DC899" s="179"/>
      <c r="DD899" s="179"/>
      <c r="DE899" s="179"/>
      <c r="DF899" s="179"/>
      <c r="DG899" s="179"/>
      <c r="DH899" s="179"/>
      <c r="DI899" s="179"/>
      <c r="DJ899" s="179"/>
      <c r="DK899" s="179"/>
      <c r="DL899" s="179"/>
      <c r="DM899" s="179"/>
      <c r="DN899" s="179"/>
      <c r="DO899" s="179"/>
      <c r="DP899" s="179"/>
      <c r="DQ899" s="179"/>
      <c r="DR899" s="179"/>
      <c r="DS899" s="179"/>
      <c r="DT899" s="179"/>
      <c r="DU899" s="179"/>
      <c r="DV899" s="179"/>
      <c r="DW899" s="179"/>
      <c r="DX899" s="179"/>
      <c r="DY899" s="179"/>
      <c r="DZ899" s="179"/>
      <c r="EA899" s="179"/>
      <c r="EB899" s="179"/>
      <c r="EC899" s="179"/>
      <c r="ED899" s="179"/>
      <c r="EE899" s="179"/>
      <c r="EF899" s="179"/>
      <c r="EG899" s="179"/>
      <c r="EH899" s="179"/>
      <c r="EI899" s="179"/>
      <c r="EJ899" s="179"/>
      <c r="EK899" s="179"/>
      <c r="EL899" s="179"/>
      <c r="EM899" s="179"/>
      <c r="EN899" s="179"/>
      <c r="EO899" s="179"/>
      <c r="EP899" s="179"/>
      <c r="EQ899" s="179"/>
      <c r="ER899" s="179"/>
      <c r="ES899" s="179"/>
      <c r="ET899" s="179"/>
      <c r="EU899" s="179"/>
      <c r="EV899" s="179"/>
      <c r="EW899" s="179"/>
      <c r="EX899" s="179"/>
      <c r="EY899" s="179"/>
      <c r="EZ899" s="179"/>
      <c r="FA899" s="179"/>
      <c r="FB899" s="179"/>
      <c r="FC899" s="179"/>
      <c r="FD899" s="179"/>
      <c r="FE899" s="179"/>
      <c r="FF899" s="179"/>
      <c r="FG899" s="179"/>
      <c r="FH899" s="179"/>
      <c r="FI899" s="179"/>
      <c r="FJ899" s="179"/>
      <c r="FK899" s="179"/>
      <c r="FL899" s="179"/>
      <c r="FM899" s="179"/>
      <c r="FN899" s="179"/>
      <c r="FO899" s="179"/>
      <c r="FP899" s="179"/>
      <c r="FQ899" s="179"/>
      <c r="FR899" s="179"/>
      <c r="FS899" s="179"/>
      <c r="FT899" s="179"/>
      <c r="FU899" s="179"/>
      <c r="FV899" s="179"/>
      <c r="FW899" s="179"/>
      <c r="FX899" s="179"/>
      <c r="FY899" s="179"/>
      <c r="FZ899" s="179"/>
      <c r="GA899" s="179"/>
      <c r="GB899" s="179"/>
      <c r="GC899" s="179"/>
      <c r="GD899" s="179"/>
      <c r="GE899" s="179"/>
      <c r="GF899" s="179"/>
      <c r="GG899" s="179"/>
      <c r="GH899" s="179"/>
      <c r="GI899" s="179"/>
      <c r="GJ899" s="179"/>
      <c r="GK899" s="179"/>
      <c r="GL899" s="179"/>
      <c r="GM899" s="179"/>
      <c r="GN899" s="179"/>
      <c r="GO899" s="179"/>
      <c r="GP899" s="179"/>
      <c r="GQ899" s="179"/>
      <c r="GR899" s="179"/>
      <c r="GS899" s="179"/>
      <c r="GT899" s="179"/>
      <c r="GU899" s="179"/>
      <c r="GV899" s="179"/>
      <c r="GW899" s="179"/>
      <c r="GX899" s="179"/>
      <c r="GY899" s="179"/>
      <c r="GZ899" s="179"/>
      <c r="HA899" s="179"/>
      <c r="HB899" s="179"/>
      <c r="HC899" s="179"/>
      <c r="HD899" s="179"/>
      <c r="HE899" s="179"/>
      <c r="HF899" s="179"/>
      <c r="HG899" s="179"/>
      <c r="HH899" s="179"/>
      <c r="HI899" s="179"/>
      <c r="HJ899" s="179"/>
      <c r="HK899" s="179"/>
      <c r="HL899" s="179"/>
      <c r="HM899" s="179"/>
      <c r="HN899" s="179"/>
      <c r="HO899" s="179"/>
      <c r="HP899" s="179"/>
      <c r="HQ899" s="179"/>
      <c r="HR899" s="179"/>
      <c r="HS899" s="179"/>
      <c r="HT899" s="179"/>
      <c r="HU899" s="179"/>
      <c r="HV899" s="179"/>
      <c r="HW899" s="179"/>
      <c r="HX899" s="179"/>
      <c r="HY899" s="179"/>
      <c r="HZ899" s="179"/>
      <c r="IA899" s="179"/>
      <c r="IB899" s="179"/>
      <c r="IC899" s="179"/>
      <c r="ID899" s="179"/>
      <c r="IE899" s="179"/>
      <c r="IF899" s="179"/>
      <c r="IG899" s="179"/>
      <c r="IH899" s="179"/>
      <c r="II899" s="179"/>
      <c r="IJ899" s="179"/>
      <c r="IK899" s="179"/>
      <c r="IL899" s="179"/>
      <c r="IM899" s="179"/>
      <c r="IN899" s="179"/>
      <c r="IO899" s="179"/>
      <c r="IP899" s="179"/>
      <c r="IQ899" s="179"/>
      <c r="IR899" s="179"/>
      <c r="IS899" s="179"/>
      <c r="IT899" s="179"/>
      <c r="IU899" s="179"/>
      <c r="IV899" s="179"/>
      <c r="IW899" s="179"/>
      <c r="IX899" s="179"/>
      <c r="IY899" s="179"/>
      <c r="IZ899" s="179"/>
      <c r="JA899" s="179"/>
      <c r="JB899" s="179"/>
      <c r="JC899" s="179"/>
      <c r="JD899" s="179"/>
      <c r="JE899" s="179"/>
      <c r="JF899" s="179"/>
      <c r="JG899" s="179"/>
      <c r="JH899" s="179"/>
      <c r="JI899" s="179"/>
      <c r="JJ899" s="61"/>
    </row>
    <row r="900" spans="1:270" s="9" customFormat="1" ht="80.099999999999994" customHeight="1" x14ac:dyDescent="0.25">
      <c r="A900" s="9">
        <f t="shared" si="77"/>
        <v>878</v>
      </c>
      <c r="B900" s="9">
        <f t="shared" si="78"/>
        <v>27</v>
      </c>
      <c r="C900" s="11" t="s">
        <v>1518</v>
      </c>
      <c r="D900" s="10" t="s">
        <v>276</v>
      </c>
      <c r="E900" s="9" t="s">
        <v>4017</v>
      </c>
      <c r="F900" s="9" t="s">
        <v>4017</v>
      </c>
      <c r="G900" s="9" t="s">
        <v>4191</v>
      </c>
      <c r="H900" s="9" t="s">
        <v>4233</v>
      </c>
      <c r="I900" s="64" t="s">
        <v>4234</v>
      </c>
      <c r="J900" s="9">
        <v>3443622260</v>
      </c>
      <c r="K900" s="9" t="s">
        <v>4017</v>
      </c>
      <c r="L900" s="9">
        <v>31.062394999999999</v>
      </c>
      <c r="M900" s="9">
        <v>69.892207999999997</v>
      </c>
      <c r="N900" s="9" t="s">
        <v>8</v>
      </c>
      <c r="O900" s="9" t="s">
        <v>7</v>
      </c>
      <c r="P900" s="9" t="s">
        <v>8</v>
      </c>
      <c r="Q900" s="9">
        <v>2</v>
      </c>
      <c r="T900" s="9" t="s">
        <v>3978</v>
      </c>
      <c r="U900" s="9">
        <v>35250</v>
      </c>
      <c r="V900" s="9" t="s">
        <v>258</v>
      </c>
      <c r="W900" s="10" t="s">
        <v>11</v>
      </c>
      <c r="X900" s="10" t="s">
        <v>1471</v>
      </c>
      <c r="Y900" s="4"/>
      <c r="Z900" s="179"/>
      <c r="AA900" s="179"/>
      <c r="AB900" s="179"/>
      <c r="AC900" s="179"/>
      <c r="AD900" s="179"/>
      <c r="AE900" s="179"/>
      <c r="AF900" s="179"/>
      <c r="AG900" s="179"/>
      <c r="AH900" s="179"/>
      <c r="AI900" s="179"/>
      <c r="AJ900" s="179"/>
      <c r="AK900" s="179"/>
      <c r="AL900" s="179"/>
      <c r="AM900" s="179"/>
      <c r="AN900" s="179"/>
      <c r="AO900" s="179"/>
      <c r="AP900" s="179"/>
      <c r="AQ900" s="179"/>
      <c r="AR900" s="179"/>
      <c r="AS900" s="179"/>
      <c r="AT900" s="179"/>
      <c r="AU900" s="179"/>
      <c r="AV900" s="179"/>
      <c r="AW900" s="179"/>
      <c r="AX900" s="179"/>
      <c r="AY900" s="179"/>
      <c r="AZ900" s="179"/>
      <c r="BA900" s="179"/>
      <c r="BB900" s="179"/>
      <c r="BC900" s="179"/>
      <c r="BD900" s="179"/>
      <c r="BE900" s="179"/>
      <c r="BF900" s="179"/>
      <c r="BG900" s="179"/>
      <c r="BH900" s="179"/>
      <c r="BI900" s="179"/>
      <c r="BJ900" s="179"/>
      <c r="BK900" s="179"/>
      <c r="BL900" s="179"/>
      <c r="BM900" s="179"/>
      <c r="BN900" s="179"/>
      <c r="BO900" s="179"/>
      <c r="BP900" s="179"/>
      <c r="BQ900" s="179"/>
      <c r="BR900" s="179"/>
      <c r="BS900" s="179"/>
      <c r="BT900" s="179"/>
      <c r="BU900" s="179"/>
      <c r="BV900" s="179"/>
      <c r="BW900" s="179"/>
      <c r="BX900" s="179"/>
      <c r="BY900" s="179"/>
      <c r="BZ900" s="179"/>
      <c r="CA900" s="179"/>
      <c r="CB900" s="179"/>
      <c r="CC900" s="179"/>
      <c r="CD900" s="179"/>
      <c r="CE900" s="179"/>
      <c r="CF900" s="179"/>
      <c r="CG900" s="179"/>
      <c r="CH900" s="179"/>
      <c r="CI900" s="179"/>
      <c r="CJ900" s="179"/>
      <c r="CK900" s="179"/>
      <c r="CL900" s="179"/>
      <c r="CM900" s="179"/>
      <c r="CN900" s="179"/>
      <c r="CO900" s="179"/>
      <c r="CP900" s="179"/>
      <c r="CQ900" s="179"/>
      <c r="CR900" s="179"/>
      <c r="CS900" s="179"/>
      <c r="CT900" s="179"/>
      <c r="CU900" s="179"/>
      <c r="CV900" s="179"/>
      <c r="CW900" s="179"/>
      <c r="CX900" s="179"/>
      <c r="CY900" s="179"/>
      <c r="CZ900" s="179"/>
      <c r="DA900" s="179"/>
      <c r="DB900" s="179"/>
      <c r="DC900" s="179"/>
      <c r="DD900" s="179"/>
      <c r="DE900" s="179"/>
      <c r="DF900" s="179"/>
      <c r="DG900" s="179"/>
      <c r="DH900" s="179"/>
      <c r="DI900" s="179"/>
      <c r="DJ900" s="179"/>
      <c r="DK900" s="179"/>
      <c r="DL900" s="179"/>
      <c r="DM900" s="179"/>
      <c r="DN900" s="179"/>
      <c r="DO900" s="179"/>
      <c r="DP900" s="179"/>
      <c r="DQ900" s="179"/>
      <c r="DR900" s="179"/>
      <c r="DS900" s="179"/>
      <c r="DT900" s="179"/>
      <c r="DU900" s="179"/>
      <c r="DV900" s="179"/>
      <c r="DW900" s="179"/>
      <c r="DX900" s="179"/>
      <c r="DY900" s="179"/>
      <c r="DZ900" s="179"/>
      <c r="EA900" s="179"/>
      <c r="EB900" s="179"/>
      <c r="EC900" s="179"/>
      <c r="ED900" s="179"/>
      <c r="EE900" s="179"/>
      <c r="EF900" s="179"/>
      <c r="EG900" s="179"/>
      <c r="EH900" s="179"/>
      <c r="EI900" s="179"/>
      <c r="EJ900" s="179"/>
      <c r="EK900" s="179"/>
      <c r="EL900" s="179"/>
      <c r="EM900" s="179"/>
      <c r="EN900" s="179"/>
      <c r="EO900" s="179"/>
      <c r="EP900" s="179"/>
      <c r="EQ900" s="179"/>
      <c r="ER900" s="179"/>
      <c r="ES900" s="179"/>
      <c r="ET900" s="179"/>
      <c r="EU900" s="179"/>
      <c r="EV900" s="179"/>
      <c r="EW900" s="179"/>
      <c r="EX900" s="179"/>
      <c r="EY900" s="179"/>
      <c r="EZ900" s="179"/>
      <c r="FA900" s="179"/>
      <c r="FB900" s="179"/>
      <c r="FC900" s="179"/>
      <c r="FD900" s="179"/>
      <c r="FE900" s="179"/>
      <c r="FF900" s="179"/>
      <c r="FG900" s="179"/>
      <c r="FH900" s="179"/>
      <c r="FI900" s="179"/>
      <c r="FJ900" s="179"/>
      <c r="FK900" s="179"/>
      <c r="FL900" s="179"/>
      <c r="FM900" s="179"/>
      <c r="FN900" s="179"/>
      <c r="FO900" s="179"/>
      <c r="FP900" s="179"/>
      <c r="FQ900" s="179"/>
      <c r="FR900" s="179"/>
      <c r="FS900" s="179"/>
      <c r="FT900" s="179"/>
      <c r="FU900" s="179"/>
      <c r="FV900" s="179"/>
      <c r="FW900" s="179"/>
      <c r="FX900" s="179"/>
      <c r="FY900" s="179"/>
      <c r="FZ900" s="179"/>
      <c r="GA900" s="179"/>
      <c r="GB900" s="179"/>
      <c r="GC900" s="179"/>
      <c r="GD900" s="179"/>
      <c r="GE900" s="179"/>
      <c r="GF900" s="179"/>
      <c r="GG900" s="179"/>
      <c r="GH900" s="179"/>
      <c r="GI900" s="179"/>
      <c r="GJ900" s="179"/>
      <c r="GK900" s="179"/>
      <c r="GL900" s="179"/>
      <c r="GM900" s="179"/>
      <c r="GN900" s="179"/>
      <c r="GO900" s="179"/>
      <c r="GP900" s="179"/>
      <c r="GQ900" s="179"/>
      <c r="GR900" s="179"/>
      <c r="GS900" s="179"/>
      <c r="GT900" s="179"/>
      <c r="GU900" s="179"/>
      <c r="GV900" s="179"/>
      <c r="GW900" s="179"/>
      <c r="GX900" s="179"/>
      <c r="GY900" s="179"/>
      <c r="GZ900" s="179"/>
      <c r="HA900" s="179"/>
      <c r="HB900" s="179"/>
      <c r="HC900" s="179"/>
      <c r="HD900" s="179"/>
      <c r="HE900" s="179"/>
      <c r="HF900" s="179"/>
      <c r="HG900" s="179"/>
      <c r="HH900" s="179"/>
      <c r="HI900" s="179"/>
      <c r="HJ900" s="179"/>
      <c r="HK900" s="179"/>
      <c r="HL900" s="179"/>
      <c r="HM900" s="179"/>
      <c r="HN900" s="179"/>
      <c r="HO900" s="179"/>
      <c r="HP900" s="179"/>
      <c r="HQ900" s="179"/>
      <c r="HR900" s="179"/>
      <c r="HS900" s="179"/>
      <c r="HT900" s="179"/>
      <c r="HU900" s="179"/>
      <c r="HV900" s="179"/>
      <c r="HW900" s="179"/>
      <c r="HX900" s="179"/>
      <c r="HY900" s="179"/>
      <c r="HZ900" s="179"/>
      <c r="IA900" s="179"/>
      <c r="IB900" s="179"/>
      <c r="IC900" s="179"/>
      <c r="ID900" s="179"/>
      <c r="IE900" s="179"/>
      <c r="IF900" s="179"/>
      <c r="IG900" s="179"/>
      <c r="IH900" s="179"/>
      <c r="II900" s="179"/>
      <c r="IJ900" s="179"/>
      <c r="IK900" s="179"/>
      <c r="IL900" s="179"/>
      <c r="IM900" s="179"/>
      <c r="IN900" s="179"/>
      <c r="IO900" s="179"/>
      <c r="IP900" s="179"/>
      <c r="IQ900" s="179"/>
      <c r="IR900" s="179"/>
      <c r="IS900" s="179"/>
      <c r="IT900" s="179"/>
      <c r="IU900" s="179"/>
      <c r="IV900" s="179"/>
      <c r="IW900" s="179"/>
      <c r="IX900" s="179"/>
      <c r="IY900" s="179"/>
      <c r="IZ900" s="179"/>
      <c r="JA900" s="179"/>
      <c r="JB900" s="179"/>
      <c r="JC900" s="179"/>
      <c r="JD900" s="179"/>
      <c r="JE900" s="179"/>
      <c r="JF900" s="179"/>
      <c r="JG900" s="179"/>
      <c r="JH900" s="179"/>
      <c r="JI900" s="179"/>
      <c r="JJ900" s="61"/>
    </row>
    <row r="901" spans="1:270" s="9" customFormat="1" ht="80.099999999999994" customHeight="1" x14ac:dyDescent="0.25">
      <c r="A901" s="9">
        <f t="shared" si="77"/>
        <v>879</v>
      </c>
      <c r="B901" s="9">
        <f t="shared" si="78"/>
        <v>28</v>
      </c>
      <c r="C901" s="11" t="s">
        <v>1518</v>
      </c>
      <c r="D901" s="10" t="s">
        <v>276</v>
      </c>
      <c r="E901" s="9" t="s">
        <v>4017</v>
      </c>
      <c r="F901" s="9" t="s">
        <v>4017</v>
      </c>
      <c r="G901" s="9" t="s">
        <v>4025</v>
      </c>
      <c r="H901" s="9" t="s">
        <v>4333</v>
      </c>
      <c r="I901" s="64" t="s">
        <v>4334</v>
      </c>
      <c r="J901" s="9">
        <v>3333631280</v>
      </c>
      <c r="K901" s="9" t="s">
        <v>4017</v>
      </c>
      <c r="L901" s="9">
        <v>31.0236731</v>
      </c>
      <c r="M901" s="9">
        <v>69.900261999999998</v>
      </c>
      <c r="N901" s="9" t="s">
        <v>8</v>
      </c>
      <c r="O901" s="9" t="s">
        <v>7</v>
      </c>
      <c r="P901" s="9" t="s">
        <v>8</v>
      </c>
      <c r="Q901" s="9">
        <v>2</v>
      </c>
      <c r="T901" s="9" t="s">
        <v>3978</v>
      </c>
      <c r="U901" s="9">
        <v>35250</v>
      </c>
      <c r="V901" s="9" t="s">
        <v>258</v>
      </c>
      <c r="W901" s="10" t="s">
        <v>11</v>
      </c>
      <c r="X901" s="10" t="s">
        <v>1471</v>
      </c>
      <c r="Y901" s="4"/>
      <c r="Z901" s="179"/>
      <c r="AA901" s="179"/>
      <c r="AB901" s="179"/>
      <c r="AC901" s="179"/>
      <c r="AD901" s="179"/>
      <c r="AE901" s="179"/>
      <c r="AF901" s="179"/>
      <c r="AG901" s="179"/>
      <c r="AH901" s="179"/>
      <c r="AI901" s="179"/>
      <c r="AJ901" s="179"/>
      <c r="AK901" s="179"/>
      <c r="AL901" s="179"/>
      <c r="AM901" s="179"/>
      <c r="AN901" s="179"/>
      <c r="AO901" s="179"/>
      <c r="AP901" s="179"/>
      <c r="AQ901" s="179"/>
      <c r="AR901" s="179"/>
      <c r="AS901" s="179"/>
      <c r="AT901" s="179"/>
      <c r="AU901" s="179"/>
      <c r="AV901" s="179"/>
      <c r="AW901" s="179"/>
      <c r="AX901" s="179"/>
      <c r="AY901" s="179"/>
      <c r="AZ901" s="179"/>
      <c r="BA901" s="179"/>
      <c r="BB901" s="179"/>
      <c r="BC901" s="179"/>
      <c r="BD901" s="179"/>
      <c r="BE901" s="179"/>
      <c r="BF901" s="179"/>
      <c r="BG901" s="179"/>
      <c r="BH901" s="179"/>
      <c r="BI901" s="179"/>
      <c r="BJ901" s="179"/>
      <c r="BK901" s="179"/>
      <c r="BL901" s="179"/>
      <c r="BM901" s="179"/>
      <c r="BN901" s="179"/>
      <c r="BO901" s="179"/>
      <c r="BP901" s="179"/>
      <c r="BQ901" s="179"/>
      <c r="BR901" s="179"/>
      <c r="BS901" s="179"/>
      <c r="BT901" s="179"/>
      <c r="BU901" s="179"/>
      <c r="BV901" s="179"/>
      <c r="BW901" s="179"/>
      <c r="BX901" s="179"/>
      <c r="BY901" s="179"/>
      <c r="BZ901" s="179"/>
      <c r="CA901" s="179"/>
      <c r="CB901" s="179"/>
      <c r="CC901" s="179"/>
      <c r="CD901" s="179"/>
      <c r="CE901" s="179"/>
      <c r="CF901" s="179"/>
      <c r="CG901" s="179"/>
      <c r="CH901" s="179"/>
      <c r="CI901" s="179"/>
      <c r="CJ901" s="179"/>
      <c r="CK901" s="179"/>
      <c r="CL901" s="179"/>
      <c r="CM901" s="179"/>
      <c r="CN901" s="179"/>
      <c r="CO901" s="179"/>
      <c r="CP901" s="179"/>
      <c r="CQ901" s="179"/>
      <c r="CR901" s="179"/>
      <c r="CS901" s="179"/>
      <c r="CT901" s="179"/>
      <c r="CU901" s="179"/>
      <c r="CV901" s="179"/>
      <c r="CW901" s="179"/>
      <c r="CX901" s="179"/>
      <c r="CY901" s="179"/>
      <c r="CZ901" s="179"/>
      <c r="DA901" s="179"/>
      <c r="DB901" s="179"/>
      <c r="DC901" s="179"/>
      <c r="DD901" s="179"/>
      <c r="DE901" s="179"/>
      <c r="DF901" s="179"/>
      <c r="DG901" s="179"/>
      <c r="DH901" s="179"/>
      <c r="DI901" s="179"/>
      <c r="DJ901" s="179"/>
      <c r="DK901" s="179"/>
      <c r="DL901" s="179"/>
      <c r="DM901" s="179"/>
      <c r="DN901" s="179"/>
      <c r="DO901" s="179"/>
      <c r="DP901" s="179"/>
      <c r="DQ901" s="179"/>
      <c r="DR901" s="179"/>
      <c r="DS901" s="179"/>
      <c r="DT901" s="179"/>
      <c r="DU901" s="179"/>
      <c r="DV901" s="179"/>
      <c r="DW901" s="179"/>
      <c r="DX901" s="179"/>
      <c r="DY901" s="179"/>
      <c r="DZ901" s="179"/>
      <c r="EA901" s="179"/>
      <c r="EB901" s="179"/>
      <c r="EC901" s="179"/>
      <c r="ED901" s="179"/>
      <c r="EE901" s="179"/>
      <c r="EF901" s="179"/>
      <c r="EG901" s="179"/>
      <c r="EH901" s="179"/>
      <c r="EI901" s="179"/>
      <c r="EJ901" s="179"/>
      <c r="EK901" s="179"/>
      <c r="EL901" s="179"/>
      <c r="EM901" s="179"/>
      <c r="EN901" s="179"/>
      <c r="EO901" s="179"/>
      <c r="EP901" s="179"/>
      <c r="EQ901" s="179"/>
      <c r="ER901" s="179"/>
      <c r="ES901" s="179"/>
      <c r="ET901" s="179"/>
      <c r="EU901" s="179"/>
      <c r="EV901" s="179"/>
      <c r="EW901" s="179"/>
      <c r="EX901" s="179"/>
      <c r="EY901" s="179"/>
      <c r="EZ901" s="179"/>
      <c r="FA901" s="179"/>
      <c r="FB901" s="179"/>
      <c r="FC901" s="179"/>
      <c r="FD901" s="179"/>
      <c r="FE901" s="179"/>
      <c r="FF901" s="179"/>
      <c r="FG901" s="179"/>
      <c r="FH901" s="179"/>
      <c r="FI901" s="179"/>
      <c r="FJ901" s="179"/>
      <c r="FK901" s="179"/>
      <c r="FL901" s="179"/>
      <c r="FM901" s="179"/>
      <c r="FN901" s="179"/>
      <c r="FO901" s="179"/>
      <c r="FP901" s="179"/>
      <c r="FQ901" s="179"/>
      <c r="FR901" s="179"/>
      <c r="FS901" s="179"/>
      <c r="FT901" s="179"/>
      <c r="FU901" s="179"/>
      <c r="FV901" s="179"/>
      <c r="FW901" s="179"/>
      <c r="FX901" s="179"/>
      <c r="FY901" s="179"/>
      <c r="FZ901" s="179"/>
      <c r="GA901" s="179"/>
      <c r="GB901" s="179"/>
      <c r="GC901" s="179"/>
      <c r="GD901" s="179"/>
      <c r="GE901" s="179"/>
      <c r="GF901" s="179"/>
      <c r="GG901" s="179"/>
      <c r="GH901" s="179"/>
      <c r="GI901" s="179"/>
      <c r="GJ901" s="179"/>
      <c r="GK901" s="179"/>
      <c r="GL901" s="179"/>
      <c r="GM901" s="179"/>
      <c r="GN901" s="179"/>
      <c r="GO901" s="179"/>
      <c r="GP901" s="179"/>
      <c r="GQ901" s="179"/>
      <c r="GR901" s="179"/>
      <c r="GS901" s="179"/>
      <c r="GT901" s="179"/>
      <c r="GU901" s="179"/>
      <c r="GV901" s="179"/>
      <c r="GW901" s="179"/>
      <c r="GX901" s="179"/>
      <c r="GY901" s="179"/>
      <c r="GZ901" s="179"/>
      <c r="HA901" s="179"/>
      <c r="HB901" s="179"/>
      <c r="HC901" s="179"/>
      <c r="HD901" s="179"/>
      <c r="HE901" s="179"/>
      <c r="HF901" s="179"/>
      <c r="HG901" s="179"/>
      <c r="HH901" s="179"/>
      <c r="HI901" s="179"/>
      <c r="HJ901" s="179"/>
      <c r="HK901" s="179"/>
      <c r="HL901" s="179"/>
      <c r="HM901" s="179"/>
      <c r="HN901" s="179"/>
      <c r="HO901" s="179"/>
      <c r="HP901" s="179"/>
      <c r="HQ901" s="179"/>
      <c r="HR901" s="179"/>
      <c r="HS901" s="179"/>
      <c r="HT901" s="179"/>
      <c r="HU901" s="179"/>
      <c r="HV901" s="179"/>
      <c r="HW901" s="179"/>
      <c r="HX901" s="179"/>
      <c r="HY901" s="179"/>
      <c r="HZ901" s="179"/>
      <c r="IA901" s="179"/>
      <c r="IB901" s="179"/>
      <c r="IC901" s="179"/>
      <c r="ID901" s="179"/>
      <c r="IE901" s="179"/>
      <c r="IF901" s="179"/>
      <c r="IG901" s="179"/>
      <c r="IH901" s="179"/>
      <c r="II901" s="179"/>
      <c r="IJ901" s="179"/>
      <c r="IK901" s="179"/>
      <c r="IL901" s="179"/>
      <c r="IM901" s="179"/>
      <c r="IN901" s="179"/>
      <c r="IO901" s="179"/>
      <c r="IP901" s="179"/>
      <c r="IQ901" s="179"/>
      <c r="IR901" s="179"/>
      <c r="IS901" s="179"/>
      <c r="IT901" s="179"/>
      <c r="IU901" s="179"/>
      <c r="IV901" s="179"/>
      <c r="IW901" s="179"/>
      <c r="IX901" s="179"/>
      <c r="IY901" s="179"/>
      <c r="IZ901" s="179"/>
      <c r="JA901" s="179"/>
      <c r="JB901" s="179"/>
      <c r="JC901" s="179"/>
      <c r="JD901" s="179"/>
      <c r="JE901" s="179"/>
      <c r="JF901" s="179"/>
      <c r="JG901" s="179"/>
      <c r="JH901" s="179"/>
      <c r="JI901" s="179"/>
      <c r="JJ901" s="61"/>
    </row>
    <row r="902" spans="1:270" s="9" customFormat="1" ht="80.099999999999994" customHeight="1" x14ac:dyDescent="0.25">
      <c r="A902" s="9">
        <f t="shared" si="77"/>
        <v>880</v>
      </c>
      <c r="B902" s="9">
        <f t="shared" si="78"/>
        <v>29</v>
      </c>
      <c r="C902" s="11" t="s">
        <v>1518</v>
      </c>
      <c r="D902" s="10" t="s">
        <v>276</v>
      </c>
      <c r="E902" s="9" t="s">
        <v>4017</v>
      </c>
      <c r="F902" s="9" t="s">
        <v>4017</v>
      </c>
      <c r="G902" s="9" t="s">
        <v>4191</v>
      </c>
      <c r="H902" s="9" t="s">
        <v>2441</v>
      </c>
      <c r="I902" s="64" t="s">
        <v>4335</v>
      </c>
      <c r="J902" s="9">
        <v>3418659217</v>
      </c>
      <c r="K902" s="9" t="s">
        <v>4017</v>
      </c>
      <c r="L902" s="9">
        <v>31.060040000000001</v>
      </c>
      <c r="M902" s="9">
        <v>69.874915000000001</v>
      </c>
      <c r="N902" s="9" t="s">
        <v>8</v>
      </c>
      <c r="O902" s="9" t="s">
        <v>7</v>
      </c>
      <c r="P902" s="9" t="s">
        <v>8</v>
      </c>
      <c r="Q902" s="9">
        <v>2</v>
      </c>
      <c r="T902" s="9" t="s">
        <v>3978</v>
      </c>
      <c r="U902" s="9">
        <v>35250</v>
      </c>
      <c r="V902" s="9" t="s">
        <v>258</v>
      </c>
      <c r="W902" s="10" t="s">
        <v>11</v>
      </c>
      <c r="X902" s="10" t="s">
        <v>1471</v>
      </c>
      <c r="Y902" s="4"/>
      <c r="Z902" s="179"/>
      <c r="AA902" s="179"/>
      <c r="AB902" s="179"/>
      <c r="AC902" s="179"/>
      <c r="AD902" s="179"/>
      <c r="AE902" s="179"/>
      <c r="AF902" s="179"/>
      <c r="AG902" s="179"/>
      <c r="AH902" s="179"/>
      <c r="AI902" s="179"/>
      <c r="AJ902" s="179"/>
      <c r="AK902" s="179"/>
      <c r="AL902" s="179"/>
      <c r="AM902" s="179"/>
      <c r="AN902" s="179"/>
      <c r="AO902" s="179"/>
      <c r="AP902" s="179"/>
      <c r="AQ902" s="179"/>
      <c r="AR902" s="179"/>
      <c r="AS902" s="179"/>
      <c r="AT902" s="179"/>
      <c r="AU902" s="179"/>
      <c r="AV902" s="179"/>
      <c r="AW902" s="179"/>
      <c r="AX902" s="179"/>
      <c r="AY902" s="179"/>
      <c r="AZ902" s="179"/>
      <c r="BA902" s="179"/>
      <c r="BB902" s="179"/>
      <c r="BC902" s="179"/>
      <c r="BD902" s="179"/>
      <c r="BE902" s="179"/>
      <c r="BF902" s="179"/>
      <c r="BG902" s="179"/>
      <c r="BH902" s="179"/>
      <c r="BI902" s="179"/>
      <c r="BJ902" s="179"/>
      <c r="BK902" s="179"/>
      <c r="BL902" s="179"/>
      <c r="BM902" s="179"/>
      <c r="BN902" s="179"/>
      <c r="BO902" s="179"/>
      <c r="BP902" s="179"/>
      <c r="BQ902" s="179"/>
      <c r="BR902" s="179"/>
      <c r="BS902" s="179"/>
      <c r="BT902" s="179"/>
      <c r="BU902" s="179"/>
      <c r="BV902" s="179"/>
      <c r="BW902" s="179"/>
      <c r="BX902" s="179"/>
      <c r="BY902" s="179"/>
      <c r="BZ902" s="179"/>
      <c r="CA902" s="179"/>
      <c r="CB902" s="179"/>
      <c r="CC902" s="179"/>
      <c r="CD902" s="179"/>
      <c r="CE902" s="179"/>
      <c r="CF902" s="179"/>
      <c r="CG902" s="179"/>
      <c r="CH902" s="179"/>
      <c r="CI902" s="179"/>
      <c r="CJ902" s="179"/>
      <c r="CK902" s="179"/>
      <c r="CL902" s="179"/>
      <c r="CM902" s="179"/>
      <c r="CN902" s="179"/>
      <c r="CO902" s="179"/>
      <c r="CP902" s="179"/>
      <c r="CQ902" s="179"/>
      <c r="CR902" s="179"/>
      <c r="CS902" s="179"/>
      <c r="CT902" s="179"/>
      <c r="CU902" s="179"/>
      <c r="CV902" s="179"/>
      <c r="CW902" s="179"/>
      <c r="CX902" s="179"/>
      <c r="CY902" s="179"/>
      <c r="CZ902" s="179"/>
      <c r="DA902" s="179"/>
      <c r="DB902" s="179"/>
      <c r="DC902" s="179"/>
      <c r="DD902" s="179"/>
      <c r="DE902" s="179"/>
      <c r="DF902" s="179"/>
      <c r="DG902" s="179"/>
      <c r="DH902" s="179"/>
      <c r="DI902" s="179"/>
      <c r="DJ902" s="179"/>
      <c r="DK902" s="179"/>
      <c r="DL902" s="179"/>
      <c r="DM902" s="179"/>
      <c r="DN902" s="179"/>
      <c r="DO902" s="179"/>
      <c r="DP902" s="179"/>
      <c r="DQ902" s="179"/>
      <c r="DR902" s="179"/>
      <c r="DS902" s="179"/>
      <c r="DT902" s="179"/>
      <c r="DU902" s="179"/>
      <c r="DV902" s="179"/>
      <c r="DW902" s="179"/>
      <c r="DX902" s="179"/>
      <c r="DY902" s="179"/>
      <c r="DZ902" s="179"/>
      <c r="EA902" s="179"/>
      <c r="EB902" s="179"/>
      <c r="EC902" s="179"/>
      <c r="ED902" s="179"/>
      <c r="EE902" s="179"/>
      <c r="EF902" s="179"/>
      <c r="EG902" s="179"/>
      <c r="EH902" s="179"/>
      <c r="EI902" s="179"/>
      <c r="EJ902" s="179"/>
      <c r="EK902" s="179"/>
      <c r="EL902" s="179"/>
      <c r="EM902" s="179"/>
      <c r="EN902" s="179"/>
      <c r="EO902" s="179"/>
      <c r="EP902" s="179"/>
      <c r="EQ902" s="179"/>
      <c r="ER902" s="179"/>
      <c r="ES902" s="179"/>
      <c r="ET902" s="179"/>
      <c r="EU902" s="179"/>
      <c r="EV902" s="179"/>
      <c r="EW902" s="179"/>
      <c r="EX902" s="179"/>
      <c r="EY902" s="179"/>
      <c r="EZ902" s="179"/>
      <c r="FA902" s="179"/>
      <c r="FB902" s="179"/>
      <c r="FC902" s="179"/>
      <c r="FD902" s="179"/>
      <c r="FE902" s="179"/>
      <c r="FF902" s="179"/>
      <c r="FG902" s="179"/>
      <c r="FH902" s="179"/>
      <c r="FI902" s="179"/>
      <c r="FJ902" s="179"/>
      <c r="FK902" s="179"/>
      <c r="FL902" s="179"/>
      <c r="FM902" s="179"/>
      <c r="FN902" s="179"/>
      <c r="FO902" s="179"/>
      <c r="FP902" s="179"/>
      <c r="FQ902" s="179"/>
      <c r="FR902" s="179"/>
      <c r="FS902" s="179"/>
      <c r="FT902" s="179"/>
      <c r="FU902" s="179"/>
      <c r="FV902" s="179"/>
      <c r="FW902" s="179"/>
      <c r="FX902" s="179"/>
      <c r="FY902" s="179"/>
      <c r="FZ902" s="179"/>
      <c r="GA902" s="179"/>
      <c r="GB902" s="179"/>
      <c r="GC902" s="179"/>
      <c r="GD902" s="179"/>
      <c r="GE902" s="179"/>
      <c r="GF902" s="179"/>
      <c r="GG902" s="179"/>
      <c r="GH902" s="179"/>
      <c r="GI902" s="179"/>
      <c r="GJ902" s="179"/>
      <c r="GK902" s="179"/>
      <c r="GL902" s="179"/>
      <c r="GM902" s="179"/>
      <c r="GN902" s="179"/>
      <c r="GO902" s="179"/>
      <c r="GP902" s="179"/>
      <c r="GQ902" s="179"/>
      <c r="GR902" s="179"/>
      <c r="GS902" s="179"/>
      <c r="GT902" s="179"/>
      <c r="GU902" s="179"/>
      <c r="GV902" s="179"/>
      <c r="GW902" s="179"/>
      <c r="GX902" s="179"/>
      <c r="GY902" s="179"/>
      <c r="GZ902" s="179"/>
      <c r="HA902" s="179"/>
      <c r="HB902" s="179"/>
      <c r="HC902" s="179"/>
      <c r="HD902" s="179"/>
      <c r="HE902" s="179"/>
      <c r="HF902" s="179"/>
      <c r="HG902" s="179"/>
      <c r="HH902" s="179"/>
      <c r="HI902" s="179"/>
      <c r="HJ902" s="179"/>
      <c r="HK902" s="179"/>
      <c r="HL902" s="179"/>
      <c r="HM902" s="179"/>
      <c r="HN902" s="179"/>
      <c r="HO902" s="179"/>
      <c r="HP902" s="179"/>
      <c r="HQ902" s="179"/>
      <c r="HR902" s="179"/>
      <c r="HS902" s="179"/>
      <c r="HT902" s="179"/>
      <c r="HU902" s="179"/>
      <c r="HV902" s="179"/>
      <c r="HW902" s="179"/>
      <c r="HX902" s="179"/>
      <c r="HY902" s="179"/>
      <c r="HZ902" s="179"/>
      <c r="IA902" s="179"/>
      <c r="IB902" s="179"/>
      <c r="IC902" s="179"/>
      <c r="ID902" s="179"/>
      <c r="IE902" s="179"/>
      <c r="IF902" s="179"/>
      <c r="IG902" s="179"/>
      <c r="IH902" s="179"/>
      <c r="II902" s="179"/>
      <c r="IJ902" s="179"/>
      <c r="IK902" s="179"/>
      <c r="IL902" s="179"/>
      <c r="IM902" s="179"/>
      <c r="IN902" s="179"/>
      <c r="IO902" s="179"/>
      <c r="IP902" s="179"/>
      <c r="IQ902" s="179"/>
      <c r="IR902" s="179"/>
      <c r="IS902" s="179"/>
      <c r="IT902" s="179"/>
      <c r="IU902" s="179"/>
      <c r="IV902" s="179"/>
      <c r="IW902" s="179"/>
      <c r="IX902" s="179"/>
      <c r="IY902" s="179"/>
      <c r="IZ902" s="179"/>
      <c r="JA902" s="179"/>
      <c r="JB902" s="179"/>
      <c r="JC902" s="179"/>
      <c r="JD902" s="179"/>
      <c r="JE902" s="179"/>
      <c r="JF902" s="179"/>
      <c r="JG902" s="179"/>
      <c r="JH902" s="179"/>
      <c r="JI902" s="179"/>
      <c r="JJ902" s="61"/>
    </row>
    <row r="903" spans="1:270" s="9" customFormat="1" ht="80.099999999999994" customHeight="1" x14ac:dyDescent="0.25">
      <c r="A903" s="9">
        <f t="shared" si="77"/>
        <v>881</v>
      </c>
      <c r="B903" s="9">
        <f t="shared" si="78"/>
        <v>30</v>
      </c>
      <c r="C903" s="11" t="s">
        <v>1518</v>
      </c>
      <c r="D903" s="10" t="s">
        <v>276</v>
      </c>
      <c r="E903" s="9" t="s">
        <v>280</v>
      </c>
      <c r="F903" s="9" t="s">
        <v>280</v>
      </c>
      <c r="G903" s="9" t="s">
        <v>1243</v>
      </c>
      <c r="H903" s="9" t="s">
        <v>4336</v>
      </c>
      <c r="I903" s="64" t="s">
        <v>4337</v>
      </c>
      <c r="J903" s="9">
        <v>3338899936</v>
      </c>
      <c r="K903" s="9" t="s">
        <v>280</v>
      </c>
      <c r="L903" s="9">
        <v>30.857225</v>
      </c>
      <c r="M903" s="9">
        <v>69.869125999999994</v>
      </c>
      <c r="N903" s="9" t="s">
        <v>8</v>
      </c>
      <c r="O903" s="9" t="s">
        <v>7</v>
      </c>
      <c r="P903" s="9" t="s">
        <v>8</v>
      </c>
      <c r="Q903" s="9">
        <v>2</v>
      </c>
      <c r="T903" s="9" t="s">
        <v>3978</v>
      </c>
      <c r="U903" s="9">
        <v>35250</v>
      </c>
      <c r="V903" s="9" t="s">
        <v>258</v>
      </c>
      <c r="W903" s="10" t="s">
        <v>11</v>
      </c>
      <c r="X903" s="10" t="s">
        <v>1471</v>
      </c>
      <c r="Y903" s="4"/>
      <c r="Z903" s="179"/>
      <c r="AA903" s="179"/>
      <c r="AB903" s="179"/>
      <c r="AC903" s="179"/>
      <c r="AD903" s="179"/>
      <c r="AE903" s="179"/>
      <c r="AF903" s="179"/>
      <c r="AG903" s="179"/>
      <c r="AH903" s="179"/>
      <c r="AI903" s="179"/>
      <c r="AJ903" s="179"/>
      <c r="AK903" s="179"/>
      <c r="AL903" s="179"/>
      <c r="AM903" s="179"/>
      <c r="AN903" s="179"/>
      <c r="AO903" s="179"/>
      <c r="AP903" s="179"/>
      <c r="AQ903" s="179"/>
      <c r="AR903" s="179"/>
      <c r="AS903" s="179"/>
      <c r="AT903" s="179"/>
      <c r="AU903" s="179"/>
      <c r="AV903" s="179"/>
      <c r="AW903" s="179"/>
      <c r="AX903" s="179"/>
      <c r="AY903" s="179"/>
      <c r="AZ903" s="179"/>
      <c r="BA903" s="179"/>
      <c r="BB903" s="179"/>
      <c r="BC903" s="179"/>
      <c r="BD903" s="179"/>
      <c r="BE903" s="179"/>
      <c r="BF903" s="179"/>
      <c r="BG903" s="179"/>
      <c r="BH903" s="179"/>
      <c r="BI903" s="179"/>
      <c r="BJ903" s="179"/>
      <c r="BK903" s="179"/>
      <c r="BL903" s="179"/>
      <c r="BM903" s="179"/>
      <c r="BN903" s="179"/>
      <c r="BO903" s="179"/>
      <c r="BP903" s="179"/>
      <c r="BQ903" s="179"/>
      <c r="BR903" s="179"/>
      <c r="BS903" s="179"/>
      <c r="BT903" s="179"/>
      <c r="BU903" s="179"/>
      <c r="BV903" s="179"/>
      <c r="BW903" s="179"/>
      <c r="BX903" s="179"/>
      <c r="BY903" s="179"/>
      <c r="BZ903" s="179"/>
      <c r="CA903" s="179"/>
      <c r="CB903" s="179"/>
      <c r="CC903" s="179"/>
      <c r="CD903" s="179"/>
      <c r="CE903" s="179"/>
      <c r="CF903" s="179"/>
      <c r="CG903" s="179"/>
      <c r="CH903" s="179"/>
      <c r="CI903" s="179"/>
      <c r="CJ903" s="179"/>
      <c r="CK903" s="179"/>
      <c r="CL903" s="179"/>
      <c r="CM903" s="179"/>
      <c r="CN903" s="179"/>
      <c r="CO903" s="179"/>
      <c r="CP903" s="179"/>
      <c r="CQ903" s="179"/>
      <c r="CR903" s="179"/>
      <c r="CS903" s="179"/>
      <c r="CT903" s="179"/>
      <c r="CU903" s="179"/>
      <c r="CV903" s="179"/>
      <c r="CW903" s="179"/>
      <c r="CX903" s="179"/>
      <c r="CY903" s="179"/>
      <c r="CZ903" s="179"/>
      <c r="DA903" s="179"/>
      <c r="DB903" s="179"/>
      <c r="DC903" s="179"/>
      <c r="DD903" s="179"/>
      <c r="DE903" s="179"/>
      <c r="DF903" s="179"/>
      <c r="DG903" s="179"/>
      <c r="DH903" s="179"/>
      <c r="DI903" s="179"/>
      <c r="DJ903" s="179"/>
      <c r="DK903" s="179"/>
      <c r="DL903" s="179"/>
      <c r="DM903" s="179"/>
      <c r="DN903" s="179"/>
      <c r="DO903" s="179"/>
      <c r="DP903" s="179"/>
      <c r="DQ903" s="179"/>
      <c r="DR903" s="179"/>
      <c r="DS903" s="179"/>
      <c r="DT903" s="179"/>
      <c r="DU903" s="179"/>
      <c r="DV903" s="179"/>
      <c r="DW903" s="179"/>
      <c r="DX903" s="179"/>
      <c r="DY903" s="179"/>
      <c r="DZ903" s="179"/>
      <c r="EA903" s="179"/>
      <c r="EB903" s="179"/>
      <c r="EC903" s="179"/>
      <c r="ED903" s="179"/>
      <c r="EE903" s="179"/>
      <c r="EF903" s="179"/>
      <c r="EG903" s="179"/>
      <c r="EH903" s="179"/>
      <c r="EI903" s="179"/>
      <c r="EJ903" s="179"/>
      <c r="EK903" s="179"/>
      <c r="EL903" s="179"/>
      <c r="EM903" s="179"/>
      <c r="EN903" s="179"/>
      <c r="EO903" s="179"/>
      <c r="EP903" s="179"/>
      <c r="EQ903" s="179"/>
      <c r="ER903" s="179"/>
      <c r="ES903" s="179"/>
      <c r="ET903" s="179"/>
      <c r="EU903" s="179"/>
      <c r="EV903" s="179"/>
      <c r="EW903" s="179"/>
      <c r="EX903" s="179"/>
      <c r="EY903" s="179"/>
      <c r="EZ903" s="179"/>
      <c r="FA903" s="179"/>
      <c r="FB903" s="179"/>
      <c r="FC903" s="179"/>
      <c r="FD903" s="179"/>
      <c r="FE903" s="179"/>
      <c r="FF903" s="179"/>
      <c r="FG903" s="179"/>
      <c r="FH903" s="179"/>
      <c r="FI903" s="179"/>
      <c r="FJ903" s="179"/>
      <c r="FK903" s="179"/>
      <c r="FL903" s="179"/>
      <c r="FM903" s="179"/>
      <c r="FN903" s="179"/>
      <c r="FO903" s="179"/>
      <c r="FP903" s="179"/>
      <c r="FQ903" s="179"/>
      <c r="FR903" s="179"/>
      <c r="FS903" s="179"/>
      <c r="FT903" s="179"/>
      <c r="FU903" s="179"/>
      <c r="FV903" s="179"/>
      <c r="FW903" s="179"/>
      <c r="FX903" s="179"/>
      <c r="FY903" s="179"/>
      <c r="FZ903" s="179"/>
      <c r="GA903" s="179"/>
      <c r="GB903" s="179"/>
      <c r="GC903" s="179"/>
      <c r="GD903" s="179"/>
      <c r="GE903" s="179"/>
      <c r="GF903" s="179"/>
      <c r="GG903" s="179"/>
      <c r="GH903" s="179"/>
      <c r="GI903" s="179"/>
      <c r="GJ903" s="179"/>
      <c r="GK903" s="179"/>
      <c r="GL903" s="179"/>
      <c r="GM903" s="179"/>
      <c r="GN903" s="179"/>
      <c r="GO903" s="179"/>
      <c r="GP903" s="179"/>
      <c r="GQ903" s="179"/>
      <c r="GR903" s="179"/>
      <c r="GS903" s="179"/>
      <c r="GT903" s="179"/>
      <c r="GU903" s="179"/>
      <c r="GV903" s="179"/>
      <c r="GW903" s="179"/>
      <c r="GX903" s="179"/>
      <c r="GY903" s="179"/>
      <c r="GZ903" s="179"/>
      <c r="HA903" s="179"/>
      <c r="HB903" s="179"/>
      <c r="HC903" s="179"/>
      <c r="HD903" s="179"/>
      <c r="HE903" s="179"/>
      <c r="HF903" s="179"/>
      <c r="HG903" s="179"/>
      <c r="HH903" s="179"/>
      <c r="HI903" s="179"/>
      <c r="HJ903" s="179"/>
      <c r="HK903" s="179"/>
      <c r="HL903" s="179"/>
      <c r="HM903" s="179"/>
      <c r="HN903" s="179"/>
      <c r="HO903" s="179"/>
      <c r="HP903" s="179"/>
      <c r="HQ903" s="179"/>
      <c r="HR903" s="179"/>
      <c r="HS903" s="179"/>
      <c r="HT903" s="179"/>
      <c r="HU903" s="179"/>
      <c r="HV903" s="179"/>
      <c r="HW903" s="179"/>
      <c r="HX903" s="179"/>
      <c r="HY903" s="179"/>
      <c r="HZ903" s="179"/>
      <c r="IA903" s="179"/>
      <c r="IB903" s="179"/>
      <c r="IC903" s="179"/>
      <c r="ID903" s="179"/>
      <c r="IE903" s="179"/>
      <c r="IF903" s="179"/>
      <c r="IG903" s="179"/>
      <c r="IH903" s="179"/>
      <c r="II903" s="179"/>
      <c r="IJ903" s="179"/>
      <c r="IK903" s="179"/>
      <c r="IL903" s="179"/>
      <c r="IM903" s="179"/>
      <c r="IN903" s="179"/>
      <c r="IO903" s="179"/>
      <c r="IP903" s="179"/>
      <c r="IQ903" s="179"/>
      <c r="IR903" s="179"/>
      <c r="IS903" s="179"/>
      <c r="IT903" s="179"/>
      <c r="IU903" s="179"/>
      <c r="IV903" s="179"/>
      <c r="IW903" s="179"/>
      <c r="IX903" s="179"/>
      <c r="IY903" s="179"/>
      <c r="IZ903" s="179"/>
      <c r="JA903" s="179"/>
      <c r="JB903" s="179"/>
      <c r="JC903" s="179"/>
      <c r="JD903" s="179"/>
      <c r="JE903" s="179"/>
      <c r="JF903" s="179"/>
      <c r="JG903" s="179"/>
      <c r="JH903" s="179"/>
      <c r="JI903" s="179"/>
      <c r="JJ903" s="61"/>
    </row>
    <row r="904" spans="1:270" s="9" customFormat="1" ht="80.099999999999994" customHeight="1" x14ac:dyDescent="0.25">
      <c r="A904" s="9">
        <f t="shared" si="77"/>
        <v>882</v>
      </c>
      <c r="B904" s="9">
        <f t="shared" si="78"/>
        <v>31</v>
      </c>
      <c r="C904" s="11" t="s">
        <v>1518</v>
      </c>
      <c r="D904" s="10" t="s">
        <v>276</v>
      </c>
      <c r="E904" s="9" t="s">
        <v>280</v>
      </c>
      <c r="F904" s="9" t="s">
        <v>280</v>
      </c>
      <c r="G904" s="9" t="s">
        <v>281</v>
      </c>
      <c r="H904" s="9" t="s">
        <v>2472</v>
      </c>
      <c r="I904" s="64" t="s">
        <v>4338</v>
      </c>
      <c r="J904" s="9">
        <v>3216342583</v>
      </c>
      <c r="K904" s="9" t="s">
        <v>280</v>
      </c>
      <c r="L904" s="9">
        <v>30.957111000000001</v>
      </c>
      <c r="M904" s="9">
        <v>69.869529999999997</v>
      </c>
      <c r="N904" s="9" t="s">
        <v>8</v>
      </c>
      <c r="O904" s="9" t="s">
        <v>7</v>
      </c>
      <c r="P904" s="9" t="s">
        <v>8</v>
      </c>
      <c r="Q904" s="9">
        <v>2</v>
      </c>
      <c r="T904" s="9" t="s">
        <v>3978</v>
      </c>
      <c r="U904" s="9">
        <v>35250</v>
      </c>
      <c r="V904" s="9" t="s">
        <v>258</v>
      </c>
      <c r="W904" s="10" t="s">
        <v>11</v>
      </c>
      <c r="X904" s="10" t="s">
        <v>1471</v>
      </c>
      <c r="Y904" s="4"/>
      <c r="Z904" s="179"/>
      <c r="AA904" s="179"/>
      <c r="AB904" s="179"/>
      <c r="AC904" s="179"/>
      <c r="AD904" s="179"/>
      <c r="AE904" s="179"/>
      <c r="AF904" s="179"/>
      <c r="AG904" s="179"/>
      <c r="AH904" s="179"/>
      <c r="AI904" s="179"/>
      <c r="AJ904" s="179"/>
      <c r="AK904" s="179"/>
      <c r="AL904" s="179"/>
      <c r="AM904" s="179"/>
      <c r="AN904" s="179"/>
      <c r="AO904" s="179"/>
      <c r="AP904" s="179"/>
      <c r="AQ904" s="179"/>
      <c r="AR904" s="179"/>
      <c r="AS904" s="179"/>
      <c r="AT904" s="179"/>
      <c r="AU904" s="179"/>
      <c r="AV904" s="179"/>
      <c r="AW904" s="179"/>
      <c r="AX904" s="179"/>
      <c r="AY904" s="179"/>
      <c r="AZ904" s="179"/>
      <c r="BA904" s="179"/>
      <c r="BB904" s="179"/>
      <c r="BC904" s="179"/>
      <c r="BD904" s="179"/>
      <c r="BE904" s="179"/>
      <c r="BF904" s="179"/>
      <c r="BG904" s="179"/>
      <c r="BH904" s="179"/>
      <c r="BI904" s="179"/>
      <c r="BJ904" s="179"/>
      <c r="BK904" s="179"/>
      <c r="BL904" s="179"/>
      <c r="BM904" s="179"/>
      <c r="BN904" s="179"/>
      <c r="BO904" s="179"/>
      <c r="BP904" s="179"/>
      <c r="BQ904" s="179"/>
      <c r="BR904" s="179"/>
      <c r="BS904" s="179"/>
      <c r="BT904" s="179"/>
      <c r="BU904" s="179"/>
      <c r="BV904" s="179"/>
      <c r="BW904" s="179"/>
      <c r="BX904" s="179"/>
      <c r="BY904" s="179"/>
      <c r="BZ904" s="179"/>
      <c r="CA904" s="179"/>
      <c r="CB904" s="179"/>
      <c r="CC904" s="179"/>
      <c r="CD904" s="179"/>
      <c r="CE904" s="179"/>
      <c r="CF904" s="179"/>
      <c r="CG904" s="179"/>
      <c r="CH904" s="179"/>
      <c r="CI904" s="179"/>
      <c r="CJ904" s="179"/>
      <c r="CK904" s="179"/>
      <c r="CL904" s="179"/>
      <c r="CM904" s="179"/>
      <c r="CN904" s="179"/>
      <c r="CO904" s="179"/>
      <c r="CP904" s="179"/>
      <c r="CQ904" s="179"/>
      <c r="CR904" s="179"/>
      <c r="CS904" s="179"/>
      <c r="CT904" s="179"/>
      <c r="CU904" s="179"/>
      <c r="CV904" s="179"/>
      <c r="CW904" s="179"/>
      <c r="CX904" s="179"/>
      <c r="CY904" s="179"/>
      <c r="CZ904" s="179"/>
      <c r="DA904" s="179"/>
      <c r="DB904" s="179"/>
      <c r="DC904" s="179"/>
      <c r="DD904" s="179"/>
      <c r="DE904" s="179"/>
      <c r="DF904" s="179"/>
      <c r="DG904" s="179"/>
      <c r="DH904" s="179"/>
      <c r="DI904" s="179"/>
      <c r="DJ904" s="179"/>
      <c r="DK904" s="179"/>
      <c r="DL904" s="179"/>
      <c r="DM904" s="179"/>
      <c r="DN904" s="179"/>
      <c r="DO904" s="179"/>
      <c r="DP904" s="179"/>
      <c r="DQ904" s="179"/>
      <c r="DR904" s="179"/>
      <c r="DS904" s="179"/>
      <c r="DT904" s="179"/>
      <c r="DU904" s="179"/>
      <c r="DV904" s="179"/>
      <c r="DW904" s="179"/>
      <c r="DX904" s="179"/>
      <c r="DY904" s="179"/>
      <c r="DZ904" s="179"/>
      <c r="EA904" s="179"/>
      <c r="EB904" s="179"/>
      <c r="EC904" s="179"/>
      <c r="ED904" s="179"/>
      <c r="EE904" s="179"/>
      <c r="EF904" s="179"/>
      <c r="EG904" s="179"/>
      <c r="EH904" s="179"/>
      <c r="EI904" s="179"/>
      <c r="EJ904" s="179"/>
      <c r="EK904" s="179"/>
      <c r="EL904" s="179"/>
      <c r="EM904" s="179"/>
      <c r="EN904" s="179"/>
      <c r="EO904" s="179"/>
      <c r="EP904" s="179"/>
      <c r="EQ904" s="179"/>
      <c r="ER904" s="179"/>
      <c r="ES904" s="179"/>
      <c r="ET904" s="179"/>
      <c r="EU904" s="179"/>
      <c r="EV904" s="179"/>
      <c r="EW904" s="179"/>
      <c r="EX904" s="179"/>
      <c r="EY904" s="179"/>
      <c r="EZ904" s="179"/>
      <c r="FA904" s="179"/>
      <c r="FB904" s="179"/>
      <c r="FC904" s="179"/>
      <c r="FD904" s="179"/>
      <c r="FE904" s="179"/>
      <c r="FF904" s="179"/>
      <c r="FG904" s="179"/>
      <c r="FH904" s="179"/>
      <c r="FI904" s="179"/>
      <c r="FJ904" s="179"/>
      <c r="FK904" s="179"/>
      <c r="FL904" s="179"/>
      <c r="FM904" s="179"/>
      <c r="FN904" s="179"/>
      <c r="FO904" s="179"/>
      <c r="FP904" s="179"/>
      <c r="FQ904" s="179"/>
      <c r="FR904" s="179"/>
      <c r="FS904" s="179"/>
      <c r="FT904" s="179"/>
      <c r="FU904" s="179"/>
      <c r="FV904" s="179"/>
      <c r="FW904" s="179"/>
      <c r="FX904" s="179"/>
      <c r="FY904" s="179"/>
      <c r="FZ904" s="179"/>
      <c r="GA904" s="179"/>
      <c r="GB904" s="179"/>
      <c r="GC904" s="179"/>
      <c r="GD904" s="179"/>
      <c r="GE904" s="179"/>
      <c r="GF904" s="179"/>
      <c r="GG904" s="179"/>
      <c r="GH904" s="179"/>
      <c r="GI904" s="179"/>
      <c r="GJ904" s="179"/>
      <c r="GK904" s="179"/>
      <c r="GL904" s="179"/>
      <c r="GM904" s="179"/>
      <c r="GN904" s="179"/>
      <c r="GO904" s="179"/>
      <c r="GP904" s="179"/>
      <c r="GQ904" s="179"/>
      <c r="GR904" s="179"/>
      <c r="GS904" s="179"/>
      <c r="GT904" s="179"/>
      <c r="GU904" s="179"/>
      <c r="GV904" s="179"/>
      <c r="GW904" s="179"/>
      <c r="GX904" s="179"/>
      <c r="GY904" s="179"/>
      <c r="GZ904" s="179"/>
      <c r="HA904" s="179"/>
      <c r="HB904" s="179"/>
      <c r="HC904" s="179"/>
      <c r="HD904" s="179"/>
      <c r="HE904" s="179"/>
      <c r="HF904" s="179"/>
      <c r="HG904" s="179"/>
      <c r="HH904" s="179"/>
      <c r="HI904" s="179"/>
      <c r="HJ904" s="179"/>
      <c r="HK904" s="179"/>
      <c r="HL904" s="179"/>
      <c r="HM904" s="179"/>
      <c r="HN904" s="179"/>
      <c r="HO904" s="179"/>
      <c r="HP904" s="179"/>
      <c r="HQ904" s="179"/>
      <c r="HR904" s="179"/>
      <c r="HS904" s="179"/>
      <c r="HT904" s="179"/>
      <c r="HU904" s="179"/>
      <c r="HV904" s="179"/>
      <c r="HW904" s="179"/>
      <c r="HX904" s="179"/>
      <c r="HY904" s="179"/>
      <c r="HZ904" s="179"/>
      <c r="IA904" s="179"/>
      <c r="IB904" s="179"/>
      <c r="IC904" s="179"/>
      <c r="ID904" s="179"/>
      <c r="IE904" s="179"/>
      <c r="IF904" s="179"/>
      <c r="IG904" s="179"/>
      <c r="IH904" s="179"/>
      <c r="II904" s="179"/>
      <c r="IJ904" s="179"/>
      <c r="IK904" s="179"/>
      <c r="IL904" s="179"/>
      <c r="IM904" s="179"/>
      <c r="IN904" s="179"/>
      <c r="IO904" s="179"/>
      <c r="IP904" s="179"/>
      <c r="IQ904" s="179"/>
      <c r="IR904" s="179"/>
      <c r="IS904" s="179"/>
      <c r="IT904" s="179"/>
      <c r="IU904" s="179"/>
      <c r="IV904" s="179"/>
      <c r="IW904" s="179"/>
      <c r="IX904" s="179"/>
      <c r="IY904" s="179"/>
      <c r="IZ904" s="179"/>
      <c r="JA904" s="179"/>
      <c r="JB904" s="179"/>
      <c r="JC904" s="179"/>
      <c r="JD904" s="179"/>
      <c r="JE904" s="179"/>
      <c r="JF904" s="179"/>
      <c r="JG904" s="179"/>
      <c r="JH904" s="179"/>
      <c r="JI904" s="179"/>
      <c r="JJ904" s="61"/>
    </row>
    <row r="905" spans="1:270" s="9" customFormat="1" ht="80.099999999999994" customHeight="1" x14ac:dyDescent="0.25">
      <c r="A905" s="9">
        <f t="shared" si="77"/>
        <v>883</v>
      </c>
      <c r="B905" s="9">
        <f t="shared" si="78"/>
        <v>32</v>
      </c>
      <c r="C905" s="11" t="s">
        <v>1518</v>
      </c>
      <c r="D905" s="10" t="s">
        <v>276</v>
      </c>
      <c r="E905" s="9" t="s">
        <v>280</v>
      </c>
      <c r="F905" s="9" t="s">
        <v>280</v>
      </c>
      <c r="G905" s="9" t="s">
        <v>1243</v>
      </c>
      <c r="H905" s="9" t="s">
        <v>4339</v>
      </c>
      <c r="I905" s="64" t="s">
        <v>4340</v>
      </c>
      <c r="J905" s="9">
        <v>3418198285</v>
      </c>
      <c r="K905" s="9" t="s">
        <v>280</v>
      </c>
      <c r="L905" s="9">
        <v>30.849406999999999</v>
      </c>
      <c r="M905" s="9">
        <v>69.839363000000006</v>
      </c>
      <c r="N905" s="9" t="s">
        <v>8</v>
      </c>
      <c r="O905" s="9" t="s">
        <v>7</v>
      </c>
      <c r="P905" s="9" t="s">
        <v>8</v>
      </c>
      <c r="Q905" s="9">
        <v>2</v>
      </c>
      <c r="T905" s="9" t="s">
        <v>3978</v>
      </c>
      <c r="U905" s="9">
        <v>35250</v>
      </c>
      <c r="V905" s="9" t="s">
        <v>258</v>
      </c>
      <c r="W905" s="10" t="s">
        <v>11</v>
      </c>
      <c r="X905" s="10" t="s">
        <v>1471</v>
      </c>
      <c r="Y905" s="4"/>
      <c r="Z905" s="179"/>
      <c r="AA905" s="179"/>
      <c r="AB905" s="179"/>
      <c r="AC905" s="179"/>
      <c r="AD905" s="179"/>
      <c r="AE905" s="179"/>
      <c r="AF905" s="179"/>
      <c r="AG905" s="179"/>
      <c r="AH905" s="179"/>
      <c r="AI905" s="179"/>
      <c r="AJ905" s="179"/>
      <c r="AK905" s="179"/>
      <c r="AL905" s="179"/>
      <c r="AM905" s="179"/>
      <c r="AN905" s="179"/>
      <c r="AO905" s="179"/>
      <c r="AP905" s="179"/>
      <c r="AQ905" s="179"/>
      <c r="AR905" s="179"/>
      <c r="AS905" s="179"/>
      <c r="AT905" s="179"/>
      <c r="AU905" s="179"/>
      <c r="AV905" s="179"/>
      <c r="AW905" s="179"/>
      <c r="AX905" s="179"/>
      <c r="AY905" s="179"/>
      <c r="AZ905" s="179"/>
      <c r="BA905" s="179"/>
      <c r="BB905" s="179"/>
      <c r="BC905" s="179"/>
      <c r="BD905" s="179"/>
      <c r="BE905" s="179"/>
      <c r="BF905" s="179"/>
      <c r="BG905" s="179"/>
      <c r="BH905" s="179"/>
      <c r="BI905" s="179"/>
      <c r="BJ905" s="179"/>
      <c r="BK905" s="179"/>
      <c r="BL905" s="179"/>
      <c r="BM905" s="179"/>
      <c r="BN905" s="179"/>
      <c r="BO905" s="179"/>
      <c r="BP905" s="179"/>
      <c r="BQ905" s="179"/>
      <c r="BR905" s="179"/>
      <c r="BS905" s="179"/>
      <c r="BT905" s="179"/>
      <c r="BU905" s="179"/>
      <c r="BV905" s="179"/>
      <c r="BW905" s="179"/>
      <c r="BX905" s="179"/>
      <c r="BY905" s="179"/>
      <c r="BZ905" s="179"/>
      <c r="CA905" s="179"/>
      <c r="CB905" s="179"/>
      <c r="CC905" s="179"/>
      <c r="CD905" s="179"/>
      <c r="CE905" s="179"/>
      <c r="CF905" s="179"/>
      <c r="CG905" s="179"/>
      <c r="CH905" s="179"/>
      <c r="CI905" s="179"/>
      <c r="CJ905" s="179"/>
      <c r="CK905" s="179"/>
      <c r="CL905" s="179"/>
      <c r="CM905" s="179"/>
      <c r="CN905" s="179"/>
      <c r="CO905" s="179"/>
      <c r="CP905" s="179"/>
      <c r="CQ905" s="179"/>
      <c r="CR905" s="179"/>
      <c r="CS905" s="179"/>
      <c r="CT905" s="179"/>
      <c r="CU905" s="179"/>
      <c r="CV905" s="179"/>
      <c r="CW905" s="179"/>
      <c r="CX905" s="179"/>
      <c r="CY905" s="179"/>
      <c r="CZ905" s="179"/>
      <c r="DA905" s="179"/>
      <c r="DB905" s="179"/>
      <c r="DC905" s="179"/>
      <c r="DD905" s="179"/>
      <c r="DE905" s="179"/>
      <c r="DF905" s="179"/>
      <c r="DG905" s="179"/>
      <c r="DH905" s="179"/>
      <c r="DI905" s="179"/>
      <c r="DJ905" s="179"/>
      <c r="DK905" s="179"/>
      <c r="DL905" s="179"/>
      <c r="DM905" s="179"/>
      <c r="DN905" s="179"/>
      <c r="DO905" s="179"/>
      <c r="DP905" s="179"/>
      <c r="DQ905" s="179"/>
      <c r="DR905" s="179"/>
      <c r="DS905" s="179"/>
      <c r="DT905" s="179"/>
      <c r="DU905" s="179"/>
      <c r="DV905" s="179"/>
      <c r="DW905" s="179"/>
      <c r="DX905" s="179"/>
      <c r="DY905" s="179"/>
      <c r="DZ905" s="179"/>
      <c r="EA905" s="179"/>
      <c r="EB905" s="179"/>
      <c r="EC905" s="179"/>
      <c r="ED905" s="179"/>
      <c r="EE905" s="179"/>
      <c r="EF905" s="179"/>
      <c r="EG905" s="179"/>
      <c r="EH905" s="179"/>
      <c r="EI905" s="179"/>
      <c r="EJ905" s="179"/>
      <c r="EK905" s="179"/>
      <c r="EL905" s="179"/>
      <c r="EM905" s="179"/>
      <c r="EN905" s="179"/>
      <c r="EO905" s="179"/>
      <c r="EP905" s="179"/>
      <c r="EQ905" s="179"/>
      <c r="ER905" s="179"/>
      <c r="ES905" s="179"/>
      <c r="ET905" s="179"/>
      <c r="EU905" s="179"/>
      <c r="EV905" s="179"/>
      <c r="EW905" s="179"/>
      <c r="EX905" s="179"/>
      <c r="EY905" s="179"/>
      <c r="EZ905" s="179"/>
      <c r="FA905" s="179"/>
      <c r="FB905" s="179"/>
      <c r="FC905" s="179"/>
      <c r="FD905" s="179"/>
      <c r="FE905" s="179"/>
      <c r="FF905" s="179"/>
      <c r="FG905" s="179"/>
      <c r="FH905" s="179"/>
      <c r="FI905" s="179"/>
      <c r="FJ905" s="179"/>
      <c r="FK905" s="179"/>
      <c r="FL905" s="179"/>
      <c r="FM905" s="179"/>
      <c r="FN905" s="179"/>
      <c r="FO905" s="179"/>
      <c r="FP905" s="179"/>
      <c r="FQ905" s="179"/>
      <c r="FR905" s="179"/>
      <c r="FS905" s="179"/>
      <c r="FT905" s="179"/>
      <c r="FU905" s="179"/>
      <c r="FV905" s="179"/>
      <c r="FW905" s="179"/>
      <c r="FX905" s="179"/>
      <c r="FY905" s="179"/>
      <c r="FZ905" s="179"/>
      <c r="GA905" s="179"/>
      <c r="GB905" s="179"/>
      <c r="GC905" s="179"/>
      <c r="GD905" s="179"/>
      <c r="GE905" s="179"/>
      <c r="GF905" s="179"/>
      <c r="GG905" s="179"/>
      <c r="GH905" s="179"/>
      <c r="GI905" s="179"/>
      <c r="GJ905" s="179"/>
      <c r="GK905" s="179"/>
      <c r="GL905" s="179"/>
      <c r="GM905" s="179"/>
      <c r="GN905" s="179"/>
      <c r="GO905" s="179"/>
      <c r="GP905" s="179"/>
      <c r="GQ905" s="179"/>
      <c r="GR905" s="179"/>
      <c r="GS905" s="179"/>
      <c r="GT905" s="179"/>
      <c r="GU905" s="179"/>
      <c r="GV905" s="179"/>
      <c r="GW905" s="179"/>
      <c r="GX905" s="179"/>
      <c r="GY905" s="179"/>
      <c r="GZ905" s="179"/>
      <c r="HA905" s="179"/>
      <c r="HB905" s="179"/>
      <c r="HC905" s="179"/>
      <c r="HD905" s="179"/>
      <c r="HE905" s="179"/>
      <c r="HF905" s="179"/>
      <c r="HG905" s="179"/>
      <c r="HH905" s="179"/>
      <c r="HI905" s="179"/>
      <c r="HJ905" s="179"/>
      <c r="HK905" s="179"/>
      <c r="HL905" s="179"/>
      <c r="HM905" s="179"/>
      <c r="HN905" s="179"/>
      <c r="HO905" s="179"/>
      <c r="HP905" s="179"/>
      <c r="HQ905" s="179"/>
      <c r="HR905" s="179"/>
      <c r="HS905" s="179"/>
      <c r="HT905" s="179"/>
      <c r="HU905" s="179"/>
      <c r="HV905" s="179"/>
      <c r="HW905" s="179"/>
      <c r="HX905" s="179"/>
      <c r="HY905" s="179"/>
      <c r="HZ905" s="179"/>
      <c r="IA905" s="179"/>
      <c r="IB905" s="179"/>
      <c r="IC905" s="179"/>
      <c r="ID905" s="179"/>
      <c r="IE905" s="179"/>
      <c r="IF905" s="179"/>
      <c r="IG905" s="179"/>
      <c r="IH905" s="179"/>
      <c r="II905" s="179"/>
      <c r="IJ905" s="179"/>
      <c r="IK905" s="179"/>
      <c r="IL905" s="179"/>
      <c r="IM905" s="179"/>
      <c r="IN905" s="179"/>
      <c r="IO905" s="179"/>
      <c r="IP905" s="179"/>
      <c r="IQ905" s="179"/>
      <c r="IR905" s="179"/>
      <c r="IS905" s="179"/>
      <c r="IT905" s="179"/>
      <c r="IU905" s="179"/>
      <c r="IV905" s="179"/>
      <c r="IW905" s="179"/>
      <c r="IX905" s="179"/>
      <c r="IY905" s="179"/>
      <c r="IZ905" s="179"/>
      <c r="JA905" s="179"/>
      <c r="JB905" s="179"/>
      <c r="JC905" s="179"/>
      <c r="JD905" s="179"/>
      <c r="JE905" s="179"/>
      <c r="JF905" s="179"/>
      <c r="JG905" s="179"/>
      <c r="JH905" s="179"/>
      <c r="JI905" s="179"/>
      <c r="JJ905" s="61"/>
    </row>
    <row r="906" spans="1:270" s="9" customFormat="1" ht="80.099999999999994" customHeight="1" x14ac:dyDescent="0.25">
      <c r="A906" s="9">
        <f t="shared" si="77"/>
        <v>884</v>
      </c>
      <c r="B906" s="9">
        <f t="shared" si="78"/>
        <v>33</v>
      </c>
      <c r="C906" s="11" t="s">
        <v>1518</v>
      </c>
      <c r="D906" s="10" t="s">
        <v>276</v>
      </c>
      <c r="E906" s="9" t="s">
        <v>280</v>
      </c>
      <c r="F906" s="9" t="s">
        <v>280</v>
      </c>
      <c r="G906" s="9" t="s">
        <v>1243</v>
      </c>
      <c r="H906" s="9" t="s">
        <v>4308</v>
      </c>
      <c r="I906" s="64" t="s">
        <v>4341</v>
      </c>
      <c r="J906" s="9">
        <v>3367704667</v>
      </c>
      <c r="K906" s="9" t="s">
        <v>280</v>
      </c>
      <c r="L906" s="9">
        <v>30.851088000000001</v>
      </c>
      <c r="M906" s="9">
        <v>69869724</v>
      </c>
      <c r="N906" s="9" t="s">
        <v>8</v>
      </c>
      <c r="O906" s="9" t="s">
        <v>7</v>
      </c>
      <c r="P906" s="9" t="s">
        <v>8</v>
      </c>
      <c r="Q906" s="9">
        <v>2</v>
      </c>
      <c r="T906" s="9" t="s">
        <v>3978</v>
      </c>
      <c r="U906" s="9">
        <v>35250</v>
      </c>
      <c r="V906" s="9" t="s">
        <v>258</v>
      </c>
      <c r="W906" s="10" t="s">
        <v>11</v>
      </c>
      <c r="X906" s="10" t="s">
        <v>1471</v>
      </c>
      <c r="Y906" s="4"/>
      <c r="Z906" s="179"/>
      <c r="AA906" s="179"/>
      <c r="AB906" s="179"/>
      <c r="AC906" s="179"/>
      <c r="AD906" s="179"/>
      <c r="AE906" s="179"/>
      <c r="AF906" s="179"/>
      <c r="AG906" s="179"/>
      <c r="AH906" s="179"/>
      <c r="AI906" s="179"/>
      <c r="AJ906" s="179"/>
      <c r="AK906" s="179"/>
      <c r="AL906" s="179"/>
      <c r="AM906" s="179"/>
      <c r="AN906" s="179"/>
      <c r="AO906" s="179"/>
      <c r="AP906" s="179"/>
      <c r="AQ906" s="179"/>
      <c r="AR906" s="179"/>
      <c r="AS906" s="179"/>
      <c r="AT906" s="179"/>
      <c r="AU906" s="179"/>
      <c r="AV906" s="179"/>
      <c r="AW906" s="179"/>
      <c r="AX906" s="179"/>
      <c r="AY906" s="179"/>
      <c r="AZ906" s="179"/>
      <c r="BA906" s="179"/>
      <c r="BB906" s="179"/>
      <c r="BC906" s="179"/>
      <c r="BD906" s="179"/>
      <c r="BE906" s="179"/>
      <c r="BF906" s="179"/>
      <c r="BG906" s="179"/>
      <c r="BH906" s="179"/>
      <c r="BI906" s="179"/>
      <c r="BJ906" s="179"/>
      <c r="BK906" s="179"/>
      <c r="BL906" s="179"/>
      <c r="BM906" s="179"/>
      <c r="BN906" s="179"/>
      <c r="BO906" s="179"/>
      <c r="BP906" s="179"/>
      <c r="BQ906" s="179"/>
      <c r="BR906" s="179"/>
      <c r="BS906" s="179"/>
      <c r="BT906" s="179"/>
      <c r="BU906" s="179"/>
      <c r="BV906" s="179"/>
      <c r="BW906" s="179"/>
      <c r="BX906" s="179"/>
      <c r="BY906" s="179"/>
      <c r="BZ906" s="179"/>
      <c r="CA906" s="179"/>
      <c r="CB906" s="179"/>
      <c r="CC906" s="179"/>
      <c r="CD906" s="179"/>
      <c r="CE906" s="179"/>
      <c r="CF906" s="179"/>
      <c r="CG906" s="179"/>
      <c r="CH906" s="179"/>
      <c r="CI906" s="179"/>
      <c r="CJ906" s="179"/>
      <c r="CK906" s="179"/>
      <c r="CL906" s="179"/>
      <c r="CM906" s="179"/>
      <c r="CN906" s="179"/>
      <c r="CO906" s="179"/>
      <c r="CP906" s="179"/>
      <c r="CQ906" s="179"/>
      <c r="CR906" s="179"/>
      <c r="CS906" s="179"/>
      <c r="CT906" s="179"/>
      <c r="CU906" s="179"/>
      <c r="CV906" s="179"/>
      <c r="CW906" s="179"/>
      <c r="CX906" s="179"/>
      <c r="CY906" s="179"/>
      <c r="CZ906" s="179"/>
      <c r="DA906" s="179"/>
      <c r="DB906" s="179"/>
      <c r="DC906" s="179"/>
      <c r="DD906" s="179"/>
      <c r="DE906" s="179"/>
      <c r="DF906" s="179"/>
      <c r="DG906" s="179"/>
      <c r="DH906" s="179"/>
      <c r="DI906" s="179"/>
      <c r="DJ906" s="179"/>
      <c r="DK906" s="179"/>
      <c r="DL906" s="179"/>
      <c r="DM906" s="179"/>
      <c r="DN906" s="179"/>
      <c r="DO906" s="179"/>
      <c r="DP906" s="179"/>
      <c r="DQ906" s="179"/>
      <c r="DR906" s="179"/>
      <c r="DS906" s="179"/>
      <c r="DT906" s="179"/>
      <c r="DU906" s="179"/>
      <c r="DV906" s="179"/>
      <c r="DW906" s="179"/>
      <c r="DX906" s="179"/>
      <c r="DY906" s="179"/>
      <c r="DZ906" s="179"/>
      <c r="EA906" s="179"/>
      <c r="EB906" s="179"/>
      <c r="EC906" s="179"/>
      <c r="ED906" s="179"/>
      <c r="EE906" s="179"/>
      <c r="EF906" s="179"/>
      <c r="EG906" s="179"/>
      <c r="EH906" s="179"/>
      <c r="EI906" s="179"/>
      <c r="EJ906" s="179"/>
      <c r="EK906" s="179"/>
      <c r="EL906" s="179"/>
      <c r="EM906" s="179"/>
      <c r="EN906" s="179"/>
      <c r="EO906" s="179"/>
      <c r="EP906" s="179"/>
      <c r="EQ906" s="179"/>
      <c r="ER906" s="179"/>
      <c r="ES906" s="179"/>
      <c r="ET906" s="179"/>
      <c r="EU906" s="179"/>
      <c r="EV906" s="179"/>
      <c r="EW906" s="179"/>
      <c r="EX906" s="179"/>
      <c r="EY906" s="179"/>
      <c r="EZ906" s="179"/>
      <c r="FA906" s="179"/>
      <c r="FB906" s="179"/>
      <c r="FC906" s="179"/>
      <c r="FD906" s="179"/>
      <c r="FE906" s="179"/>
      <c r="FF906" s="179"/>
      <c r="FG906" s="179"/>
      <c r="FH906" s="179"/>
      <c r="FI906" s="179"/>
      <c r="FJ906" s="179"/>
      <c r="FK906" s="179"/>
      <c r="FL906" s="179"/>
      <c r="FM906" s="179"/>
      <c r="FN906" s="179"/>
      <c r="FO906" s="179"/>
      <c r="FP906" s="179"/>
      <c r="FQ906" s="179"/>
      <c r="FR906" s="179"/>
      <c r="FS906" s="179"/>
      <c r="FT906" s="179"/>
      <c r="FU906" s="179"/>
      <c r="FV906" s="179"/>
      <c r="FW906" s="179"/>
      <c r="FX906" s="179"/>
      <c r="FY906" s="179"/>
      <c r="FZ906" s="179"/>
      <c r="GA906" s="179"/>
      <c r="GB906" s="179"/>
      <c r="GC906" s="179"/>
      <c r="GD906" s="179"/>
      <c r="GE906" s="179"/>
      <c r="GF906" s="179"/>
      <c r="GG906" s="179"/>
      <c r="GH906" s="179"/>
      <c r="GI906" s="179"/>
      <c r="GJ906" s="179"/>
      <c r="GK906" s="179"/>
      <c r="GL906" s="179"/>
      <c r="GM906" s="179"/>
      <c r="GN906" s="179"/>
      <c r="GO906" s="179"/>
      <c r="GP906" s="179"/>
      <c r="GQ906" s="179"/>
      <c r="GR906" s="179"/>
      <c r="GS906" s="179"/>
      <c r="GT906" s="179"/>
      <c r="GU906" s="179"/>
      <c r="GV906" s="179"/>
      <c r="GW906" s="179"/>
      <c r="GX906" s="179"/>
      <c r="GY906" s="179"/>
      <c r="GZ906" s="179"/>
      <c r="HA906" s="179"/>
      <c r="HB906" s="179"/>
      <c r="HC906" s="179"/>
      <c r="HD906" s="179"/>
      <c r="HE906" s="179"/>
      <c r="HF906" s="179"/>
      <c r="HG906" s="179"/>
      <c r="HH906" s="179"/>
      <c r="HI906" s="179"/>
      <c r="HJ906" s="179"/>
      <c r="HK906" s="179"/>
      <c r="HL906" s="179"/>
      <c r="HM906" s="179"/>
      <c r="HN906" s="179"/>
      <c r="HO906" s="179"/>
      <c r="HP906" s="179"/>
      <c r="HQ906" s="179"/>
      <c r="HR906" s="179"/>
      <c r="HS906" s="179"/>
      <c r="HT906" s="179"/>
      <c r="HU906" s="179"/>
      <c r="HV906" s="179"/>
      <c r="HW906" s="179"/>
      <c r="HX906" s="179"/>
      <c r="HY906" s="179"/>
      <c r="HZ906" s="179"/>
      <c r="IA906" s="179"/>
      <c r="IB906" s="179"/>
      <c r="IC906" s="179"/>
      <c r="ID906" s="179"/>
      <c r="IE906" s="179"/>
      <c r="IF906" s="179"/>
      <c r="IG906" s="179"/>
      <c r="IH906" s="179"/>
      <c r="II906" s="179"/>
      <c r="IJ906" s="179"/>
      <c r="IK906" s="179"/>
      <c r="IL906" s="179"/>
      <c r="IM906" s="179"/>
      <c r="IN906" s="179"/>
      <c r="IO906" s="179"/>
      <c r="IP906" s="179"/>
      <c r="IQ906" s="179"/>
      <c r="IR906" s="179"/>
      <c r="IS906" s="179"/>
      <c r="IT906" s="179"/>
      <c r="IU906" s="179"/>
      <c r="IV906" s="179"/>
      <c r="IW906" s="179"/>
      <c r="IX906" s="179"/>
      <c r="IY906" s="179"/>
      <c r="IZ906" s="179"/>
      <c r="JA906" s="179"/>
      <c r="JB906" s="179"/>
      <c r="JC906" s="179"/>
      <c r="JD906" s="179"/>
      <c r="JE906" s="179"/>
      <c r="JF906" s="179"/>
      <c r="JG906" s="179"/>
      <c r="JH906" s="179"/>
      <c r="JI906" s="179"/>
      <c r="JJ906" s="61"/>
    </row>
    <row r="907" spans="1:270" s="9" customFormat="1" ht="80.099999999999994" customHeight="1" x14ac:dyDescent="0.25">
      <c r="A907" s="9">
        <f t="shared" si="77"/>
        <v>885</v>
      </c>
      <c r="B907" s="9">
        <f t="shared" si="78"/>
        <v>34</v>
      </c>
      <c r="C907" s="11" t="s">
        <v>1518</v>
      </c>
      <c r="D907" s="10" t="s">
        <v>276</v>
      </c>
      <c r="E907" s="9" t="s">
        <v>280</v>
      </c>
      <c r="F907" s="9" t="s">
        <v>280</v>
      </c>
      <c r="G907" s="9" t="s">
        <v>1243</v>
      </c>
      <c r="H907" s="9" t="s">
        <v>4342</v>
      </c>
      <c r="I907" s="64" t="s">
        <v>4022</v>
      </c>
      <c r="J907" s="9">
        <v>3412379456</v>
      </c>
      <c r="K907" s="9" t="s">
        <v>280</v>
      </c>
      <c r="L907" s="9">
        <v>30.849564999999998</v>
      </c>
      <c r="M907" s="9">
        <v>69.867531999999997</v>
      </c>
      <c r="N907" s="9" t="s">
        <v>8</v>
      </c>
      <c r="O907" s="9" t="s">
        <v>7</v>
      </c>
      <c r="P907" s="9" t="s">
        <v>8</v>
      </c>
      <c r="Q907" s="9">
        <v>2</v>
      </c>
      <c r="T907" s="9" t="s">
        <v>3978</v>
      </c>
      <c r="U907" s="9">
        <v>35250</v>
      </c>
      <c r="V907" s="9" t="s">
        <v>258</v>
      </c>
      <c r="W907" s="10" t="s">
        <v>11</v>
      </c>
      <c r="X907" s="10" t="s">
        <v>1471</v>
      </c>
      <c r="Y907" s="4"/>
      <c r="Z907" s="179"/>
      <c r="AA907" s="179"/>
      <c r="AB907" s="179"/>
      <c r="AC907" s="179"/>
      <c r="AD907" s="179"/>
      <c r="AE907" s="179"/>
      <c r="AF907" s="179"/>
      <c r="AG907" s="179"/>
      <c r="AH907" s="179"/>
      <c r="AI907" s="179"/>
      <c r="AJ907" s="179"/>
      <c r="AK907" s="179"/>
      <c r="AL907" s="179"/>
      <c r="AM907" s="179"/>
      <c r="AN907" s="179"/>
      <c r="AO907" s="179"/>
      <c r="AP907" s="179"/>
      <c r="AQ907" s="179"/>
      <c r="AR907" s="179"/>
      <c r="AS907" s="179"/>
      <c r="AT907" s="179"/>
      <c r="AU907" s="179"/>
      <c r="AV907" s="179"/>
      <c r="AW907" s="179"/>
      <c r="AX907" s="179"/>
      <c r="AY907" s="179"/>
      <c r="AZ907" s="179"/>
      <c r="BA907" s="179"/>
      <c r="BB907" s="179"/>
      <c r="BC907" s="179"/>
      <c r="BD907" s="179"/>
      <c r="BE907" s="179"/>
      <c r="BF907" s="179"/>
      <c r="BG907" s="179"/>
      <c r="BH907" s="179"/>
      <c r="BI907" s="179"/>
      <c r="BJ907" s="179"/>
      <c r="BK907" s="179"/>
      <c r="BL907" s="179"/>
      <c r="BM907" s="179"/>
      <c r="BN907" s="179"/>
      <c r="BO907" s="179"/>
      <c r="BP907" s="179"/>
      <c r="BQ907" s="179"/>
      <c r="BR907" s="179"/>
      <c r="BS907" s="179"/>
      <c r="BT907" s="179"/>
      <c r="BU907" s="179"/>
      <c r="BV907" s="179"/>
      <c r="BW907" s="179"/>
      <c r="BX907" s="179"/>
      <c r="BY907" s="179"/>
      <c r="BZ907" s="179"/>
      <c r="CA907" s="179"/>
      <c r="CB907" s="179"/>
      <c r="CC907" s="179"/>
      <c r="CD907" s="179"/>
      <c r="CE907" s="179"/>
      <c r="CF907" s="179"/>
      <c r="CG907" s="179"/>
      <c r="CH907" s="179"/>
      <c r="CI907" s="179"/>
      <c r="CJ907" s="179"/>
      <c r="CK907" s="179"/>
      <c r="CL907" s="179"/>
      <c r="CM907" s="179"/>
      <c r="CN907" s="179"/>
      <c r="CO907" s="179"/>
      <c r="CP907" s="179"/>
      <c r="CQ907" s="179"/>
      <c r="CR907" s="179"/>
      <c r="CS907" s="179"/>
      <c r="CT907" s="179"/>
      <c r="CU907" s="179"/>
      <c r="CV907" s="179"/>
      <c r="CW907" s="179"/>
      <c r="CX907" s="179"/>
      <c r="CY907" s="179"/>
      <c r="CZ907" s="179"/>
      <c r="DA907" s="179"/>
      <c r="DB907" s="179"/>
      <c r="DC907" s="179"/>
      <c r="DD907" s="179"/>
      <c r="DE907" s="179"/>
      <c r="DF907" s="179"/>
      <c r="DG907" s="179"/>
      <c r="DH907" s="179"/>
      <c r="DI907" s="179"/>
      <c r="DJ907" s="179"/>
      <c r="DK907" s="179"/>
      <c r="DL907" s="179"/>
      <c r="DM907" s="179"/>
      <c r="DN907" s="179"/>
      <c r="DO907" s="179"/>
      <c r="DP907" s="179"/>
      <c r="DQ907" s="179"/>
      <c r="DR907" s="179"/>
      <c r="DS907" s="179"/>
      <c r="DT907" s="179"/>
      <c r="DU907" s="179"/>
      <c r="DV907" s="179"/>
      <c r="DW907" s="179"/>
      <c r="DX907" s="179"/>
      <c r="DY907" s="179"/>
      <c r="DZ907" s="179"/>
      <c r="EA907" s="179"/>
      <c r="EB907" s="179"/>
      <c r="EC907" s="179"/>
      <c r="ED907" s="179"/>
      <c r="EE907" s="179"/>
      <c r="EF907" s="179"/>
      <c r="EG907" s="179"/>
      <c r="EH907" s="179"/>
      <c r="EI907" s="179"/>
      <c r="EJ907" s="179"/>
      <c r="EK907" s="179"/>
      <c r="EL907" s="179"/>
      <c r="EM907" s="179"/>
      <c r="EN907" s="179"/>
      <c r="EO907" s="179"/>
      <c r="EP907" s="179"/>
      <c r="EQ907" s="179"/>
      <c r="ER907" s="179"/>
      <c r="ES907" s="179"/>
      <c r="ET907" s="179"/>
      <c r="EU907" s="179"/>
      <c r="EV907" s="179"/>
      <c r="EW907" s="179"/>
      <c r="EX907" s="179"/>
      <c r="EY907" s="179"/>
      <c r="EZ907" s="179"/>
      <c r="FA907" s="179"/>
      <c r="FB907" s="179"/>
      <c r="FC907" s="179"/>
      <c r="FD907" s="179"/>
      <c r="FE907" s="179"/>
      <c r="FF907" s="179"/>
      <c r="FG907" s="179"/>
      <c r="FH907" s="179"/>
      <c r="FI907" s="179"/>
      <c r="FJ907" s="179"/>
      <c r="FK907" s="179"/>
      <c r="FL907" s="179"/>
      <c r="FM907" s="179"/>
      <c r="FN907" s="179"/>
      <c r="FO907" s="179"/>
      <c r="FP907" s="179"/>
      <c r="FQ907" s="179"/>
      <c r="FR907" s="179"/>
      <c r="FS907" s="179"/>
      <c r="FT907" s="179"/>
      <c r="FU907" s="179"/>
      <c r="FV907" s="179"/>
      <c r="FW907" s="179"/>
      <c r="FX907" s="179"/>
      <c r="FY907" s="179"/>
      <c r="FZ907" s="179"/>
      <c r="GA907" s="179"/>
      <c r="GB907" s="179"/>
      <c r="GC907" s="179"/>
      <c r="GD907" s="179"/>
      <c r="GE907" s="179"/>
      <c r="GF907" s="179"/>
      <c r="GG907" s="179"/>
      <c r="GH907" s="179"/>
      <c r="GI907" s="179"/>
      <c r="GJ907" s="179"/>
      <c r="GK907" s="179"/>
      <c r="GL907" s="179"/>
      <c r="GM907" s="179"/>
      <c r="GN907" s="179"/>
      <c r="GO907" s="179"/>
      <c r="GP907" s="179"/>
      <c r="GQ907" s="179"/>
      <c r="GR907" s="179"/>
      <c r="GS907" s="179"/>
      <c r="GT907" s="179"/>
      <c r="GU907" s="179"/>
      <c r="GV907" s="179"/>
      <c r="GW907" s="179"/>
      <c r="GX907" s="179"/>
      <c r="GY907" s="179"/>
      <c r="GZ907" s="179"/>
      <c r="HA907" s="179"/>
      <c r="HB907" s="179"/>
      <c r="HC907" s="179"/>
      <c r="HD907" s="179"/>
      <c r="HE907" s="179"/>
      <c r="HF907" s="179"/>
      <c r="HG907" s="179"/>
      <c r="HH907" s="179"/>
      <c r="HI907" s="179"/>
      <c r="HJ907" s="179"/>
      <c r="HK907" s="179"/>
      <c r="HL907" s="179"/>
      <c r="HM907" s="179"/>
      <c r="HN907" s="179"/>
      <c r="HO907" s="179"/>
      <c r="HP907" s="179"/>
      <c r="HQ907" s="179"/>
      <c r="HR907" s="179"/>
      <c r="HS907" s="179"/>
      <c r="HT907" s="179"/>
      <c r="HU907" s="179"/>
      <c r="HV907" s="179"/>
      <c r="HW907" s="179"/>
      <c r="HX907" s="179"/>
      <c r="HY907" s="179"/>
      <c r="HZ907" s="179"/>
      <c r="IA907" s="179"/>
      <c r="IB907" s="179"/>
      <c r="IC907" s="179"/>
      <c r="ID907" s="179"/>
      <c r="IE907" s="179"/>
      <c r="IF907" s="179"/>
      <c r="IG907" s="179"/>
      <c r="IH907" s="179"/>
      <c r="II907" s="179"/>
      <c r="IJ907" s="179"/>
      <c r="IK907" s="179"/>
      <c r="IL907" s="179"/>
      <c r="IM907" s="179"/>
      <c r="IN907" s="179"/>
      <c r="IO907" s="179"/>
      <c r="IP907" s="179"/>
      <c r="IQ907" s="179"/>
      <c r="IR907" s="179"/>
      <c r="IS907" s="179"/>
      <c r="IT907" s="179"/>
      <c r="IU907" s="179"/>
      <c r="IV907" s="179"/>
      <c r="IW907" s="179"/>
      <c r="IX907" s="179"/>
      <c r="IY907" s="179"/>
      <c r="IZ907" s="179"/>
      <c r="JA907" s="179"/>
      <c r="JB907" s="179"/>
      <c r="JC907" s="179"/>
      <c r="JD907" s="179"/>
      <c r="JE907" s="179"/>
      <c r="JF907" s="179"/>
      <c r="JG907" s="179"/>
      <c r="JH907" s="179"/>
      <c r="JI907" s="179"/>
      <c r="JJ907" s="61"/>
    </row>
    <row r="908" spans="1:270" s="9" customFormat="1" ht="80.099999999999994" customHeight="1" x14ac:dyDescent="0.25">
      <c r="A908" s="9">
        <f t="shared" si="77"/>
        <v>886</v>
      </c>
      <c r="B908" s="9">
        <f t="shared" ref="B908:B923" si="79">B907+1</f>
        <v>35</v>
      </c>
      <c r="C908" s="11" t="s">
        <v>1518</v>
      </c>
      <c r="D908" s="10" t="s">
        <v>276</v>
      </c>
      <c r="E908" s="9" t="s">
        <v>280</v>
      </c>
      <c r="F908" s="9" t="s">
        <v>280</v>
      </c>
      <c r="G908" s="9" t="s">
        <v>1243</v>
      </c>
      <c r="H908" s="9" t="s">
        <v>41</v>
      </c>
      <c r="I908" s="64" t="s">
        <v>4343</v>
      </c>
      <c r="J908" s="9">
        <v>321006012</v>
      </c>
      <c r="K908" s="9" t="s">
        <v>280</v>
      </c>
      <c r="L908" s="9">
        <v>30.845742000000001</v>
      </c>
      <c r="M908" s="9">
        <v>69.765693999999996</v>
      </c>
      <c r="N908" s="9" t="s">
        <v>8</v>
      </c>
      <c r="O908" s="9" t="s">
        <v>7</v>
      </c>
      <c r="P908" s="9" t="s">
        <v>8</v>
      </c>
      <c r="Q908" s="9">
        <v>2</v>
      </c>
      <c r="T908" s="9" t="s">
        <v>3978</v>
      </c>
      <c r="U908" s="9">
        <v>35250</v>
      </c>
      <c r="V908" s="9" t="s">
        <v>258</v>
      </c>
      <c r="W908" s="10" t="s">
        <v>11</v>
      </c>
      <c r="X908" s="10" t="s">
        <v>1471</v>
      </c>
      <c r="Y908" s="4"/>
      <c r="Z908" s="179"/>
      <c r="AA908" s="179"/>
      <c r="AB908" s="179"/>
      <c r="AC908" s="179"/>
      <c r="AD908" s="179"/>
      <c r="AE908" s="179"/>
      <c r="AF908" s="179"/>
      <c r="AG908" s="179"/>
      <c r="AH908" s="179"/>
      <c r="AI908" s="179"/>
      <c r="AJ908" s="179"/>
      <c r="AK908" s="179"/>
      <c r="AL908" s="179"/>
      <c r="AM908" s="179"/>
      <c r="AN908" s="179"/>
      <c r="AO908" s="179"/>
      <c r="AP908" s="179"/>
      <c r="AQ908" s="179"/>
      <c r="AR908" s="179"/>
      <c r="AS908" s="179"/>
      <c r="AT908" s="179"/>
      <c r="AU908" s="179"/>
      <c r="AV908" s="179"/>
      <c r="AW908" s="179"/>
      <c r="AX908" s="179"/>
      <c r="AY908" s="179"/>
      <c r="AZ908" s="179"/>
      <c r="BA908" s="179"/>
      <c r="BB908" s="179"/>
      <c r="BC908" s="179"/>
      <c r="BD908" s="179"/>
      <c r="BE908" s="179"/>
      <c r="BF908" s="179"/>
      <c r="BG908" s="179"/>
      <c r="BH908" s="179"/>
      <c r="BI908" s="179"/>
      <c r="BJ908" s="179"/>
      <c r="BK908" s="179"/>
      <c r="BL908" s="179"/>
      <c r="BM908" s="179"/>
      <c r="BN908" s="179"/>
      <c r="BO908" s="179"/>
      <c r="BP908" s="179"/>
      <c r="BQ908" s="179"/>
      <c r="BR908" s="179"/>
      <c r="BS908" s="179"/>
      <c r="BT908" s="179"/>
      <c r="BU908" s="179"/>
      <c r="BV908" s="179"/>
      <c r="BW908" s="179"/>
      <c r="BX908" s="179"/>
      <c r="BY908" s="179"/>
      <c r="BZ908" s="179"/>
      <c r="CA908" s="179"/>
      <c r="CB908" s="179"/>
      <c r="CC908" s="179"/>
      <c r="CD908" s="179"/>
      <c r="CE908" s="179"/>
      <c r="CF908" s="179"/>
      <c r="CG908" s="179"/>
      <c r="CH908" s="179"/>
      <c r="CI908" s="179"/>
      <c r="CJ908" s="179"/>
      <c r="CK908" s="179"/>
      <c r="CL908" s="179"/>
      <c r="CM908" s="179"/>
      <c r="CN908" s="179"/>
      <c r="CO908" s="179"/>
      <c r="CP908" s="179"/>
      <c r="CQ908" s="179"/>
      <c r="CR908" s="179"/>
      <c r="CS908" s="179"/>
      <c r="CT908" s="179"/>
      <c r="CU908" s="179"/>
      <c r="CV908" s="179"/>
      <c r="CW908" s="179"/>
      <c r="CX908" s="179"/>
      <c r="CY908" s="179"/>
      <c r="CZ908" s="179"/>
      <c r="DA908" s="179"/>
      <c r="DB908" s="179"/>
      <c r="DC908" s="179"/>
      <c r="DD908" s="179"/>
      <c r="DE908" s="179"/>
      <c r="DF908" s="179"/>
      <c r="DG908" s="179"/>
      <c r="DH908" s="179"/>
      <c r="DI908" s="179"/>
      <c r="DJ908" s="179"/>
      <c r="DK908" s="179"/>
      <c r="DL908" s="179"/>
      <c r="DM908" s="179"/>
      <c r="DN908" s="179"/>
      <c r="DO908" s="179"/>
      <c r="DP908" s="179"/>
      <c r="DQ908" s="179"/>
      <c r="DR908" s="179"/>
      <c r="DS908" s="179"/>
      <c r="DT908" s="179"/>
      <c r="DU908" s="179"/>
      <c r="DV908" s="179"/>
      <c r="DW908" s="179"/>
      <c r="DX908" s="179"/>
      <c r="DY908" s="179"/>
      <c r="DZ908" s="179"/>
      <c r="EA908" s="179"/>
      <c r="EB908" s="179"/>
      <c r="EC908" s="179"/>
      <c r="ED908" s="179"/>
      <c r="EE908" s="179"/>
      <c r="EF908" s="179"/>
      <c r="EG908" s="179"/>
      <c r="EH908" s="179"/>
      <c r="EI908" s="179"/>
      <c r="EJ908" s="179"/>
      <c r="EK908" s="179"/>
      <c r="EL908" s="179"/>
      <c r="EM908" s="179"/>
      <c r="EN908" s="179"/>
      <c r="EO908" s="179"/>
      <c r="EP908" s="179"/>
      <c r="EQ908" s="179"/>
      <c r="ER908" s="179"/>
      <c r="ES908" s="179"/>
      <c r="ET908" s="179"/>
      <c r="EU908" s="179"/>
      <c r="EV908" s="179"/>
      <c r="EW908" s="179"/>
      <c r="EX908" s="179"/>
      <c r="EY908" s="179"/>
      <c r="EZ908" s="179"/>
      <c r="FA908" s="179"/>
      <c r="FB908" s="179"/>
      <c r="FC908" s="179"/>
      <c r="FD908" s="179"/>
      <c r="FE908" s="179"/>
      <c r="FF908" s="179"/>
      <c r="FG908" s="179"/>
      <c r="FH908" s="179"/>
      <c r="FI908" s="179"/>
      <c r="FJ908" s="179"/>
      <c r="FK908" s="179"/>
      <c r="FL908" s="179"/>
      <c r="FM908" s="179"/>
      <c r="FN908" s="179"/>
      <c r="FO908" s="179"/>
      <c r="FP908" s="179"/>
      <c r="FQ908" s="179"/>
      <c r="FR908" s="179"/>
      <c r="FS908" s="179"/>
      <c r="FT908" s="179"/>
      <c r="FU908" s="179"/>
      <c r="FV908" s="179"/>
      <c r="FW908" s="179"/>
      <c r="FX908" s="179"/>
      <c r="FY908" s="179"/>
      <c r="FZ908" s="179"/>
      <c r="GA908" s="179"/>
      <c r="GB908" s="179"/>
      <c r="GC908" s="179"/>
      <c r="GD908" s="179"/>
      <c r="GE908" s="179"/>
      <c r="GF908" s="179"/>
      <c r="GG908" s="179"/>
      <c r="GH908" s="179"/>
      <c r="GI908" s="179"/>
      <c r="GJ908" s="179"/>
      <c r="GK908" s="179"/>
      <c r="GL908" s="179"/>
      <c r="GM908" s="179"/>
      <c r="GN908" s="179"/>
      <c r="GO908" s="179"/>
      <c r="GP908" s="179"/>
      <c r="GQ908" s="179"/>
      <c r="GR908" s="179"/>
      <c r="GS908" s="179"/>
      <c r="GT908" s="179"/>
      <c r="GU908" s="179"/>
      <c r="GV908" s="179"/>
      <c r="GW908" s="179"/>
      <c r="GX908" s="179"/>
      <c r="GY908" s="179"/>
      <c r="GZ908" s="179"/>
      <c r="HA908" s="179"/>
      <c r="HB908" s="179"/>
      <c r="HC908" s="179"/>
      <c r="HD908" s="179"/>
      <c r="HE908" s="179"/>
      <c r="HF908" s="179"/>
      <c r="HG908" s="179"/>
      <c r="HH908" s="179"/>
      <c r="HI908" s="179"/>
      <c r="HJ908" s="179"/>
      <c r="HK908" s="179"/>
      <c r="HL908" s="179"/>
      <c r="HM908" s="179"/>
      <c r="HN908" s="179"/>
      <c r="HO908" s="179"/>
      <c r="HP908" s="179"/>
      <c r="HQ908" s="179"/>
      <c r="HR908" s="179"/>
      <c r="HS908" s="179"/>
      <c r="HT908" s="179"/>
      <c r="HU908" s="179"/>
      <c r="HV908" s="179"/>
      <c r="HW908" s="179"/>
      <c r="HX908" s="179"/>
      <c r="HY908" s="179"/>
      <c r="HZ908" s="179"/>
      <c r="IA908" s="179"/>
      <c r="IB908" s="179"/>
      <c r="IC908" s="179"/>
      <c r="ID908" s="179"/>
      <c r="IE908" s="179"/>
      <c r="IF908" s="179"/>
      <c r="IG908" s="179"/>
      <c r="IH908" s="179"/>
      <c r="II908" s="179"/>
      <c r="IJ908" s="179"/>
      <c r="IK908" s="179"/>
      <c r="IL908" s="179"/>
      <c r="IM908" s="179"/>
      <c r="IN908" s="179"/>
      <c r="IO908" s="179"/>
      <c r="IP908" s="179"/>
      <c r="IQ908" s="179"/>
      <c r="IR908" s="179"/>
      <c r="IS908" s="179"/>
      <c r="IT908" s="179"/>
      <c r="IU908" s="179"/>
      <c r="IV908" s="179"/>
      <c r="IW908" s="179"/>
      <c r="IX908" s="179"/>
      <c r="IY908" s="179"/>
      <c r="IZ908" s="179"/>
      <c r="JA908" s="179"/>
      <c r="JB908" s="179"/>
      <c r="JC908" s="179"/>
      <c r="JD908" s="179"/>
      <c r="JE908" s="179"/>
      <c r="JF908" s="179"/>
      <c r="JG908" s="179"/>
      <c r="JH908" s="179"/>
      <c r="JI908" s="179"/>
      <c r="JJ908" s="61"/>
    </row>
    <row r="909" spans="1:270" s="9" customFormat="1" ht="80.099999999999994" customHeight="1" x14ac:dyDescent="0.25">
      <c r="A909" s="9">
        <f t="shared" si="77"/>
        <v>887</v>
      </c>
      <c r="B909" s="9">
        <f t="shared" si="79"/>
        <v>36</v>
      </c>
      <c r="C909" s="11" t="s">
        <v>1518</v>
      </c>
      <c r="D909" s="10" t="s">
        <v>276</v>
      </c>
      <c r="E909" s="9" t="s">
        <v>280</v>
      </c>
      <c r="F909" s="9" t="s">
        <v>280</v>
      </c>
      <c r="G909" s="9" t="s">
        <v>1243</v>
      </c>
      <c r="H909" s="9" t="s">
        <v>4344</v>
      </c>
      <c r="I909" s="64" t="s">
        <v>4345</v>
      </c>
      <c r="J909" s="9">
        <v>3490239502</v>
      </c>
      <c r="K909" s="9" t="s">
        <v>280</v>
      </c>
      <c r="L909" s="9">
        <v>30.843312000000001</v>
      </c>
      <c r="M909" s="9">
        <v>69.826593000000003</v>
      </c>
      <c r="N909" s="9" t="s">
        <v>8</v>
      </c>
      <c r="O909" s="9" t="s">
        <v>7</v>
      </c>
      <c r="P909" s="9" t="s">
        <v>8</v>
      </c>
      <c r="Q909" s="9">
        <v>2</v>
      </c>
      <c r="T909" s="9" t="s">
        <v>3978</v>
      </c>
      <c r="U909" s="9">
        <v>35250</v>
      </c>
      <c r="V909" s="9" t="s">
        <v>258</v>
      </c>
      <c r="W909" s="10" t="s">
        <v>11</v>
      </c>
      <c r="X909" s="10" t="s">
        <v>1471</v>
      </c>
      <c r="Y909" s="4"/>
      <c r="Z909" s="179"/>
      <c r="AA909" s="179"/>
      <c r="AB909" s="179"/>
      <c r="AC909" s="179"/>
      <c r="AD909" s="179"/>
      <c r="AE909" s="179"/>
      <c r="AF909" s="179"/>
      <c r="AG909" s="179"/>
      <c r="AH909" s="179"/>
      <c r="AI909" s="179"/>
      <c r="AJ909" s="179"/>
      <c r="AK909" s="179"/>
      <c r="AL909" s="179"/>
      <c r="AM909" s="179"/>
      <c r="AN909" s="179"/>
      <c r="AO909" s="179"/>
      <c r="AP909" s="179"/>
      <c r="AQ909" s="179"/>
      <c r="AR909" s="179"/>
      <c r="AS909" s="179"/>
      <c r="AT909" s="179"/>
      <c r="AU909" s="179"/>
      <c r="AV909" s="179"/>
      <c r="AW909" s="179"/>
      <c r="AX909" s="179"/>
      <c r="AY909" s="179"/>
      <c r="AZ909" s="179"/>
      <c r="BA909" s="179"/>
      <c r="BB909" s="179"/>
      <c r="BC909" s="179"/>
      <c r="BD909" s="179"/>
      <c r="BE909" s="179"/>
      <c r="BF909" s="179"/>
      <c r="BG909" s="179"/>
      <c r="BH909" s="179"/>
      <c r="BI909" s="179"/>
      <c r="BJ909" s="179"/>
      <c r="BK909" s="179"/>
      <c r="BL909" s="179"/>
      <c r="BM909" s="179"/>
      <c r="BN909" s="179"/>
      <c r="BO909" s="179"/>
      <c r="BP909" s="179"/>
      <c r="BQ909" s="179"/>
      <c r="BR909" s="179"/>
      <c r="BS909" s="179"/>
      <c r="BT909" s="179"/>
      <c r="BU909" s="179"/>
      <c r="BV909" s="179"/>
      <c r="BW909" s="179"/>
      <c r="BX909" s="179"/>
      <c r="BY909" s="179"/>
      <c r="BZ909" s="179"/>
      <c r="CA909" s="179"/>
      <c r="CB909" s="179"/>
      <c r="CC909" s="179"/>
      <c r="CD909" s="179"/>
      <c r="CE909" s="179"/>
      <c r="CF909" s="179"/>
      <c r="CG909" s="179"/>
      <c r="CH909" s="179"/>
      <c r="CI909" s="179"/>
      <c r="CJ909" s="179"/>
      <c r="CK909" s="179"/>
      <c r="CL909" s="179"/>
      <c r="CM909" s="179"/>
      <c r="CN909" s="179"/>
      <c r="CO909" s="179"/>
      <c r="CP909" s="179"/>
      <c r="CQ909" s="179"/>
      <c r="CR909" s="179"/>
      <c r="CS909" s="179"/>
      <c r="CT909" s="179"/>
      <c r="CU909" s="179"/>
      <c r="CV909" s="179"/>
      <c r="CW909" s="179"/>
      <c r="CX909" s="179"/>
      <c r="CY909" s="179"/>
      <c r="CZ909" s="179"/>
      <c r="DA909" s="179"/>
      <c r="DB909" s="179"/>
      <c r="DC909" s="179"/>
      <c r="DD909" s="179"/>
      <c r="DE909" s="179"/>
      <c r="DF909" s="179"/>
      <c r="DG909" s="179"/>
      <c r="DH909" s="179"/>
      <c r="DI909" s="179"/>
      <c r="DJ909" s="179"/>
      <c r="DK909" s="179"/>
      <c r="DL909" s="179"/>
      <c r="DM909" s="179"/>
      <c r="DN909" s="179"/>
      <c r="DO909" s="179"/>
      <c r="DP909" s="179"/>
      <c r="DQ909" s="179"/>
      <c r="DR909" s="179"/>
      <c r="DS909" s="179"/>
      <c r="DT909" s="179"/>
      <c r="DU909" s="179"/>
      <c r="DV909" s="179"/>
      <c r="DW909" s="179"/>
      <c r="DX909" s="179"/>
      <c r="DY909" s="179"/>
      <c r="DZ909" s="179"/>
      <c r="EA909" s="179"/>
      <c r="EB909" s="179"/>
      <c r="EC909" s="179"/>
      <c r="ED909" s="179"/>
      <c r="EE909" s="179"/>
      <c r="EF909" s="179"/>
      <c r="EG909" s="179"/>
      <c r="EH909" s="179"/>
      <c r="EI909" s="179"/>
      <c r="EJ909" s="179"/>
      <c r="EK909" s="179"/>
      <c r="EL909" s="179"/>
      <c r="EM909" s="179"/>
      <c r="EN909" s="179"/>
      <c r="EO909" s="179"/>
      <c r="EP909" s="179"/>
      <c r="EQ909" s="179"/>
      <c r="ER909" s="179"/>
      <c r="ES909" s="179"/>
      <c r="ET909" s="179"/>
      <c r="EU909" s="179"/>
      <c r="EV909" s="179"/>
      <c r="EW909" s="179"/>
      <c r="EX909" s="179"/>
      <c r="EY909" s="179"/>
      <c r="EZ909" s="179"/>
      <c r="FA909" s="179"/>
      <c r="FB909" s="179"/>
      <c r="FC909" s="179"/>
      <c r="FD909" s="179"/>
      <c r="FE909" s="179"/>
      <c r="FF909" s="179"/>
      <c r="FG909" s="179"/>
      <c r="FH909" s="179"/>
      <c r="FI909" s="179"/>
      <c r="FJ909" s="179"/>
      <c r="FK909" s="179"/>
      <c r="FL909" s="179"/>
      <c r="FM909" s="179"/>
      <c r="FN909" s="179"/>
      <c r="FO909" s="179"/>
      <c r="FP909" s="179"/>
      <c r="FQ909" s="179"/>
      <c r="FR909" s="179"/>
      <c r="FS909" s="179"/>
      <c r="FT909" s="179"/>
      <c r="FU909" s="179"/>
      <c r="FV909" s="179"/>
      <c r="FW909" s="179"/>
      <c r="FX909" s="179"/>
      <c r="FY909" s="179"/>
      <c r="FZ909" s="179"/>
      <c r="GA909" s="179"/>
      <c r="GB909" s="179"/>
      <c r="GC909" s="179"/>
      <c r="GD909" s="179"/>
      <c r="GE909" s="179"/>
      <c r="GF909" s="179"/>
      <c r="GG909" s="179"/>
      <c r="GH909" s="179"/>
      <c r="GI909" s="179"/>
      <c r="GJ909" s="179"/>
      <c r="GK909" s="179"/>
      <c r="GL909" s="179"/>
      <c r="GM909" s="179"/>
      <c r="GN909" s="179"/>
      <c r="GO909" s="179"/>
      <c r="GP909" s="179"/>
      <c r="GQ909" s="179"/>
      <c r="GR909" s="179"/>
      <c r="GS909" s="179"/>
      <c r="GT909" s="179"/>
      <c r="GU909" s="179"/>
      <c r="GV909" s="179"/>
      <c r="GW909" s="179"/>
      <c r="GX909" s="179"/>
      <c r="GY909" s="179"/>
      <c r="GZ909" s="179"/>
      <c r="HA909" s="179"/>
      <c r="HB909" s="179"/>
      <c r="HC909" s="179"/>
      <c r="HD909" s="179"/>
      <c r="HE909" s="179"/>
      <c r="HF909" s="179"/>
      <c r="HG909" s="179"/>
      <c r="HH909" s="179"/>
      <c r="HI909" s="179"/>
      <c r="HJ909" s="179"/>
      <c r="HK909" s="179"/>
      <c r="HL909" s="179"/>
      <c r="HM909" s="179"/>
      <c r="HN909" s="179"/>
      <c r="HO909" s="179"/>
      <c r="HP909" s="179"/>
      <c r="HQ909" s="179"/>
      <c r="HR909" s="179"/>
      <c r="HS909" s="179"/>
      <c r="HT909" s="179"/>
      <c r="HU909" s="179"/>
      <c r="HV909" s="179"/>
      <c r="HW909" s="179"/>
      <c r="HX909" s="179"/>
      <c r="HY909" s="179"/>
      <c r="HZ909" s="179"/>
      <c r="IA909" s="179"/>
      <c r="IB909" s="179"/>
      <c r="IC909" s="179"/>
      <c r="ID909" s="179"/>
      <c r="IE909" s="179"/>
      <c r="IF909" s="179"/>
      <c r="IG909" s="179"/>
      <c r="IH909" s="179"/>
      <c r="II909" s="179"/>
      <c r="IJ909" s="179"/>
      <c r="IK909" s="179"/>
      <c r="IL909" s="179"/>
      <c r="IM909" s="179"/>
      <c r="IN909" s="179"/>
      <c r="IO909" s="179"/>
      <c r="IP909" s="179"/>
      <c r="IQ909" s="179"/>
      <c r="IR909" s="179"/>
      <c r="IS909" s="179"/>
      <c r="IT909" s="179"/>
      <c r="IU909" s="179"/>
      <c r="IV909" s="179"/>
      <c r="IW909" s="179"/>
      <c r="IX909" s="179"/>
      <c r="IY909" s="179"/>
      <c r="IZ909" s="179"/>
      <c r="JA909" s="179"/>
      <c r="JB909" s="179"/>
      <c r="JC909" s="179"/>
      <c r="JD909" s="179"/>
      <c r="JE909" s="179"/>
      <c r="JF909" s="179"/>
      <c r="JG909" s="179"/>
      <c r="JH909" s="179"/>
      <c r="JI909" s="179"/>
      <c r="JJ909" s="61"/>
    </row>
    <row r="910" spans="1:270" s="9" customFormat="1" ht="80.099999999999994" customHeight="1" x14ac:dyDescent="0.25">
      <c r="A910" s="9">
        <f t="shared" si="77"/>
        <v>888</v>
      </c>
      <c r="B910" s="9">
        <f t="shared" si="79"/>
        <v>37</v>
      </c>
      <c r="C910" s="11" t="s">
        <v>1518</v>
      </c>
      <c r="D910" s="10" t="s">
        <v>276</v>
      </c>
      <c r="E910" s="9" t="s">
        <v>280</v>
      </c>
      <c r="F910" s="9" t="s">
        <v>280</v>
      </c>
      <c r="G910" s="9" t="s">
        <v>4191</v>
      </c>
      <c r="H910" s="9" t="s">
        <v>4145</v>
      </c>
      <c r="I910" s="64" t="s">
        <v>4346</v>
      </c>
      <c r="J910" s="9">
        <v>3456251826</v>
      </c>
      <c r="K910" s="9" t="s">
        <v>280</v>
      </c>
      <c r="L910" s="9">
        <v>31.059939</v>
      </c>
      <c r="M910" s="9">
        <v>69.874571000000003</v>
      </c>
      <c r="N910" s="9" t="s">
        <v>8</v>
      </c>
      <c r="O910" s="9" t="s">
        <v>7</v>
      </c>
      <c r="P910" s="9" t="s">
        <v>8</v>
      </c>
      <c r="Q910" s="9">
        <v>2</v>
      </c>
      <c r="T910" s="9" t="s">
        <v>3978</v>
      </c>
      <c r="U910" s="9">
        <v>35250</v>
      </c>
      <c r="V910" s="9" t="s">
        <v>258</v>
      </c>
      <c r="W910" s="10" t="s">
        <v>11</v>
      </c>
      <c r="X910" s="10" t="s">
        <v>1471</v>
      </c>
      <c r="Y910" s="4"/>
      <c r="Z910" s="179"/>
      <c r="AA910" s="179"/>
      <c r="AB910" s="179"/>
      <c r="AC910" s="179"/>
      <c r="AD910" s="179"/>
      <c r="AE910" s="179"/>
      <c r="AF910" s="179"/>
      <c r="AG910" s="179"/>
      <c r="AH910" s="179"/>
      <c r="AI910" s="179"/>
      <c r="AJ910" s="179"/>
      <c r="AK910" s="179"/>
      <c r="AL910" s="179"/>
      <c r="AM910" s="179"/>
      <c r="AN910" s="179"/>
      <c r="AO910" s="179"/>
      <c r="AP910" s="179"/>
      <c r="AQ910" s="179"/>
      <c r="AR910" s="179"/>
      <c r="AS910" s="179"/>
      <c r="AT910" s="179"/>
      <c r="AU910" s="179"/>
      <c r="AV910" s="179"/>
      <c r="AW910" s="179"/>
      <c r="AX910" s="179"/>
      <c r="AY910" s="179"/>
      <c r="AZ910" s="179"/>
      <c r="BA910" s="179"/>
      <c r="BB910" s="179"/>
      <c r="BC910" s="179"/>
      <c r="BD910" s="179"/>
      <c r="BE910" s="179"/>
      <c r="BF910" s="179"/>
      <c r="BG910" s="179"/>
      <c r="BH910" s="179"/>
      <c r="BI910" s="179"/>
      <c r="BJ910" s="179"/>
      <c r="BK910" s="179"/>
      <c r="BL910" s="179"/>
      <c r="BM910" s="179"/>
      <c r="BN910" s="179"/>
      <c r="BO910" s="179"/>
      <c r="BP910" s="179"/>
      <c r="BQ910" s="179"/>
      <c r="BR910" s="179"/>
      <c r="BS910" s="179"/>
      <c r="BT910" s="179"/>
      <c r="BU910" s="179"/>
      <c r="BV910" s="179"/>
      <c r="BW910" s="179"/>
      <c r="BX910" s="179"/>
      <c r="BY910" s="179"/>
      <c r="BZ910" s="179"/>
      <c r="CA910" s="179"/>
      <c r="CB910" s="179"/>
      <c r="CC910" s="179"/>
      <c r="CD910" s="179"/>
      <c r="CE910" s="179"/>
      <c r="CF910" s="179"/>
      <c r="CG910" s="179"/>
      <c r="CH910" s="179"/>
      <c r="CI910" s="179"/>
      <c r="CJ910" s="179"/>
      <c r="CK910" s="179"/>
      <c r="CL910" s="179"/>
      <c r="CM910" s="179"/>
      <c r="CN910" s="179"/>
      <c r="CO910" s="179"/>
      <c r="CP910" s="179"/>
      <c r="CQ910" s="179"/>
      <c r="CR910" s="179"/>
      <c r="CS910" s="179"/>
      <c r="CT910" s="179"/>
      <c r="CU910" s="179"/>
      <c r="CV910" s="179"/>
      <c r="CW910" s="179"/>
      <c r="CX910" s="179"/>
      <c r="CY910" s="179"/>
      <c r="CZ910" s="179"/>
      <c r="DA910" s="179"/>
      <c r="DB910" s="179"/>
      <c r="DC910" s="179"/>
      <c r="DD910" s="179"/>
      <c r="DE910" s="179"/>
      <c r="DF910" s="179"/>
      <c r="DG910" s="179"/>
      <c r="DH910" s="179"/>
      <c r="DI910" s="179"/>
      <c r="DJ910" s="179"/>
      <c r="DK910" s="179"/>
      <c r="DL910" s="179"/>
      <c r="DM910" s="179"/>
      <c r="DN910" s="179"/>
      <c r="DO910" s="179"/>
      <c r="DP910" s="179"/>
      <c r="DQ910" s="179"/>
      <c r="DR910" s="179"/>
      <c r="DS910" s="179"/>
      <c r="DT910" s="179"/>
      <c r="DU910" s="179"/>
      <c r="DV910" s="179"/>
      <c r="DW910" s="179"/>
      <c r="DX910" s="179"/>
      <c r="DY910" s="179"/>
      <c r="DZ910" s="179"/>
      <c r="EA910" s="179"/>
      <c r="EB910" s="179"/>
      <c r="EC910" s="179"/>
      <c r="ED910" s="179"/>
      <c r="EE910" s="179"/>
      <c r="EF910" s="179"/>
      <c r="EG910" s="179"/>
      <c r="EH910" s="179"/>
      <c r="EI910" s="179"/>
      <c r="EJ910" s="179"/>
      <c r="EK910" s="179"/>
      <c r="EL910" s="179"/>
      <c r="EM910" s="179"/>
      <c r="EN910" s="179"/>
      <c r="EO910" s="179"/>
      <c r="EP910" s="179"/>
      <c r="EQ910" s="179"/>
      <c r="ER910" s="179"/>
      <c r="ES910" s="179"/>
      <c r="ET910" s="179"/>
      <c r="EU910" s="179"/>
      <c r="EV910" s="179"/>
      <c r="EW910" s="179"/>
      <c r="EX910" s="179"/>
      <c r="EY910" s="179"/>
      <c r="EZ910" s="179"/>
      <c r="FA910" s="179"/>
      <c r="FB910" s="179"/>
      <c r="FC910" s="179"/>
      <c r="FD910" s="179"/>
      <c r="FE910" s="179"/>
      <c r="FF910" s="179"/>
      <c r="FG910" s="179"/>
      <c r="FH910" s="179"/>
      <c r="FI910" s="179"/>
      <c r="FJ910" s="179"/>
      <c r="FK910" s="179"/>
      <c r="FL910" s="179"/>
      <c r="FM910" s="179"/>
      <c r="FN910" s="179"/>
      <c r="FO910" s="179"/>
      <c r="FP910" s="179"/>
      <c r="FQ910" s="179"/>
      <c r="FR910" s="179"/>
      <c r="FS910" s="179"/>
      <c r="FT910" s="179"/>
      <c r="FU910" s="179"/>
      <c r="FV910" s="179"/>
      <c r="FW910" s="179"/>
      <c r="FX910" s="179"/>
      <c r="FY910" s="179"/>
      <c r="FZ910" s="179"/>
      <c r="GA910" s="179"/>
      <c r="GB910" s="179"/>
      <c r="GC910" s="179"/>
      <c r="GD910" s="179"/>
      <c r="GE910" s="179"/>
      <c r="GF910" s="179"/>
      <c r="GG910" s="179"/>
      <c r="GH910" s="179"/>
      <c r="GI910" s="179"/>
      <c r="GJ910" s="179"/>
      <c r="GK910" s="179"/>
      <c r="GL910" s="179"/>
      <c r="GM910" s="179"/>
      <c r="GN910" s="179"/>
      <c r="GO910" s="179"/>
      <c r="GP910" s="179"/>
      <c r="GQ910" s="179"/>
      <c r="GR910" s="179"/>
      <c r="GS910" s="179"/>
      <c r="GT910" s="179"/>
      <c r="GU910" s="179"/>
      <c r="GV910" s="179"/>
      <c r="GW910" s="179"/>
      <c r="GX910" s="179"/>
      <c r="GY910" s="179"/>
      <c r="GZ910" s="179"/>
      <c r="HA910" s="179"/>
      <c r="HB910" s="179"/>
      <c r="HC910" s="179"/>
      <c r="HD910" s="179"/>
      <c r="HE910" s="179"/>
      <c r="HF910" s="179"/>
      <c r="HG910" s="179"/>
      <c r="HH910" s="179"/>
      <c r="HI910" s="179"/>
      <c r="HJ910" s="179"/>
      <c r="HK910" s="179"/>
      <c r="HL910" s="179"/>
      <c r="HM910" s="179"/>
      <c r="HN910" s="179"/>
      <c r="HO910" s="179"/>
      <c r="HP910" s="179"/>
      <c r="HQ910" s="179"/>
      <c r="HR910" s="179"/>
      <c r="HS910" s="179"/>
      <c r="HT910" s="179"/>
      <c r="HU910" s="179"/>
      <c r="HV910" s="179"/>
      <c r="HW910" s="179"/>
      <c r="HX910" s="179"/>
      <c r="HY910" s="179"/>
      <c r="HZ910" s="179"/>
      <c r="IA910" s="179"/>
      <c r="IB910" s="179"/>
      <c r="IC910" s="179"/>
      <c r="ID910" s="179"/>
      <c r="IE910" s="179"/>
      <c r="IF910" s="179"/>
      <c r="IG910" s="179"/>
      <c r="IH910" s="179"/>
      <c r="II910" s="179"/>
      <c r="IJ910" s="179"/>
      <c r="IK910" s="179"/>
      <c r="IL910" s="179"/>
      <c r="IM910" s="179"/>
      <c r="IN910" s="179"/>
      <c r="IO910" s="179"/>
      <c r="IP910" s="179"/>
      <c r="IQ910" s="179"/>
      <c r="IR910" s="179"/>
      <c r="IS910" s="179"/>
      <c r="IT910" s="179"/>
      <c r="IU910" s="179"/>
      <c r="IV910" s="179"/>
      <c r="IW910" s="179"/>
      <c r="IX910" s="179"/>
      <c r="IY910" s="179"/>
      <c r="IZ910" s="179"/>
      <c r="JA910" s="179"/>
      <c r="JB910" s="179"/>
      <c r="JC910" s="179"/>
      <c r="JD910" s="179"/>
      <c r="JE910" s="179"/>
      <c r="JF910" s="179"/>
      <c r="JG910" s="179"/>
      <c r="JH910" s="179"/>
      <c r="JI910" s="179"/>
      <c r="JJ910" s="61"/>
    </row>
    <row r="911" spans="1:270" s="9" customFormat="1" ht="80.099999999999994" customHeight="1" x14ac:dyDescent="0.25">
      <c r="A911" s="9">
        <f t="shared" si="77"/>
        <v>889</v>
      </c>
      <c r="B911" s="9">
        <f t="shared" si="79"/>
        <v>38</v>
      </c>
      <c r="C911" s="11" t="s">
        <v>1518</v>
      </c>
      <c r="D911" s="10" t="s">
        <v>276</v>
      </c>
      <c r="E911" s="9" t="s">
        <v>280</v>
      </c>
      <c r="F911" s="9" t="s">
        <v>280</v>
      </c>
      <c r="G911" s="9" t="s">
        <v>1243</v>
      </c>
      <c r="H911" s="9" t="s">
        <v>140</v>
      </c>
      <c r="I911" s="64" t="s">
        <v>4347</v>
      </c>
      <c r="J911" s="9">
        <v>3446186686</v>
      </c>
      <c r="K911" s="9" t="s">
        <v>280</v>
      </c>
      <c r="L911" s="9">
        <v>30.858360999999999</v>
      </c>
      <c r="M911" s="9">
        <v>69.872950000000003</v>
      </c>
      <c r="N911" s="9" t="s">
        <v>8</v>
      </c>
      <c r="O911" s="9" t="s">
        <v>7</v>
      </c>
      <c r="P911" s="9" t="s">
        <v>8</v>
      </c>
      <c r="Q911" s="9">
        <v>2</v>
      </c>
      <c r="T911" s="9" t="s">
        <v>3978</v>
      </c>
      <c r="U911" s="9">
        <v>35250</v>
      </c>
      <c r="V911" s="9" t="s">
        <v>258</v>
      </c>
      <c r="W911" s="10" t="s">
        <v>11</v>
      </c>
      <c r="X911" s="10" t="s">
        <v>1471</v>
      </c>
      <c r="Y911" s="4"/>
      <c r="Z911" s="179"/>
      <c r="AA911" s="179"/>
      <c r="AB911" s="179"/>
      <c r="AC911" s="179"/>
      <c r="AD911" s="179"/>
      <c r="AE911" s="179"/>
      <c r="AF911" s="179"/>
      <c r="AG911" s="179"/>
      <c r="AH911" s="179"/>
      <c r="AI911" s="179"/>
      <c r="AJ911" s="179"/>
      <c r="AK911" s="179"/>
      <c r="AL911" s="179"/>
      <c r="AM911" s="179"/>
      <c r="AN911" s="179"/>
      <c r="AO911" s="179"/>
      <c r="AP911" s="179"/>
      <c r="AQ911" s="179"/>
      <c r="AR911" s="179"/>
      <c r="AS911" s="179"/>
      <c r="AT911" s="179"/>
      <c r="AU911" s="179"/>
      <c r="AV911" s="179"/>
      <c r="AW911" s="179"/>
      <c r="AX911" s="179"/>
      <c r="AY911" s="179"/>
      <c r="AZ911" s="179"/>
      <c r="BA911" s="179"/>
      <c r="BB911" s="179"/>
      <c r="BC911" s="179"/>
      <c r="BD911" s="179"/>
      <c r="BE911" s="179"/>
      <c r="BF911" s="179"/>
      <c r="BG911" s="179"/>
      <c r="BH911" s="179"/>
      <c r="BI911" s="179"/>
      <c r="BJ911" s="179"/>
      <c r="BK911" s="179"/>
      <c r="BL911" s="179"/>
      <c r="BM911" s="179"/>
      <c r="BN911" s="179"/>
      <c r="BO911" s="179"/>
      <c r="BP911" s="179"/>
      <c r="BQ911" s="179"/>
      <c r="BR911" s="179"/>
      <c r="BS911" s="179"/>
      <c r="BT911" s="179"/>
      <c r="BU911" s="179"/>
      <c r="BV911" s="179"/>
      <c r="BW911" s="179"/>
      <c r="BX911" s="179"/>
      <c r="BY911" s="179"/>
      <c r="BZ911" s="179"/>
      <c r="CA911" s="179"/>
      <c r="CB911" s="179"/>
      <c r="CC911" s="179"/>
      <c r="CD911" s="179"/>
      <c r="CE911" s="179"/>
      <c r="CF911" s="179"/>
      <c r="CG911" s="179"/>
      <c r="CH911" s="179"/>
      <c r="CI911" s="179"/>
      <c r="CJ911" s="179"/>
      <c r="CK911" s="179"/>
      <c r="CL911" s="179"/>
      <c r="CM911" s="179"/>
      <c r="CN911" s="179"/>
      <c r="CO911" s="179"/>
      <c r="CP911" s="179"/>
      <c r="CQ911" s="179"/>
      <c r="CR911" s="179"/>
      <c r="CS911" s="179"/>
      <c r="CT911" s="179"/>
      <c r="CU911" s="179"/>
      <c r="CV911" s="179"/>
      <c r="CW911" s="179"/>
      <c r="CX911" s="179"/>
      <c r="CY911" s="179"/>
      <c r="CZ911" s="179"/>
      <c r="DA911" s="179"/>
      <c r="DB911" s="179"/>
      <c r="DC911" s="179"/>
      <c r="DD911" s="179"/>
      <c r="DE911" s="179"/>
      <c r="DF911" s="179"/>
      <c r="DG911" s="179"/>
      <c r="DH911" s="179"/>
      <c r="DI911" s="179"/>
      <c r="DJ911" s="179"/>
      <c r="DK911" s="179"/>
      <c r="DL911" s="179"/>
      <c r="DM911" s="179"/>
      <c r="DN911" s="179"/>
      <c r="DO911" s="179"/>
      <c r="DP911" s="179"/>
      <c r="DQ911" s="179"/>
      <c r="DR911" s="179"/>
      <c r="DS911" s="179"/>
      <c r="DT911" s="179"/>
      <c r="DU911" s="179"/>
      <c r="DV911" s="179"/>
      <c r="DW911" s="179"/>
      <c r="DX911" s="179"/>
      <c r="DY911" s="179"/>
      <c r="DZ911" s="179"/>
      <c r="EA911" s="179"/>
      <c r="EB911" s="179"/>
      <c r="EC911" s="179"/>
      <c r="ED911" s="179"/>
      <c r="EE911" s="179"/>
      <c r="EF911" s="179"/>
      <c r="EG911" s="179"/>
      <c r="EH911" s="179"/>
      <c r="EI911" s="179"/>
      <c r="EJ911" s="179"/>
      <c r="EK911" s="179"/>
      <c r="EL911" s="179"/>
      <c r="EM911" s="179"/>
      <c r="EN911" s="179"/>
      <c r="EO911" s="179"/>
      <c r="EP911" s="179"/>
      <c r="EQ911" s="179"/>
      <c r="ER911" s="179"/>
      <c r="ES911" s="179"/>
      <c r="ET911" s="179"/>
      <c r="EU911" s="179"/>
      <c r="EV911" s="179"/>
      <c r="EW911" s="179"/>
      <c r="EX911" s="179"/>
      <c r="EY911" s="179"/>
      <c r="EZ911" s="179"/>
      <c r="FA911" s="179"/>
      <c r="FB911" s="179"/>
      <c r="FC911" s="179"/>
      <c r="FD911" s="179"/>
      <c r="FE911" s="179"/>
      <c r="FF911" s="179"/>
      <c r="FG911" s="179"/>
      <c r="FH911" s="179"/>
      <c r="FI911" s="179"/>
      <c r="FJ911" s="179"/>
      <c r="FK911" s="179"/>
      <c r="FL911" s="179"/>
      <c r="FM911" s="179"/>
      <c r="FN911" s="179"/>
      <c r="FO911" s="179"/>
      <c r="FP911" s="179"/>
      <c r="FQ911" s="179"/>
      <c r="FR911" s="179"/>
      <c r="FS911" s="179"/>
      <c r="FT911" s="179"/>
      <c r="FU911" s="179"/>
      <c r="FV911" s="179"/>
      <c r="FW911" s="179"/>
      <c r="FX911" s="179"/>
      <c r="FY911" s="179"/>
      <c r="FZ911" s="179"/>
      <c r="GA911" s="179"/>
      <c r="GB911" s="179"/>
      <c r="GC911" s="179"/>
      <c r="GD911" s="179"/>
      <c r="GE911" s="179"/>
      <c r="GF911" s="179"/>
      <c r="GG911" s="179"/>
      <c r="GH911" s="179"/>
      <c r="GI911" s="179"/>
      <c r="GJ911" s="179"/>
      <c r="GK911" s="179"/>
      <c r="GL911" s="179"/>
      <c r="GM911" s="179"/>
      <c r="GN911" s="179"/>
      <c r="GO911" s="179"/>
      <c r="GP911" s="179"/>
      <c r="GQ911" s="179"/>
      <c r="GR911" s="179"/>
      <c r="GS911" s="179"/>
      <c r="GT911" s="179"/>
      <c r="GU911" s="179"/>
      <c r="GV911" s="179"/>
      <c r="GW911" s="179"/>
      <c r="GX911" s="179"/>
      <c r="GY911" s="179"/>
      <c r="GZ911" s="179"/>
      <c r="HA911" s="179"/>
      <c r="HB911" s="179"/>
      <c r="HC911" s="179"/>
      <c r="HD911" s="179"/>
      <c r="HE911" s="179"/>
      <c r="HF911" s="179"/>
      <c r="HG911" s="179"/>
      <c r="HH911" s="179"/>
      <c r="HI911" s="179"/>
      <c r="HJ911" s="179"/>
      <c r="HK911" s="179"/>
      <c r="HL911" s="179"/>
      <c r="HM911" s="179"/>
      <c r="HN911" s="179"/>
      <c r="HO911" s="179"/>
      <c r="HP911" s="179"/>
      <c r="HQ911" s="179"/>
      <c r="HR911" s="179"/>
      <c r="HS911" s="179"/>
      <c r="HT911" s="179"/>
      <c r="HU911" s="179"/>
      <c r="HV911" s="179"/>
      <c r="HW911" s="179"/>
      <c r="HX911" s="179"/>
      <c r="HY911" s="179"/>
      <c r="HZ911" s="179"/>
      <c r="IA911" s="179"/>
      <c r="IB911" s="179"/>
      <c r="IC911" s="179"/>
      <c r="ID911" s="179"/>
      <c r="IE911" s="179"/>
      <c r="IF911" s="179"/>
      <c r="IG911" s="179"/>
      <c r="IH911" s="179"/>
      <c r="II911" s="179"/>
      <c r="IJ911" s="179"/>
      <c r="IK911" s="179"/>
      <c r="IL911" s="179"/>
      <c r="IM911" s="179"/>
      <c r="IN911" s="179"/>
      <c r="IO911" s="179"/>
      <c r="IP911" s="179"/>
      <c r="IQ911" s="179"/>
      <c r="IR911" s="179"/>
      <c r="IS911" s="179"/>
      <c r="IT911" s="179"/>
      <c r="IU911" s="179"/>
      <c r="IV911" s="179"/>
      <c r="IW911" s="179"/>
      <c r="IX911" s="179"/>
      <c r="IY911" s="179"/>
      <c r="IZ911" s="179"/>
      <c r="JA911" s="179"/>
      <c r="JB911" s="179"/>
      <c r="JC911" s="179"/>
      <c r="JD911" s="179"/>
      <c r="JE911" s="179"/>
      <c r="JF911" s="179"/>
      <c r="JG911" s="179"/>
      <c r="JH911" s="179"/>
      <c r="JI911" s="179"/>
      <c r="JJ911" s="61"/>
    </row>
    <row r="912" spans="1:270" s="9" customFormat="1" ht="80.099999999999994" customHeight="1" x14ac:dyDescent="0.25">
      <c r="A912" s="9">
        <f t="shared" si="77"/>
        <v>890</v>
      </c>
      <c r="B912" s="9">
        <f t="shared" si="79"/>
        <v>39</v>
      </c>
      <c r="C912" s="11" t="s">
        <v>1518</v>
      </c>
      <c r="D912" s="10" t="s">
        <v>276</v>
      </c>
      <c r="E912" s="9" t="s">
        <v>280</v>
      </c>
      <c r="F912" s="9" t="s">
        <v>280</v>
      </c>
      <c r="G912" s="9" t="s">
        <v>281</v>
      </c>
      <c r="H912" s="9" t="s">
        <v>4348</v>
      </c>
      <c r="I912" s="64" t="s">
        <v>3982</v>
      </c>
      <c r="J912" s="9">
        <v>3366013808</v>
      </c>
      <c r="K912" s="9" t="s">
        <v>280</v>
      </c>
      <c r="L912" s="9">
        <v>30.950976000000001</v>
      </c>
      <c r="M912" s="9">
        <v>69.881545000000003</v>
      </c>
      <c r="N912" s="9" t="s">
        <v>8</v>
      </c>
      <c r="O912" s="9" t="s">
        <v>7</v>
      </c>
      <c r="P912" s="9" t="s">
        <v>8</v>
      </c>
      <c r="Q912" s="9">
        <v>2</v>
      </c>
      <c r="T912" s="9" t="s">
        <v>3978</v>
      </c>
      <c r="U912" s="9">
        <v>35250</v>
      </c>
      <c r="V912" s="9" t="s">
        <v>258</v>
      </c>
      <c r="W912" s="10" t="s">
        <v>11</v>
      </c>
      <c r="X912" s="10" t="s">
        <v>1471</v>
      </c>
      <c r="Y912" s="4"/>
      <c r="Z912" s="179"/>
      <c r="AA912" s="179"/>
      <c r="AB912" s="179"/>
      <c r="AC912" s="179"/>
      <c r="AD912" s="179"/>
      <c r="AE912" s="179"/>
      <c r="AF912" s="179"/>
      <c r="AG912" s="179"/>
      <c r="AH912" s="179"/>
      <c r="AI912" s="179"/>
      <c r="AJ912" s="179"/>
      <c r="AK912" s="179"/>
      <c r="AL912" s="179"/>
      <c r="AM912" s="179"/>
      <c r="AN912" s="179"/>
      <c r="AO912" s="179"/>
      <c r="AP912" s="179"/>
      <c r="AQ912" s="179"/>
      <c r="AR912" s="179"/>
      <c r="AS912" s="179"/>
      <c r="AT912" s="179"/>
      <c r="AU912" s="179"/>
      <c r="AV912" s="179"/>
      <c r="AW912" s="179"/>
      <c r="AX912" s="179"/>
      <c r="AY912" s="179"/>
      <c r="AZ912" s="179"/>
      <c r="BA912" s="179"/>
      <c r="BB912" s="179"/>
      <c r="BC912" s="179"/>
      <c r="BD912" s="179"/>
      <c r="BE912" s="179"/>
      <c r="BF912" s="179"/>
      <c r="BG912" s="179"/>
      <c r="BH912" s="179"/>
      <c r="BI912" s="179"/>
      <c r="BJ912" s="179"/>
      <c r="BK912" s="179"/>
      <c r="BL912" s="179"/>
      <c r="BM912" s="179"/>
      <c r="BN912" s="179"/>
      <c r="BO912" s="179"/>
      <c r="BP912" s="179"/>
      <c r="BQ912" s="179"/>
      <c r="BR912" s="179"/>
      <c r="BS912" s="179"/>
      <c r="BT912" s="179"/>
      <c r="BU912" s="179"/>
      <c r="BV912" s="179"/>
      <c r="BW912" s="179"/>
      <c r="BX912" s="179"/>
      <c r="BY912" s="179"/>
      <c r="BZ912" s="179"/>
      <c r="CA912" s="179"/>
      <c r="CB912" s="179"/>
      <c r="CC912" s="179"/>
      <c r="CD912" s="179"/>
      <c r="CE912" s="179"/>
      <c r="CF912" s="179"/>
      <c r="CG912" s="179"/>
      <c r="CH912" s="179"/>
      <c r="CI912" s="179"/>
      <c r="CJ912" s="179"/>
      <c r="CK912" s="179"/>
      <c r="CL912" s="179"/>
      <c r="CM912" s="179"/>
      <c r="CN912" s="179"/>
      <c r="CO912" s="179"/>
      <c r="CP912" s="179"/>
      <c r="CQ912" s="179"/>
      <c r="CR912" s="179"/>
      <c r="CS912" s="179"/>
      <c r="CT912" s="179"/>
      <c r="CU912" s="179"/>
      <c r="CV912" s="179"/>
      <c r="CW912" s="179"/>
      <c r="CX912" s="179"/>
      <c r="CY912" s="179"/>
      <c r="CZ912" s="179"/>
      <c r="DA912" s="179"/>
      <c r="DB912" s="179"/>
      <c r="DC912" s="179"/>
      <c r="DD912" s="179"/>
      <c r="DE912" s="179"/>
      <c r="DF912" s="179"/>
      <c r="DG912" s="179"/>
      <c r="DH912" s="179"/>
      <c r="DI912" s="179"/>
      <c r="DJ912" s="179"/>
      <c r="DK912" s="179"/>
      <c r="DL912" s="179"/>
      <c r="DM912" s="179"/>
      <c r="DN912" s="179"/>
      <c r="DO912" s="179"/>
      <c r="DP912" s="179"/>
      <c r="DQ912" s="179"/>
      <c r="DR912" s="179"/>
      <c r="DS912" s="179"/>
      <c r="DT912" s="179"/>
      <c r="DU912" s="179"/>
      <c r="DV912" s="179"/>
      <c r="DW912" s="179"/>
      <c r="DX912" s="179"/>
      <c r="DY912" s="179"/>
      <c r="DZ912" s="179"/>
      <c r="EA912" s="179"/>
      <c r="EB912" s="179"/>
      <c r="EC912" s="179"/>
      <c r="ED912" s="179"/>
      <c r="EE912" s="179"/>
      <c r="EF912" s="179"/>
      <c r="EG912" s="179"/>
      <c r="EH912" s="179"/>
      <c r="EI912" s="179"/>
      <c r="EJ912" s="179"/>
      <c r="EK912" s="179"/>
      <c r="EL912" s="179"/>
      <c r="EM912" s="179"/>
      <c r="EN912" s="179"/>
      <c r="EO912" s="179"/>
      <c r="EP912" s="179"/>
      <c r="EQ912" s="179"/>
      <c r="ER912" s="179"/>
      <c r="ES912" s="179"/>
      <c r="ET912" s="179"/>
      <c r="EU912" s="179"/>
      <c r="EV912" s="179"/>
      <c r="EW912" s="179"/>
      <c r="EX912" s="179"/>
      <c r="EY912" s="179"/>
      <c r="EZ912" s="179"/>
      <c r="FA912" s="179"/>
      <c r="FB912" s="179"/>
      <c r="FC912" s="179"/>
      <c r="FD912" s="179"/>
      <c r="FE912" s="179"/>
      <c r="FF912" s="179"/>
      <c r="FG912" s="179"/>
      <c r="FH912" s="179"/>
      <c r="FI912" s="179"/>
      <c r="FJ912" s="179"/>
      <c r="FK912" s="179"/>
      <c r="FL912" s="179"/>
      <c r="FM912" s="179"/>
      <c r="FN912" s="179"/>
      <c r="FO912" s="179"/>
      <c r="FP912" s="179"/>
      <c r="FQ912" s="179"/>
      <c r="FR912" s="179"/>
      <c r="FS912" s="179"/>
      <c r="FT912" s="179"/>
      <c r="FU912" s="179"/>
      <c r="FV912" s="179"/>
      <c r="FW912" s="179"/>
      <c r="FX912" s="179"/>
      <c r="FY912" s="179"/>
      <c r="FZ912" s="179"/>
      <c r="GA912" s="179"/>
      <c r="GB912" s="179"/>
      <c r="GC912" s="179"/>
      <c r="GD912" s="179"/>
      <c r="GE912" s="179"/>
      <c r="GF912" s="179"/>
      <c r="GG912" s="179"/>
      <c r="GH912" s="179"/>
      <c r="GI912" s="179"/>
      <c r="GJ912" s="179"/>
      <c r="GK912" s="179"/>
      <c r="GL912" s="179"/>
      <c r="GM912" s="179"/>
      <c r="GN912" s="179"/>
      <c r="GO912" s="179"/>
      <c r="GP912" s="179"/>
      <c r="GQ912" s="179"/>
      <c r="GR912" s="179"/>
      <c r="GS912" s="179"/>
      <c r="GT912" s="179"/>
      <c r="GU912" s="179"/>
      <c r="GV912" s="179"/>
      <c r="GW912" s="179"/>
      <c r="GX912" s="179"/>
      <c r="GY912" s="179"/>
      <c r="GZ912" s="179"/>
      <c r="HA912" s="179"/>
      <c r="HB912" s="179"/>
      <c r="HC912" s="179"/>
      <c r="HD912" s="179"/>
      <c r="HE912" s="179"/>
      <c r="HF912" s="179"/>
      <c r="HG912" s="179"/>
      <c r="HH912" s="179"/>
      <c r="HI912" s="179"/>
      <c r="HJ912" s="179"/>
      <c r="HK912" s="179"/>
      <c r="HL912" s="179"/>
      <c r="HM912" s="179"/>
      <c r="HN912" s="179"/>
      <c r="HO912" s="179"/>
      <c r="HP912" s="179"/>
      <c r="HQ912" s="179"/>
      <c r="HR912" s="179"/>
      <c r="HS912" s="179"/>
      <c r="HT912" s="179"/>
      <c r="HU912" s="179"/>
      <c r="HV912" s="179"/>
      <c r="HW912" s="179"/>
      <c r="HX912" s="179"/>
      <c r="HY912" s="179"/>
      <c r="HZ912" s="179"/>
      <c r="IA912" s="179"/>
      <c r="IB912" s="179"/>
      <c r="IC912" s="179"/>
      <c r="ID912" s="179"/>
      <c r="IE912" s="179"/>
      <c r="IF912" s="179"/>
      <c r="IG912" s="179"/>
      <c r="IH912" s="179"/>
      <c r="II912" s="179"/>
      <c r="IJ912" s="179"/>
      <c r="IK912" s="179"/>
      <c r="IL912" s="179"/>
      <c r="IM912" s="179"/>
      <c r="IN912" s="179"/>
      <c r="IO912" s="179"/>
      <c r="IP912" s="179"/>
      <c r="IQ912" s="179"/>
      <c r="IR912" s="179"/>
      <c r="IS912" s="179"/>
      <c r="IT912" s="179"/>
      <c r="IU912" s="179"/>
      <c r="IV912" s="179"/>
      <c r="IW912" s="179"/>
      <c r="IX912" s="179"/>
      <c r="IY912" s="179"/>
      <c r="IZ912" s="179"/>
      <c r="JA912" s="179"/>
      <c r="JB912" s="179"/>
      <c r="JC912" s="179"/>
      <c r="JD912" s="179"/>
      <c r="JE912" s="179"/>
      <c r="JF912" s="179"/>
      <c r="JG912" s="179"/>
      <c r="JH912" s="179"/>
      <c r="JI912" s="179"/>
      <c r="JJ912" s="61"/>
    </row>
    <row r="913" spans="1:270" s="9" customFormat="1" ht="80.099999999999994" customHeight="1" x14ac:dyDescent="0.25">
      <c r="A913" s="9">
        <f t="shared" si="77"/>
        <v>891</v>
      </c>
      <c r="B913" s="9">
        <f t="shared" si="79"/>
        <v>40</v>
      </c>
      <c r="C913" s="11" t="s">
        <v>1518</v>
      </c>
      <c r="D913" s="10" t="s">
        <v>276</v>
      </c>
      <c r="E913" s="9" t="s">
        <v>280</v>
      </c>
      <c r="F913" s="9" t="s">
        <v>280</v>
      </c>
      <c r="G913" s="9" t="s">
        <v>281</v>
      </c>
      <c r="H913" s="9" t="s">
        <v>4349</v>
      </c>
      <c r="I913" s="64" t="s">
        <v>4350</v>
      </c>
      <c r="J913" s="9">
        <v>3377858865</v>
      </c>
      <c r="K913" s="9" t="s">
        <v>280</v>
      </c>
      <c r="L913" s="9">
        <v>30.947835999999999</v>
      </c>
      <c r="M913" s="9">
        <v>69.871495999999993</v>
      </c>
      <c r="N913" s="9" t="s">
        <v>8</v>
      </c>
      <c r="O913" s="9" t="s">
        <v>7</v>
      </c>
      <c r="P913" s="9" t="s">
        <v>8</v>
      </c>
      <c r="Q913" s="9">
        <v>2</v>
      </c>
      <c r="T913" s="9" t="s">
        <v>3978</v>
      </c>
      <c r="U913" s="9">
        <v>35250</v>
      </c>
      <c r="V913" s="9" t="s">
        <v>258</v>
      </c>
      <c r="W913" s="10" t="s">
        <v>11</v>
      </c>
      <c r="X913" s="10" t="s">
        <v>1471</v>
      </c>
      <c r="Y913" s="4"/>
      <c r="Z913" s="179"/>
      <c r="AA913" s="179"/>
      <c r="AB913" s="179"/>
      <c r="AC913" s="179"/>
      <c r="AD913" s="179"/>
      <c r="AE913" s="179"/>
      <c r="AF913" s="179"/>
      <c r="AG913" s="179"/>
      <c r="AH913" s="179"/>
      <c r="AI913" s="179"/>
      <c r="AJ913" s="179"/>
      <c r="AK913" s="179"/>
      <c r="AL913" s="179"/>
      <c r="AM913" s="179"/>
      <c r="AN913" s="179"/>
      <c r="AO913" s="179"/>
      <c r="AP913" s="179"/>
      <c r="AQ913" s="179"/>
      <c r="AR913" s="179"/>
      <c r="AS913" s="179"/>
      <c r="AT913" s="179"/>
      <c r="AU913" s="179"/>
      <c r="AV913" s="179"/>
      <c r="AW913" s="179"/>
      <c r="AX913" s="179"/>
      <c r="AY913" s="179"/>
      <c r="AZ913" s="179"/>
      <c r="BA913" s="179"/>
      <c r="BB913" s="179"/>
      <c r="BC913" s="179"/>
      <c r="BD913" s="179"/>
      <c r="BE913" s="179"/>
      <c r="BF913" s="179"/>
      <c r="BG913" s="179"/>
      <c r="BH913" s="179"/>
      <c r="BI913" s="179"/>
      <c r="BJ913" s="179"/>
      <c r="BK913" s="179"/>
      <c r="BL913" s="179"/>
      <c r="BM913" s="179"/>
      <c r="BN913" s="179"/>
      <c r="BO913" s="179"/>
      <c r="BP913" s="179"/>
      <c r="BQ913" s="179"/>
      <c r="BR913" s="179"/>
      <c r="BS913" s="179"/>
      <c r="BT913" s="179"/>
      <c r="BU913" s="179"/>
      <c r="BV913" s="179"/>
      <c r="BW913" s="179"/>
      <c r="BX913" s="179"/>
      <c r="BY913" s="179"/>
      <c r="BZ913" s="179"/>
      <c r="CA913" s="179"/>
      <c r="CB913" s="179"/>
      <c r="CC913" s="179"/>
      <c r="CD913" s="179"/>
      <c r="CE913" s="179"/>
      <c r="CF913" s="179"/>
      <c r="CG913" s="179"/>
      <c r="CH913" s="179"/>
      <c r="CI913" s="179"/>
      <c r="CJ913" s="179"/>
      <c r="CK913" s="179"/>
      <c r="CL913" s="179"/>
      <c r="CM913" s="179"/>
      <c r="CN913" s="179"/>
      <c r="CO913" s="179"/>
      <c r="CP913" s="179"/>
      <c r="CQ913" s="179"/>
      <c r="CR913" s="179"/>
      <c r="CS913" s="179"/>
      <c r="CT913" s="179"/>
      <c r="CU913" s="179"/>
      <c r="CV913" s="179"/>
      <c r="CW913" s="179"/>
      <c r="CX913" s="179"/>
      <c r="CY913" s="179"/>
      <c r="CZ913" s="179"/>
      <c r="DA913" s="179"/>
      <c r="DB913" s="179"/>
      <c r="DC913" s="179"/>
      <c r="DD913" s="179"/>
      <c r="DE913" s="179"/>
      <c r="DF913" s="179"/>
      <c r="DG913" s="179"/>
      <c r="DH913" s="179"/>
      <c r="DI913" s="179"/>
      <c r="DJ913" s="179"/>
      <c r="DK913" s="179"/>
      <c r="DL913" s="179"/>
      <c r="DM913" s="179"/>
      <c r="DN913" s="179"/>
      <c r="DO913" s="179"/>
      <c r="DP913" s="179"/>
      <c r="DQ913" s="179"/>
      <c r="DR913" s="179"/>
      <c r="DS913" s="179"/>
      <c r="DT913" s="179"/>
      <c r="DU913" s="179"/>
      <c r="DV913" s="179"/>
      <c r="DW913" s="179"/>
      <c r="DX913" s="179"/>
      <c r="DY913" s="179"/>
      <c r="DZ913" s="179"/>
      <c r="EA913" s="179"/>
      <c r="EB913" s="179"/>
      <c r="EC913" s="179"/>
      <c r="ED913" s="179"/>
      <c r="EE913" s="179"/>
      <c r="EF913" s="179"/>
      <c r="EG913" s="179"/>
      <c r="EH913" s="179"/>
      <c r="EI913" s="179"/>
      <c r="EJ913" s="179"/>
      <c r="EK913" s="179"/>
      <c r="EL913" s="179"/>
      <c r="EM913" s="179"/>
      <c r="EN913" s="179"/>
      <c r="EO913" s="179"/>
      <c r="EP913" s="179"/>
      <c r="EQ913" s="179"/>
      <c r="ER913" s="179"/>
      <c r="ES913" s="179"/>
      <c r="ET913" s="179"/>
      <c r="EU913" s="179"/>
      <c r="EV913" s="179"/>
      <c r="EW913" s="179"/>
      <c r="EX913" s="179"/>
      <c r="EY913" s="179"/>
      <c r="EZ913" s="179"/>
      <c r="FA913" s="179"/>
      <c r="FB913" s="179"/>
      <c r="FC913" s="179"/>
      <c r="FD913" s="179"/>
      <c r="FE913" s="179"/>
      <c r="FF913" s="179"/>
      <c r="FG913" s="179"/>
      <c r="FH913" s="179"/>
      <c r="FI913" s="179"/>
      <c r="FJ913" s="179"/>
      <c r="FK913" s="179"/>
      <c r="FL913" s="179"/>
      <c r="FM913" s="179"/>
      <c r="FN913" s="179"/>
      <c r="FO913" s="179"/>
      <c r="FP913" s="179"/>
      <c r="FQ913" s="179"/>
      <c r="FR913" s="179"/>
      <c r="FS913" s="179"/>
      <c r="FT913" s="179"/>
      <c r="FU913" s="179"/>
      <c r="FV913" s="179"/>
      <c r="FW913" s="179"/>
      <c r="FX913" s="179"/>
      <c r="FY913" s="179"/>
      <c r="FZ913" s="179"/>
      <c r="GA913" s="179"/>
      <c r="GB913" s="179"/>
      <c r="GC913" s="179"/>
      <c r="GD913" s="179"/>
      <c r="GE913" s="179"/>
      <c r="GF913" s="179"/>
      <c r="GG913" s="179"/>
      <c r="GH913" s="179"/>
      <c r="GI913" s="179"/>
      <c r="GJ913" s="179"/>
      <c r="GK913" s="179"/>
      <c r="GL913" s="179"/>
      <c r="GM913" s="179"/>
      <c r="GN913" s="179"/>
      <c r="GO913" s="179"/>
      <c r="GP913" s="179"/>
      <c r="GQ913" s="179"/>
      <c r="GR913" s="179"/>
      <c r="GS913" s="179"/>
      <c r="GT913" s="179"/>
      <c r="GU913" s="179"/>
      <c r="GV913" s="179"/>
      <c r="GW913" s="179"/>
      <c r="GX913" s="179"/>
      <c r="GY913" s="179"/>
      <c r="GZ913" s="179"/>
      <c r="HA913" s="179"/>
      <c r="HB913" s="179"/>
      <c r="HC913" s="179"/>
      <c r="HD913" s="179"/>
      <c r="HE913" s="179"/>
      <c r="HF913" s="179"/>
      <c r="HG913" s="179"/>
      <c r="HH913" s="179"/>
      <c r="HI913" s="179"/>
      <c r="HJ913" s="179"/>
      <c r="HK913" s="179"/>
      <c r="HL913" s="179"/>
      <c r="HM913" s="179"/>
      <c r="HN913" s="179"/>
      <c r="HO913" s="179"/>
      <c r="HP913" s="179"/>
      <c r="HQ913" s="179"/>
      <c r="HR913" s="179"/>
      <c r="HS913" s="179"/>
      <c r="HT913" s="179"/>
      <c r="HU913" s="179"/>
      <c r="HV913" s="179"/>
      <c r="HW913" s="179"/>
      <c r="HX913" s="179"/>
      <c r="HY913" s="179"/>
      <c r="HZ913" s="179"/>
      <c r="IA913" s="179"/>
      <c r="IB913" s="179"/>
      <c r="IC913" s="179"/>
      <c r="ID913" s="179"/>
      <c r="IE913" s="179"/>
      <c r="IF913" s="179"/>
      <c r="IG913" s="179"/>
      <c r="IH913" s="179"/>
      <c r="II913" s="179"/>
      <c r="IJ913" s="179"/>
      <c r="IK913" s="179"/>
      <c r="IL913" s="179"/>
      <c r="IM913" s="179"/>
      <c r="IN913" s="179"/>
      <c r="IO913" s="179"/>
      <c r="IP913" s="179"/>
      <c r="IQ913" s="179"/>
      <c r="IR913" s="179"/>
      <c r="IS913" s="179"/>
      <c r="IT913" s="179"/>
      <c r="IU913" s="179"/>
      <c r="IV913" s="179"/>
      <c r="IW913" s="179"/>
      <c r="IX913" s="179"/>
      <c r="IY913" s="179"/>
      <c r="IZ913" s="179"/>
      <c r="JA913" s="179"/>
      <c r="JB913" s="179"/>
      <c r="JC913" s="179"/>
      <c r="JD913" s="179"/>
      <c r="JE913" s="179"/>
      <c r="JF913" s="179"/>
      <c r="JG913" s="179"/>
      <c r="JH913" s="179"/>
      <c r="JI913" s="179"/>
      <c r="JJ913" s="61"/>
    </row>
    <row r="914" spans="1:270" s="9" customFormat="1" ht="80.099999999999994" customHeight="1" x14ac:dyDescent="0.25">
      <c r="A914" s="9">
        <f t="shared" si="77"/>
        <v>892</v>
      </c>
      <c r="B914" s="9">
        <f t="shared" si="79"/>
        <v>41</v>
      </c>
      <c r="C914" s="11" t="s">
        <v>1518</v>
      </c>
      <c r="D914" s="10" t="s">
        <v>276</v>
      </c>
      <c r="E914" s="9" t="s">
        <v>280</v>
      </c>
      <c r="F914" s="9" t="s">
        <v>280</v>
      </c>
      <c r="G914" s="9" t="s">
        <v>281</v>
      </c>
      <c r="H914" s="9" t="s">
        <v>2505</v>
      </c>
      <c r="I914" s="64" t="s">
        <v>4351</v>
      </c>
      <c r="J914" s="9">
        <v>3481321065</v>
      </c>
      <c r="K914" s="9" t="s">
        <v>280</v>
      </c>
      <c r="L914" s="9">
        <v>30.876321000000001</v>
      </c>
      <c r="M914" s="9">
        <v>69.914886999999993</v>
      </c>
      <c r="N914" s="9" t="s">
        <v>8</v>
      </c>
      <c r="O914" s="9" t="s">
        <v>7</v>
      </c>
      <c r="P914" s="9" t="s">
        <v>8</v>
      </c>
      <c r="Q914" s="9">
        <v>2</v>
      </c>
      <c r="T914" s="9" t="s">
        <v>3978</v>
      </c>
      <c r="U914" s="9">
        <v>35250</v>
      </c>
      <c r="V914" s="9" t="s">
        <v>258</v>
      </c>
      <c r="W914" s="10" t="s">
        <v>11</v>
      </c>
      <c r="X914" s="10" t="s">
        <v>1471</v>
      </c>
      <c r="Y914" s="4"/>
      <c r="Z914" s="179"/>
      <c r="AA914" s="179"/>
      <c r="AB914" s="179"/>
      <c r="AC914" s="179"/>
      <c r="AD914" s="179"/>
      <c r="AE914" s="179"/>
      <c r="AF914" s="179"/>
      <c r="AG914" s="179"/>
      <c r="AH914" s="179"/>
      <c r="AI914" s="179"/>
      <c r="AJ914" s="179"/>
      <c r="AK914" s="179"/>
      <c r="AL914" s="179"/>
      <c r="AM914" s="179"/>
      <c r="AN914" s="179"/>
      <c r="AO914" s="179"/>
      <c r="AP914" s="179"/>
      <c r="AQ914" s="179"/>
      <c r="AR914" s="179"/>
      <c r="AS914" s="179"/>
      <c r="AT914" s="179"/>
      <c r="AU914" s="179"/>
      <c r="AV914" s="179"/>
      <c r="AW914" s="179"/>
      <c r="AX914" s="179"/>
      <c r="AY914" s="179"/>
      <c r="AZ914" s="179"/>
      <c r="BA914" s="179"/>
      <c r="BB914" s="179"/>
      <c r="BC914" s="179"/>
      <c r="BD914" s="179"/>
      <c r="BE914" s="179"/>
      <c r="BF914" s="179"/>
      <c r="BG914" s="179"/>
      <c r="BH914" s="179"/>
      <c r="BI914" s="179"/>
      <c r="BJ914" s="179"/>
      <c r="BK914" s="179"/>
      <c r="BL914" s="179"/>
      <c r="BM914" s="179"/>
      <c r="BN914" s="179"/>
      <c r="BO914" s="179"/>
      <c r="BP914" s="179"/>
      <c r="BQ914" s="179"/>
      <c r="BR914" s="179"/>
      <c r="BS914" s="179"/>
      <c r="BT914" s="179"/>
      <c r="BU914" s="179"/>
      <c r="BV914" s="179"/>
      <c r="BW914" s="179"/>
      <c r="BX914" s="179"/>
      <c r="BY914" s="179"/>
      <c r="BZ914" s="179"/>
      <c r="CA914" s="179"/>
      <c r="CB914" s="179"/>
      <c r="CC914" s="179"/>
      <c r="CD914" s="179"/>
      <c r="CE914" s="179"/>
      <c r="CF914" s="179"/>
      <c r="CG914" s="179"/>
      <c r="CH914" s="179"/>
      <c r="CI914" s="179"/>
      <c r="CJ914" s="179"/>
      <c r="CK914" s="179"/>
      <c r="CL914" s="179"/>
      <c r="CM914" s="179"/>
      <c r="CN914" s="179"/>
      <c r="CO914" s="179"/>
      <c r="CP914" s="179"/>
      <c r="CQ914" s="179"/>
      <c r="CR914" s="179"/>
      <c r="CS914" s="179"/>
      <c r="CT914" s="179"/>
      <c r="CU914" s="179"/>
      <c r="CV914" s="179"/>
      <c r="CW914" s="179"/>
      <c r="CX914" s="179"/>
      <c r="CY914" s="179"/>
      <c r="CZ914" s="179"/>
      <c r="DA914" s="179"/>
      <c r="DB914" s="179"/>
      <c r="DC914" s="179"/>
      <c r="DD914" s="179"/>
      <c r="DE914" s="179"/>
      <c r="DF914" s="179"/>
      <c r="DG914" s="179"/>
      <c r="DH914" s="179"/>
      <c r="DI914" s="179"/>
      <c r="DJ914" s="179"/>
      <c r="DK914" s="179"/>
      <c r="DL914" s="179"/>
      <c r="DM914" s="179"/>
      <c r="DN914" s="179"/>
      <c r="DO914" s="179"/>
      <c r="DP914" s="179"/>
      <c r="DQ914" s="179"/>
      <c r="DR914" s="179"/>
      <c r="DS914" s="179"/>
      <c r="DT914" s="179"/>
      <c r="DU914" s="179"/>
      <c r="DV914" s="179"/>
      <c r="DW914" s="179"/>
      <c r="DX914" s="179"/>
      <c r="DY914" s="179"/>
      <c r="DZ914" s="179"/>
      <c r="EA914" s="179"/>
      <c r="EB914" s="179"/>
      <c r="EC914" s="179"/>
      <c r="ED914" s="179"/>
      <c r="EE914" s="179"/>
      <c r="EF914" s="179"/>
      <c r="EG914" s="179"/>
      <c r="EH914" s="179"/>
      <c r="EI914" s="179"/>
      <c r="EJ914" s="179"/>
      <c r="EK914" s="179"/>
      <c r="EL914" s="179"/>
      <c r="EM914" s="179"/>
      <c r="EN914" s="179"/>
      <c r="EO914" s="179"/>
      <c r="EP914" s="179"/>
      <c r="EQ914" s="179"/>
      <c r="ER914" s="179"/>
      <c r="ES914" s="179"/>
      <c r="ET914" s="179"/>
      <c r="EU914" s="179"/>
      <c r="EV914" s="179"/>
      <c r="EW914" s="179"/>
      <c r="EX914" s="179"/>
      <c r="EY914" s="179"/>
      <c r="EZ914" s="179"/>
      <c r="FA914" s="179"/>
      <c r="FB914" s="179"/>
      <c r="FC914" s="179"/>
      <c r="FD914" s="179"/>
      <c r="FE914" s="179"/>
      <c r="FF914" s="179"/>
      <c r="FG914" s="179"/>
      <c r="FH914" s="179"/>
      <c r="FI914" s="179"/>
      <c r="FJ914" s="179"/>
      <c r="FK914" s="179"/>
      <c r="FL914" s="179"/>
      <c r="FM914" s="179"/>
      <c r="FN914" s="179"/>
      <c r="FO914" s="179"/>
      <c r="FP914" s="179"/>
      <c r="FQ914" s="179"/>
      <c r="FR914" s="179"/>
      <c r="FS914" s="179"/>
      <c r="FT914" s="179"/>
      <c r="FU914" s="179"/>
      <c r="FV914" s="179"/>
      <c r="FW914" s="179"/>
      <c r="FX914" s="179"/>
      <c r="FY914" s="179"/>
      <c r="FZ914" s="179"/>
      <c r="GA914" s="179"/>
      <c r="GB914" s="179"/>
      <c r="GC914" s="179"/>
      <c r="GD914" s="179"/>
      <c r="GE914" s="179"/>
      <c r="GF914" s="179"/>
      <c r="GG914" s="179"/>
      <c r="GH914" s="179"/>
      <c r="GI914" s="179"/>
      <c r="GJ914" s="179"/>
      <c r="GK914" s="179"/>
      <c r="GL914" s="179"/>
      <c r="GM914" s="179"/>
      <c r="GN914" s="179"/>
      <c r="GO914" s="179"/>
      <c r="GP914" s="179"/>
      <c r="GQ914" s="179"/>
      <c r="GR914" s="179"/>
      <c r="GS914" s="179"/>
      <c r="GT914" s="179"/>
      <c r="GU914" s="179"/>
      <c r="GV914" s="179"/>
      <c r="GW914" s="179"/>
      <c r="GX914" s="179"/>
      <c r="GY914" s="179"/>
      <c r="GZ914" s="179"/>
      <c r="HA914" s="179"/>
      <c r="HB914" s="179"/>
      <c r="HC914" s="179"/>
      <c r="HD914" s="179"/>
      <c r="HE914" s="179"/>
      <c r="HF914" s="179"/>
      <c r="HG914" s="179"/>
      <c r="HH914" s="179"/>
      <c r="HI914" s="179"/>
      <c r="HJ914" s="179"/>
      <c r="HK914" s="179"/>
      <c r="HL914" s="179"/>
      <c r="HM914" s="179"/>
      <c r="HN914" s="179"/>
      <c r="HO914" s="179"/>
      <c r="HP914" s="179"/>
      <c r="HQ914" s="179"/>
      <c r="HR914" s="179"/>
      <c r="HS914" s="179"/>
      <c r="HT914" s="179"/>
      <c r="HU914" s="179"/>
      <c r="HV914" s="179"/>
      <c r="HW914" s="179"/>
      <c r="HX914" s="179"/>
      <c r="HY914" s="179"/>
      <c r="HZ914" s="179"/>
      <c r="IA914" s="179"/>
      <c r="IB914" s="179"/>
      <c r="IC914" s="179"/>
      <c r="ID914" s="179"/>
      <c r="IE914" s="179"/>
      <c r="IF914" s="179"/>
      <c r="IG914" s="179"/>
      <c r="IH914" s="179"/>
      <c r="II914" s="179"/>
      <c r="IJ914" s="179"/>
      <c r="IK914" s="179"/>
      <c r="IL914" s="179"/>
      <c r="IM914" s="179"/>
      <c r="IN914" s="179"/>
      <c r="IO914" s="179"/>
      <c r="IP914" s="179"/>
      <c r="IQ914" s="179"/>
      <c r="IR914" s="179"/>
      <c r="IS914" s="179"/>
      <c r="IT914" s="179"/>
      <c r="IU914" s="179"/>
      <c r="IV914" s="179"/>
      <c r="IW914" s="179"/>
      <c r="IX914" s="179"/>
      <c r="IY914" s="179"/>
      <c r="IZ914" s="179"/>
      <c r="JA914" s="179"/>
      <c r="JB914" s="179"/>
      <c r="JC914" s="179"/>
      <c r="JD914" s="179"/>
      <c r="JE914" s="179"/>
      <c r="JF914" s="179"/>
      <c r="JG914" s="179"/>
      <c r="JH914" s="179"/>
      <c r="JI914" s="179"/>
      <c r="JJ914" s="61"/>
    </row>
    <row r="915" spans="1:270" s="9" customFormat="1" ht="80.099999999999994" customHeight="1" x14ac:dyDescent="0.25">
      <c r="A915" s="9">
        <f t="shared" si="77"/>
        <v>893</v>
      </c>
      <c r="B915" s="9">
        <f t="shared" si="79"/>
        <v>42</v>
      </c>
      <c r="C915" s="11" t="s">
        <v>1518</v>
      </c>
      <c r="D915" s="10" t="s">
        <v>276</v>
      </c>
      <c r="E915" s="9" t="s">
        <v>280</v>
      </c>
      <c r="F915" s="9" t="s">
        <v>280</v>
      </c>
      <c r="G915" s="9" t="s">
        <v>3980</v>
      </c>
      <c r="H915" s="9" t="s">
        <v>4352</v>
      </c>
      <c r="I915" s="64" t="s">
        <v>4353</v>
      </c>
      <c r="J915" s="9">
        <v>3218014265</v>
      </c>
      <c r="K915" s="9" t="s">
        <v>280</v>
      </c>
      <c r="L915" s="9">
        <v>30.979869999999998</v>
      </c>
      <c r="M915" s="9">
        <v>69.879987999999997</v>
      </c>
      <c r="N915" s="9" t="s">
        <v>8</v>
      </c>
      <c r="O915" s="9" t="s">
        <v>7</v>
      </c>
      <c r="P915" s="9" t="s">
        <v>8</v>
      </c>
      <c r="Q915" s="9">
        <v>2</v>
      </c>
      <c r="T915" s="9" t="s">
        <v>3978</v>
      </c>
      <c r="U915" s="9">
        <v>35250</v>
      </c>
      <c r="V915" s="9" t="s">
        <v>258</v>
      </c>
      <c r="W915" s="10" t="s">
        <v>11</v>
      </c>
      <c r="X915" s="10" t="s">
        <v>1471</v>
      </c>
      <c r="Y915" s="4"/>
      <c r="Z915" s="179"/>
      <c r="AA915" s="179"/>
      <c r="AB915" s="179"/>
      <c r="AC915" s="179"/>
      <c r="AD915" s="179"/>
      <c r="AE915" s="179"/>
      <c r="AF915" s="179"/>
      <c r="AG915" s="179"/>
      <c r="AH915" s="179"/>
      <c r="AI915" s="179"/>
      <c r="AJ915" s="179"/>
      <c r="AK915" s="179"/>
      <c r="AL915" s="179"/>
      <c r="AM915" s="179"/>
      <c r="AN915" s="179"/>
      <c r="AO915" s="179"/>
      <c r="AP915" s="179"/>
      <c r="AQ915" s="179"/>
      <c r="AR915" s="179"/>
      <c r="AS915" s="179"/>
      <c r="AT915" s="179"/>
      <c r="AU915" s="179"/>
      <c r="AV915" s="179"/>
      <c r="AW915" s="179"/>
      <c r="AX915" s="179"/>
      <c r="AY915" s="179"/>
      <c r="AZ915" s="179"/>
      <c r="BA915" s="179"/>
      <c r="BB915" s="179"/>
      <c r="BC915" s="179"/>
      <c r="BD915" s="179"/>
      <c r="BE915" s="179"/>
      <c r="BF915" s="179"/>
      <c r="BG915" s="179"/>
      <c r="BH915" s="179"/>
      <c r="BI915" s="179"/>
      <c r="BJ915" s="179"/>
      <c r="BK915" s="179"/>
      <c r="BL915" s="179"/>
      <c r="BM915" s="179"/>
      <c r="BN915" s="179"/>
      <c r="BO915" s="179"/>
      <c r="BP915" s="179"/>
      <c r="BQ915" s="179"/>
      <c r="BR915" s="179"/>
      <c r="BS915" s="179"/>
      <c r="BT915" s="179"/>
      <c r="BU915" s="179"/>
      <c r="BV915" s="179"/>
      <c r="BW915" s="179"/>
      <c r="BX915" s="179"/>
      <c r="BY915" s="179"/>
      <c r="BZ915" s="179"/>
      <c r="CA915" s="179"/>
      <c r="CB915" s="179"/>
      <c r="CC915" s="179"/>
      <c r="CD915" s="179"/>
      <c r="CE915" s="179"/>
      <c r="CF915" s="179"/>
      <c r="CG915" s="179"/>
      <c r="CH915" s="179"/>
      <c r="CI915" s="179"/>
      <c r="CJ915" s="179"/>
      <c r="CK915" s="179"/>
      <c r="CL915" s="179"/>
      <c r="CM915" s="179"/>
      <c r="CN915" s="179"/>
      <c r="CO915" s="179"/>
      <c r="CP915" s="179"/>
      <c r="CQ915" s="179"/>
      <c r="CR915" s="179"/>
      <c r="CS915" s="179"/>
      <c r="CT915" s="179"/>
      <c r="CU915" s="179"/>
      <c r="CV915" s="179"/>
      <c r="CW915" s="179"/>
      <c r="CX915" s="179"/>
      <c r="CY915" s="179"/>
      <c r="CZ915" s="179"/>
      <c r="DA915" s="179"/>
      <c r="DB915" s="179"/>
      <c r="DC915" s="179"/>
      <c r="DD915" s="179"/>
      <c r="DE915" s="179"/>
      <c r="DF915" s="179"/>
      <c r="DG915" s="179"/>
      <c r="DH915" s="179"/>
      <c r="DI915" s="179"/>
      <c r="DJ915" s="179"/>
      <c r="DK915" s="179"/>
      <c r="DL915" s="179"/>
      <c r="DM915" s="179"/>
      <c r="DN915" s="179"/>
      <c r="DO915" s="179"/>
      <c r="DP915" s="179"/>
      <c r="DQ915" s="179"/>
      <c r="DR915" s="179"/>
      <c r="DS915" s="179"/>
      <c r="DT915" s="179"/>
      <c r="DU915" s="179"/>
      <c r="DV915" s="179"/>
      <c r="DW915" s="179"/>
      <c r="DX915" s="179"/>
      <c r="DY915" s="179"/>
      <c r="DZ915" s="179"/>
      <c r="EA915" s="179"/>
      <c r="EB915" s="179"/>
      <c r="EC915" s="179"/>
      <c r="ED915" s="179"/>
      <c r="EE915" s="179"/>
      <c r="EF915" s="179"/>
      <c r="EG915" s="179"/>
      <c r="EH915" s="179"/>
      <c r="EI915" s="179"/>
      <c r="EJ915" s="179"/>
      <c r="EK915" s="179"/>
      <c r="EL915" s="179"/>
      <c r="EM915" s="179"/>
      <c r="EN915" s="179"/>
      <c r="EO915" s="179"/>
      <c r="EP915" s="179"/>
      <c r="EQ915" s="179"/>
      <c r="ER915" s="179"/>
      <c r="ES915" s="179"/>
      <c r="ET915" s="179"/>
      <c r="EU915" s="179"/>
      <c r="EV915" s="179"/>
      <c r="EW915" s="179"/>
      <c r="EX915" s="179"/>
      <c r="EY915" s="179"/>
      <c r="EZ915" s="179"/>
      <c r="FA915" s="179"/>
      <c r="FB915" s="179"/>
      <c r="FC915" s="179"/>
      <c r="FD915" s="179"/>
      <c r="FE915" s="179"/>
      <c r="FF915" s="179"/>
      <c r="FG915" s="179"/>
      <c r="FH915" s="179"/>
      <c r="FI915" s="179"/>
      <c r="FJ915" s="179"/>
      <c r="FK915" s="179"/>
      <c r="FL915" s="179"/>
      <c r="FM915" s="179"/>
      <c r="FN915" s="179"/>
      <c r="FO915" s="179"/>
      <c r="FP915" s="179"/>
      <c r="FQ915" s="179"/>
      <c r="FR915" s="179"/>
      <c r="FS915" s="179"/>
      <c r="FT915" s="179"/>
      <c r="FU915" s="179"/>
      <c r="FV915" s="179"/>
      <c r="FW915" s="179"/>
      <c r="FX915" s="179"/>
      <c r="FY915" s="179"/>
      <c r="FZ915" s="179"/>
      <c r="GA915" s="179"/>
      <c r="GB915" s="179"/>
      <c r="GC915" s="179"/>
      <c r="GD915" s="179"/>
      <c r="GE915" s="179"/>
      <c r="GF915" s="179"/>
      <c r="GG915" s="179"/>
      <c r="GH915" s="179"/>
      <c r="GI915" s="179"/>
      <c r="GJ915" s="179"/>
      <c r="GK915" s="179"/>
      <c r="GL915" s="179"/>
      <c r="GM915" s="179"/>
      <c r="GN915" s="179"/>
      <c r="GO915" s="179"/>
      <c r="GP915" s="179"/>
      <c r="GQ915" s="179"/>
      <c r="GR915" s="179"/>
      <c r="GS915" s="179"/>
      <c r="GT915" s="179"/>
      <c r="GU915" s="179"/>
      <c r="GV915" s="179"/>
      <c r="GW915" s="179"/>
      <c r="GX915" s="179"/>
      <c r="GY915" s="179"/>
      <c r="GZ915" s="179"/>
      <c r="HA915" s="179"/>
      <c r="HB915" s="179"/>
      <c r="HC915" s="179"/>
      <c r="HD915" s="179"/>
      <c r="HE915" s="179"/>
      <c r="HF915" s="179"/>
      <c r="HG915" s="179"/>
      <c r="HH915" s="179"/>
      <c r="HI915" s="179"/>
      <c r="HJ915" s="179"/>
      <c r="HK915" s="179"/>
      <c r="HL915" s="179"/>
      <c r="HM915" s="179"/>
      <c r="HN915" s="179"/>
      <c r="HO915" s="179"/>
      <c r="HP915" s="179"/>
      <c r="HQ915" s="179"/>
      <c r="HR915" s="179"/>
      <c r="HS915" s="179"/>
      <c r="HT915" s="179"/>
      <c r="HU915" s="179"/>
      <c r="HV915" s="179"/>
      <c r="HW915" s="179"/>
      <c r="HX915" s="179"/>
      <c r="HY915" s="179"/>
      <c r="HZ915" s="179"/>
      <c r="IA915" s="179"/>
      <c r="IB915" s="179"/>
      <c r="IC915" s="179"/>
      <c r="ID915" s="179"/>
      <c r="IE915" s="179"/>
      <c r="IF915" s="179"/>
      <c r="IG915" s="179"/>
      <c r="IH915" s="179"/>
      <c r="II915" s="179"/>
      <c r="IJ915" s="179"/>
      <c r="IK915" s="179"/>
      <c r="IL915" s="179"/>
      <c r="IM915" s="179"/>
      <c r="IN915" s="179"/>
      <c r="IO915" s="179"/>
      <c r="IP915" s="179"/>
      <c r="IQ915" s="179"/>
      <c r="IR915" s="179"/>
      <c r="IS915" s="179"/>
      <c r="IT915" s="179"/>
      <c r="IU915" s="179"/>
      <c r="IV915" s="179"/>
      <c r="IW915" s="179"/>
      <c r="IX915" s="179"/>
      <c r="IY915" s="179"/>
      <c r="IZ915" s="179"/>
      <c r="JA915" s="179"/>
      <c r="JB915" s="179"/>
      <c r="JC915" s="179"/>
      <c r="JD915" s="179"/>
      <c r="JE915" s="179"/>
      <c r="JF915" s="179"/>
      <c r="JG915" s="179"/>
      <c r="JH915" s="179"/>
      <c r="JI915" s="179"/>
      <c r="JJ915" s="61"/>
    </row>
    <row r="916" spans="1:270" s="9" customFormat="1" ht="80.099999999999994" customHeight="1" x14ac:dyDescent="0.25">
      <c r="A916" s="9">
        <f t="shared" si="77"/>
        <v>894</v>
      </c>
      <c r="B916" s="9">
        <f t="shared" si="79"/>
        <v>43</v>
      </c>
      <c r="C916" s="11" t="s">
        <v>1518</v>
      </c>
      <c r="D916" s="10" t="s">
        <v>276</v>
      </c>
      <c r="E916" s="9" t="s">
        <v>280</v>
      </c>
      <c r="F916" s="9" t="s">
        <v>280</v>
      </c>
      <c r="G916" s="9" t="s">
        <v>3980</v>
      </c>
      <c r="H916" s="9" t="s">
        <v>991</v>
      </c>
      <c r="I916" s="64" t="s">
        <v>4354</v>
      </c>
      <c r="J916" s="9">
        <v>3495160345</v>
      </c>
      <c r="K916" s="9" t="s">
        <v>280</v>
      </c>
      <c r="L916" s="9">
        <v>30.962845999999999</v>
      </c>
      <c r="M916" s="9">
        <v>69.872176999999994</v>
      </c>
      <c r="N916" s="9" t="s">
        <v>8</v>
      </c>
      <c r="O916" s="9" t="s">
        <v>7</v>
      </c>
      <c r="P916" s="9" t="s">
        <v>8</v>
      </c>
      <c r="Q916" s="9">
        <v>2</v>
      </c>
      <c r="T916" s="9" t="s">
        <v>3978</v>
      </c>
      <c r="U916" s="9">
        <v>35250</v>
      </c>
      <c r="V916" s="9" t="s">
        <v>258</v>
      </c>
      <c r="W916" s="10" t="s">
        <v>11</v>
      </c>
      <c r="X916" s="10" t="s">
        <v>1471</v>
      </c>
      <c r="Y916" s="4"/>
      <c r="Z916" s="179"/>
      <c r="AA916" s="179"/>
      <c r="AB916" s="179"/>
      <c r="AC916" s="179"/>
      <c r="AD916" s="179"/>
      <c r="AE916" s="179"/>
      <c r="AF916" s="179"/>
      <c r="AG916" s="179"/>
      <c r="AH916" s="179"/>
      <c r="AI916" s="179"/>
      <c r="AJ916" s="179"/>
      <c r="AK916" s="179"/>
      <c r="AL916" s="179"/>
      <c r="AM916" s="179"/>
      <c r="AN916" s="179"/>
      <c r="AO916" s="179"/>
      <c r="AP916" s="179"/>
      <c r="AQ916" s="179"/>
      <c r="AR916" s="179"/>
      <c r="AS916" s="179"/>
      <c r="AT916" s="179"/>
      <c r="AU916" s="179"/>
      <c r="AV916" s="179"/>
      <c r="AW916" s="179"/>
      <c r="AX916" s="179"/>
      <c r="AY916" s="179"/>
      <c r="AZ916" s="179"/>
      <c r="BA916" s="179"/>
      <c r="BB916" s="179"/>
      <c r="BC916" s="179"/>
      <c r="BD916" s="179"/>
      <c r="BE916" s="179"/>
      <c r="BF916" s="179"/>
      <c r="BG916" s="179"/>
      <c r="BH916" s="179"/>
      <c r="BI916" s="179"/>
      <c r="BJ916" s="179"/>
      <c r="BK916" s="179"/>
      <c r="BL916" s="179"/>
      <c r="BM916" s="179"/>
      <c r="BN916" s="179"/>
      <c r="BO916" s="179"/>
      <c r="BP916" s="179"/>
      <c r="BQ916" s="179"/>
      <c r="BR916" s="179"/>
      <c r="BS916" s="179"/>
      <c r="BT916" s="179"/>
      <c r="BU916" s="179"/>
      <c r="BV916" s="179"/>
      <c r="BW916" s="179"/>
      <c r="BX916" s="179"/>
      <c r="BY916" s="179"/>
      <c r="BZ916" s="179"/>
      <c r="CA916" s="179"/>
      <c r="CB916" s="179"/>
      <c r="CC916" s="179"/>
      <c r="CD916" s="179"/>
      <c r="CE916" s="179"/>
      <c r="CF916" s="179"/>
      <c r="CG916" s="179"/>
      <c r="CH916" s="179"/>
      <c r="CI916" s="179"/>
      <c r="CJ916" s="179"/>
      <c r="CK916" s="179"/>
      <c r="CL916" s="179"/>
      <c r="CM916" s="179"/>
      <c r="CN916" s="179"/>
      <c r="CO916" s="179"/>
      <c r="CP916" s="179"/>
      <c r="CQ916" s="179"/>
      <c r="CR916" s="179"/>
      <c r="CS916" s="179"/>
      <c r="CT916" s="179"/>
      <c r="CU916" s="179"/>
      <c r="CV916" s="179"/>
      <c r="CW916" s="179"/>
      <c r="CX916" s="179"/>
      <c r="CY916" s="179"/>
      <c r="CZ916" s="179"/>
      <c r="DA916" s="179"/>
      <c r="DB916" s="179"/>
      <c r="DC916" s="179"/>
      <c r="DD916" s="179"/>
      <c r="DE916" s="179"/>
      <c r="DF916" s="179"/>
      <c r="DG916" s="179"/>
      <c r="DH916" s="179"/>
      <c r="DI916" s="179"/>
      <c r="DJ916" s="179"/>
      <c r="DK916" s="179"/>
      <c r="DL916" s="179"/>
      <c r="DM916" s="179"/>
      <c r="DN916" s="179"/>
      <c r="DO916" s="179"/>
      <c r="DP916" s="179"/>
      <c r="DQ916" s="179"/>
      <c r="DR916" s="179"/>
      <c r="DS916" s="179"/>
      <c r="DT916" s="179"/>
      <c r="DU916" s="179"/>
      <c r="DV916" s="179"/>
      <c r="DW916" s="179"/>
      <c r="DX916" s="179"/>
      <c r="DY916" s="179"/>
      <c r="DZ916" s="179"/>
      <c r="EA916" s="179"/>
      <c r="EB916" s="179"/>
      <c r="EC916" s="179"/>
      <c r="ED916" s="179"/>
      <c r="EE916" s="179"/>
      <c r="EF916" s="179"/>
      <c r="EG916" s="179"/>
      <c r="EH916" s="179"/>
      <c r="EI916" s="179"/>
      <c r="EJ916" s="179"/>
      <c r="EK916" s="179"/>
      <c r="EL916" s="179"/>
      <c r="EM916" s="179"/>
      <c r="EN916" s="179"/>
      <c r="EO916" s="179"/>
      <c r="EP916" s="179"/>
      <c r="EQ916" s="179"/>
      <c r="ER916" s="179"/>
      <c r="ES916" s="179"/>
      <c r="ET916" s="179"/>
      <c r="EU916" s="179"/>
      <c r="EV916" s="179"/>
      <c r="EW916" s="179"/>
      <c r="EX916" s="179"/>
      <c r="EY916" s="179"/>
      <c r="EZ916" s="179"/>
      <c r="FA916" s="179"/>
      <c r="FB916" s="179"/>
      <c r="FC916" s="179"/>
      <c r="FD916" s="179"/>
      <c r="FE916" s="179"/>
      <c r="FF916" s="179"/>
      <c r="FG916" s="179"/>
      <c r="FH916" s="179"/>
      <c r="FI916" s="179"/>
      <c r="FJ916" s="179"/>
      <c r="FK916" s="179"/>
      <c r="FL916" s="179"/>
      <c r="FM916" s="179"/>
      <c r="FN916" s="179"/>
      <c r="FO916" s="179"/>
      <c r="FP916" s="179"/>
      <c r="FQ916" s="179"/>
      <c r="FR916" s="179"/>
      <c r="FS916" s="179"/>
      <c r="FT916" s="179"/>
      <c r="FU916" s="179"/>
      <c r="FV916" s="179"/>
      <c r="FW916" s="179"/>
      <c r="FX916" s="179"/>
      <c r="FY916" s="179"/>
      <c r="FZ916" s="179"/>
      <c r="GA916" s="179"/>
      <c r="GB916" s="179"/>
      <c r="GC916" s="179"/>
      <c r="GD916" s="179"/>
      <c r="GE916" s="179"/>
      <c r="GF916" s="179"/>
      <c r="GG916" s="179"/>
      <c r="GH916" s="179"/>
      <c r="GI916" s="179"/>
      <c r="GJ916" s="179"/>
      <c r="GK916" s="179"/>
      <c r="GL916" s="179"/>
      <c r="GM916" s="179"/>
      <c r="GN916" s="179"/>
      <c r="GO916" s="179"/>
      <c r="GP916" s="179"/>
      <c r="GQ916" s="179"/>
      <c r="GR916" s="179"/>
      <c r="GS916" s="179"/>
      <c r="GT916" s="179"/>
      <c r="GU916" s="179"/>
      <c r="GV916" s="179"/>
      <c r="GW916" s="179"/>
      <c r="GX916" s="179"/>
      <c r="GY916" s="179"/>
      <c r="GZ916" s="179"/>
      <c r="HA916" s="179"/>
      <c r="HB916" s="179"/>
      <c r="HC916" s="179"/>
      <c r="HD916" s="179"/>
      <c r="HE916" s="179"/>
      <c r="HF916" s="179"/>
      <c r="HG916" s="179"/>
      <c r="HH916" s="179"/>
      <c r="HI916" s="179"/>
      <c r="HJ916" s="179"/>
      <c r="HK916" s="179"/>
      <c r="HL916" s="179"/>
      <c r="HM916" s="179"/>
      <c r="HN916" s="179"/>
      <c r="HO916" s="179"/>
      <c r="HP916" s="179"/>
      <c r="HQ916" s="179"/>
      <c r="HR916" s="179"/>
      <c r="HS916" s="179"/>
      <c r="HT916" s="179"/>
      <c r="HU916" s="179"/>
      <c r="HV916" s="179"/>
      <c r="HW916" s="179"/>
      <c r="HX916" s="179"/>
      <c r="HY916" s="179"/>
      <c r="HZ916" s="179"/>
      <c r="IA916" s="179"/>
      <c r="IB916" s="179"/>
      <c r="IC916" s="179"/>
      <c r="ID916" s="179"/>
      <c r="IE916" s="179"/>
      <c r="IF916" s="179"/>
      <c r="IG916" s="179"/>
      <c r="IH916" s="179"/>
      <c r="II916" s="179"/>
      <c r="IJ916" s="179"/>
      <c r="IK916" s="179"/>
      <c r="IL916" s="179"/>
      <c r="IM916" s="179"/>
      <c r="IN916" s="179"/>
      <c r="IO916" s="179"/>
      <c r="IP916" s="179"/>
      <c r="IQ916" s="179"/>
      <c r="IR916" s="179"/>
      <c r="IS916" s="179"/>
      <c r="IT916" s="179"/>
      <c r="IU916" s="179"/>
      <c r="IV916" s="179"/>
      <c r="IW916" s="179"/>
      <c r="IX916" s="179"/>
      <c r="IY916" s="179"/>
      <c r="IZ916" s="179"/>
      <c r="JA916" s="179"/>
      <c r="JB916" s="179"/>
      <c r="JC916" s="179"/>
      <c r="JD916" s="179"/>
      <c r="JE916" s="179"/>
      <c r="JF916" s="179"/>
      <c r="JG916" s="179"/>
      <c r="JH916" s="179"/>
      <c r="JI916" s="179"/>
      <c r="JJ916" s="61"/>
    </row>
    <row r="917" spans="1:270" s="9" customFormat="1" ht="80.099999999999994" customHeight="1" x14ac:dyDescent="0.25">
      <c r="A917" s="9">
        <f t="shared" si="77"/>
        <v>895</v>
      </c>
      <c r="B917" s="9">
        <f t="shared" si="79"/>
        <v>44</v>
      </c>
      <c r="C917" s="11" t="s">
        <v>1518</v>
      </c>
      <c r="D917" s="10" t="s">
        <v>276</v>
      </c>
      <c r="E917" s="9" t="s">
        <v>4017</v>
      </c>
      <c r="F917" s="9" t="s">
        <v>4017</v>
      </c>
      <c r="G917" s="9" t="s">
        <v>4191</v>
      </c>
      <c r="H917" s="9" t="s">
        <v>4311</v>
      </c>
      <c r="I917" s="64" t="s">
        <v>4355</v>
      </c>
      <c r="J917" s="9">
        <v>3471213919</v>
      </c>
      <c r="K917" s="9" t="s">
        <v>4017</v>
      </c>
      <c r="L917" s="9">
        <v>31.072137000000001</v>
      </c>
      <c r="M917" s="9">
        <v>69.876220000000004</v>
      </c>
      <c r="N917" s="9" t="s">
        <v>8</v>
      </c>
      <c r="O917" s="9" t="s">
        <v>7</v>
      </c>
      <c r="P917" s="9" t="s">
        <v>8</v>
      </c>
      <c r="Q917" s="9">
        <v>2</v>
      </c>
      <c r="T917" s="9" t="s">
        <v>3978</v>
      </c>
      <c r="U917" s="9">
        <v>35250</v>
      </c>
      <c r="V917" s="9" t="s">
        <v>258</v>
      </c>
      <c r="W917" s="10" t="s">
        <v>11</v>
      </c>
      <c r="X917" s="10" t="s">
        <v>1471</v>
      </c>
      <c r="Y917" s="4"/>
      <c r="Z917" s="179"/>
      <c r="AA917" s="179"/>
      <c r="AB917" s="179"/>
      <c r="AC917" s="179"/>
      <c r="AD917" s="179"/>
      <c r="AE917" s="179"/>
      <c r="AF917" s="179"/>
      <c r="AG917" s="179"/>
      <c r="AH917" s="179"/>
      <c r="AI917" s="179"/>
      <c r="AJ917" s="179"/>
      <c r="AK917" s="179"/>
      <c r="AL917" s="179"/>
      <c r="AM917" s="179"/>
      <c r="AN917" s="179"/>
      <c r="AO917" s="179"/>
      <c r="AP917" s="179"/>
      <c r="AQ917" s="179"/>
      <c r="AR917" s="179"/>
      <c r="AS917" s="179"/>
      <c r="AT917" s="179"/>
      <c r="AU917" s="179"/>
      <c r="AV917" s="179"/>
      <c r="AW917" s="179"/>
      <c r="AX917" s="179"/>
      <c r="AY917" s="179"/>
      <c r="AZ917" s="179"/>
      <c r="BA917" s="179"/>
      <c r="BB917" s="179"/>
      <c r="BC917" s="179"/>
      <c r="BD917" s="179"/>
      <c r="BE917" s="179"/>
      <c r="BF917" s="179"/>
      <c r="BG917" s="179"/>
      <c r="BH917" s="179"/>
      <c r="BI917" s="179"/>
      <c r="BJ917" s="179"/>
      <c r="BK917" s="179"/>
      <c r="BL917" s="179"/>
      <c r="BM917" s="179"/>
      <c r="BN917" s="179"/>
      <c r="BO917" s="179"/>
      <c r="BP917" s="179"/>
      <c r="BQ917" s="179"/>
      <c r="BR917" s="179"/>
      <c r="BS917" s="179"/>
      <c r="BT917" s="179"/>
      <c r="BU917" s="179"/>
      <c r="BV917" s="179"/>
      <c r="BW917" s="179"/>
      <c r="BX917" s="179"/>
      <c r="BY917" s="179"/>
      <c r="BZ917" s="179"/>
      <c r="CA917" s="179"/>
      <c r="CB917" s="179"/>
      <c r="CC917" s="179"/>
      <c r="CD917" s="179"/>
      <c r="CE917" s="179"/>
      <c r="CF917" s="179"/>
      <c r="CG917" s="179"/>
      <c r="CH917" s="179"/>
      <c r="CI917" s="179"/>
      <c r="CJ917" s="179"/>
      <c r="CK917" s="179"/>
      <c r="CL917" s="179"/>
      <c r="CM917" s="179"/>
      <c r="CN917" s="179"/>
      <c r="CO917" s="179"/>
      <c r="CP917" s="179"/>
      <c r="CQ917" s="179"/>
      <c r="CR917" s="179"/>
      <c r="CS917" s="179"/>
      <c r="CT917" s="179"/>
      <c r="CU917" s="179"/>
      <c r="CV917" s="179"/>
      <c r="CW917" s="179"/>
      <c r="CX917" s="179"/>
      <c r="CY917" s="179"/>
      <c r="CZ917" s="179"/>
      <c r="DA917" s="179"/>
      <c r="DB917" s="179"/>
      <c r="DC917" s="179"/>
      <c r="DD917" s="179"/>
      <c r="DE917" s="179"/>
      <c r="DF917" s="179"/>
      <c r="DG917" s="179"/>
      <c r="DH917" s="179"/>
      <c r="DI917" s="179"/>
      <c r="DJ917" s="179"/>
      <c r="DK917" s="179"/>
      <c r="DL917" s="179"/>
      <c r="DM917" s="179"/>
      <c r="DN917" s="179"/>
      <c r="DO917" s="179"/>
      <c r="DP917" s="179"/>
      <c r="DQ917" s="179"/>
      <c r="DR917" s="179"/>
      <c r="DS917" s="179"/>
      <c r="DT917" s="179"/>
      <c r="DU917" s="179"/>
      <c r="DV917" s="179"/>
      <c r="DW917" s="179"/>
      <c r="DX917" s="179"/>
      <c r="DY917" s="179"/>
      <c r="DZ917" s="179"/>
      <c r="EA917" s="179"/>
      <c r="EB917" s="179"/>
      <c r="EC917" s="179"/>
      <c r="ED917" s="179"/>
      <c r="EE917" s="179"/>
      <c r="EF917" s="179"/>
      <c r="EG917" s="179"/>
      <c r="EH917" s="179"/>
      <c r="EI917" s="179"/>
      <c r="EJ917" s="179"/>
      <c r="EK917" s="179"/>
      <c r="EL917" s="179"/>
      <c r="EM917" s="179"/>
      <c r="EN917" s="179"/>
      <c r="EO917" s="179"/>
      <c r="EP917" s="179"/>
      <c r="EQ917" s="179"/>
      <c r="ER917" s="179"/>
      <c r="ES917" s="179"/>
      <c r="ET917" s="179"/>
      <c r="EU917" s="179"/>
      <c r="EV917" s="179"/>
      <c r="EW917" s="179"/>
      <c r="EX917" s="179"/>
      <c r="EY917" s="179"/>
      <c r="EZ917" s="179"/>
      <c r="FA917" s="179"/>
      <c r="FB917" s="179"/>
      <c r="FC917" s="179"/>
      <c r="FD917" s="179"/>
      <c r="FE917" s="179"/>
      <c r="FF917" s="179"/>
      <c r="FG917" s="179"/>
      <c r="FH917" s="179"/>
      <c r="FI917" s="179"/>
      <c r="FJ917" s="179"/>
      <c r="FK917" s="179"/>
      <c r="FL917" s="179"/>
      <c r="FM917" s="179"/>
      <c r="FN917" s="179"/>
      <c r="FO917" s="179"/>
      <c r="FP917" s="179"/>
      <c r="FQ917" s="179"/>
      <c r="FR917" s="179"/>
      <c r="FS917" s="179"/>
      <c r="FT917" s="179"/>
      <c r="FU917" s="179"/>
      <c r="FV917" s="179"/>
      <c r="FW917" s="179"/>
      <c r="FX917" s="179"/>
      <c r="FY917" s="179"/>
      <c r="FZ917" s="179"/>
      <c r="GA917" s="179"/>
      <c r="GB917" s="179"/>
      <c r="GC917" s="179"/>
      <c r="GD917" s="179"/>
      <c r="GE917" s="179"/>
      <c r="GF917" s="179"/>
      <c r="GG917" s="179"/>
      <c r="GH917" s="179"/>
      <c r="GI917" s="179"/>
      <c r="GJ917" s="179"/>
      <c r="GK917" s="179"/>
      <c r="GL917" s="179"/>
      <c r="GM917" s="179"/>
      <c r="GN917" s="179"/>
      <c r="GO917" s="179"/>
      <c r="GP917" s="179"/>
      <c r="GQ917" s="179"/>
      <c r="GR917" s="179"/>
      <c r="GS917" s="179"/>
      <c r="GT917" s="179"/>
      <c r="GU917" s="179"/>
      <c r="GV917" s="179"/>
      <c r="GW917" s="179"/>
      <c r="GX917" s="179"/>
      <c r="GY917" s="179"/>
      <c r="GZ917" s="179"/>
      <c r="HA917" s="179"/>
      <c r="HB917" s="179"/>
      <c r="HC917" s="179"/>
      <c r="HD917" s="179"/>
      <c r="HE917" s="179"/>
      <c r="HF917" s="179"/>
      <c r="HG917" s="179"/>
      <c r="HH917" s="179"/>
      <c r="HI917" s="179"/>
      <c r="HJ917" s="179"/>
      <c r="HK917" s="179"/>
      <c r="HL917" s="179"/>
      <c r="HM917" s="179"/>
      <c r="HN917" s="179"/>
      <c r="HO917" s="179"/>
      <c r="HP917" s="179"/>
      <c r="HQ917" s="179"/>
      <c r="HR917" s="179"/>
      <c r="HS917" s="179"/>
      <c r="HT917" s="179"/>
      <c r="HU917" s="179"/>
      <c r="HV917" s="179"/>
      <c r="HW917" s="179"/>
      <c r="HX917" s="179"/>
      <c r="HY917" s="179"/>
      <c r="HZ917" s="179"/>
      <c r="IA917" s="179"/>
      <c r="IB917" s="179"/>
      <c r="IC917" s="179"/>
      <c r="ID917" s="179"/>
      <c r="IE917" s="179"/>
      <c r="IF917" s="179"/>
      <c r="IG917" s="179"/>
      <c r="IH917" s="179"/>
      <c r="II917" s="179"/>
      <c r="IJ917" s="179"/>
      <c r="IK917" s="179"/>
      <c r="IL917" s="179"/>
      <c r="IM917" s="179"/>
      <c r="IN917" s="179"/>
      <c r="IO917" s="179"/>
      <c r="IP917" s="179"/>
      <c r="IQ917" s="179"/>
      <c r="IR917" s="179"/>
      <c r="IS917" s="179"/>
      <c r="IT917" s="179"/>
      <c r="IU917" s="179"/>
      <c r="IV917" s="179"/>
      <c r="IW917" s="179"/>
      <c r="IX917" s="179"/>
      <c r="IY917" s="179"/>
      <c r="IZ917" s="179"/>
      <c r="JA917" s="179"/>
      <c r="JB917" s="179"/>
      <c r="JC917" s="179"/>
      <c r="JD917" s="179"/>
      <c r="JE917" s="179"/>
      <c r="JF917" s="179"/>
      <c r="JG917" s="179"/>
      <c r="JH917" s="179"/>
      <c r="JI917" s="179"/>
      <c r="JJ917" s="61"/>
    </row>
    <row r="918" spans="1:270" s="9" customFormat="1" ht="80.099999999999994" customHeight="1" x14ac:dyDescent="0.25">
      <c r="A918" s="9">
        <f t="shared" si="77"/>
        <v>896</v>
      </c>
      <c r="B918" s="9">
        <f t="shared" si="79"/>
        <v>45</v>
      </c>
      <c r="C918" s="11" t="s">
        <v>1518</v>
      </c>
      <c r="D918" s="10" t="s">
        <v>276</v>
      </c>
      <c r="E918" s="9" t="s">
        <v>280</v>
      </c>
      <c r="F918" s="9" t="s">
        <v>280</v>
      </c>
      <c r="G918" s="9" t="s">
        <v>1243</v>
      </c>
      <c r="H918" s="9" t="s">
        <v>4356</v>
      </c>
      <c r="I918" s="64" t="s">
        <v>4357</v>
      </c>
      <c r="J918" s="9">
        <v>3313038099</v>
      </c>
      <c r="K918" s="9" t="s">
        <v>280</v>
      </c>
      <c r="L918" s="9">
        <v>30.852084000000001</v>
      </c>
      <c r="M918" s="9">
        <v>69.870987999999997</v>
      </c>
      <c r="N918" s="9" t="s">
        <v>8</v>
      </c>
      <c r="O918" s="9" t="s">
        <v>7</v>
      </c>
      <c r="P918" s="9" t="s">
        <v>8</v>
      </c>
      <c r="Q918" s="9">
        <v>2</v>
      </c>
      <c r="T918" s="9" t="s">
        <v>3978</v>
      </c>
      <c r="U918" s="9">
        <v>35250</v>
      </c>
      <c r="V918" s="9" t="s">
        <v>258</v>
      </c>
      <c r="W918" s="10" t="s">
        <v>11</v>
      </c>
      <c r="X918" s="10" t="s">
        <v>1471</v>
      </c>
      <c r="Y918" s="4"/>
      <c r="Z918" s="179"/>
      <c r="AA918" s="179"/>
      <c r="AB918" s="179"/>
      <c r="AC918" s="179"/>
      <c r="AD918" s="179"/>
      <c r="AE918" s="179"/>
      <c r="AF918" s="179"/>
      <c r="AG918" s="179"/>
      <c r="AH918" s="179"/>
      <c r="AI918" s="179"/>
      <c r="AJ918" s="179"/>
      <c r="AK918" s="179"/>
      <c r="AL918" s="179"/>
      <c r="AM918" s="179"/>
      <c r="AN918" s="179"/>
      <c r="AO918" s="179"/>
      <c r="AP918" s="179"/>
      <c r="AQ918" s="179"/>
      <c r="AR918" s="179"/>
      <c r="AS918" s="179"/>
      <c r="AT918" s="179"/>
      <c r="AU918" s="179"/>
      <c r="AV918" s="179"/>
      <c r="AW918" s="179"/>
      <c r="AX918" s="179"/>
      <c r="AY918" s="179"/>
      <c r="AZ918" s="179"/>
      <c r="BA918" s="179"/>
      <c r="BB918" s="179"/>
      <c r="BC918" s="179"/>
      <c r="BD918" s="179"/>
      <c r="BE918" s="179"/>
      <c r="BF918" s="179"/>
      <c r="BG918" s="179"/>
      <c r="BH918" s="179"/>
      <c r="BI918" s="179"/>
      <c r="BJ918" s="179"/>
      <c r="BK918" s="179"/>
      <c r="BL918" s="179"/>
      <c r="BM918" s="179"/>
      <c r="BN918" s="179"/>
      <c r="BO918" s="179"/>
      <c r="BP918" s="179"/>
      <c r="BQ918" s="179"/>
      <c r="BR918" s="179"/>
      <c r="BS918" s="179"/>
      <c r="BT918" s="179"/>
      <c r="BU918" s="179"/>
      <c r="BV918" s="179"/>
      <c r="BW918" s="179"/>
      <c r="BX918" s="179"/>
      <c r="BY918" s="179"/>
      <c r="BZ918" s="179"/>
      <c r="CA918" s="179"/>
      <c r="CB918" s="179"/>
      <c r="CC918" s="179"/>
      <c r="CD918" s="179"/>
      <c r="CE918" s="179"/>
      <c r="CF918" s="179"/>
      <c r="CG918" s="179"/>
      <c r="CH918" s="179"/>
      <c r="CI918" s="179"/>
      <c r="CJ918" s="179"/>
      <c r="CK918" s="179"/>
      <c r="CL918" s="179"/>
      <c r="CM918" s="179"/>
      <c r="CN918" s="179"/>
      <c r="CO918" s="179"/>
      <c r="CP918" s="179"/>
      <c r="CQ918" s="179"/>
      <c r="CR918" s="179"/>
      <c r="CS918" s="179"/>
      <c r="CT918" s="179"/>
      <c r="CU918" s="179"/>
      <c r="CV918" s="179"/>
      <c r="CW918" s="179"/>
      <c r="CX918" s="179"/>
      <c r="CY918" s="179"/>
      <c r="CZ918" s="179"/>
      <c r="DA918" s="179"/>
      <c r="DB918" s="179"/>
      <c r="DC918" s="179"/>
      <c r="DD918" s="179"/>
      <c r="DE918" s="179"/>
      <c r="DF918" s="179"/>
      <c r="DG918" s="179"/>
      <c r="DH918" s="179"/>
      <c r="DI918" s="179"/>
      <c r="DJ918" s="179"/>
      <c r="DK918" s="179"/>
      <c r="DL918" s="179"/>
      <c r="DM918" s="179"/>
      <c r="DN918" s="179"/>
      <c r="DO918" s="179"/>
      <c r="DP918" s="179"/>
      <c r="DQ918" s="179"/>
      <c r="DR918" s="179"/>
      <c r="DS918" s="179"/>
      <c r="DT918" s="179"/>
      <c r="DU918" s="179"/>
      <c r="DV918" s="179"/>
      <c r="DW918" s="179"/>
      <c r="DX918" s="179"/>
      <c r="DY918" s="179"/>
      <c r="DZ918" s="179"/>
      <c r="EA918" s="179"/>
      <c r="EB918" s="179"/>
      <c r="EC918" s="179"/>
      <c r="ED918" s="179"/>
      <c r="EE918" s="179"/>
      <c r="EF918" s="179"/>
      <c r="EG918" s="179"/>
      <c r="EH918" s="179"/>
      <c r="EI918" s="179"/>
      <c r="EJ918" s="179"/>
      <c r="EK918" s="179"/>
      <c r="EL918" s="179"/>
      <c r="EM918" s="179"/>
      <c r="EN918" s="179"/>
      <c r="EO918" s="179"/>
      <c r="EP918" s="179"/>
      <c r="EQ918" s="179"/>
      <c r="ER918" s="179"/>
      <c r="ES918" s="179"/>
      <c r="ET918" s="179"/>
      <c r="EU918" s="179"/>
      <c r="EV918" s="179"/>
      <c r="EW918" s="179"/>
      <c r="EX918" s="179"/>
      <c r="EY918" s="179"/>
      <c r="EZ918" s="179"/>
      <c r="FA918" s="179"/>
      <c r="FB918" s="179"/>
      <c r="FC918" s="179"/>
      <c r="FD918" s="179"/>
      <c r="FE918" s="179"/>
      <c r="FF918" s="179"/>
      <c r="FG918" s="179"/>
      <c r="FH918" s="179"/>
      <c r="FI918" s="179"/>
      <c r="FJ918" s="179"/>
      <c r="FK918" s="179"/>
      <c r="FL918" s="179"/>
      <c r="FM918" s="179"/>
      <c r="FN918" s="179"/>
      <c r="FO918" s="179"/>
      <c r="FP918" s="179"/>
      <c r="FQ918" s="179"/>
      <c r="FR918" s="179"/>
      <c r="FS918" s="179"/>
      <c r="FT918" s="179"/>
      <c r="FU918" s="179"/>
      <c r="FV918" s="179"/>
      <c r="FW918" s="179"/>
      <c r="FX918" s="179"/>
      <c r="FY918" s="179"/>
      <c r="FZ918" s="179"/>
      <c r="GA918" s="179"/>
      <c r="GB918" s="179"/>
      <c r="GC918" s="179"/>
      <c r="GD918" s="179"/>
      <c r="GE918" s="179"/>
      <c r="GF918" s="179"/>
      <c r="GG918" s="179"/>
      <c r="GH918" s="179"/>
      <c r="GI918" s="179"/>
      <c r="GJ918" s="179"/>
      <c r="GK918" s="179"/>
      <c r="GL918" s="179"/>
      <c r="GM918" s="179"/>
      <c r="GN918" s="179"/>
      <c r="GO918" s="179"/>
      <c r="GP918" s="179"/>
      <c r="GQ918" s="179"/>
      <c r="GR918" s="179"/>
      <c r="GS918" s="179"/>
      <c r="GT918" s="179"/>
      <c r="GU918" s="179"/>
      <c r="GV918" s="179"/>
      <c r="GW918" s="179"/>
      <c r="GX918" s="179"/>
      <c r="GY918" s="179"/>
      <c r="GZ918" s="179"/>
      <c r="HA918" s="179"/>
      <c r="HB918" s="179"/>
      <c r="HC918" s="179"/>
      <c r="HD918" s="179"/>
      <c r="HE918" s="179"/>
      <c r="HF918" s="179"/>
      <c r="HG918" s="179"/>
      <c r="HH918" s="179"/>
      <c r="HI918" s="179"/>
      <c r="HJ918" s="179"/>
      <c r="HK918" s="179"/>
      <c r="HL918" s="179"/>
      <c r="HM918" s="179"/>
      <c r="HN918" s="179"/>
      <c r="HO918" s="179"/>
      <c r="HP918" s="179"/>
      <c r="HQ918" s="179"/>
      <c r="HR918" s="179"/>
      <c r="HS918" s="179"/>
      <c r="HT918" s="179"/>
      <c r="HU918" s="179"/>
      <c r="HV918" s="179"/>
      <c r="HW918" s="179"/>
      <c r="HX918" s="179"/>
      <c r="HY918" s="179"/>
      <c r="HZ918" s="179"/>
      <c r="IA918" s="179"/>
      <c r="IB918" s="179"/>
      <c r="IC918" s="179"/>
      <c r="ID918" s="179"/>
      <c r="IE918" s="179"/>
      <c r="IF918" s="179"/>
      <c r="IG918" s="179"/>
      <c r="IH918" s="179"/>
      <c r="II918" s="179"/>
      <c r="IJ918" s="179"/>
      <c r="IK918" s="179"/>
      <c r="IL918" s="179"/>
      <c r="IM918" s="179"/>
      <c r="IN918" s="179"/>
      <c r="IO918" s="179"/>
      <c r="IP918" s="179"/>
      <c r="IQ918" s="179"/>
      <c r="IR918" s="179"/>
      <c r="IS918" s="179"/>
      <c r="IT918" s="179"/>
      <c r="IU918" s="179"/>
      <c r="IV918" s="179"/>
      <c r="IW918" s="179"/>
      <c r="IX918" s="179"/>
      <c r="IY918" s="179"/>
      <c r="IZ918" s="179"/>
      <c r="JA918" s="179"/>
      <c r="JB918" s="179"/>
      <c r="JC918" s="179"/>
      <c r="JD918" s="179"/>
      <c r="JE918" s="179"/>
      <c r="JF918" s="179"/>
      <c r="JG918" s="179"/>
      <c r="JH918" s="179"/>
      <c r="JI918" s="179"/>
      <c r="JJ918" s="61"/>
    </row>
    <row r="919" spans="1:270" s="9" customFormat="1" ht="80.099999999999994" customHeight="1" x14ac:dyDescent="0.25">
      <c r="A919" s="9">
        <f t="shared" si="77"/>
        <v>897</v>
      </c>
      <c r="B919" s="9">
        <f t="shared" si="79"/>
        <v>46</v>
      </c>
      <c r="C919" s="11" t="s">
        <v>1518</v>
      </c>
      <c r="D919" s="10" t="s">
        <v>276</v>
      </c>
      <c r="E919" s="9" t="s">
        <v>280</v>
      </c>
      <c r="F919" s="9" t="s">
        <v>280</v>
      </c>
      <c r="G919" s="9" t="s">
        <v>281</v>
      </c>
      <c r="H919" s="9" t="s">
        <v>140</v>
      </c>
      <c r="I919" s="64" t="s">
        <v>4160</v>
      </c>
      <c r="J919" s="9">
        <v>3472038337</v>
      </c>
      <c r="K919" s="9" t="s">
        <v>280</v>
      </c>
      <c r="L919" s="9">
        <v>30.936640000000001</v>
      </c>
      <c r="M919" s="9">
        <v>69.886600000000001</v>
      </c>
      <c r="N919" s="9" t="s">
        <v>8</v>
      </c>
      <c r="O919" s="9" t="s">
        <v>7</v>
      </c>
      <c r="P919" s="9" t="s">
        <v>8</v>
      </c>
      <c r="Q919" s="9">
        <v>3</v>
      </c>
      <c r="T919" s="9" t="s">
        <v>3978</v>
      </c>
      <c r="U919" s="9">
        <v>52875</v>
      </c>
      <c r="V919" s="9" t="s">
        <v>258</v>
      </c>
      <c r="W919" s="10" t="s">
        <v>11</v>
      </c>
      <c r="X919" s="10" t="s">
        <v>1471</v>
      </c>
      <c r="Y919" s="4"/>
      <c r="Z919" s="179"/>
      <c r="AA919" s="179"/>
      <c r="AB919" s="179"/>
      <c r="AC919" s="179"/>
      <c r="AD919" s="179"/>
      <c r="AE919" s="179"/>
      <c r="AF919" s="179"/>
      <c r="AG919" s="179"/>
      <c r="AH919" s="179"/>
      <c r="AI919" s="179"/>
      <c r="AJ919" s="179"/>
      <c r="AK919" s="179"/>
      <c r="AL919" s="179"/>
      <c r="AM919" s="179"/>
      <c r="AN919" s="179"/>
      <c r="AO919" s="179"/>
      <c r="AP919" s="179"/>
      <c r="AQ919" s="179"/>
      <c r="AR919" s="179"/>
      <c r="AS919" s="179"/>
      <c r="AT919" s="179"/>
      <c r="AU919" s="179"/>
      <c r="AV919" s="179"/>
      <c r="AW919" s="179"/>
      <c r="AX919" s="179"/>
      <c r="AY919" s="179"/>
      <c r="AZ919" s="179"/>
      <c r="BA919" s="179"/>
      <c r="BB919" s="179"/>
      <c r="BC919" s="179"/>
      <c r="BD919" s="179"/>
      <c r="BE919" s="179"/>
      <c r="BF919" s="179"/>
      <c r="BG919" s="179"/>
      <c r="BH919" s="179"/>
      <c r="BI919" s="179"/>
      <c r="BJ919" s="179"/>
      <c r="BK919" s="179"/>
      <c r="BL919" s="179"/>
      <c r="BM919" s="179"/>
      <c r="BN919" s="179"/>
      <c r="BO919" s="179"/>
      <c r="BP919" s="179"/>
      <c r="BQ919" s="179"/>
      <c r="BR919" s="179"/>
      <c r="BS919" s="179"/>
      <c r="BT919" s="179"/>
      <c r="BU919" s="179"/>
      <c r="BV919" s="179"/>
      <c r="BW919" s="179"/>
      <c r="BX919" s="179"/>
      <c r="BY919" s="179"/>
      <c r="BZ919" s="179"/>
      <c r="CA919" s="179"/>
      <c r="CB919" s="179"/>
      <c r="CC919" s="179"/>
      <c r="CD919" s="179"/>
      <c r="CE919" s="179"/>
      <c r="CF919" s="179"/>
      <c r="CG919" s="179"/>
      <c r="CH919" s="179"/>
      <c r="CI919" s="179"/>
      <c r="CJ919" s="179"/>
      <c r="CK919" s="179"/>
      <c r="CL919" s="179"/>
      <c r="CM919" s="179"/>
      <c r="CN919" s="179"/>
      <c r="CO919" s="179"/>
      <c r="CP919" s="179"/>
      <c r="CQ919" s="179"/>
      <c r="CR919" s="179"/>
      <c r="CS919" s="179"/>
      <c r="CT919" s="179"/>
      <c r="CU919" s="179"/>
      <c r="CV919" s="179"/>
      <c r="CW919" s="179"/>
      <c r="CX919" s="179"/>
      <c r="CY919" s="179"/>
      <c r="CZ919" s="179"/>
      <c r="DA919" s="179"/>
      <c r="DB919" s="179"/>
      <c r="DC919" s="179"/>
      <c r="DD919" s="179"/>
      <c r="DE919" s="179"/>
      <c r="DF919" s="179"/>
      <c r="DG919" s="179"/>
      <c r="DH919" s="179"/>
      <c r="DI919" s="179"/>
      <c r="DJ919" s="179"/>
      <c r="DK919" s="179"/>
      <c r="DL919" s="179"/>
      <c r="DM919" s="179"/>
      <c r="DN919" s="179"/>
      <c r="DO919" s="179"/>
      <c r="DP919" s="179"/>
      <c r="DQ919" s="179"/>
      <c r="DR919" s="179"/>
      <c r="DS919" s="179"/>
      <c r="DT919" s="179"/>
      <c r="DU919" s="179"/>
      <c r="DV919" s="179"/>
      <c r="DW919" s="179"/>
      <c r="DX919" s="179"/>
      <c r="DY919" s="179"/>
      <c r="DZ919" s="179"/>
      <c r="EA919" s="179"/>
      <c r="EB919" s="179"/>
      <c r="EC919" s="179"/>
      <c r="ED919" s="179"/>
      <c r="EE919" s="179"/>
      <c r="EF919" s="179"/>
      <c r="EG919" s="179"/>
      <c r="EH919" s="179"/>
      <c r="EI919" s="179"/>
      <c r="EJ919" s="179"/>
      <c r="EK919" s="179"/>
      <c r="EL919" s="179"/>
      <c r="EM919" s="179"/>
      <c r="EN919" s="179"/>
      <c r="EO919" s="179"/>
      <c r="EP919" s="179"/>
      <c r="EQ919" s="179"/>
      <c r="ER919" s="179"/>
      <c r="ES919" s="179"/>
      <c r="ET919" s="179"/>
      <c r="EU919" s="179"/>
      <c r="EV919" s="179"/>
      <c r="EW919" s="179"/>
      <c r="EX919" s="179"/>
      <c r="EY919" s="179"/>
      <c r="EZ919" s="179"/>
      <c r="FA919" s="179"/>
      <c r="FB919" s="179"/>
      <c r="FC919" s="179"/>
      <c r="FD919" s="179"/>
      <c r="FE919" s="179"/>
      <c r="FF919" s="179"/>
      <c r="FG919" s="179"/>
      <c r="FH919" s="179"/>
      <c r="FI919" s="179"/>
      <c r="FJ919" s="179"/>
      <c r="FK919" s="179"/>
      <c r="FL919" s="179"/>
      <c r="FM919" s="179"/>
      <c r="FN919" s="179"/>
      <c r="FO919" s="179"/>
      <c r="FP919" s="179"/>
      <c r="FQ919" s="179"/>
      <c r="FR919" s="179"/>
      <c r="FS919" s="179"/>
      <c r="FT919" s="179"/>
      <c r="FU919" s="179"/>
      <c r="FV919" s="179"/>
      <c r="FW919" s="179"/>
      <c r="FX919" s="179"/>
      <c r="FY919" s="179"/>
      <c r="FZ919" s="179"/>
      <c r="GA919" s="179"/>
      <c r="GB919" s="179"/>
      <c r="GC919" s="179"/>
      <c r="GD919" s="179"/>
      <c r="GE919" s="179"/>
      <c r="GF919" s="179"/>
      <c r="GG919" s="179"/>
      <c r="GH919" s="179"/>
      <c r="GI919" s="179"/>
      <c r="GJ919" s="179"/>
      <c r="GK919" s="179"/>
      <c r="GL919" s="179"/>
      <c r="GM919" s="179"/>
      <c r="GN919" s="179"/>
      <c r="GO919" s="179"/>
      <c r="GP919" s="179"/>
      <c r="GQ919" s="179"/>
      <c r="GR919" s="179"/>
      <c r="GS919" s="179"/>
      <c r="GT919" s="179"/>
      <c r="GU919" s="179"/>
      <c r="GV919" s="179"/>
      <c r="GW919" s="179"/>
      <c r="GX919" s="179"/>
      <c r="GY919" s="179"/>
      <c r="GZ919" s="179"/>
      <c r="HA919" s="179"/>
      <c r="HB919" s="179"/>
      <c r="HC919" s="179"/>
      <c r="HD919" s="179"/>
      <c r="HE919" s="179"/>
      <c r="HF919" s="179"/>
      <c r="HG919" s="179"/>
      <c r="HH919" s="179"/>
      <c r="HI919" s="179"/>
      <c r="HJ919" s="179"/>
      <c r="HK919" s="179"/>
      <c r="HL919" s="179"/>
      <c r="HM919" s="179"/>
      <c r="HN919" s="179"/>
      <c r="HO919" s="179"/>
      <c r="HP919" s="179"/>
      <c r="HQ919" s="179"/>
      <c r="HR919" s="179"/>
      <c r="HS919" s="179"/>
      <c r="HT919" s="179"/>
      <c r="HU919" s="179"/>
      <c r="HV919" s="179"/>
      <c r="HW919" s="179"/>
      <c r="HX919" s="179"/>
      <c r="HY919" s="179"/>
      <c r="HZ919" s="179"/>
      <c r="IA919" s="179"/>
      <c r="IB919" s="179"/>
      <c r="IC919" s="179"/>
      <c r="ID919" s="179"/>
      <c r="IE919" s="179"/>
      <c r="IF919" s="179"/>
      <c r="IG919" s="179"/>
      <c r="IH919" s="179"/>
      <c r="II919" s="179"/>
      <c r="IJ919" s="179"/>
      <c r="IK919" s="179"/>
      <c r="IL919" s="179"/>
      <c r="IM919" s="179"/>
      <c r="IN919" s="179"/>
      <c r="IO919" s="179"/>
      <c r="IP919" s="179"/>
      <c r="IQ919" s="179"/>
      <c r="IR919" s="179"/>
      <c r="IS919" s="179"/>
      <c r="IT919" s="179"/>
      <c r="IU919" s="179"/>
      <c r="IV919" s="179"/>
      <c r="IW919" s="179"/>
      <c r="IX919" s="179"/>
      <c r="IY919" s="179"/>
      <c r="IZ919" s="179"/>
      <c r="JA919" s="179"/>
      <c r="JB919" s="179"/>
      <c r="JC919" s="179"/>
      <c r="JD919" s="179"/>
      <c r="JE919" s="179"/>
      <c r="JF919" s="179"/>
      <c r="JG919" s="179"/>
      <c r="JH919" s="179"/>
      <c r="JI919" s="179"/>
      <c r="JJ919" s="61"/>
    </row>
    <row r="920" spans="1:270" s="9" customFormat="1" ht="80.099999999999994" customHeight="1" x14ac:dyDescent="0.25">
      <c r="A920" s="9">
        <f t="shared" si="77"/>
        <v>898</v>
      </c>
      <c r="B920" s="9">
        <f t="shared" si="79"/>
        <v>47</v>
      </c>
      <c r="C920" s="11" t="s">
        <v>1518</v>
      </c>
      <c r="D920" s="10" t="s">
        <v>276</v>
      </c>
      <c r="E920" s="9" t="s">
        <v>280</v>
      </c>
      <c r="F920" s="9" t="s">
        <v>280</v>
      </c>
      <c r="G920" s="9" t="s">
        <v>1243</v>
      </c>
      <c r="H920" s="9" t="s">
        <v>3730</v>
      </c>
      <c r="I920" s="64" t="s">
        <v>283</v>
      </c>
      <c r="J920" s="9">
        <v>3337738937</v>
      </c>
      <c r="K920" s="9" t="s">
        <v>280</v>
      </c>
      <c r="L920" s="9">
        <v>30.874109000000001</v>
      </c>
      <c r="M920" s="9">
        <v>69.888458</v>
      </c>
      <c r="N920" s="9" t="s">
        <v>8</v>
      </c>
      <c r="O920" s="9" t="s">
        <v>7</v>
      </c>
      <c r="P920" s="9" t="s">
        <v>8</v>
      </c>
      <c r="Q920" s="9">
        <v>3</v>
      </c>
      <c r="T920" s="9" t="s">
        <v>3978</v>
      </c>
      <c r="U920" s="9">
        <v>52875</v>
      </c>
      <c r="V920" s="9" t="s">
        <v>258</v>
      </c>
      <c r="W920" s="10" t="s">
        <v>11</v>
      </c>
      <c r="X920" s="10" t="s">
        <v>1471</v>
      </c>
      <c r="Y920" s="4"/>
      <c r="Z920" s="179"/>
      <c r="AA920" s="179"/>
      <c r="AB920" s="179"/>
      <c r="AC920" s="179"/>
      <c r="AD920" s="179"/>
      <c r="AE920" s="179"/>
      <c r="AF920" s="179"/>
      <c r="AG920" s="179"/>
      <c r="AH920" s="179"/>
      <c r="AI920" s="179"/>
      <c r="AJ920" s="179"/>
      <c r="AK920" s="179"/>
      <c r="AL920" s="179"/>
      <c r="AM920" s="179"/>
      <c r="AN920" s="179"/>
      <c r="AO920" s="179"/>
      <c r="AP920" s="179"/>
      <c r="AQ920" s="179"/>
      <c r="AR920" s="179"/>
      <c r="AS920" s="179"/>
      <c r="AT920" s="179"/>
      <c r="AU920" s="179"/>
      <c r="AV920" s="179"/>
      <c r="AW920" s="179"/>
      <c r="AX920" s="179"/>
      <c r="AY920" s="179"/>
      <c r="AZ920" s="179"/>
      <c r="BA920" s="179"/>
      <c r="BB920" s="179"/>
      <c r="BC920" s="179"/>
      <c r="BD920" s="179"/>
      <c r="BE920" s="179"/>
      <c r="BF920" s="179"/>
      <c r="BG920" s="179"/>
      <c r="BH920" s="179"/>
      <c r="BI920" s="179"/>
      <c r="BJ920" s="179"/>
      <c r="BK920" s="179"/>
      <c r="BL920" s="179"/>
      <c r="BM920" s="179"/>
      <c r="BN920" s="179"/>
      <c r="BO920" s="179"/>
      <c r="BP920" s="179"/>
      <c r="BQ920" s="179"/>
      <c r="BR920" s="179"/>
      <c r="BS920" s="179"/>
      <c r="BT920" s="179"/>
      <c r="BU920" s="179"/>
      <c r="BV920" s="179"/>
      <c r="BW920" s="179"/>
      <c r="BX920" s="179"/>
      <c r="BY920" s="179"/>
      <c r="BZ920" s="179"/>
      <c r="CA920" s="179"/>
      <c r="CB920" s="179"/>
      <c r="CC920" s="179"/>
      <c r="CD920" s="179"/>
      <c r="CE920" s="179"/>
      <c r="CF920" s="179"/>
      <c r="CG920" s="179"/>
      <c r="CH920" s="179"/>
      <c r="CI920" s="179"/>
      <c r="CJ920" s="179"/>
      <c r="CK920" s="179"/>
      <c r="CL920" s="179"/>
      <c r="CM920" s="179"/>
      <c r="CN920" s="179"/>
      <c r="CO920" s="179"/>
      <c r="CP920" s="179"/>
      <c r="CQ920" s="179"/>
      <c r="CR920" s="179"/>
      <c r="CS920" s="179"/>
      <c r="CT920" s="179"/>
      <c r="CU920" s="179"/>
      <c r="CV920" s="179"/>
      <c r="CW920" s="179"/>
      <c r="CX920" s="179"/>
      <c r="CY920" s="179"/>
      <c r="CZ920" s="179"/>
      <c r="DA920" s="179"/>
      <c r="DB920" s="179"/>
      <c r="DC920" s="179"/>
      <c r="DD920" s="179"/>
      <c r="DE920" s="179"/>
      <c r="DF920" s="179"/>
      <c r="DG920" s="179"/>
      <c r="DH920" s="179"/>
      <c r="DI920" s="179"/>
      <c r="DJ920" s="179"/>
      <c r="DK920" s="179"/>
      <c r="DL920" s="179"/>
      <c r="DM920" s="179"/>
      <c r="DN920" s="179"/>
      <c r="DO920" s="179"/>
      <c r="DP920" s="179"/>
      <c r="DQ920" s="179"/>
      <c r="DR920" s="179"/>
      <c r="DS920" s="179"/>
      <c r="DT920" s="179"/>
      <c r="DU920" s="179"/>
      <c r="DV920" s="179"/>
      <c r="DW920" s="179"/>
      <c r="DX920" s="179"/>
      <c r="DY920" s="179"/>
      <c r="DZ920" s="179"/>
      <c r="EA920" s="179"/>
      <c r="EB920" s="179"/>
      <c r="EC920" s="179"/>
      <c r="ED920" s="179"/>
      <c r="EE920" s="179"/>
      <c r="EF920" s="179"/>
      <c r="EG920" s="179"/>
      <c r="EH920" s="179"/>
      <c r="EI920" s="179"/>
      <c r="EJ920" s="179"/>
      <c r="EK920" s="179"/>
      <c r="EL920" s="179"/>
      <c r="EM920" s="179"/>
      <c r="EN920" s="179"/>
      <c r="EO920" s="179"/>
      <c r="EP920" s="179"/>
      <c r="EQ920" s="179"/>
      <c r="ER920" s="179"/>
      <c r="ES920" s="179"/>
      <c r="ET920" s="179"/>
      <c r="EU920" s="179"/>
      <c r="EV920" s="179"/>
      <c r="EW920" s="179"/>
      <c r="EX920" s="179"/>
      <c r="EY920" s="179"/>
      <c r="EZ920" s="179"/>
      <c r="FA920" s="179"/>
      <c r="FB920" s="179"/>
      <c r="FC920" s="179"/>
      <c r="FD920" s="179"/>
      <c r="FE920" s="179"/>
      <c r="FF920" s="179"/>
      <c r="FG920" s="179"/>
      <c r="FH920" s="179"/>
      <c r="FI920" s="179"/>
      <c r="FJ920" s="179"/>
      <c r="FK920" s="179"/>
      <c r="FL920" s="179"/>
      <c r="FM920" s="179"/>
      <c r="FN920" s="179"/>
      <c r="FO920" s="179"/>
      <c r="FP920" s="179"/>
      <c r="FQ920" s="179"/>
      <c r="FR920" s="179"/>
      <c r="FS920" s="179"/>
      <c r="FT920" s="179"/>
      <c r="FU920" s="179"/>
      <c r="FV920" s="179"/>
      <c r="FW920" s="179"/>
      <c r="FX920" s="179"/>
      <c r="FY920" s="179"/>
      <c r="FZ920" s="179"/>
      <c r="GA920" s="179"/>
      <c r="GB920" s="179"/>
      <c r="GC920" s="179"/>
      <c r="GD920" s="179"/>
      <c r="GE920" s="179"/>
      <c r="GF920" s="179"/>
      <c r="GG920" s="179"/>
      <c r="GH920" s="179"/>
      <c r="GI920" s="179"/>
      <c r="GJ920" s="179"/>
      <c r="GK920" s="179"/>
      <c r="GL920" s="179"/>
      <c r="GM920" s="179"/>
      <c r="GN920" s="179"/>
      <c r="GO920" s="179"/>
      <c r="GP920" s="179"/>
      <c r="GQ920" s="179"/>
      <c r="GR920" s="179"/>
      <c r="GS920" s="179"/>
      <c r="GT920" s="179"/>
      <c r="GU920" s="179"/>
      <c r="GV920" s="179"/>
      <c r="GW920" s="179"/>
      <c r="GX920" s="179"/>
      <c r="GY920" s="179"/>
      <c r="GZ920" s="179"/>
      <c r="HA920" s="179"/>
      <c r="HB920" s="179"/>
      <c r="HC920" s="179"/>
      <c r="HD920" s="179"/>
      <c r="HE920" s="179"/>
      <c r="HF920" s="179"/>
      <c r="HG920" s="179"/>
      <c r="HH920" s="179"/>
      <c r="HI920" s="179"/>
      <c r="HJ920" s="179"/>
      <c r="HK920" s="179"/>
      <c r="HL920" s="179"/>
      <c r="HM920" s="179"/>
      <c r="HN920" s="179"/>
      <c r="HO920" s="179"/>
      <c r="HP920" s="179"/>
      <c r="HQ920" s="179"/>
      <c r="HR920" s="179"/>
      <c r="HS920" s="179"/>
      <c r="HT920" s="179"/>
      <c r="HU920" s="179"/>
      <c r="HV920" s="179"/>
      <c r="HW920" s="179"/>
      <c r="HX920" s="179"/>
      <c r="HY920" s="179"/>
      <c r="HZ920" s="179"/>
      <c r="IA920" s="179"/>
      <c r="IB920" s="179"/>
      <c r="IC920" s="179"/>
      <c r="ID920" s="179"/>
      <c r="IE920" s="179"/>
      <c r="IF920" s="179"/>
      <c r="IG920" s="179"/>
      <c r="IH920" s="179"/>
      <c r="II920" s="179"/>
      <c r="IJ920" s="179"/>
      <c r="IK920" s="179"/>
      <c r="IL920" s="179"/>
      <c r="IM920" s="179"/>
      <c r="IN920" s="179"/>
      <c r="IO920" s="179"/>
      <c r="IP920" s="179"/>
      <c r="IQ920" s="179"/>
      <c r="IR920" s="179"/>
      <c r="IS920" s="179"/>
      <c r="IT920" s="179"/>
      <c r="IU920" s="179"/>
      <c r="IV920" s="179"/>
      <c r="IW920" s="179"/>
      <c r="IX920" s="179"/>
      <c r="IY920" s="179"/>
      <c r="IZ920" s="179"/>
      <c r="JA920" s="179"/>
      <c r="JB920" s="179"/>
      <c r="JC920" s="179"/>
      <c r="JD920" s="179"/>
      <c r="JE920" s="179"/>
      <c r="JF920" s="179"/>
      <c r="JG920" s="179"/>
      <c r="JH920" s="179"/>
      <c r="JI920" s="179"/>
      <c r="JJ920" s="61"/>
    </row>
    <row r="921" spans="1:270" s="9" customFormat="1" ht="80.099999999999994" customHeight="1" x14ac:dyDescent="0.25">
      <c r="A921" s="9">
        <f t="shared" si="77"/>
        <v>899</v>
      </c>
      <c r="B921" s="9">
        <f t="shared" si="79"/>
        <v>48</v>
      </c>
      <c r="C921" s="11" t="s">
        <v>1518</v>
      </c>
      <c r="D921" s="10" t="s">
        <v>276</v>
      </c>
      <c r="E921" s="9" t="s">
        <v>4017</v>
      </c>
      <c r="F921" s="9" t="s">
        <v>4017</v>
      </c>
      <c r="G921" s="9" t="s">
        <v>4025</v>
      </c>
      <c r="H921" s="9" t="s">
        <v>4358</v>
      </c>
      <c r="I921" s="64" t="s">
        <v>4359</v>
      </c>
      <c r="J921" s="9">
        <v>3468061944</v>
      </c>
      <c r="K921" s="9" t="s">
        <v>4017</v>
      </c>
      <c r="L921" s="9">
        <v>31.017575999999998</v>
      </c>
      <c r="M921" s="9">
        <v>69.890917999999999</v>
      </c>
      <c r="N921" s="9" t="s">
        <v>8</v>
      </c>
      <c r="O921" s="9" t="s">
        <v>7</v>
      </c>
      <c r="P921" s="9" t="s">
        <v>8</v>
      </c>
      <c r="Q921" s="9">
        <v>3</v>
      </c>
      <c r="T921" s="9" t="s">
        <v>3978</v>
      </c>
      <c r="U921" s="9">
        <v>52875</v>
      </c>
      <c r="V921" s="9" t="s">
        <v>258</v>
      </c>
      <c r="W921" s="10" t="s">
        <v>11</v>
      </c>
      <c r="X921" s="10" t="s">
        <v>1471</v>
      </c>
      <c r="Y921" s="4"/>
      <c r="Z921" s="179"/>
      <c r="AA921" s="179"/>
      <c r="AB921" s="179"/>
      <c r="AC921" s="179"/>
      <c r="AD921" s="179"/>
      <c r="AE921" s="179"/>
      <c r="AF921" s="179"/>
      <c r="AG921" s="179"/>
      <c r="AH921" s="179"/>
      <c r="AI921" s="179"/>
      <c r="AJ921" s="179"/>
      <c r="AK921" s="179"/>
      <c r="AL921" s="179"/>
      <c r="AM921" s="179"/>
      <c r="AN921" s="179"/>
      <c r="AO921" s="179"/>
      <c r="AP921" s="179"/>
      <c r="AQ921" s="179"/>
      <c r="AR921" s="179"/>
      <c r="AS921" s="179"/>
      <c r="AT921" s="179"/>
      <c r="AU921" s="179"/>
      <c r="AV921" s="179"/>
      <c r="AW921" s="179"/>
      <c r="AX921" s="179"/>
      <c r="AY921" s="179"/>
      <c r="AZ921" s="179"/>
      <c r="BA921" s="179"/>
      <c r="BB921" s="179"/>
      <c r="BC921" s="179"/>
      <c r="BD921" s="179"/>
      <c r="BE921" s="179"/>
      <c r="BF921" s="179"/>
      <c r="BG921" s="179"/>
      <c r="BH921" s="179"/>
      <c r="BI921" s="179"/>
      <c r="BJ921" s="179"/>
      <c r="BK921" s="179"/>
      <c r="BL921" s="179"/>
      <c r="BM921" s="179"/>
      <c r="BN921" s="179"/>
      <c r="BO921" s="179"/>
      <c r="BP921" s="179"/>
      <c r="BQ921" s="179"/>
      <c r="BR921" s="179"/>
      <c r="BS921" s="179"/>
      <c r="BT921" s="179"/>
      <c r="BU921" s="179"/>
      <c r="BV921" s="179"/>
      <c r="BW921" s="179"/>
      <c r="BX921" s="179"/>
      <c r="BY921" s="179"/>
      <c r="BZ921" s="179"/>
      <c r="CA921" s="179"/>
      <c r="CB921" s="179"/>
      <c r="CC921" s="179"/>
      <c r="CD921" s="179"/>
      <c r="CE921" s="179"/>
      <c r="CF921" s="179"/>
      <c r="CG921" s="179"/>
      <c r="CH921" s="179"/>
      <c r="CI921" s="179"/>
      <c r="CJ921" s="179"/>
      <c r="CK921" s="179"/>
      <c r="CL921" s="179"/>
      <c r="CM921" s="179"/>
      <c r="CN921" s="179"/>
      <c r="CO921" s="179"/>
      <c r="CP921" s="179"/>
      <c r="CQ921" s="179"/>
      <c r="CR921" s="179"/>
      <c r="CS921" s="179"/>
      <c r="CT921" s="179"/>
      <c r="CU921" s="179"/>
      <c r="CV921" s="179"/>
      <c r="CW921" s="179"/>
      <c r="CX921" s="179"/>
      <c r="CY921" s="179"/>
      <c r="CZ921" s="179"/>
      <c r="DA921" s="179"/>
      <c r="DB921" s="179"/>
      <c r="DC921" s="179"/>
      <c r="DD921" s="179"/>
      <c r="DE921" s="179"/>
      <c r="DF921" s="179"/>
      <c r="DG921" s="179"/>
      <c r="DH921" s="179"/>
      <c r="DI921" s="179"/>
      <c r="DJ921" s="179"/>
      <c r="DK921" s="179"/>
      <c r="DL921" s="179"/>
      <c r="DM921" s="179"/>
      <c r="DN921" s="179"/>
      <c r="DO921" s="179"/>
      <c r="DP921" s="179"/>
      <c r="DQ921" s="179"/>
      <c r="DR921" s="179"/>
      <c r="DS921" s="179"/>
      <c r="DT921" s="179"/>
      <c r="DU921" s="179"/>
      <c r="DV921" s="179"/>
      <c r="DW921" s="179"/>
      <c r="DX921" s="179"/>
      <c r="DY921" s="179"/>
      <c r="DZ921" s="179"/>
      <c r="EA921" s="179"/>
      <c r="EB921" s="179"/>
      <c r="EC921" s="179"/>
      <c r="ED921" s="179"/>
      <c r="EE921" s="179"/>
      <c r="EF921" s="179"/>
      <c r="EG921" s="179"/>
      <c r="EH921" s="179"/>
      <c r="EI921" s="179"/>
      <c r="EJ921" s="179"/>
      <c r="EK921" s="179"/>
      <c r="EL921" s="179"/>
      <c r="EM921" s="179"/>
      <c r="EN921" s="179"/>
      <c r="EO921" s="179"/>
      <c r="EP921" s="179"/>
      <c r="EQ921" s="179"/>
      <c r="ER921" s="179"/>
      <c r="ES921" s="179"/>
      <c r="ET921" s="179"/>
      <c r="EU921" s="179"/>
      <c r="EV921" s="179"/>
      <c r="EW921" s="179"/>
      <c r="EX921" s="179"/>
      <c r="EY921" s="179"/>
      <c r="EZ921" s="179"/>
      <c r="FA921" s="179"/>
      <c r="FB921" s="179"/>
      <c r="FC921" s="179"/>
      <c r="FD921" s="179"/>
      <c r="FE921" s="179"/>
      <c r="FF921" s="179"/>
      <c r="FG921" s="179"/>
      <c r="FH921" s="179"/>
      <c r="FI921" s="179"/>
      <c r="FJ921" s="179"/>
      <c r="FK921" s="179"/>
      <c r="FL921" s="179"/>
      <c r="FM921" s="179"/>
      <c r="FN921" s="179"/>
      <c r="FO921" s="179"/>
      <c r="FP921" s="179"/>
      <c r="FQ921" s="179"/>
      <c r="FR921" s="179"/>
      <c r="FS921" s="179"/>
      <c r="FT921" s="179"/>
      <c r="FU921" s="179"/>
      <c r="FV921" s="179"/>
      <c r="FW921" s="179"/>
      <c r="FX921" s="179"/>
      <c r="FY921" s="179"/>
      <c r="FZ921" s="179"/>
      <c r="GA921" s="179"/>
      <c r="GB921" s="179"/>
      <c r="GC921" s="179"/>
      <c r="GD921" s="179"/>
      <c r="GE921" s="179"/>
      <c r="GF921" s="179"/>
      <c r="GG921" s="179"/>
      <c r="GH921" s="179"/>
      <c r="GI921" s="179"/>
      <c r="GJ921" s="179"/>
      <c r="GK921" s="179"/>
      <c r="GL921" s="179"/>
      <c r="GM921" s="179"/>
      <c r="GN921" s="179"/>
      <c r="GO921" s="179"/>
      <c r="GP921" s="179"/>
      <c r="GQ921" s="179"/>
      <c r="GR921" s="179"/>
      <c r="GS921" s="179"/>
      <c r="GT921" s="179"/>
      <c r="GU921" s="179"/>
      <c r="GV921" s="179"/>
      <c r="GW921" s="179"/>
      <c r="GX921" s="179"/>
      <c r="GY921" s="179"/>
      <c r="GZ921" s="179"/>
      <c r="HA921" s="179"/>
      <c r="HB921" s="179"/>
      <c r="HC921" s="179"/>
      <c r="HD921" s="179"/>
      <c r="HE921" s="179"/>
      <c r="HF921" s="179"/>
      <c r="HG921" s="179"/>
      <c r="HH921" s="179"/>
      <c r="HI921" s="179"/>
      <c r="HJ921" s="179"/>
      <c r="HK921" s="179"/>
      <c r="HL921" s="179"/>
      <c r="HM921" s="179"/>
      <c r="HN921" s="179"/>
      <c r="HO921" s="179"/>
      <c r="HP921" s="179"/>
      <c r="HQ921" s="179"/>
      <c r="HR921" s="179"/>
      <c r="HS921" s="179"/>
      <c r="HT921" s="179"/>
      <c r="HU921" s="179"/>
      <c r="HV921" s="179"/>
      <c r="HW921" s="179"/>
      <c r="HX921" s="179"/>
      <c r="HY921" s="179"/>
      <c r="HZ921" s="179"/>
      <c r="IA921" s="179"/>
      <c r="IB921" s="179"/>
      <c r="IC921" s="179"/>
      <c r="ID921" s="179"/>
      <c r="IE921" s="179"/>
      <c r="IF921" s="179"/>
      <c r="IG921" s="179"/>
      <c r="IH921" s="179"/>
      <c r="II921" s="179"/>
      <c r="IJ921" s="179"/>
      <c r="IK921" s="179"/>
      <c r="IL921" s="179"/>
      <c r="IM921" s="179"/>
      <c r="IN921" s="179"/>
      <c r="IO921" s="179"/>
      <c r="IP921" s="179"/>
      <c r="IQ921" s="179"/>
      <c r="IR921" s="179"/>
      <c r="IS921" s="179"/>
      <c r="IT921" s="179"/>
      <c r="IU921" s="179"/>
      <c r="IV921" s="179"/>
      <c r="IW921" s="179"/>
      <c r="IX921" s="179"/>
      <c r="IY921" s="179"/>
      <c r="IZ921" s="179"/>
      <c r="JA921" s="179"/>
      <c r="JB921" s="179"/>
      <c r="JC921" s="179"/>
      <c r="JD921" s="179"/>
      <c r="JE921" s="179"/>
      <c r="JF921" s="179"/>
      <c r="JG921" s="179"/>
      <c r="JH921" s="179"/>
      <c r="JI921" s="179"/>
      <c r="JJ921" s="61"/>
    </row>
    <row r="922" spans="1:270" s="9" customFormat="1" ht="80.099999999999994" customHeight="1" x14ac:dyDescent="0.25">
      <c r="A922" s="9">
        <f t="shared" si="77"/>
        <v>900</v>
      </c>
      <c r="B922" s="9">
        <f t="shared" si="79"/>
        <v>49</v>
      </c>
      <c r="C922" s="11" t="s">
        <v>1518</v>
      </c>
      <c r="D922" s="10" t="s">
        <v>276</v>
      </c>
      <c r="E922" s="9" t="s">
        <v>280</v>
      </c>
      <c r="F922" s="9" t="s">
        <v>280</v>
      </c>
      <c r="G922" s="9" t="s">
        <v>281</v>
      </c>
      <c r="H922" s="9" t="s">
        <v>4197</v>
      </c>
      <c r="I922" s="64" t="s">
        <v>4360</v>
      </c>
      <c r="J922" s="9">
        <v>3491854188</v>
      </c>
      <c r="K922" s="9" t="s">
        <v>280</v>
      </c>
      <c r="L922" s="9">
        <v>30.881647999999998</v>
      </c>
      <c r="M922" s="9">
        <v>69.877386999999999</v>
      </c>
      <c r="N922" s="9" t="s">
        <v>8</v>
      </c>
      <c r="O922" s="9" t="s">
        <v>7</v>
      </c>
      <c r="P922" s="9" t="s">
        <v>8</v>
      </c>
      <c r="Q922" s="9">
        <v>3</v>
      </c>
      <c r="T922" s="9" t="s">
        <v>3978</v>
      </c>
      <c r="U922" s="9">
        <v>52875</v>
      </c>
      <c r="V922" s="9" t="s">
        <v>258</v>
      </c>
      <c r="W922" s="10" t="s">
        <v>11</v>
      </c>
      <c r="X922" s="10" t="s">
        <v>1471</v>
      </c>
      <c r="Y922" s="4"/>
      <c r="Z922" s="179"/>
      <c r="AA922" s="179"/>
      <c r="AB922" s="179"/>
      <c r="AC922" s="179"/>
      <c r="AD922" s="179"/>
      <c r="AE922" s="179"/>
      <c r="AF922" s="179"/>
      <c r="AG922" s="179"/>
      <c r="AH922" s="179"/>
      <c r="AI922" s="179"/>
      <c r="AJ922" s="179"/>
      <c r="AK922" s="179"/>
      <c r="AL922" s="179"/>
      <c r="AM922" s="179"/>
      <c r="AN922" s="179"/>
      <c r="AO922" s="179"/>
      <c r="AP922" s="179"/>
      <c r="AQ922" s="179"/>
      <c r="AR922" s="179"/>
      <c r="AS922" s="179"/>
      <c r="AT922" s="179"/>
      <c r="AU922" s="179"/>
      <c r="AV922" s="179"/>
      <c r="AW922" s="179"/>
      <c r="AX922" s="179"/>
      <c r="AY922" s="179"/>
      <c r="AZ922" s="179"/>
      <c r="BA922" s="179"/>
      <c r="BB922" s="179"/>
      <c r="BC922" s="179"/>
      <c r="BD922" s="179"/>
      <c r="BE922" s="179"/>
      <c r="BF922" s="179"/>
      <c r="BG922" s="179"/>
      <c r="BH922" s="179"/>
      <c r="BI922" s="179"/>
      <c r="BJ922" s="179"/>
      <c r="BK922" s="179"/>
      <c r="BL922" s="179"/>
      <c r="BM922" s="179"/>
      <c r="BN922" s="179"/>
      <c r="BO922" s="179"/>
      <c r="BP922" s="179"/>
      <c r="BQ922" s="179"/>
      <c r="BR922" s="179"/>
      <c r="BS922" s="179"/>
      <c r="BT922" s="179"/>
      <c r="BU922" s="179"/>
      <c r="BV922" s="179"/>
      <c r="BW922" s="179"/>
      <c r="BX922" s="179"/>
      <c r="BY922" s="179"/>
      <c r="BZ922" s="179"/>
      <c r="CA922" s="179"/>
      <c r="CB922" s="179"/>
      <c r="CC922" s="179"/>
      <c r="CD922" s="179"/>
      <c r="CE922" s="179"/>
      <c r="CF922" s="179"/>
      <c r="CG922" s="179"/>
      <c r="CH922" s="179"/>
      <c r="CI922" s="179"/>
      <c r="CJ922" s="179"/>
      <c r="CK922" s="179"/>
      <c r="CL922" s="179"/>
      <c r="CM922" s="179"/>
      <c r="CN922" s="179"/>
      <c r="CO922" s="179"/>
      <c r="CP922" s="179"/>
      <c r="CQ922" s="179"/>
      <c r="CR922" s="179"/>
      <c r="CS922" s="179"/>
      <c r="CT922" s="179"/>
      <c r="CU922" s="179"/>
      <c r="CV922" s="179"/>
      <c r="CW922" s="179"/>
      <c r="CX922" s="179"/>
      <c r="CY922" s="179"/>
      <c r="CZ922" s="179"/>
      <c r="DA922" s="179"/>
      <c r="DB922" s="179"/>
      <c r="DC922" s="179"/>
      <c r="DD922" s="179"/>
      <c r="DE922" s="179"/>
      <c r="DF922" s="179"/>
      <c r="DG922" s="179"/>
      <c r="DH922" s="179"/>
      <c r="DI922" s="179"/>
      <c r="DJ922" s="179"/>
      <c r="DK922" s="179"/>
      <c r="DL922" s="179"/>
      <c r="DM922" s="179"/>
      <c r="DN922" s="179"/>
      <c r="DO922" s="179"/>
      <c r="DP922" s="179"/>
      <c r="DQ922" s="179"/>
      <c r="DR922" s="179"/>
      <c r="DS922" s="179"/>
      <c r="DT922" s="179"/>
      <c r="DU922" s="179"/>
      <c r="DV922" s="179"/>
      <c r="DW922" s="179"/>
      <c r="DX922" s="179"/>
      <c r="DY922" s="179"/>
      <c r="DZ922" s="179"/>
      <c r="EA922" s="179"/>
      <c r="EB922" s="179"/>
      <c r="EC922" s="179"/>
      <c r="ED922" s="179"/>
      <c r="EE922" s="179"/>
      <c r="EF922" s="179"/>
      <c r="EG922" s="179"/>
      <c r="EH922" s="179"/>
      <c r="EI922" s="179"/>
      <c r="EJ922" s="179"/>
      <c r="EK922" s="179"/>
      <c r="EL922" s="179"/>
      <c r="EM922" s="179"/>
      <c r="EN922" s="179"/>
      <c r="EO922" s="179"/>
      <c r="EP922" s="179"/>
      <c r="EQ922" s="179"/>
      <c r="ER922" s="179"/>
      <c r="ES922" s="179"/>
      <c r="ET922" s="179"/>
      <c r="EU922" s="179"/>
      <c r="EV922" s="179"/>
      <c r="EW922" s="179"/>
      <c r="EX922" s="179"/>
      <c r="EY922" s="179"/>
      <c r="EZ922" s="179"/>
      <c r="FA922" s="179"/>
      <c r="FB922" s="179"/>
      <c r="FC922" s="179"/>
      <c r="FD922" s="179"/>
      <c r="FE922" s="179"/>
      <c r="FF922" s="179"/>
      <c r="FG922" s="179"/>
      <c r="FH922" s="179"/>
      <c r="FI922" s="179"/>
      <c r="FJ922" s="179"/>
      <c r="FK922" s="179"/>
      <c r="FL922" s="179"/>
      <c r="FM922" s="179"/>
      <c r="FN922" s="179"/>
      <c r="FO922" s="179"/>
      <c r="FP922" s="179"/>
      <c r="FQ922" s="179"/>
      <c r="FR922" s="179"/>
      <c r="FS922" s="179"/>
      <c r="FT922" s="179"/>
      <c r="FU922" s="179"/>
      <c r="FV922" s="179"/>
      <c r="FW922" s="179"/>
      <c r="FX922" s="179"/>
      <c r="FY922" s="179"/>
      <c r="FZ922" s="179"/>
      <c r="GA922" s="179"/>
      <c r="GB922" s="179"/>
      <c r="GC922" s="179"/>
      <c r="GD922" s="179"/>
      <c r="GE922" s="179"/>
      <c r="GF922" s="179"/>
      <c r="GG922" s="179"/>
      <c r="GH922" s="179"/>
      <c r="GI922" s="179"/>
      <c r="GJ922" s="179"/>
      <c r="GK922" s="179"/>
      <c r="GL922" s="179"/>
      <c r="GM922" s="179"/>
      <c r="GN922" s="179"/>
      <c r="GO922" s="179"/>
      <c r="GP922" s="179"/>
      <c r="GQ922" s="179"/>
      <c r="GR922" s="179"/>
      <c r="GS922" s="179"/>
      <c r="GT922" s="179"/>
      <c r="GU922" s="179"/>
      <c r="GV922" s="179"/>
      <c r="GW922" s="179"/>
      <c r="GX922" s="179"/>
      <c r="GY922" s="179"/>
      <c r="GZ922" s="179"/>
      <c r="HA922" s="179"/>
      <c r="HB922" s="179"/>
      <c r="HC922" s="179"/>
      <c r="HD922" s="179"/>
      <c r="HE922" s="179"/>
      <c r="HF922" s="179"/>
      <c r="HG922" s="179"/>
      <c r="HH922" s="179"/>
      <c r="HI922" s="179"/>
      <c r="HJ922" s="179"/>
      <c r="HK922" s="179"/>
      <c r="HL922" s="179"/>
      <c r="HM922" s="179"/>
      <c r="HN922" s="179"/>
      <c r="HO922" s="179"/>
      <c r="HP922" s="179"/>
      <c r="HQ922" s="179"/>
      <c r="HR922" s="179"/>
      <c r="HS922" s="179"/>
      <c r="HT922" s="179"/>
      <c r="HU922" s="179"/>
      <c r="HV922" s="179"/>
      <c r="HW922" s="179"/>
      <c r="HX922" s="179"/>
      <c r="HY922" s="179"/>
      <c r="HZ922" s="179"/>
      <c r="IA922" s="179"/>
      <c r="IB922" s="179"/>
      <c r="IC922" s="179"/>
      <c r="ID922" s="179"/>
      <c r="IE922" s="179"/>
      <c r="IF922" s="179"/>
      <c r="IG922" s="179"/>
      <c r="IH922" s="179"/>
      <c r="II922" s="179"/>
      <c r="IJ922" s="179"/>
      <c r="IK922" s="179"/>
      <c r="IL922" s="179"/>
      <c r="IM922" s="179"/>
      <c r="IN922" s="179"/>
      <c r="IO922" s="179"/>
      <c r="IP922" s="179"/>
      <c r="IQ922" s="179"/>
      <c r="IR922" s="179"/>
      <c r="IS922" s="179"/>
      <c r="IT922" s="179"/>
      <c r="IU922" s="179"/>
      <c r="IV922" s="179"/>
      <c r="IW922" s="179"/>
      <c r="IX922" s="179"/>
      <c r="IY922" s="179"/>
      <c r="IZ922" s="179"/>
      <c r="JA922" s="179"/>
      <c r="JB922" s="179"/>
      <c r="JC922" s="179"/>
      <c r="JD922" s="179"/>
      <c r="JE922" s="179"/>
      <c r="JF922" s="179"/>
      <c r="JG922" s="179"/>
      <c r="JH922" s="179"/>
      <c r="JI922" s="179"/>
      <c r="JJ922" s="61"/>
    </row>
    <row r="923" spans="1:270" s="9" customFormat="1" ht="80.099999999999994" customHeight="1" x14ac:dyDescent="0.25">
      <c r="A923" s="9">
        <f t="shared" si="77"/>
        <v>901</v>
      </c>
      <c r="B923" s="9">
        <f t="shared" si="79"/>
        <v>50</v>
      </c>
      <c r="C923" s="11" t="s">
        <v>1518</v>
      </c>
      <c r="D923" s="10" t="s">
        <v>276</v>
      </c>
      <c r="E923" s="9" t="s">
        <v>280</v>
      </c>
      <c r="F923" s="9" t="s">
        <v>280</v>
      </c>
      <c r="G923" s="9" t="s">
        <v>281</v>
      </c>
      <c r="H923" s="9" t="s">
        <v>646</v>
      </c>
      <c r="I923" s="64" t="s">
        <v>4361</v>
      </c>
      <c r="J923" s="9">
        <v>3491428288</v>
      </c>
      <c r="K923" s="9" t="s">
        <v>280</v>
      </c>
      <c r="L923" s="9">
        <v>30.881613999999999</v>
      </c>
      <c r="M923" s="9">
        <v>69.872372999999996</v>
      </c>
      <c r="N923" s="9" t="s">
        <v>8</v>
      </c>
      <c r="O923" s="9" t="s">
        <v>7</v>
      </c>
      <c r="P923" s="9" t="s">
        <v>8</v>
      </c>
      <c r="Q923" s="9">
        <v>3</v>
      </c>
      <c r="T923" s="9" t="s">
        <v>3978</v>
      </c>
      <c r="U923" s="9">
        <v>52875</v>
      </c>
      <c r="V923" s="9" t="s">
        <v>258</v>
      </c>
      <c r="W923" s="10" t="s">
        <v>11</v>
      </c>
      <c r="X923" s="10" t="s">
        <v>1471</v>
      </c>
      <c r="Y923" s="4"/>
      <c r="Z923" s="179"/>
      <c r="AA923" s="179"/>
      <c r="AB923" s="179"/>
      <c r="AC923" s="179"/>
      <c r="AD923" s="179"/>
      <c r="AE923" s="179"/>
      <c r="AF923" s="179"/>
      <c r="AG923" s="179"/>
      <c r="AH923" s="179"/>
      <c r="AI923" s="179"/>
      <c r="AJ923" s="179"/>
      <c r="AK923" s="179"/>
      <c r="AL923" s="179"/>
      <c r="AM923" s="179"/>
      <c r="AN923" s="179"/>
      <c r="AO923" s="179"/>
      <c r="AP923" s="179"/>
      <c r="AQ923" s="179"/>
      <c r="AR923" s="179"/>
      <c r="AS923" s="179"/>
      <c r="AT923" s="179"/>
      <c r="AU923" s="179"/>
      <c r="AV923" s="179"/>
      <c r="AW923" s="179"/>
      <c r="AX923" s="179"/>
      <c r="AY923" s="179"/>
      <c r="AZ923" s="179"/>
      <c r="BA923" s="179"/>
      <c r="BB923" s="179"/>
      <c r="BC923" s="179"/>
      <c r="BD923" s="179"/>
      <c r="BE923" s="179"/>
      <c r="BF923" s="179"/>
      <c r="BG923" s="179"/>
      <c r="BH923" s="179"/>
      <c r="BI923" s="179"/>
      <c r="BJ923" s="179"/>
      <c r="BK923" s="179"/>
      <c r="BL923" s="179"/>
      <c r="BM923" s="179"/>
      <c r="BN923" s="179"/>
      <c r="BO923" s="179"/>
      <c r="BP923" s="179"/>
      <c r="BQ923" s="179"/>
      <c r="BR923" s="179"/>
      <c r="BS923" s="179"/>
      <c r="BT923" s="179"/>
      <c r="BU923" s="179"/>
      <c r="BV923" s="179"/>
      <c r="BW923" s="179"/>
      <c r="BX923" s="179"/>
      <c r="BY923" s="179"/>
      <c r="BZ923" s="179"/>
      <c r="CA923" s="179"/>
      <c r="CB923" s="179"/>
      <c r="CC923" s="179"/>
      <c r="CD923" s="179"/>
      <c r="CE923" s="179"/>
      <c r="CF923" s="179"/>
      <c r="CG923" s="179"/>
      <c r="CH923" s="179"/>
      <c r="CI923" s="179"/>
      <c r="CJ923" s="179"/>
      <c r="CK923" s="179"/>
      <c r="CL923" s="179"/>
      <c r="CM923" s="179"/>
      <c r="CN923" s="179"/>
      <c r="CO923" s="179"/>
      <c r="CP923" s="179"/>
      <c r="CQ923" s="179"/>
      <c r="CR923" s="179"/>
      <c r="CS923" s="179"/>
      <c r="CT923" s="179"/>
      <c r="CU923" s="179"/>
      <c r="CV923" s="179"/>
      <c r="CW923" s="179"/>
      <c r="CX923" s="179"/>
      <c r="CY923" s="179"/>
      <c r="CZ923" s="179"/>
      <c r="DA923" s="179"/>
      <c r="DB923" s="179"/>
      <c r="DC923" s="179"/>
      <c r="DD923" s="179"/>
      <c r="DE923" s="179"/>
      <c r="DF923" s="179"/>
      <c r="DG923" s="179"/>
      <c r="DH923" s="179"/>
      <c r="DI923" s="179"/>
      <c r="DJ923" s="179"/>
      <c r="DK923" s="179"/>
      <c r="DL923" s="179"/>
      <c r="DM923" s="179"/>
      <c r="DN923" s="179"/>
      <c r="DO923" s="179"/>
      <c r="DP923" s="179"/>
      <c r="DQ923" s="179"/>
      <c r="DR923" s="179"/>
      <c r="DS923" s="179"/>
      <c r="DT923" s="179"/>
      <c r="DU923" s="179"/>
      <c r="DV923" s="179"/>
      <c r="DW923" s="179"/>
      <c r="DX923" s="179"/>
      <c r="DY923" s="179"/>
      <c r="DZ923" s="179"/>
      <c r="EA923" s="179"/>
      <c r="EB923" s="179"/>
      <c r="EC923" s="179"/>
      <c r="ED923" s="179"/>
      <c r="EE923" s="179"/>
      <c r="EF923" s="179"/>
      <c r="EG923" s="179"/>
      <c r="EH923" s="179"/>
      <c r="EI923" s="179"/>
      <c r="EJ923" s="179"/>
      <c r="EK923" s="179"/>
      <c r="EL923" s="179"/>
      <c r="EM923" s="179"/>
      <c r="EN923" s="179"/>
      <c r="EO923" s="179"/>
      <c r="EP923" s="179"/>
      <c r="EQ923" s="179"/>
      <c r="ER923" s="179"/>
      <c r="ES923" s="179"/>
      <c r="ET923" s="179"/>
      <c r="EU923" s="179"/>
      <c r="EV923" s="179"/>
      <c r="EW923" s="179"/>
      <c r="EX923" s="179"/>
      <c r="EY923" s="179"/>
      <c r="EZ923" s="179"/>
      <c r="FA923" s="179"/>
      <c r="FB923" s="179"/>
      <c r="FC923" s="179"/>
      <c r="FD923" s="179"/>
      <c r="FE923" s="179"/>
      <c r="FF923" s="179"/>
      <c r="FG923" s="179"/>
      <c r="FH923" s="179"/>
      <c r="FI923" s="179"/>
      <c r="FJ923" s="179"/>
      <c r="FK923" s="179"/>
      <c r="FL923" s="179"/>
      <c r="FM923" s="179"/>
      <c r="FN923" s="179"/>
      <c r="FO923" s="179"/>
      <c r="FP923" s="179"/>
      <c r="FQ923" s="179"/>
      <c r="FR923" s="179"/>
      <c r="FS923" s="179"/>
      <c r="FT923" s="179"/>
      <c r="FU923" s="179"/>
      <c r="FV923" s="179"/>
      <c r="FW923" s="179"/>
      <c r="FX923" s="179"/>
      <c r="FY923" s="179"/>
      <c r="FZ923" s="179"/>
      <c r="GA923" s="179"/>
      <c r="GB923" s="179"/>
      <c r="GC923" s="179"/>
      <c r="GD923" s="179"/>
      <c r="GE923" s="179"/>
      <c r="GF923" s="179"/>
      <c r="GG923" s="179"/>
      <c r="GH923" s="179"/>
      <c r="GI923" s="179"/>
      <c r="GJ923" s="179"/>
      <c r="GK923" s="179"/>
      <c r="GL923" s="179"/>
      <c r="GM923" s="179"/>
      <c r="GN923" s="179"/>
      <c r="GO923" s="179"/>
      <c r="GP923" s="179"/>
      <c r="GQ923" s="179"/>
      <c r="GR923" s="179"/>
      <c r="GS923" s="179"/>
      <c r="GT923" s="179"/>
      <c r="GU923" s="179"/>
      <c r="GV923" s="179"/>
      <c r="GW923" s="179"/>
      <c r="GX923" s="179"/>
      <c r="GY923" s="179"/>
      <c r="GZ923" s="179"/>
      <c r="HA923" s="179"/>
      <c r="HB923" s="179"/>
      <c r="HC923" s="179"/>
      <c r="HD923" s="179"/>
      <c r="HE923" s="179"/>
      <c r="HF923" s="179"/>
      <c r="HG923" s="179"/>
      <c r="HH923" s="179"/>
      <c r="HI923" s="179"/>
      <c r="HJ923" s="179"/>
      <c r="HK923" s="179"/>
      <c r="HL923" s="179"/>
      <c r="HM923" s="179"/>
      <c r="HN923" s="179"/>
      <c r="HO923" s="179"/>
      <c r="HP923" s="179"/>
      <c r="HQ923" s="179"/>
      <c r="HR923" s="179"/>
      <c r="HS923" s="179"/>
      <c r="HT923" s="179"/>
      <c r="HU923" s="179"/>
      <c r="HV923" s="179"/>
      <c r="HW923" s="179"/>
      <c r="HX923" s="179"/>
      <c r="HY923" s="179"/>
      <c r="HZ923" s="179"/>
      <c r="IA923" s="179"/>
      <c r="IB923" s="179"/>
      <c r="IC923" s="179"/>
      <c r="ID923" s="179"/>
      <c r="IE923" s="179"/>
      <c r="IF923" s="179"/>
      <c r="IG923" s="179"/>
      <c r="IH923" s="179"/>
      <c r="II923" s="179"/>
      <c r="IJ923" s="179"/>
      <c r="IK923" s="179"/>
      <c r="IL923" s="179"/>
      <c r="IM923" s="179"/>
      <c r="IN923" s="179"/>
      <c r="IO923" s="179"/>
      <c r="IP923" s="179"/>
      <c r="IQ923" s="179"/>
      <c r="IR923" s="179"/>
      <c r="IS923" s="179"/>
      <c r="IT923" s="179"/>
      <c r="IU923" s="179"/>
      <c r="IV923" s="179"/>
      <c r="IW923" s="179"/>
      <c r="IX923" s="179"/>
      <c r="IY923" s="179"/>
      <c r="IZ923" s="179"/>
      <c r="JA923" s="179"/>
      <c r="JB923" s="179"/>
      <c r="JC923" s="179"/>
      <c r="JD923" s="179"/>
      <c r="JE923" s="179"/>
      <c r="JF923" s="179"/>
      <c r="JG923" s="179"/>
      <c r="JH923" s="179"/>
      <c r="JI923" s="179"/>
      <c r="JJ923" s="61"/>
    </row>
    <row r="924" spans="1:270" s="9" customFormat="1" ht="80.099999999999994" customHeight="1" x14ac:dyDescent="0.25">
      <c r="A924" s="9">
        <f t="shared" si="77"/>
        <v>902</v>
      </c>
      <c r="B924" s="9">
        <f t="shared" ref="B924:B939" si="80">B923+1</f>
        <v>51</v>
      </c>
      <c r="C924" s="11" t="s">
        <v>1518</v>
      </c>
      <c r="D924" s="10" t="s">
        <v>276</v>
      </c>
      <c r="E924" s="9" t="s">
        <v>280</v>
      </c>
      <c r="F924" s="9" t="s">
        <v>280</v>
      </c>
      <c r="G924" s="9" t="s">
        <v>281</v>
      </c>
      <c r="H924" s="9" t="s">
        <v>4271</v>
      </c>
      <c r="I924" s="64" t="s">
        <v>4362</v>
      </c>
      <c r="J924" s="9">
        <v>3472526428</v>
      </c>
      <c r="K924" s="9" t="s">
        <v>280</v>
      </c>
      <c r="L924" s="9">
        <v>30.942737999999999</v>
      </c>
      <c r="M924" s="9">
        <v>69.887837000000005</v>
      </c>
      <c r="N924" s="9" t="s">
        <v>8</v>
      </c>
      <c r="O924" s="9" t="s">
        <v>7</v>
      </c>
      <c r="P924" s="9" t="s">
        <v>8</v>
      </c>
      <c r="Q924" s="9">
        <v>3</v>
      </c>
      <c r="T924" s="9" t="s">
        <v>3978</v>
      </c>
      <c r="U924" s="9">
        <v>52875</v>
      </c>
      <c r="V924" s="9" t="s">
        <v>258</v>
      </c>
      <c r="W924" s="10" t="s">
        <v>11</v>
      </c>
      <c r="X924" s="10" t="s">
        <v>1471</v>
      </c>
      <c r="Y924" s="4"/>
      <c r="Z924" s="179"/>
      <c r="AA924" s="179"/>
      <c r="AB924" s="179"/>
      <c r="AC924" s="179"/>
      <c r="AD924" s="179"/>
      <c r="AE924" s="179"/>
      <c r="AF924" s="179"/>
      <c r="AG924" s="179"/>
      <c r="AH924" s="179"/>
      <c r="AI924" s="179"/>
      <c r="AJ924" s="179"/>
      <c r="AK924" s="179"/>
      <c r="AL924" s="179"/>
      <c r="AM924" s="179"/>
      <c r="AN924" s="179"/>
      <c r="AO924" s="179"/>
      <c r="AP924" s="179"/>
      <c r="AQ924" s="179"/>
      <c r="AR924" s="179"/>
      <c r="AS924" s="179"/>
      <c r="AT924" s="179"/>
      <c r="AU924" s="179"/>
      <c r="AV924" s="179"/>
      <c r="AW924" s="179"/>
      <c r="AX924" s="179"/>
      <c r="AY924" s="179"/>
      <c r="AZ924" s="179"/>
      <c r="BA924" s="179"/>
      <c r="BB924" s="179"/>
      <c r="BC924" s="179"/>
      <c r="BD924" s="179"/>
      <c r="BE924" s="179"/>
      <c r="BF924" s="179"/>
      <c r="BG924" s="179"/>
      <c r="BH924" s="179"/>
      <c r="BI924" s="179"/>
      <c r="BJ924" s="179"/>
      <c r="BK924" s="179"/>
      <c r="BL924" s="179"/>
      <c r="BM924" s="179"/>
      <c r="BN924" s="179"/>
      <c r="BO924" s="179"/>
      <c r="BP924" s="179"/>
      <c r="BQ924" s="179"/>
      <c r="BR924" s="179"/>
      <c r="BS924" s="179"/>
      <c r="BT924" s="179"/>
      <c r="BU924" s="179"/>
      <c r="BV924" s="179"/>
      <c r="BW924" s="179"/>
      <c r="BX924" s="179"/>
      <c r="BY924" s="179"/>
      <c r="BZ924" s="179"/>
      <c r="CA924" s="179"/>
      <c r="CB924" s="179"/>
      <c r="CC924" s="179"/>
      <c r="CD924" s="179"/>
      <c r="CE924" s="179"/>
      <c r="CF924" s="179"/>
      <c r="CG924" s="179"/>
      <c r="CH924" s="179"/>
      <c r="CI924" s="179"/>
      <c r="CJ924" s="179"/>
      <c r="CK924" s="179"/>
      <c r="CL924" s="179"/>
      <c r="CM924" s="179"/>
      <c r="CN924" s="179"/>
      <c r="CO924" s="179"/>
      <c r="CP924" s="179"/>
      <c r="CQ924" s="179"/>
      <c r="CR924" s="179"/>
      <c r="CS924" s="179"/>
      <c r="CT924" s="179"/>
      <c r="CU924" s="179"/>
      <c r="CV924" s="179"/>
      <c r="CW924" s="179"/>
      <c r="CX924" s="179"/>
      <c r="CY924" s="179"/>
      <c r="CZ924" s="179"/>
      <c r="DA924" s="179"/>
      <c r="DB924" s="179"/>
      <c r="DC924" s="179"/>
      <c r="DD924" s="179"/>
      <c r="DE924" s="179"/>
      <c r="DF924" s="179"/>
      <c r="DG924" s="179"/>
      <c r="DH924" s="179"/>
      <c r="DI924" s="179"/>
      <c r="DJ924" s="179"/>
      <c r="DK924" s="179"/>
      <c r="DL924" s="179"/>
      <c r="DM924" s="179"/>
      <c r="DN924" s="179"/>
      <c r="DO924" s="179"/>
      <c r="DP924" s="179"/>
      <c r="DQ924" s="179"/>
      <c r="DR924" s="179"/>
      <c r="DS924" s="179"/>
      <c r="DT924" s="179"/>
      <c r="DU924" s="179"/>
      <c r="DV924" s="179"/>
      <c r="DW924" s="179"/>
      <c r="DX924" s="179"/>
      <c r="DY924" s="179"/>
      <c r="DZ924" s="179"/>
      <c r="EA924" s="179"/>
      <c r="EB924" s="179"/>
      <c r="EC924" s="179"/>
      <c r="ED924" s="179"/>
      <c r="EE924" s="179"/>
      <c r="EF924" s="179"/>
      <c r="EG924" s="179"/>
      <c r="EH924" s="179"/>
      <c r="EI924" s="179"/>
      <c r="EJ924" s="179"/>
      <c r="EK924" s="179"/>
      <c r="EL924" s="179"/>
      <c r="EM924" s="179"/>
      <c r="EN924" s="179"/>
      <c r="EO924" s="179"/>
      <c r="EP924" s="179"/>
      <c r="EQ924" s="179"/>
      <c r="ER924" s="179"/>
      <c r="ES924" s="179"/>
      <c r="ET924" s="179"/>
      <c r="EU924" s="179"/>
      <c r="EV924" s="179"/>
      <c r="EW924" s="179"/>
      <c r="EX924" s="179"/>
      <c r="EY924" s="179"/>
      <c r="EZ924" s="179"/>
      <c r="FA924" s="179"/>
      <c r="FB924" s="179"/>
      <c r="FC924" s="179"/>
      <c r="FD924" s="179"/>
      <c r="FE924" s="179"/>
      <c r="FF924" s="179"/>
      <c r="FG924" s="179"/>
      <c r="FH924" s="179"/>
      <c r="FI924" s="179"/>
      <c r="FJ924" s="179"/>
      <c r="FK924" s="179"/>
      <c r="FL924" s="179"/>
      <c r="FM924" s="179"/>
      <c r="FN924" s="179"/>
      <c r="FO924" s="179"/>
      <c r="FP924" s="179"/>
      <c r="FQ924" s="179"/>
      <c r="FR924" s="179"/>
      <c r="FS924" s="179"/>
      <c r="FT924" s="179"/>
      <c r="FU924" s="179"/>
      <c r="FV924" s="179"/>
      <c r="FW924" s="179"/>
      <c r="FX924" s="179"/>
      <c r="FY924" s="179"/>
      <c r="FZ924" s="179"/>
      <c r="GA924" s="179"/>
      <c r="GB924" s="179"/>
      <c r="GC924" s="179"/>
      <c r="GD924" s="179"/>
      <c r="GE924" s="179"/>
      <c r="GF924" s="179"/>
      <c r="GG924" s="179"/>
      <c r="GH924" s="179"/>
      <c r="GI924" s="179"/>
      <c r="GJ924" s="179"/>
      <c r="GK924" s="179"/>
      <c r="GL924" s="179"/>
      <c r="GM924" s="179"/>
      <c r="GN924" s="179"/>
      <c r="GO924" s="179"/>
      <c r="GP924" s="179"/>
      <c r="GQ924" s="179"/>
      <c r="GR924" s="179"/>
      <c r="GS924" s="179"/>
      <c r="GT924" s="179"/>
      <c r="GU924" s="179"/>
      <c r="GV924" s="179"/>
      <c r="GW924" s="179"/>
      <c r="GX924" s="179"/>
      <c r="GY924" s="179"/>
      <c r="GZ924" s="179"/>
      <c r="HA924" s="179"/>
      <c r="HB924" s="179"/>
      <c r="HC924" s="179"/>
      <c r="HD924" s="179"/>
      <c r="HE924" s="179"/>
      <c r="HF924" s="179"/>
      <c r="HG924" s="179"/>
      <c r="HH924" s="179"/>
      <c r="HI924" s="179"/>
      <c r="HJ924" s="179"/>
      <c r="HK924" s="179"/>
      <c r="HL924" s="179"/>
      <c r="HM924" s="179"/>
      <c r="HN924" s="179"/>
      <c r="HO924" s="179"/>
      <c r="HP924" s="179"/>
      <c r="HQ924" s="179"/>
      <c r="HR924" s="179"/>
      <c r="HS924" s="179"/>
      <c r="HT924" s="179"/>
      <c r="HU924" s="179"/>
      <c r="HV924" s="179"/>
      <c r="HW924" s="179"/>
      <c r="HX924" s="179"/>
      <c r="HY924" s="179"/>
      <c r="HZ924" s="179"/>
      <c r="IA924" s="179"/>
      <c r="IB924" s="179"/>
      <c r="IC924" s="179"/>
      <c r="ID924" s="179"/>
      <c r="IE924" s="179"/>
      <c r="IF924" s="179"/>
      <c r="IG924" s="179"/>
      <c r="IH924" s="179"/>
      <c r="II924" s="179"/>
      <c r="IJ924" s="179"/>
      <c r="IK924" s="179"/>
      <c r="IL924" s="179"/>
      <c r="IM924" s="179"/>
      <c r="IN924" s="179"/>
      <c r="IO924" s="179"/>
      <c r="IP924" s="179"/>
      <c r="IQ924" s="179"/>
      <c r="IR924" s="179"/>
      <c r="IS924" s="179"/>
      <c r="IT924" s="179"/>
      <c r="IU924" s="179"/>
      <c r="IV924" s="179"/>
      <c r="IW924" s="179"/>
      <c r="IX924" s="179"/>
      <c r="IY924" s="179"/>
      <c r="IZ924" s="179"/>
      <c r="JA924" s="179"/>
      <c r="JB924" s="179"/>
      <c r="JC924" s="179"/>
      <c r="JD924" s="179"/>
      <c r="JE924" s="179"/>
      <c r="JF924" s="179"/>
      <c r="JG924" s="179"/>
      <c r="JH924" s="179"/>
      <c r="JI924" s="179"/>
      <c r="JJ924" s="61"/>
    </row>
    <row r="925" spans="1:270" s="9" customFormat="1" ht="80.099999999999994" customHeight="1" x14ac:dyDescent="0.25">
      <c r="A925" s="9">
        <f t="shared" si="77"/>
        <v>903</v>
      </c>
      <c r="B925" s="9">
        <f t="shared" si="80"/>
        <v>52</v>
      </c>
      <c r="C925" s="11" t="s">
        <v>1518</v>
      </c>
      <c r="D925" s="10" t="s">
        <v>276</v>
      </c>
      <c r="E925" s="9" t="s">
        <v>4017</v>
      </c>
      <c r="F925" s="9" t="s">
        <v>4017</v>
      </c>
      <c r="G925" s="88" t="s">
        <v>297</v>
      </c>
      <c r="H925" s="9" t="s">
        <v>4007</v>
      </c>
      <c r="I925" s="64" t="s">
        <v>4363</v>
      </c>
      <c r="J925" s="9">
        <v>3497153140</v>
      </c>
      <c r="K925" s="9" t="s">
        <v>4017</v>
      </c>
      <c r="L925" s="9">
        <v>30.041091000000002</v>
      </c>
      <c r="M925" s="9">
        <v>69.882287000000005</v>
      </c>
      <c r="N925" s="9" t="s">
        <v>8</v>
      </c>
      <c r="O925" s="9" t="s">
        <v>7</v>
      </c>
      <c r="P925" s="9" t="s">
        <v>8</v>
      </c>
      <c r="Q925" s="9">
        <v>3</v>
      </c>
      <c r="T925" s="9" t="s">
        <v>3978</v>
      </c>
      <c r="U925" s="9">
        <v>52875</v>
      </c>
      <c r="V925" s="9" t="s">
        <v>258</v>
      </c>
      <c r="W925" s="10" t="s">
        <v>11</v>
      </c>
      <c r="X925" s="10" t="s">
        <v>1471</v>
      </c>
      <c r="Y925" s="4"/>
      <c r="Z925" s="179"/>
      <c r="AA925" s="179"/>
      <c r="AB925" s="179"/>
      <c r="AC925" s="179"/>
      <c r="AD925" s="179"/>
      <c r="AE925" s="179"/>
      <c r="AF925" s="179"/>
      <c r="AG925" s="179"/>
      <c r="AH925" s="179"/>
      <c r="AI925" s="179"/>
      <c r="AJ925" s="179"/>
      <c r="AK925" s="179"/>
      <c r="AL925" s="179"/>
      <c r="AM925" s="179"/>
      <c r="AN925" s="179"/>
      <c r="AO925" s="179"/>
      <c r="AP925" s="179"/>
      <c r="AQ925" s="179"/>
      <c r="AR925" s="179"/>
      <c r="AS925" s="179"/>
      <c r="AT925" s="179"/>
      <c r="AU925" s="179"/>
      <c r="AV925" s="179"/>
      <c r="AW925" s="179"/>
      <c r="AX925" s="179"/>
      <c r="AY925" s="179"/>
      <c r="AZ925" s="179"/>
      <c r="BA925" s="179"/>
      <c r="BB925" s="179"/>
      <c r="BC925" s="179"/>
      <c r="BD925" s="179"/>
      <c r="BE925" s="179"/>
      <c r="BF925" s="179"/>
      <c r="BG925" s="179"/>
      <c r="BH925" s="179"/>
      <c r="BI925" s="179"/>
      <c r="BJ925" s="179"/>
      <c r="BK925" s="179"/>
      <c r="BL925" s="179"/>
      <c r="BM925" s="179"/>
      <c r="BN925" s="179"/>
      <c r="BO925" s="179"/>
      <c r="BP925" s="179"/>
      <c r="BQ925" s="179"/>
      <c r="BR925" s="179"/>
      <c r="BS925" s="179"/>
      <c r="BT925" s="179"/>
      <c r="BU925" s="179"/>
      <c r="BV925" s="179"/>
      <c r="BW925" s="179"/>
      <c r="BX925" s="179"/>
      <c r="BY925" s="179"/>
      <c r="BZ925" s="179"/>
      <c r="CA925" s="179"/>
      <c r="CB925" s="179"/>
      <c r="CC925" s="179"/>
      <c r="CD925" s="179"/>
      <c r="CE925" s="179"/>
      <c r="CF925" s="179"/>
      <c r="CG925" s="179"/>
      <c r="CH925" s="179"/>
      <c r="CI925" s="179"/>
      <c r="CJ925" s="179"/>
      <c r="CK925" s="179"/>
      <c r="CL925" s="179"/>
      <c r="CM925" s="179"/>
      <c r="CN925" s="179"/>
      <c r="CO925" s="179"/>
      <c r="CP925" s="179"/>
      <c r="CQ925" s="179"/>
      <c r="CR925" s="179"/>
      <c r="CS925" s="179"/>
      <c r="CT925" s="179"/>
      <c r="CU925" s="179"/>
      <c r="CV925" s="179"/>
      <c r="CW925" s="179"/>
      <c r="CX925" s="179"/>
      <c r="CY925" s="179"/>
      <c r="CZ925" s="179"/>
      <c r="DA925" s="179"/>
      <c r="DB925" s="179"/>
      <c r="DC925" s="179"/>
      <c r="DD925" s="179"/>
      <c r="DE925" s="179"/>
      <c r="DF925" s="179"/>
      <c r="DG925" s="179"/>
      <c r="DH925" s="179"/>
      <c r="DI925" s="179"/>
      <c r="DJ925" s="179"/>
      <c r="DK925" s="179"/>
      <c r="DL925" s="179"/>
      <c r="DM925" s="179"/>
      <c r="DN925" s="179"/>
      <c r="DO925" s="179"/>
      <c r="DP925" s="179"/>
      <c r="DQ925" s="179"/>
      <c r="DR925" s="179"/>
      <c r="DS925" s="179"/>
      <c r="DT925" s="179"/>
      <c r="DU925" s="179"/>
      <c r="DV925" s="179"/>
      <c r="DW925" s="179"/>
      <c r="DX925" s="179"/>
      <c r="DY925" s="179"/>
      <c r="DZ925" s="179"/>
      <c r="EA925" s="179"/>
      <c r="EB925" s="179"/>
      <c r="EC925" s="179"/>
      <c r="ED925" s="179"/>
      <c r="EE925" s="179"/>
      <c r="EF925" s="179"/>
      <c r="EG925" s="179"/>
      <c r="EH925" s="179"/>
      <c r="EI925" s="179"/>
      <c r="EJ925" s="179"/>
      <c r="EK925" s="179"/>
      <c r="EL925" s="179"/>
      <c r="EM925" s="179"/>
      <c r="EN925" s="179"/>
      <c r="EO925" s="179"/>
      <c r="EP925" s="179"/>
      <c r="EQ925" s="179"/>
      <c r="ER925" s="179"/>
      <c r="ES925" s="179"/>
      <c r="ET925" s="179"/>
      <c r="EU925" s="179"/>
      <c r="EV925" s="179"/>
      <c r="EW925" s="179"/>
      <c r="EX925" s="179"/>
      <c r="EY925" s="179"/>
      <c r="EZ925" s="179"/>
      <c r="FA925" s="179"/>
      <c r="FB925" s="179"/>
      <c r="FC925" s="179"/>
      <c r="FD925" s="179"/>
      <c r="FE925" s="179"/>
      <c r="FF925" s="179"/>
      <c r="FG925" s="179"/>
      <c r="FH925" s="179"/>
      <c r="FI925" s="179"/>
      <c r="FJ925" s="179"/>
      <c r="FK925" s="179"/>
      <c r="FL925" s="179"/>
      <c r="FM925" s="179"/>
      <c r="FN925" s="179"/>
      <c r="FO925" s="179"/>
      <c r="FP925" s="179"/>
      <c r="FQ925" s="179"/>
      <c r="FR925" s="179"/>
      <c r="FS925" s="179"/>
      <c r="FT925" s="179"/>
      <c r="FU925" s="179"/>
      <c r="FV925" s="179"/>
      <c r="FW925" s="179"/>
      <c r="FX925" s="179"/>
      <c r="FY925" s="179"/>
      <c r="FZ925" s="179"/>
      <c r="GA925" s="179"/>
      <c r="GB925" s="179"/>
      <c r="GC925" s="179"/>
      <c r="GD925" s="179"/>
      <c r="GE925" s="179"/>
      <c r="GF925" s="179"/>
      <c r="GG925" s="179"/>
      <c r="GH925" s="179"/>
      <c r="GI925" s="179"/>
      <c r="GJ925" s="179"/>
      <c r="GK925" s="179"/>
      <c r="GL925" s="179"/>
      <c r="GM925" s="179"/>
      <c r="GN925" s="179"/>
      <c r="GO925" s="179"/>
      <c r="GP925" s="179"/>
      <c r="GQ925" s="179"/>
      <c r="GR925" s="179"/>
      <c r="GS925" s="179"/>
      <c r="GT925" s="179"/>
      <c r="GU925" s="179"/>
      <c r="GV925" s="179"/>
      <c r="GW925" s="179"/>
      <c r="GX925" s="179"/>
      <c r="GY925" s="179"/>
      <c r="GZ925" s="179"/>
      <c r="HA925" s="179"/>
      <c r="HB925" s="179"/>
      <c r="HC925" s="179"/>
      <c r="HD925" s="179"/>
      <c r="HE925" s="179"/>
      <c r="HF925" s="179"/>
      <c r="HG925" s="179"/>
      <c r="HH925" s="179"/>
      <c r="HI925" s="179"/>
      <c r="HJ925" s="179"/>
      <c r="HK925" s="179"/>
      <c r="HL925" s="179"/>
      <c r="HM925" s="179"/>
      <c r="HN925" s="179"/>
      <c r="HO925" s="179"/>
      <c r="HP925" s="179"/>
      <c r="HQ925" s="179"/>
      <c r="HR925" s="179"/>
      <c r="HS925" s="179"/>
      <c r="HT925" s="179"/>
      <c r="HU925" s="179"/>
      <c r="HV925" s="179"/>
      <c r="HW925" s="179"/>
      <c r="HX925" s="179"/>
      <c r="HY925" s="179"/>
      <c r="HZ925" s="179"/>
      <c r="IA925" s="179"/>
      <c r="IB925" s="179"/>
      <c r="IC925" s="179"/>
      <c r="ID925" s="179"/>
      <c r="IE925" s="179"/>
      <c r="IF925" s="179"/>
      <c r="IG925" s="179"/>
      <c r="IH925" s="179"/>
      <c r="II925" s="179"/>
      <c r="IJ925" s="179"/>
      <c r="IK925" s="179"/>
      <c r="IL925" s="179"/>
      <c r="IM925" s="179"/>
      <c r="IN925" s="179"/>
      <c r="IO925" s="179"/>
      <c r="IP925" s="179"/>
      <c r="IQ925" s="179"/>
      <c r="IR925" s="179"/>
      <c r="IS925" s="179"/>
      <c r="IT925" s="179"/>
      <c r="IU925" s="179"/>
      <c r="IV925" s="179"/>
      <c r="IW925" s="179"/>
      <c r="IX925" s="179"/>
      <c r="IY925" s="179"/>
      <c r="IZ925" s="179"/>
      <c r="JA925" s="179"/>
      <c r="JB925" s="179"/>
      <c r="JC925" s="179"/>
      <c r="JD925" s="179"/>
      <c r="JE925" s="179"/>
      <c r="JF925" s="179"/>
      <c r="JG925" s="179"/>
      <c r="JH925" s="179"/>
      <c r="JI925" s="179"/>
      <c r="JJ925" s="61"/>
    </row>
    <row r="926" spans="1:270" s="9" customFormat="1" ht="80.099999999999994" customHeight="1" x14ac:dyDescent="0.25">
      <c r="A926" s="9">
        <f t="shared" si="77"/>
        <v>904</v>
      </c>
      <c r="B926" s="9">
        <f t="shared" si="80"/>
        <v>53</v>
      </c>
      <c r="C926" s="11" t="s">
        <v>1518</v>
      </c>
      <c r="D926" s="10" t="s">
        <v>276</v>
      </c>
      <c r="E926" s="9" t="s">
        <v>280</v>
      </c>
      <c r="F926" s="9" t="s">
        <v>280</v>
      </c>
      <c r="G926" s="88" t="s">
        <v>281</v>
      </c>
      <c r="H926" s="9" t="s">
        <v>4364</v>
      </c>
      <c r="I926" s="64" t="s">
        <v>4365</v>
      </c>
      <c r="J926" s="9">
        <v>3496399687</v>
      </c>
      <c r="K926" s="9" t="s">
        <v>280</v>
      </c>
      <c r="L926" s="9">
        <v>30.878985</v>
      </c>
      <c r="M926" s="9">
        <v>69.940758000000002</v>
      </c>
      <c r="N926" s="9" t="s">
        <v>8</v>
      </c>
      <c r="O926" s="9" t="s">
        <v>7</v>
      </c>
      <c r="P926" s="9" t="s">
        <v>8</v>
      </c>
      <c r="Q926" s="9">
        <v>3</v>
      </c>
      <c r="T926" s="9" t="s">
        <v>3978</v>
      </c>
      <c r="U926" s="9">
        <v>52875</v>
      </c>
      <c r="V926" s="9" t="s">
        <v>258</v>
      </c>
      <c r="W926" s="10" t="s">
        <v>11</v>
      </c>
      <c r="X926" s="10" t="s">
        <v>1471</v>
      </c>
      <c r="Y926" s="4"/>
      <c r="Z926" s="179"/>
      <c r="AA926" s="179"/>
      <c r="AB926" s="179"/>
      <c r="AC926" s="179"/>
      <c r="AD926" s="179"/>
      <c r="AE926" s="179"/>
      <c r="AF926" s="179"/>
      <c r="AG926" s="179"/>
      <c r="AH926" s="179"/>
      <c r="AI926" s="179"/>
      <c r="AJ926" s="179"/>
      <c r="AK926" s="179"/>
      <c r="AL926" s="179"/>
      <c r="AM926" s="179"/>
      <c r="AN926" s="179"/>
      <c r="AO926" s="179"/>
      <c r="AP926" s="179"/>
      <c r="AQ926" s="179"/>
      <c r="AR926" s="179"/>
      <c r="AS926" s="179"/>
      <c r="AT926" s="179"/>
      <c r="AU926" s="179"/>
      <c r="AV926" s="179"/>
      <c r="AW926" s="179"/>
      <c r="AX926" s="179"/>
      <c r="AY926" s="179"/>
      <c r="AZ926" s="179"/>
      <c r="BA926" s="179"/>
      <c r="BB926" s="179"/>
      <c r="BC926" s="179"/>
      <c r="BD926" s="179"/>
      <c r="BE926" s="179"/>
      <c r="BF926" s="179"/>
      <c r="BG926" s="179"/>
      <c r="BH926" s="179"/>
      <c r="BI926" s="179"/>
      <c r="BJ926" s="179"/>
      <c r="BK926" s="179"/>
      <c r="BL926" s="179"/>
      <c r="BM926" s="179"/>
      <c r="BN926" s="179"/>
      <c r="BO926" s="179"/>
      <c r="BP926" s="179"/>
      <c r="BQ926" s="179"/>
      <c r="BR926" s="179"/>
      <c r="BS926" s="179"/>
      <c r="BT926" s="179"/>
      <c r="BU926" s="179"/>
      <c r="BV926" s="179"/>
      <c r="BW926" s="179"/>
      <c r="BX926" s="179"/>
      <c r="BY926" s="179"/>
      <c r="BZ926" s="179"/>
      <c r="CA926" s="179"/>
      <c r="CB926" s="179"/>
      <c r="CC926" s="179"/>
      <c r="CD926" s="179"/>
      <c r="CE926" s="179"/>
      <c r="CF926" s="179"/>
      <c r="CG926" s="179"/>
      <c r="CH926" s="179"/>
      <c r="CI926" s="179"/>
      <c r="CJ926" s="179"/>
      <c r="CK926" s="179"/>
      <c r="CL926" s="179"/>
      <c r="CM926" s="179"/>
      <c r="CN926" s="179"/>
      <c r="CO926" s="179"/>
      <c r="CP926" s="179"/>
      <c r="CQ926" s="179"/>
      <c r="CR926" s="179"/>
      <c r="CS926" s="179"/>
      <c r="CT926" s="179"/>
      <c r="CU926" s="179"/>
      <c r="CV926" s="179"/>
      <c r="CW926" s="179"/>
      <c r="CX926" s="179"/>
      <c r="CY926" s="179"/>
      <c r="CZ926" s="179"/>
      <c r="DA926" s="179"/>
      <c r="DB926" s="179"/>
      <c r="DC926" s="179"/>
      <c r="DD926" s="179"/>
      <c r="DE926" s="179"/>
      <c r="DF926" s="179"/>
      <c r="DG926" s="179"/>
      <c r="DH926" s="179"/>
      <c r="DI926" s="179"/>
      <c r="DJ926" s="179"/>
      <c r="DK926" s="179"/>
      <c r="DL926" s="179"/>
      <c r="DM926" s="179"/>
      <c r="DN926" s="179"/>
      <c r="DO926" s="179"/>
      <c r="DP926" s="179"/>
      <c r="DQ926" s="179"/>
      <c r="DR926" s="179"/>
      <c r="DS926" s="179"/>
      <c r="DT926" s="179"/>
      <c r="DU926" s="179"/>
      <c r="DV926" s="179"/>
      <c r="DW926" s="179"/>
      <c r="DX926" s="179"/>
      <c r="DY926" s="179"/>
      <c r="DZ926" s="179"/>
      <c r="EA926" s="179"/>
      <c r="EB926" s="179"/>
      <c r="EC926" s="179"/>
      <c r="ED926" s="179"/>
      <c r="EE926" s="179"/>
      <c r="EF926" s="179"/>
      <c r="EG926" s="179"/>
      <c r="EH926" s="179"/>
      <c r="EI926" s="179"/>
      <c r="EJ926" s="179"/>
      <c r="EK926" s="179"/>
      <c r="EL926" s="179"/>
      <c r="EM926" s="179"/>
      <c r="EN926" s="179"/>
      <c r="EO926" s="179"/>
      <c r="EP926" s="179"/>
      <c r="EQ926" s="179"/>
      <c r="ER926" s="179"/>
      <c r="ES926" s="179"/>
      <c r="ET926" s="179"/>
      <c r="EU926" s="179"/>
      <c r="EV926" s="179"/>
      <c r="EW926" s="179"/>
      <c r="EX926" s="179"/>
      <c r="EY926" s="179"/>
      <c r="EZ926" s="179"/>
      <c r="FA926" s="179"/>
      <c r="FB926" s="179"/>
      <c r="FC926" s="179"/>
      <c r="FD926" s="179"/>
      <c r="FE926" s="179"/>
      <c r="FF926" s="179"/>
      <c r="FG926" s="179"/>
      <c r="FH926" s="179"/>
      <c r="FI926" s="179"/>
      <c r="FJ926" s="179"/>
      <c r="FK926" s="179"/>
      <c r="FL926" s="179"/>
      <c r="FM926" s="179"/>
      <c r="FN926" s="179"/>
      <c r="FO926" s="179"/>
      <c r="FP926" s="179"/>
      <c r="FQ926" s="179"/>
      <c r="FR926" s="179"/>
      <c r="FS926" s="179"/>
      <c r="FT926" s="179"/>
      <c r="FU926" s="179"/>
      <c r="FV926" s="179"/>
      <c r="FW926" s="179"/>
      <c r="FX926" s="179"/>
      <c r="FY926" s="179"/>
      <c r="FZ926" s="179"/>
      <c r="GA926" s="179"/>
      <c r="GB926" s="179"/>
      <c r="GC926" s="179"/>
      <c r="GD926" s="179"/>
      <c r="GE926" s="179"/>
      <c r="GF926" s="179"/>
      <c r="GG926" s="179"/>
      <c r="GH926" s="179"/>
      <c r="GI926" s="179"/>
      <c r="GJ926" s="179"/>
      <c r="GK926" s="179"/>
      <c r="GL926" s="179"/>
      <c r="GM926" s="179"/>
      <c r="GN926" s="179"/>
      <c r="GO926" s="179"/>
      <c r="GP926" s="179"/>
      <c r="GQ926" s="179"/>
      <c r="GR926" s="179"/>
      <c r="GS926" s="179"/>
      <c r="GT926" s="179"/>
      <c r="GU926" s="179"/>
      <c r="GV926" s="179"/>
      <c r="GW926" s="179"/>
      <c r="GX926" s="179"/>
      <c r="GY926" s="179"/>
      <c r="GZ926" s="179"/>
      <c r="HA926" s="179"/>
      <c r="HB926" s="179"/>
      <c r="HC926" s="179"/>
      <c r="HD926" s="179"/>
      <c r="HE926" s="179"/>
      <c r="HF926" s="179"/>
      <c r="HG926" s="179"/>
      <c r="HH926" s="179"/>
      <c r="HI926" s="179"/>
      <c r="HJ926" s="179"/>
      <c r="HK926" s="179"/>
      <c r="HL926" s="179"/>
      <c r="HM926" s="179"/>
      <c r="HN926" s="179"/>
      <c r="HO926" s="179"/>
      <c r="HP926" s="179"/>
      <c r="HQ926" s="179"/>
      <c r="HR926" s="179"/>
      <c r="HS926" s="179"/>
      <c r="HT926" s="179"/>
      <c r="HU926" s="179"/>
      <c r="HV926" s="179"/>
      <c r="HW926" s="179"/>
      <c r="HX926" s="179"/>
      <c r="HY926" s="179"/>
      <c r="HZ926" s="179"/>
      <c r="IA926" s="179"/>
      <c r="IB926" s="179"/>
      <c r="IC926" s="179"/>
      <c r="ID926" s="179"/>
      <c r="IE926" s="179"/>
      <c r="IF926" s="179"/>
      <c r="IG926" s="179"/>
      <c r="IH926" s="179"/>
      <c r="II926" s="179"/>
      <c r="IJ926" s="179"/>
      <c r="IK926" s="179"/>
      <c r="IL926" s="179"/>
      <c r="IM926" s="179"/>
      <c r="IN926" s="179"/>
      <c r="IO926" s="179"/>
      <c r="IP926" s="179"/>
      <c r="IQ926" s="179"/>
      <c r="IR926" s="179"/>
      <c r="IS926" s="179"/>
      <c r="IT926" s="179"/>
      <c r="IU926" s="179"/>
      <c r="IV926" s="179"/>
      <c r="IW926" s="179"/>
      <c r="IX926" s="179"/>
      <c r="IY926" s="179"/>
      <c r="IZ926" s="179"/>
      <c r="JA926" s="179"/>
      <c r="JB926" s="179"/>
      <c r="JC926" s="179"/>
      <c r="JD926" s="179"/>
      <c r="JE926" s="179"/>
      <c r="JF926" s="179"/>
      <c r="JG926" s="179"/>
      <c r="JH926" s="179"/>
      <c r="JI926" s="179"/>
      <c r="JJ926" s="61"/>
    </row>
    <row r="927" spans="1:270" s="9" customFormat="1" ht="80.099999999999994" customHeight="1" x14ac:dyDescent="0.25">
      <c r="A927" s="9">
        <f t="shared" si="77"/>
        <v>905</v>
      </c>
      <c r="B927" s="9">
        <f t="shared" si="80"/>
        <v>54</v>
      </c>
      <c r="C927" s="11" t="s">
        <v>1518</v>
      </c>
      <c r="D927" s="10" t="s">
        <v>276</v>
      </c>
      <c r="E927" s="9" t="s">
        <v>4366</v>
      </c>
      <c r="F927" s="9" t="s">
        <v>4366</v>
      </c>
      <c r="G927" s="88" t="s">
        <v>281</v>
      </c>
      <c r="H927" s="9" t="s">
        <v>2875</v>
      </c>
      <c r="I927" s="64" t="s">
        <v>4367</v>
      </c>
      <c r="J927" s="9">
        <v>3434460057</v>
      </c>
      <c r="K927" s="9" t="s">
        <v>4366</v>
      </c>
      <c r="L927" s="9">
        <v>30.877925999999999</v>
      </c>
      <c r="M927" s="9">
        <v>69.940638000000007</v>
      </c>
      <c r="N927" s="9" t="s">
        <v>8</v>
      </c>
      <c r="O927" s="9" t="s">
        <v>7</v>
      </c>
      <c r="P927" s="9" t="s">
        <v>8</v>
      </c>
      <c r="Q927" s="9">
        <v>3</v>
      </c>
      <c r="T927" s="9" t="s">
        <v>3978</v>
      </c>
      <c r="U927" s="9">
        <v>52875</v>
      </c>
      <c r="V927" s="9" t="s">
        <v>258</v>
      </c>
      <c r="W927" s="10" t="s">
        <v>11</v>
      </c>
      <c r="X927" s="10" t="s">
        <v>1471</v>
      </c>
      <c r="Y927" s="4"/>
      <c r="Z927" s="179"/>
      <c r="AA927" s="179"/>
      <c r="AB927" s="179"/>
      <c r="AC927" s="179"/>
      <c r="AD927" s="179"/>
      <c r="AE927" s="179"/>
      <c r="AF927" s="179"/>
      <c r="AG927" s="179"/>
      <c r="AH927" s="179"/>
      <c r="AI927" s="179"/>
      <c r="AJ927" s="179"/>
      <c r="AK927" s="179"/>
      <c r="AL927" s="179"/>
      <c r="AM927" s="179"/>
      <c r="AN927" s="179"/>
      <c r="AO927" s="179"/>
      <c r="AP927" s="179"/>
      <c r="AQ927" s="179"/>
      <c r="AR927" s="179"/>
      <c r="AS927" s="179"/>
      <c r="AT927" s="179"/>
      <c r="AU927" s="179"/>
      <c r="AV927" s="179"/>
      <c r="AW927" s="179"/>
      <c r="AX927" s="179"/>
      <c r="AY927" s="179"/>
      <c r="AZ927" s="179"/>
      <c r="BA927" s="179"/>
      <c r="BB927" s="179"/>
      <c r="BC927" s="179"/>
      <c r="BD927" s="179"/>
      <c r="BE927" s="179"/>
      <c r="BF927" s="179"/>
      <c r="BG927" s="179"/>
      <c r="BH927" s="179"/>
      <c r="BI927" s="179"/>
      <c r="BJ927" s="179"/>
      <c r="BK927" s="179"/>
      <c r="BL927" s="179"/>
      <c r="BM927" s="179"/>
      <c r="BN927" s="179"/>
      <c r="BO927" s="179"/>
      <c r="BP927" s="179"/>
      <c r="BQ927" s="179"/>
      <c r="BR927" s="179"/>
      <c r="BS927" s="179"/>
      <c r="BT927" s="179"/>
      <c r="BU927" s="179"/>
      <c r="BV927" s="179"/>
      <c r="BW927" s="179"/>
      <c r="BX927" s="179"/>
      <c r="BY927" s="179"/>
      <c r="BZ927" s="179"/>
      <c r="CA927" s="179"/>
      <c r="CB927" s="179"/>
      <c r="CC927" s="179"/>
      <c r="CD927" s="179"/>
      <c r="CE927" s="179"/>
      <c r="CF927" s="179"/>
      <c r="CG927" s="179"/>
      <c r="CH927" s="179"/>
      <c r="CI927" s="179"/>
      <c r="CJ927" s="179"/>
      <c r="CK927" s="179"/>
      <c r="CL927" s="179"/>
      <c r="CM927" s="179"/>
      <c r="CN927" s="179"/>
      <c r="CO927" s="179"/>
      <c r="CP927" s="179"/>
      <c r="CQ927" s="179"/>
      <c r="CR927" s="179"/>
      <c r="CS927" s="179"/>
      <c r="CT927" s="179"/>
      <c r="CU927" s="179"/>
      <c r="CV927" s="179"/>
      <c r="CW927" s="179"/>
      <c r="CX927" s="179"/>
      <c r="CY927" s="179"/>
      <c r="CZ927" s="179"/>
      <c r="DA927" s="179"/>
      <c r="DB927" s="179"/>
      <c r="DC927" s="179"/>
      <c r="DD927" s="179"/>
      <c r="DE927" s="179"/>
      <c r="DF927" s="179"/>
      <c r="DG927" s="179"/>
      <c r="DH927" s="179"/>
      <c r="DI927" s="179"/>
      <c r="DJ927" s="179"/>
      <c r="DK927" s="179"/>
      <c r="DL927" s="179"/>
      <c r="DM927" s="179"/>
      <c r="DN927" s="179"/>
      <c r="DO927" s="179"/>
      <c r="DP927" s="179"/>
      <c r="DQ927" s="179"/>
      <c r="DR927" s="179"/>
      <c r="DS927" s="179"/>
      <c r="DT927" s="179"/>
      <c r="DU927" s="179"/>
      <c r="DV927" s="179"/>
      <c r="DW927" s="179"/>
      <c r="DX927" s="179"/>
      <c r="DY927" s="179"/>
      <c r="DZ927" s="179"/>
      <c r="EA927" s="179"/>
      <c r="EB927" s="179"/>
      <c r="EC927" s="179"/>
      <c r="ED927" s="179"/>
      <c r="EE927" s="179"/>
      <c r="EF927" s="179"/>
      <c r="EG927" s="179"/>
      <c r="EH927" s="179"/>
      <c r="EI927" s="179"/>
      <c r="EJ927" s="179"/>
      <c r="EK927" s="179"/>
      <c r="EL927" s="179"/>
      <c r="EM927" s="179"/>
      <c r="EN927" s="179"/>
      <c r="EO927" s="179"/>
      <c r="EP927" s="179"/>
      <c r="EQ927" s="179"/>
      <c r="ER927" s="179"/>
      <c r="ES927" s="179"/>
      <c r="ET927" s="179"/>
      <c r="EU927" s="179"/>
      <c r="EV927" s="179"/>
      <c r="EW927" s="179"/>
      <c r="EX927" s="179"/>
      <c r="EY927" s="179"/>
      <c r="EZ927" s="179"/>
      <c r="FA927" s="179"/>
      <c r="FB927" s="179"/>
      <c r="FC927" s="179"/>
      <c r="FD927" s="179"/>
      <c r="FE927" s="179"/>
      <c r="FF927" s="179"/>
      <c r="FG927" s="179"/>
      <c r="FH927" s="179"/>
      <c r="FI927" s="179"/>
      <c r="FJ927" s="179"/>
      <c r="FK927" s="179"/>
      <c r="FL927" s="179"/>
      <c r="FM927" s="179"/>
      <c r="FN927" s="179"/>
      <c r="FO927" s="179"/>
      <c r="FP927" s="179"/>
      <c r="FQ927" s="179"/>
      <c r="FR927" s="179"/>
      <c r="FS927" s="179"/>
      <c r="FT927" s="179"/>
      <c r="FU927" s="179"/>
      <c r="FV927" s="179"/>
      <c r="FW927" s="179"/>
      <c r="FX927" s="179"/>
      <c r="FY927" s="179"/>
      <c r="FZ927" s="179"/>
      <c r="GA927" s="179"/>
      <c r="GB927" s="179"/>
      <c r="GC927" s="179"/>
      <c r="GD927" s="179"/>
      <c r="GE927" s="179"/>
      <c r="GF927" s="179"/>
      <c r="GG927" s="179"/>
      <c r="GH927" s="179"/>
      <c r="GI927" s="179"/>
      <c r="GJ927" s="179"/>
      <c r="GK927" s="179"/>
      <c r="GL927" s="179"/>
      <c r="GM927" s="179"/>
      <c r="GN927" s="179"/>
      <c r="GO927" s="179"/>
      <c r="GP927" s="179"/>
      <c r="GQ927" s="179"/>
      <c r="GR927" s="179"/>
      <c r="GS927" s="179"/>
      <c r="GT927" s="179"/>
      <c r="GU927" s="179"/>
      <c r="GV927" s="179"/>
      <c r="GW927" s="179"/>
      <c r="GX927" s="179"/>
      <c r="GY927" s="179"/>
      <c r="GZ927" s="179"/>
      <c r="HA927" s="179"/>
      <c r="HB927" s="179"/>
      <c r="HC927" s="179"/>
      <c r="HD927" s="179"/>
      <c r="HE927" s="179"/>
      <c r="HF927" s="179"/>
      <c r="HG927" s="179"/>
      <c r="HH927" s="179"/>
      <c r="HI927" s="179"/>
      <c r="HJ927" s="179"/>
      <c r="HK927" s="179"/>
      <c r="HL927" s="179"/>
      <c r="HM927" s="179"/>
      <c r="HN927" s="179"/>
      <c r="HO927" s="179"/>
      <c r="HP927" s="179"/>
      <c r="HQ927" s="179"/>
      <c r="HR927" s="179"/>
      <c r="HS927" s="179"/>
      <c r="HT927" s="179"/>
      <c r="HU927" s="179"/>
      <c r="HV927" s="179"/>
      <c r="HW927" s="179"/>
      <c r="HX927" s="179"/>
      <c r="HY927" s="179"/>
      <c r="HZ927" s="179"/>
      <c r="IA927" s="179"/>
      <c r="IB927" s="179"/>
      <c r="IC927" s="179"/>
      <c r="ID927" s="179"/>
      <c r="IE927" s="179"/>
      <c r="IF927" s="179"/>
      <c r="IG927" s="179"/>
      <c r="IH927" s="179"/>
      <c r="II927" s="179"/>
      <c r="IJ927" s="179"/>
      <c r="IK927" s="179"/>
      <c r="IL927" s="179"/>
      <c r="IM927" s="179"/>
      <c r="IN927" s="179"/>
      <c r="IO927" s="179"/>
      <c r="IP927" s="179"/>
      <c r="IQ927" s="179"/>
      <c r="IR927" s="179"/>
      <c r="IS927" s="179"/>
      <c r="IT927" s="179"/>
      <c r="IU927" s="179"/>
      <c r="IV927" s="179"/>
      <c r="IW927" s="179"/>
      <c r="IX927" s="179"/>
      <c r="IY927" s="179"/>
      <c r="IZ927" s="179"/>
      <c r="JA927" s="179"/>
      <c r="JB927" s="179"/>
      <c r="JC927" s="179"/>
      <c r="JD927" s="179"/>
      <c r="JE927" s="179"/>
      <c r="JF927" s="179"/>
      <c r="JG927" s="179"/>
      <c r="JH927" s="179"/>
      <c r="JI927" s="179"/>
      <c r="JJ927" s="61"/>
    </row>
    <row r="928" spans="1:270" s="9" customFormat="1" ht="80.099999999999994" customHeight="1" x14ac:dyDescent="0.25">
      <c r="A928" s="9">
        <f t="shared" si="77"/>
        <v>906</v>
      </c>
      <c r="B928" s="9">
        <f t="shared" si="80"/>
        <v>55</v>
      </c>
      <c r="C928" s="11" t="s">
        <v>1518</v>
      </c>
      <c r="D928" s="10" t="s">
        <v>276</v>
      </c>
      <c r="E928" s="9" t="s">
        <v>280</v>
      </c>
      <c r="F928" s="9" t="s">
        <v>280</v>
      </c>
      <c r="G928" s="88" t="s">
        <v>3980</v>
      </c>
      <c r="H928" s="9" t="s">
        <v>4368</v>
      </c>
      <c r="I928" s="64" t="s">
        <v>4369</v>
      </c>
      <c r="J928" s="9">
        <v>3433355535</v>
      </c>
      <c r="K928" s="9" t="s">
        <v>280</v>
      </c>
      <c r="L928" s="9">
        <v>30.991021</v>
      </c>
      <c r="M928" s="9">
        <v>69.874592000000007</v>
      </c>
      <c r="N928" s="9" t="s">
        <v>8</v>
      </c>
      <c r="O928" s="9" t="s">
        <v>7</v>
      </c>
      <c r="P928" s="9" t="s">
        <v>8</v>
      </c>
      <c r="Q928" s="9">
        <v>3</v>
      </c>
      <c r="T928" s="9" t="s">
        <v>3978</v>
      </c>
      <c r="U928" s="9">
        <v>52875</v>
      </c>
      <c r="V928" s="9" t="s">
        <v>258</v>
      </c>
      <c r="W928" s="10" t="s">
        <v>11</v>
      </c>
      <c r="X928" s="10" t="s">
        <v>1471</v>
      </c>
      <c r="Y928" s="4"/>
      <c r="Z928" s="179"/>
      <c r="AA928" s="179"/>
      <c r="AB928" s="179"/>
      <c r="AC928" s="179"/>
      <c r="AD928" s="179"/>
      <c r="AE928" s="179"/>
      <c r="AF928" s="179"/>
      <c r="AG928" s="179"/>
      <c r="AH928" s="179"/>
      <c r="AI928" s="179"/>
      <c r="AJ928" s="179"/>
      <c r="AK928" s="179"/>
      <c r="AL928" s="179"/>
      <c r="AM928" s="179"/>
      <c r="AN928" s="179"/>
      <c r="AO928" s="179"/>
      <c r="AP928" s="179"/>
      <c r="AQ928" s="179"/>
      <c r="AR928" s="179"/>
      <c r="AS928" s="179"/>
      <c r="AT928" s="179"/>
      <c r="AU928" s="179"/>
      <c r="AV928" s="179"/>
      <c r="AW928" s="179"/>
      <c r="AX928" s="179"/>
      <c r="AY928" s="179"/>
      <c r="AZ928" s="179"/>
      <c r="BA928" s="179"/>
      <c r="BB928" s="179"/>
      <c r="BC928" s="179"/>
      <c r="BD928" s="179"/>
      <c r="BE928" s="179"/>
      <c r="BF928" s="179"/>
      <c r="BG928" s="179"/>
      <c r="BH928" s="179"/>
      <c r="BI928" s="179"/>
      <c r="BJ928" s="179"/>
      <c r="BK928" s="179"/>
      <c r="BL928" s="179"/>
      <c r="BM928" s="179"/>
      <c r="BN928" s="179"/>
      <c r="BO928" s="179"/>
      <c r="BP928" s="179"/>
      <c r="BQ928" s="179"/>
      <c r="BR928" s="179"/>
      <c r="BS928" s="179"/>
      <c r="BT928" s="179"/>
      <c r="BU928" s="179"/>
      <c r="BV928" s="179"/>
      <c r="BW928" s="179"/>
      <c r="BX928" s="179"/>
      <c r="BY928" s="179"/>
      <c r="BZ928" s="179"/>
      <c r="CA928" s="179"/>
      <c r="CB928" s="179"/>
      <c r="CC928" s="179"/>
      <c r="CD928" s="179"/>
      <c r="CE928" s="179"/>
      <c r="CF928" s="179"/>
      <c r="CG928" s="179"/>
      <c r="CH928" s="179"/>
      <c r="CI928" s="179"/>
      <c r="CJ928" s="179"/>
      <c r="CK928" s="179"/>
      <c r="CL928" s="179"/>
      <c r="CM928" s="179"/>
      <c r="CN928" s="179"/>
      <c r="CO928" s="179"/>
      <c r="CP928" s="179"/>
      <c r="CQ928" s="179"/>
      <c r="CR928" s="179"/>
      <c r="CS928" s="179"/>
      <c r="CT928" s="179"/>
      <c r="CU928" s="179"/>
      <c r="CV928" s="179"/>
      <c r="CW928" s="179"/>
      <c r="CX928" s="179"/>
      <c r="CY928" s="179"/>
      <c r="CZ928" s="179"/>
      <c r="DA928" s="179"/>
      <c r="DB928" s="179"/>
      <c r="DC928" s="179"/>
      <c r="DD928" s="179"/>
      <c r="DE928" s="179"/>
      <c r="DF928" s="179"/>
      <c r="DG928" s="179"/>
      <c r="DH928" s="179"/>
      <c r="DI928" s="179"/>
      <c r="DJ928" s="179"/>
      <c r="DK928" s="179"/>
      <c r="DL928" s="179"/>
      <c r="DM928" s="179"/>
      <c r="DN928" s="179"/>
      <c r="DO928" s="179"/>
      <c r="DP928" s="179"/>
      <c r="DQ928" s="179"/>
      <c r="DR928" s="179"/>
      <c r="DS928" s="179"/>
      <c r="DT928" s="179"/>
      <c r="DU928" s="179"/>
      <c r="DV928" s="179"/>
      <c r="DW928" s="179"/>
      <c r="DX928" s="179"/>
      <c r="DY928" s="179"/>
      <c r="DZ928" s="179"/>
      <c r="EA928" s="179"/>
      <c r="EB928" s="179"/>
      <c r="EC928" s="179"/>
      <c r="ED928" s="179"/>
      <c r="EE928" s="179"/>
      <c r="EF928" s="179"/>
      <c r="EG928" s="179"/>
      <c r="EH928" s="179"/>
      <c r="EI928" s="179"/>
      <c r="EJ928" s="179"/>
      <c r="EK928" s="179"/>
      <c r="EL928" s="179"/>
      <c r="EM928" s="179"/>
      <c r="EN928" s="179"/>
      <c r="EO928" s="179"/>
      <c r="EP928" s="179"/>
      <c r="EQ928" s="179"/>
      <c r="ER928" s="179"/>
      <c r="ES928" s="179"/>
      <c r="ET928" s="179"/>
      <c r="EU928" s="179"/>
      <c r="EV928" s="179"/>
      <c r="EW928" s="179"/>
      <c r="EX928" s="179"/>
      <c r="EY928" s="179"/>
      <c r="EZ928" s="179"/>
      <c r="FA928" s="179"/>
      <c r="FB928" s="179"/>
      <c r="FC928" s="179"/>
      <c r="FD928" s="179"/>
      <c r="FE928" s="179"/>
      <c r="FF928" s="179"/>
      <c r="FG928" s="179"/>
      <c r="FH928" s="179"/>
      <c r="FI928" s="179"/>
      <c r="FJ928" s="179"/>
      <c r="FK928" s="179"/>
      <c r="FL928" s="179"/>
      <c r="FM928" s="179"/>
      <c r="FN928" s="179"/>
      <c r="FO928" s="179"/>
      <c r="FP928" s="179"/>
      <c r="FQ928" s="179"/>
      <c r="FR928" s="179"/>
      <c r="FS928" s="179"/>
      <c r="FT928" s="179"/>
      <c r="FU928" s="179"/>
      <c r="FV928" s="179"/>
      <c r="FW928" s="179"/>
      <c r="FX928" s="179"/>
      <c r="FY928" s="179"/>
      <c r="FZ928" s="179"/>
      <c r="GA928" s="179"/>
      <c r="GB928" s="179"/>
      <c r="GC928" s="179"/>
      <c r="GD928" s="179"/>
      <c r="GE928" s="179"/>
      <c r="GF928" s="179"/>
      <c r="GG928" s="179"/>
      <c r="GH928" s="179"/>
      <c r="GI928" s="179"/>
      <c r="GJ928" s="179"/>
      <c r="GK928" s="179"/>
      <c r="GL928" s="179"/>
      <c r="GM928" s="179"/>
      <c r="GN928" s="179"/>
      <c r="GO928" s="179"/>
      <c r="GP928" s="179"/>
      <c r="GQ928" s="179"/>
      <c r="GR928" s="179"/>
      <c r="GS928" s="179"/>
      <c r="GT928" s="179"/>
      <c r="GU928" s="179"/>
      <c r="GV928" s="179"/>
      <c r="GW928" s="179"/>
      <c r="GX928" s="179"/>
      <c r="GY928" s="179"/>
      <c r="GZ928" s="179"/>
      <c r="HA928" s="179"/>
      <c r="HB928" s="179"/>
      <c r="HC928" s="179"/>
      <c r="HD928" s="179"/>
      <c r="HE928" s="179"/>
      <c r="HF928" s="179"/>
      <c r="HG928" s="179"/>
      <c r="HH928" s="179"/>
      <c r="HI928" s="179"/>
      <c r="HJ928" s="179"/>
      <c r="HK928" s="179"/>
      <c r="HL928" s="179"/>
      <c r="HM928" s="179"/>
      <c r="HN928" s="179"/>
      <c r="HO928" s="179"/>
      <c r="HP928" s="179"/>
      <c r="HQ928" s="179"/>
      <c r="HR928" s="179"/>
      <c r="HS928" s="179"/>
      <c r="HT928" s="179"/>
      <c r="HU928" s="179"/>
      <c r="HV928" s="179"/>
      <c r="HW928" s="179"/>
      <c r="HX928" s="179"/>
      <c r="HY928" s="179"/>
      <c r="HZ928" s="179"/>
      <c r="IA928" s="179"/>
      <c r="IB928" s="179"/>
      <c r="IC928" s="179"/>
      <c r="ID928" s="179"/>
      <c r="IE928" s="179"/>
      <c r="IF928" s="179"/>
      <c r="IG928" s="179"/>
      <c r="IH928" s="179"/>
      <c r="II928" s="179"/>
      <c r="IJ928" s="179"/>
      <c r="IK928" s="179"/>
      <c r="IL928" s="179"/>
      <c r="IM928" s="179"/>
      <c r="IN928" s="179"/>
      <c r="IO928" s="179"/>
      <c r="IP928" s="179"/>
      <c r="IQ928" s="179"/>
      <c r="IR928" s="179"/>
      <c r="IS928" s="179"/>
      <c r="IT928" s="179"/>
      <c r="IU928" s="179"/>
      <c r="IV928" s="179"/>
      <c r="IW928" s="179"/>
      <c r="IX928" s="179"/>
      <c r="IY928" s="179"/>
      <c r="IZ928" s="179"/>
      <c r="JA928" s="179"/>
      <c r="JB928" s="179"/>
      <c r="JC928" s="179"/>
      <c r="JD928" s="179"/>
      <c r="JE928" s="179"/>
      <c r="JF928" s="179"/>
      <c r="JG928" s="179"/>
      <c r="JH928" s="179"/>
      <c r="JI928" s="179"/>
      <c r="JJ928" s="61"/>
    </row>
    <row r="929" spans="1:270" s="9" customFormat="1" ht="80.099999999999994" customHeight="1" x14ac:dyDescent="0.25">
      <c r="A929" s="9">
        <f t="shared" si="77"/>
        <v>907</v>
      </c>
      <c r="B929" s="9">
        <f t="shared" si="80"/>
        <v>56</v>
      </c>
      <c r="C929" s="11" t="s">
        <v>1518</v>
      </c>
      <c r="D929" s="10" t="s">
        <v>276</v>
      </c>
      <c r="E929" s="9" t="s">
        <v>280</v>
      </c>
      <c r="F929" s="9" t="s">
        <v>280</v>
      </c>
      <c r="G929" s="88" t="s">
        <v>281</v>
      </c>
      <c r="H929" s="9" t="s">
        <v>4370</v>
      </c>
      <c r="I929" s="64" t="s">
        <v>4371</v>
      </c>
      <c r="J929" s="9">
        <v>3436399818</v>
      </c>
      <c r="K929" s="9" t="s">
        <v>280</v>
      </c>
      <c r="L929" s="9">
        <v>30.878057999999999</v>
      </c>
      <c r="M929" s="9">
        <v>69.93271</v>
      </c>
      <c r="N929" s="9" t="s">
        <v>8</v>
      </c>
      <c r="O929" s="9" t="s">
        <v>7</v>
      </c>
      <c r="P929" s="9" t="s">
        <v>8</v>
      </c>
      <c r="Q929" s="9">
        <v>3</v>
      </c>
      <c r="T929" s="9" t="s">
        <v>3978</v>
      </c>
      <c r="U929" s="9">
        <v>52875</v>
      </c>
      <c r="V929" s="9" t="s">
        <v>258</v>
      </c>
      <c r="W929" s="10" t="s">
        <v>11</v>
      </c>
      <c r="X929" s="10" t="s">
        <v>1471</v>
      </c>
      <c r="Y929" s="4"/>
      <c r="Z929" s="179"/>
      <c r="AA929" s="179"/>
      <c r="AB929" s="179"/>
      <c r="AC929" s="179"/>
      <c r="AD929" s="179"/>
      <c r="AE929" s="179"/>
      <c r="AF929" s="179"/>
      <c r="AG929" s="179"/>
      <c r="AH929" s="179"/>
      <c r="AI929" s="179"/>
      <c r="AJ929" s="179"/>
      <c r="AK929" s="179"/>
      <c r="AL929" s="179"/>
      <c r="AM929" s="179"/>
      <c r="AN929" s="179"/>
      <c r="AO929" s="179"/>
      <c r="AP929" s="179"/>
      <c r="AQ929" s="179"/>
      <c r="AR929" s="179"/>
      <c r="AS929" s="179"/>
      <c r="AT929" s="179"/>
      <c r="AU929" s="179"/>
      <c r="AV929" s="179"/>
      <c r="AW929" s="179"/>
      <c r="AX929" s="179"/>
      <c r="AY929" s="179"/>
      <c r="AZ929" s="179"/>
      <c r="BA929" s="179"/>
      <c r="BB929" s="179"/>
      <c r="BC929" s="179"/>
      <c r="BD929" s="179"/>
      <c r="BE929" s="179"/>
      <c r="BF929" s="179"/>
      <c r="BG929" s="179"/>
      <c r="BH929" s="179"/>
      <c r="BI929" s="179"/>
      <c r="BJ929" s="179"/>
      <c r="BK929" s="179"/>
      <c r="BL929" s="179"/>
      <c r="BM929" s="179"/>
      <c r="BN929" s="179"/>
      <c r="BO929" s="179"/>
      <c r="BP929" s="179"/>
      <c r="BQ929" s="179"/>
      <c r="BR929" s="179"/>
      <c r="BS929" s="179"/>
      <c r="BT929" s="179"/>
      <c r="BU929" s="179"/>
      <c r="BV929" s="179"/>
      <c r="BW929" s="179"/>
      <c r="BX929" s="179"/>
      <c r="BY929" s="179"/>
      <c r="BZ929" s="179"/>
      <c r="CA929" s="179"/>
      <c r="CB929" s="179"/>
      <c r="CC929" s="179"/>
      <c r="CD929" s="179"/>
      <c r="CE929" s="179"/>
      <c r="CF929" s="179"/>
      <c r="CG929" s="179"/>
      <c r="CH929" s="179"/>
      <c r="CI929" s="179"/>
      <c r="CJ929" s="179"/>
      <c r="CK929" s="179"/>
      <c r="CL929" s="179"/>
      <c r="CM929" s="179"/>
      <c r="CN929" s="179"/>
      <c r="CO929" s="179"/>
      <c r="CP929" s="179"/>
      <c r="CQ929" s="179"/>
      <c r="CR929" s="179"/>
      <c r="CS929" s="179"/>
      <c r="CT929" s="179"/>
      <c r="CU929" s="179"/>
      <c r="CV929" s="179"/>
      <c r="CW929" s="179"/>
      <c r="CX929" s="179"/>
      <c r="CY929" s="179"/>
      <c r="CZ929" s="179"/>
      <c r="DA929" s="179"/>
      <c r="DB929" s="179"/>
      <c r="DC929" s="179"/>
      <c r="DD929" s="179"/>
      <c r="DE929" s="179"/>
      <c r="DF929" s="179"/>
      <c r="DG929" s="179"/>
      <c r="DH929" s="179"/>
      <c r="DI929" s="179"/>
      <c r="DJ929" s="179"/>
      <c r="DK929" s="179"/>
      <c r="DL929" s="179"/>
      <c r="DM929" s="179"/>
      <c r="DN929" s="179"/>
      <c r="DO929" s="179"/>
      <c r="DP929" s="179"/>
      <c r="DQ929" s="179"/>
      <c r="DR929" s="179"/>
      <c r="DS929" s="179"/>
      <c r="DT929" s="179"/>
      <c r="DU929" s="179"/>
      <c r="DV929" s="179"/>
      <c r="DW929" s="179"/>
      <c r="DX929" s="179"/>
      <c r="DY929" s="179"/>
      <c r="DZ929" s="179"/>
      <c r="EA929" s="179"/>
      <c r="EB929" s="179"/>
      <c r="EC929" s="179"/>
      <c r="ED929" s="179"/>
      <c r="EE929" s="179"/>
      <c r="EF929" s="179"/>
      <c r="EG929" s="179"/>
      <c r="EH929" s="179"/>
      <c r="EI929" s="179"/>
      <c r="EJ929" s="179"/>
      <c r="EK929" s="179"/>
      <c r="EL929" s="179"/>
      <c r="EM929" s="179"/>
      <c r="EN929" s="179"/>
      <c r="EO929" s="179"/>
      <c r="EP929" s="179"/>
      <c r="EQ929" s="179"/>
      <c r="ER929" s="179"/>
      <c r="ES929" s="179"/>
      <c r="ET929" s="179"/>
      <c r="EU929" s="179"/>
      <c r="EV929" s="179"/>
      <c r="EW929" s="179"/>
      <c r="EX929" s="179"/>
      <c r="EY929" s="179"/>
      <c r="EZ929" s="179"/>
      <c r="FA929" s="179"/>
      <c r="FB929" s="179"/>
      <c r="FC929" s="179"/>
      <c r="FD929" s="179"/>
      <c r="FE929" s="179"/>
      <c r="FF929" s="179"/>
      <c r="FG929" s="179"/>
      <c r="FH929" s="179"/>
      <c r="FI929" s="179"/>
      <c r="FJ929" s="179"/>
      <c r="FK929" s="179"/>
      <c r="FL929" s="179"/>
      <c r="FM929" s="179"/>
      <c r="FN929" s="179"/>
      <c r="FO929" s="179"/>
      <c r="FP929" s="179"/>
      <c r="FQ929" s="179"/>
      <c r="FR929" s="179"/>
      <c r="FS929" s="179"/>
      <c r="FT929" s="179"/>
      <c r="FU929" s="179"/>
      <c r="FV929" s="179"/>
      <c r="FW929" s="179"/>
      <c r="FX929" s="179"/>
      <c r="FY929" s="179"/>
      <c r="FZ929" s="179"/>
      <c r="GA929" s="179"/>
      <c r="GB929" s="179"/>
      <c r="GC929" s="179"/>
      <c r="GD929" s="179"/>
      <c r="GE929" s="179"/>
      <c r="GF929" s="179"/>
      <c r="GG929" s="179"/>
      <c r="GH929" s="179"/>
      <c r="GI929" s="179"/>
      <c r="GJ929" s="179"/>
      <c r="GK929" s="179"/>
      <c r="GL929" s="179"/>
      <c r="GM929" s="179"/>
      <c r="GN929" s="179"/>
      <c r="GO929" s="179"/>
      <c r="GP929" s="179"/>
      <c r="GQ929" s="179"/>
      <c r="GR929" s="179"/>
      <c r="GS929" s="179"/>
      <c r="GT929" s="179"/>
      <c r="GU929" s="179"/>
      <c r="GV929" s="179"/>
      <c r="GW929" s="179"/>
      <c r="GX929" s="179"/>
      <c r="GY929" s="179"/>
      <c r="GZ929" s="179"/>
      <c r="HA929" s="179"/>
      <c r="HB929" s="179"/>
      <c r="HC929" s="179"/>
      <c r="HD929" s="179"/>
      <c r="HE929" s="179"/>
      <c r="HF929" s="179"/>
      <c r="HG929" s="179"/>
      <c r="HH929" s="179"/>
      <c r="HI929" s="179"/>
      <c r="HJ929" s="179"/>
      <c r="HK929" s="179"/>
      <c r="HL929" s="179"/>
      <c r="HM929" s="179"/>
      <c r="HN929" s="179"/>
      <c r="HO929" s="179"/>
      <c r="HP929" s="179"/>
      <c r="HQ929" s="179"/>
      <c r="HR929" s="179"/>
      <c r="HS929" s="179"/>
      <c r="HT929" s="179"/>
      <c r="HU929" s="179"/>
      <c r="HV929" s="179"/>
      <c r="HW929" s="179"/>
      <c r="HX929" s="179"/>
      <c r="HY929" s="179"/>
      <c r="HZ929" s="179"/>
      <c r="IA929" s="179"/>
      <c r="IB929" s="179"/>
      <c r="IC929" s="179"/>
      <c r="ID929" s="179"/>
      <c r="IE929" s="179"/>
      <c r="IF929" s="179"/>
      <c r="IG929" s="179"/>
      <c r="IH929" s="179"/>
      <c r="II929" s="179"/>
      <c r="IJ929" s="179"/>
      <c r="IK929" s="179"/>
      <c r="IL929" s="179"/>
      <c r="IM929" s="179"/>
      <c r="IN929" s="179"/>
      <c r="IO929" s="179"/>
      <c r="IP929" s="179"/>
      <c r="IQ929" s="179"/>
      <c r="IR929" s="179"/>
      <c r="IS929" s="179"/>
      <c r="IT929" s="179"/>
      <c r="IU929" s="179"/>
      <c r="IV929" s="179"/>
      <c r="IW929" s="179"/>
      <c r="IX929" s="179"/>
      <c r="IY929" s="179"/>
      <c r="IZ929" s="179"/>
      <c r="JA929" s="179"/>
      <c r="JB929" s="179"/>
      <c r="JC929" s="179"/>
      <c r="JD929" s="179"/>
      <c r="JE929" s="179"/>
      <c r="JF929" s="179"/>
      <c r="JG929" s="179"/>
      <c r="JH929" s="179"/>
      <c r="JI929" s="179"/>
      <c r="JJ929" s="61"/>
    </row>
    <row r="930" spans="1:270" s="9" customFormat="1" ht="80.099999999999994" customHeight="1" x14ac:dyDescent="0.25">
      <c r="A930" s="9">
        <f t="shared" si="77"/>
        <v>908</v>
      </c>
      <c r="B930" s="9">
        <f t="shared" si="80"/>
        <v>57</v>
      </c>
      <c r="C930" s="11" t="s">
        <v>1518</v>
      </c>
      <c r="D930" s="10" t="s">
        <v>276</v>
      </c>
      <c r="E930" s="9" t="s">
        <v>4017</v>
      </c>
      <c r="F930" s="9" t="s">
        <v>4017</v>
      </c>
      <c r="G930" s="88" t="s">
        <v>4025</v>
      </c>
      <c r="H930" s="9" t="s">
        <v>812</v>
      </c>
      <c r="I930" s="64" t="s">
        <v>4372</v>
      </c>
      <c r="J930" s="9">
        <v>3426575482</v>
      </c>
      <c r="K930" s="9" t="s">
        <v>4017</v>
      </c>
      <c r="L930" s="9">
        <v>31.04655</v>
      </c>
      <c r="M930" s="9">
        <v>69.889297999999997</v>
      </c>
      <c r="N930" s="9" t="s">
        <v>8</v>
      </c>
      <c r="O930" s="9" t="s">
        <v>7</v>
      </c>
      <c r="P930" s="9" t="s">
        <v>8</v>
      </c>
      <c r="Q930" s="9">
        <v>3</v>
      </c>
      <c r="T930" s="9" t="s">
        <v>3978</v>
      </c>
      <c r="U930" s="9">
        <v>52875</v>
      </c>
      <c r="V930" s="9" t="s">
        <v>258</v>
      </c>
      <c r="W930" s="10" t="s">
        <v>11</v>
      </c>
      <c r="X930" s="10" t="s">
        <v>1471</v>
      </c>
      <c r="Y930" s="4"/>
      <c r="Z930" s="179"/>
      <c r="AA930" s="179"/>
      <c r="AB930" s="179"/>
      <c r="AC930" s="179"/>
      <c r="AD930" s="179"/>
      <c r="AE930" s="179"/>
      <c r="AF930" s="179"/>
      <c r="AG930" s="179"/>
      <c r="AH930" s="179"/>
      <c r="AI930" s="179"/>
      <c r="AJ930" s="179"/>
      <c r="AK930" s="179"/>
      <c r="AL930" s="179"/>
      <c r="AM930" s="179"/>
      <c r="AN930" s="179"/>
      <c r="AO930" s="179"/>
      <c r="AP930" s="179"/>
      <c r="AQ930" s="179"/>
      <c r="AR930" s="179"/>
      <c r="AS930" s="179"/>
      <c r="AT930" s="179"/>
      <c r="AU930" s="179"/>
      <c r="AV930" s="179"/>
      <c r="AW930" s="179"/>
      <c r="AX930" s="179"/>
      <c r="AY930" s="179"/>
      <c r="AZ930" s="179"/>
      <c r="BA930" s="179"/>
      <c r="BB930" s="179"/>
      <c r="BC930" s="179"/>
      <c r="BD930" s="179"/>
      <c r="BE930" s="179"/>
      <c r="BF930" s="179"/>
      <c r="BG930" s="179"/>
      <c r="BH930" s="179"/>
      <c r="BI930" s="179"/>
      <c r="BJ930" s="179"/>
      <c r="BK930" s="179"/>
      <c r="BL930" s="179"/>
      <c r="BM930" s="179"/>
      <c r="BN930" s="179"/>
      <c r="BO930" s="179"/>
      <c r="BP930" s="179"/>
      <c r="BQ930" s="179"/>
      <c r="BR930" s="179"/>
      <c r="BS930" s="179"/>
      <c r="BT930" s="179"/>
      <c r="BU930" s="179"/>
      <c r="BV930" s="179"/>
      <c r="BW930" s="179"/>
      <c r="BX930" s="179"/>
      <c r="BY930" s="179"/>
      <c r="BZ930" s="179"/>
      <c r="CA930" s="179"/>
      <c r="CB930" s="179"/>
      <c r="CC930" s="179"/>
      <c r="CD930" s="179"/>
      <c r="CE930" s="179"/>
      <c r="CF930" s="179"/>
      <c r="CG930" s="179"/>
      <c r="CH930" s="179"/>
      <c r="CI930" s="179"/>
      <c r="CJ930" s="179"/>
      <c r="CK930" s="179"/>
      <c r="CL930" s="179"/>
      <c r="CM930" s="179"/>
      <c r="CN930" s="179"/>
      <c r="CO930" s="179"/>
      <c r="CP930" s="179"/>
      <c r="CQ930" s="179"/>
      <c r="CR930" s="179"/>
      <c r="CS930" s="179"/>
      <c r="CT930" s="179"/>
      <c r="CU930" s="179"/>
      <c r="CV930" s="179"/>
      <c r="CW930" s="179"/>
      <c r="CX930" s="179"/>
      <c r="CY930" s="179"/>
      <c r="CZ930" s="179"/>
      <c r="DA930" s="179"/>
      <c r="DB930" s="179"/>
      <c r="DC930" s="179"/>
      <c r="DD930" s="179"/>
      <c r="DE930" s="179"/>
      <c r="DF930" s="179"/>
      <c r="DG930" s="179"/>
      <c r="DH930" s="179"/>
      <c r="DI930" s="179"/>
      <c r="DJ930" s="179"/>
      <c r="DK930" s="179"/>
      <c r="DL930" s="179"/>
      <c r="DM930" s="179"/>
      <c r="DN930" s="179"/>
      <c r="DO930" s="179"/>
      <c r="DP930" s="179"/>
      <c r="DQ930" s="179"/>
      <c r="DR930" s="179"/>
      <c r="DS930" s="179"/>
      <c r="DT930" s="179"/>
      <c r="DU930" s="179"/>
      <c r="DV930" s="179"/>
      <c r="DW930" s="179"/>
      <c r="DX930" s="179"/>
      <c r="DY930" s="179"/>
      <c r="DZ930" s="179"/>
      <c r="EA930" s="179"/>
      <c r="EB930" s="179"/>
      <c r="EC930" s="179"/>
      <c r="ED930" s="179"/>
      <c r="EE930" s="179"/>
      <c r="EF930" s="179"/>
      <c r="EG930" s="179"/>
      <c r="EH930" s="179"/>
      <c r="EI930" s="179"/>
      <c r="EJ930" s="179"/>
      <c r="EK930" s="179"/>
      <c r="EL930" s="179"/>
      <c r="EM930" s="179"/>
      <c r="EN930" s="179"/>
      <c r="EO930" s="179"/>
      <c r="EP930" s="179"/>
      <c r="EQ930" s="179"/>
      <c r="ER930" s="179"/>
      <c r="ES930" s="179"/>
      <c r="ET930" s="179"/>
      <c r="EU930" s="179"/>
      <c r="EV930" s="179"/>
      <c r="EW930" s="179"/>
      <c r="EX930" s="179"/>
      <c r="EY930" s="179"/>
      <c r="EZ930" s="179"/>
      <c r="FA930" s="179"/>
      <c r="FB930" s="179"/>
      <c r="FC930" s="179"/>
      <c r="FD930" s="179"/>
      <c r="FE930" s="179"/>
      <c r="FF930" s="179"/>
      <c r="FG930" s="179"/>
      <c r="FH930" s="179"/>
      <c r="FI930" s="179"/>
      <c r="FJ930" s="179"/>
      <c r="FK930" s="179"/>
      <c r="FL930" s="179"/>
      <c r="FM930" s="179"/>
      <c r="FN930" s="179"/>
      <c r="FO930" s="179"/>
      <c r="FP930" s="179"/>
      <c r="FQ930" s="179"/>
      <c r="FR930" s="179"/>
      <c r="FS930" s="179"/>
      <c r="FT930" s="179"/>
      <c r="FU930" s="179"/>
      <c r="FV930" s="179"/>
      <c r="FW930" s="179"/>
      <c r="FX930" s="179"/>
      <c r="FY930" s="179"/>
      <c r="FZ930" s="179"/>
      <c r="GA930" s="179"/>
      <c r="GB930" s="179"/>
      <c r="GC930" s="179"/>
      <c r="GD930" s="179"/>
      <c r="GE930" s="179"/>
      <c r="GF930" s="179"/>
      <c r="GG930" s="179"/>
      <c r="GH930" s="179"/>
      <c r="GI930" s="179"/>
      <c r="GJ930" s="179"/>
      <c r="GK930" s="179"/>
      <c r="GL930" s="179"/>
      <c r="GM930" s="179"/>
      <c r="GN930" s="179"/>
      <c r="GO930" s="179"/>
      <c r="GP930" s="179"/>
      <c r="GQ930" s="179"/>
      <c r="GR930" s="179"/>
      <c r="GS930" s="179"/>
      <c r="GT930" s="179"/>
      <c r="GU930" s="179"/>
      <c r="GV930" s="179"/>
      <c r="GW930" s="179"/>
      <c r="GX930" s="179"/>
      <c r="GY930" s="179"/>
      <c r="GZ930" s="179"/>
      <c r="HA930" s="179"/>
      <c r="HB930" s="179"/>
      <c r="HC930" s="179"/>
      <c r="HD930" s="179"/>
      <c r="HE930" s="179"/>
      <c r="HF930" s="179"/>
      <c r="HG930" s="179"/>
      <c r="HH930" s="179"/>
      <c r="HI930" s="179"/>
      <c r="HJ930" s="179"/>
      <c r="HK930" s="179"/>
      <c r="HL930" s="179"/>
      <c r="HM930" s="179"/>
      <c r="HN930" s="179"/>
      <c r="HO930" s="179"/>
      <c r="HP930" s="179"/>
      <c r="HQ930" s="179"/>
      <c r="HR930" s="179"/>
      <c r="HS930" s="179"/>
      <c r="HT930" s="179"/>
      <c r="HU930" s="179"/>
      <c r="HV930" s="179"/>
      <c r="HW930" s="179"/>
      <c r="HX930" s="179"/>
      <c r="HY930" s="179"/>
      <c r="HZ930" s="179"/>
      <c r="IA930" s="179"/>
      <c r="IB930" s="179"/>
      <c r="IC930" s="179"/>
      <c r="ID930" s="179"/>
      <c r="IE930" s="179"/>
      <c r="IF930" s="179"/>
      <c r="IG930" s="179"/>
      <c r="IH930" s="179"/>
      <c r="II930" s="179"/>
      <c r="IJ930" s="179"/>
      <c r="IK930" s="179"/>
      <c r="IL930" s="179"/>
      <c r="IM930" s="179"/>
      <c r="IN930" s="179"/>
      <c r="IO930" s="179"/>
      <c r="IP930" s="179"/>
      <c r="IQ930" s="179"/>
      <c r="IR930" s="179"/>
      <c r="IS930" s="179"/>
      <c r="IT930" s="179"/>
      <c r="IU930" s="179"/>
      <c r="IV930" s="179"/>
      <c r="IW930" s="179"/>
      <c r="IX930" s="179"/>
      <c r="IY930" s="179"/>
      <c r="IZ930" s="179"/>
      <c r="JA930" s="179"/>
      <c r="JB930" s="179"/>
      <c r="JC930" s="179"/>
      <c r="JD930" s="179"/>
      <c r="JE930" s="179"/>
      <c r="JF930" s="179"/>
      <c r="JG930" s="179"/>
      <c r="JH930" s="179"/>
      <c r="JI930" s="179"/>
      <c r="JJ930" s="61"/>
    </row>
    <row r="931" spans="1:270" s="9" customFormat="1" ht="80.099999999999994" customHeight="1" x14ac:dyDescent="0.25">
      <c r="A931" s="9">
        <f t="shared" si="77"/>
        <v>909</v>
      </c>
      <c r="B931" s="9">
        <f t="shared" si="80"/>
        <v>58</v>
      </c>
      <c r="C931" s="11" t="s">
        <v>1518</v>
      </c>
      <c r="D931" s="10" t="s">
        <v>276</v>
      </c>
      <c r="E931" s="9" t="s">
        <v>280</v>
      </c>
      <c r="F931" s="9" t="s">
        <v>280</v>
      </c>
      <c r="G931" s="88" t="s">
        <v>281</v>
      </c>
      <c r="H931" s="9" t="s">
        <v>1051</v>
      </c>
      <c r="I931" s="64" t="s">
        <v>4373</v>
      </c>
      <c r="J931" s="9">
        <v>3428262664</v>
      </c>
      <c r="K931" s="9" t="s">
        <v>280</v>
      </c>
      <c r="L931" s="9">
        <v>30.877897000000001</v>
      </c>
      <c r="M931" s="9">
        <v>69.939442</v>
      </c>
      <c r="N931" s="9" t="s">
        <v>8</v>
      </c>
      <c r="O931" s="9" t="s">
        <v>7</v>
      </c>
      <c r="P931" s="9" t="s">
        <v>8</v>
      </c>
      <c r="Q931" s="9">
        <v>3</v>
      </c>
      <c r="T931" s="9" t="s">
        <v>3978</v>
      </c>
      <c r="U931" s="9">
        <v>52875</v>
      </c>
      <c r="V931" s="9" t="s">
        <v>258</v>
      </c>
      <c r="W931" s="10" t="s">
        <v>11</v>
      </c>
      <c r="X931" s="10" t="s">
        <v>1471</v>
      </c>
      <c r="Y931" s="4"/>
      <c r="Z931" s="179"/>
      <c r="AA931" s="179"/>
      <c r="AB931" s="179"/>
      <c r="AC931" s="179"/>
      <c r="AD931" s="179"/>
      <c r="AE931" s="179"/>
      <c r="AF931" s="179"/>
      <c r="AG931" s="179"/>
      <c r="AH931" s="179"/>
      <c r="AI931" s="179"/>
      <c r="AJ931" s="179"/>
      <c r="AK931" s="179"/>
      <c r="AL931" s="179"/>
      <c r="AM931" s="179"/>
      <c r="AN931" s="179"/>
      <c r="AO931" s="179"/>
      <c r="AP931" s="179"/>
      <c r="AQ931" s="179"/>
      <c r="AR931" s="179"/>
      <c r="AS931" s="179"/>
      <c r="AT931" s="179"/>
      <c r="AU931" s="179"/>
      <c r="AV931" s="179"/>
      <c r="AW931" s="179"/>
      <c r="AX931" s="179"/>
      <c r="AY931" s="179"/>
      <c r="AZ931" s="179"/>
      <c r="BA931" s="179"/>
      <c r="BB931" s="179"/>
      <c r="BC931" s="179"/>
      <c r="BD931" s="179"/>
      <c r="BE931" s="179"/>
      <c r="BF931" s="179"/>
      <c r="BG931" s="179"/>
      <c r="BH931" s="179"/>
      <c r="BI931" s="179"/>
      <c r="BJ931" s="179"/>
      <c r="BK931" s="179"/>
      <c r="BL931" s="179"/>
      <c r="BM931" s="179"/>
      <c r="BN931" s="179"/>
      <c r="BO931" s="179"/>
      <c r="BP931" s="179"/>
      <c r="BQ931" s="179"/>
      <c r="BR931" s="179"/>
      <c r="BS931" s="179"/>
      <c r="BT931" s="179"/>
      <c r="BU931" s="179"/>
      <c r="BV931" s="179"/>
      <c r="BW931" s="179"/>
      <c r="BX931" s="179"/>
      <c r="BY931" s="179"/>
      <c r="BZ931" s="179"/>
      <c r="CA931" s="179"/>
      <c r="CB931" s="179"/>
      <c r="CC931" s="179"/>
      <c r="CD931" s="179"/>
      <c r="CE931" s="179"/>
      <c r="CF931" s="179"/>
      <c r="CG931" s="179"/>
      <c r="CH931" s="179"/>
      <c r="CI931" s="179"/>
      <c r="CJ931" s="179"/>
      <c r="CK931" s="179"/>
      <c r="CL931" s="179"/>
      <c r="CM931" s="179"/>
      <c r="CN931" s="179"/>
      <c r="CO931" s="179"/>
      <c r="CP931" s="179"/>
      <c r="CQ931" s="179"/>
      <c r="CR931" s="179"/>
      <c r="CS931" s="179"/>
      <c r="CT931" s="179"/>
      <c r="CU931" s="179"/>
      <c r="CV931" s="179"/>
      <c r="CW931" s="179"/>
      <c r="CX931" s="179"/>
      <c r="CY931" s="179"/>
      <c r="CZ931" s="179"/>
      <c r="DA931" s="179"/>
      <c r="DB931" s="179"/>
      <c r="DC931" s="179"/>
      <c r="DD931" s="179"/>
      <c r="DE931" s="179"/>
      <c r="DF931" s="179"/>
      <c r="DG931" s="179"/>
      <c r="DH931" s="179"/>
      <c r="DI931" s="179"/>
      <c r="DJ931" s="179"/>
      <c r="DK931" s="179"/>
      <c r="DL931" s="179"/>
      <c r="DM931" s="179"/>
      <c r="DN931" s="179"/>
      <c r="DO931" s="179"/>
      <c r="DP931" s="179"/>
      <c r="DQ931" s="179"/>
      <c r="DR931" s="179"/>
      <c r="DS931" s="179"/>
      <c r="DT931" s="179"/>
      <c r="DU931" s="179"/>
      <c r="DV931" s="179"/>
      <c r="DW931" s="179"/>
      <c r="DX931" s="179"/>
      <c r="DY931" s="179"/>
      <c r="DZ931" s="179"/>
      <c r="EA931" s="179"/>
      <c r="EB931" s="179"/>
      <c r="EC931" s="179"/>
      <c r="ED931" s="179"/>
      <c r="EE931" s="179"/>
      <c r="EF931" s="179"/>
      <c r="EG931" s="179"/>
      <c r="EH931" s="179"/>
      <c r="EI931" s="179"/>
      <c r="EJ931" s="179"/>
      <c r="EK931" s="179"/>
      <c r="EL931" s="179"/>
      <c r="EM931" s="179"/>
      <c r="EN931" s="179"/>
      <c r="EO931" s="179"/>
      <c r="EP931" s="179"/>
      <c r="EQ931" s="179"/>
      <c r="ER931" s="179"/>
      <c r="ES931" s="179"/>
      <c r="ET931" s="179"/>
      <c r="EU931" s="179"/>
      <c r="EV931" s="179"/>
      <c r="EW931" s="179"/>
      <c r="EX931" s="179"/>
      <c r="EY931" s="179"/>
      <c r="EZ931" s="179"/>
      <c r="FA931" s="179"/>
      <c r="FB931" s="179"/>
      <c r="FC931" s="179"/>
      <c r="FD931" s="179"/>
      <c r="FE931" s="179"/>
      <c r="FF931" s="179"/>
      <c r="FG931" s="179"/>
      <c r="FH931" s="179"/>
      <c r="FI931" s="179"/>
      <c r="FJ931" s="179"/>
      <c r="FK931" s="179"/>
      <c r="FL931" s="179"/>
      <c r="FM931" s="179"/>
      <c r="FN931" s="179"/>
      <c r="FO931" s="179"/>
      <c r="FP931" s="179"/>
      <c r="FQ931" s="179"/>
      <c r="FR931" s="179"/>
      <c r="FS931" s="179"/>
      <c r="FT931" s="179"/>
      <c r="FU931" s="179"/>
      <c r="FV931" s="179"/>
      <c r="FW931" s="179"/>
      <c r="FX931" s="179"/>
      <c r="FY931" s="179"/>
      <c r="FZ931" s="179"/>
      <c r="GA931" s="179"/>
      <c r="GB931" s="179"/>
      <c r="GC931" s="179"/>
      <c r="GD931" s="179"/>
      <c r="GE931" s="179"/>
      <c r="GF931" s="179"/>
      <c r="GG931" s="179"/>
      <c r="GH931" s="179"/>
      <c r="GI931" s="179"/>
      <c r="GJ931" s="179"/>
      <c r="GK931" s="179"/>
      <c r="GL931" s="179"/>
      <c r="GM931" s="179"/>
      <c r="GN931" s="179"/>
      <c r="GO931" s="179"/>
      <c r="GP931" s="179"/>
      <c r="GQ931" s="179"/>
      <c r="GR931" s="179"/>
      <c r="GS931" s="179"/>
      <c r="GT931" s="179"/>
      <c r="GU931" s="179"/>
      <c r="GV931" s="179"/>
      <c r="GW931" s="179"/>
      <c r="GX931" s="179"/>
      <c r="GY931" s="179"/>
      <c r="GZ931" s="179"/>
      <c r="HA931" s="179"/>
      <c r="HB931" s="179"/>
      <c r="HC931" s="179"/>
      <c r="HD931" s="179"/>
      <c r="HE931" s="179"/>
      <c r="HF931" s="179"/>
      <c r="HG931" s="179"/>
      <c r="HH931" s="179"/>
      <c r="HI931" s="179"/>
      <c r="HJ931" s="179"/>
      <c r="HK931" s="179"/>
      <c r="HL931" s="179"/>
      <c r="HM931" s="179"/>
      <c r="HN931" s="179"/>
      <c r="HO931" s="179"/>
      <c r="HP931" s="179"/>
      <c r="HQ931" s="179"/>
      <c r="HR931" s="179"/>
      <c r="HS931" s="179"/>
      <c r="HT931" s="179"/>
      <c r="HU931" s="179"/>
      <c r="HV931" s="179"/>
      <c r="HW931" s="179"/>
      <c r="HX931" s="179"/>
      <c r="HY931" s="179"/>
      <c r="HZ931" s="179"/>
      <c r="IA931" s="179"/>
      <c r="IB931" s="179"/>
      <c r="IC931" s="179"/>
      <c r="ID931" s="179"/>
      <c r="IE931" s="179"/>
      <c r="IF931" s="179"/>
      <c r="IG931" s="179"/>
      <c r="IH931" s="179"/>
      <c r="II931" s="179"/>
      <c r="IJ931" s="179"/>
      <c r="IK931" s="179"/>
      <c r="IL931" s="179"/>
      <c r="IM931" s="179"/>
      <c r="IN931" s="179"/>
      <c r="IO931" s="179"/>
      <c r="IP931" s="179"/>
      <c r="IQ931" s="179"/>
      <c r="IR931" s="179"/>
      <c r="IS931" s="179"/>
      <c r="IT931" s="179"/>
      <c r="IU931" s="179"/>
      <c r="IV931" s="179"/>
      <c r="IW931" s="179"/>
      <c r="IX931" s="179"/>
      <c r="IY931" s="179"/>
      <c r="IZ931" s="179"/>
      <c r="JA931" s="179"/>
      <c r="JB931" s="179"/>
      <c r="JC931" s="179"/>
      <c r="JD931" s="179"/>
      <c r="JE931" s="179"/>
      <c r="JF931" s="179"/>
      <c r="JG931" s="179"/>
      <c r="JH931" s="179"/>
      <c r="JI931" s="179"/>
      <c r="JJ931" s="61"/>
    </row>
    <row r="932" spans="1:270" s="9" customFormat="1" ht="80.099999999999994" customHeight="1" x14ac:dyDescent="0.25">
      <c r="A932" s="9">
        <f t="shared" si="77"/>
        <v>910</v>
      </c>
      <c r="B932" s="9">
        <f t="shared" si="80"/>
        <v>59</v>
      </c>
      <c r="C932" s="11" t="s">
        <v>1518</v>
      </c>
      <c r="D932" s="10" t="s">
        <v>276</v>
      </c>
      <c r="E932" s="9" t="s">
        <v>4017</v>
      </c>
      <c r="F932" s="9" t="s">
        <v>4017</v>
      </c>
      <c r="G932" s="88" t="s">
        <v>4025</v>
      </c>
      <c r="H932" s="9" t="s">
        <v>1121</v>
      </c>
      <c r="I932" s="64" t="s">
        <v>4374</v>
      </c>
      <c r="J932" s="9">
        <v>3218034234</v>
      </c>
      <c r="K932" s="9" t="s">
        <v>4017</v>
      </c>
      <c r="L932" s="9">
        <v>30.857092000000002</v>
      </c>
      <c r="M932" s="9">
        <v>69.775521999999995</v>
      </c>
      <c r="N932" s="9" t="s">
        <v>8</v>
      </c>
      <c r="O932" s="9" t="s">
        <v>7</v>
      </c>
      <c r="P932" s="9" t="s">
        <v>8</v>
      </c>
      <c r="Q932" s="9">
        <v>3</v>
      </c>
      <c r="T932" s="9" t="s">
        <v>3978</v>
      </c>
      <c r="U932" s="9">
        <v>52875</v>
      </c>
      <c r="V932" s="9" t="s">
        <v>258</v>
      </c>
      <c r="W932" s="10" t="s">
        <v>11</v>
      </c>
      <c r="X932" s="10" t="s">
        <v>1471</v>
      </c>
      <c r="Y932" s="4"/>
      <c r="Z932" s="179"/>
      <c r="AA932" s="179"/>
      <c r="AB932" s="179"/>
      <c r="AC932" s="179"/>
      <c r="AD932" s="179"/>
      <c r="AE932" s="179"/>
      <c r="AF932" s="179"/>
      <c r="AG932" s="179"/>
      <c r="AH932" s="179"/>
      <c r="AI932" s="179"/>
      <c r="AJ932" s="179"/>
      <c r="AK932" s="179"/>
      <c r="AL932" s="179"/>
      <c r="AM932" s="179"/>
      <c r="AN932" s="179"/>
      <c r="AO932" s="179"/>
      <c r="AP932" s="179"/>
      <c r="AQ932" s="179"/>
      <c r="AR932" s="179"/>
      <c r="AS932" s="179"/>
      <c r="AT932" s="179"/>
      <c r="AU932" s="179"/>
      <c r="AV932" s="179"/>
      <c r="AW932" s="179"/>
      <c r="AX932" s="179"/>
      <c r="AY932" s="179"/>
      <c r="AZ932" s="179"/>
      <c r="BA932" s="179"/>
      <c r="BB932" s="179"/>
      <c r="BC932" s="179"/>
      <c r="BD932" s="179"/>
      <c r="BE932" s="179"/>
      <c r="BF932" s="179"/>
      <c r="BG932" s="179"/>
      <c r="BH932" s="179"/>
      <c r="BI932" s="179"/>
      <c r="BJ932" s="179"/>
      <c r="BK932" s="179"/>
      <c r="BL932" s="179"/>
      <c r="BM932" s="179"/>
      <c r="BN932" s="179"/>
      <c r="BO932" s="179"/>
      <c r="BP932" s="179"/>
      <c r="BQ932" s="179"/>
      <c r="BR932" s="179"/>
      <c r="BS932" s="179"/>
      <c r="BT932" s="179"/>
      <c r="BU932" s="179"/>
      <c r="BV932" s="179"/>
      <c r="BW932" s="179"/>
      <c r="BX932" s="179"/>
      <c r="BY932" s="179"/>
      <c r="BZ932" s="179"/>
      <c r="CA932" s="179"/>
      <c r="CB932" s="179"/>
      <c r="CC932" s="179"/>
      <c r="CD932" s="179"/>
      <c r="CE932" s="179"/>
      <c r="CF932" s="179"/>
      <c r="CG932" s="179"/>
      <c r="CH932" s="179"/>
      <c r="CI932" s="179"/>
      <c r="CJ932" s="179"/>
      <c r="CK932" s="179"/>
      <c r="CL932" s="179"/>
      <c r="CM932" s="179"/>
      <c r="CN932" s="179"/>
      <c r="CO932" s="179"/>
      <c r="CP932" s="179"/>
      <c r="CQ932" s="179"/>
      <c r="CR932" s="179"/>
      <c r="CS932" s="179"/>
      <c r="CT932" s="179"/>
      <c r="CU932" s="179"/>
      <c r="CV932" s="179"/>
      <c r="CW932" s="179"/>
      <c r="CX932" s="179"/>
      <c r="CY932" s="179"/>
      <c r="CZ932" s="179"/>
      <c r="DA932" s="179"/>
      <c r="DB932" s="179"/>
      <c r="DC932" s="179"/>
      <c r="DD932" s="179"/>
      <c r="DE932" s="179"/>
      <c r="DF932" s="179"/>
      <c r="DG932" s="179"/>
      <c r="DH932" s="179"/>
      <c r="DI932" s="179"/>
      <c r="DJ932" s="179"/>
      <c r="DK932" s="179"/>
      <c r="DL932" s="179"/>
      <c r="DM932" s="179"/>
      <c r="DN932" s="179"/>
      <c r="DO932" s="179"/>
      <c r="DP932" s="179"/>
      <c r="DQ932" s="179"/>
      <c r="DR932" s="179"/>
      <c r="DS932" s="179"/>
      <c r="DT932" s="179"/>
      <c r="DU932" s="179"/>
      <c r="DV932" s="179"/>
      <c r="DW932" s="179"/>
      <c r="DX932" s="179"/>
      <c r="DY932" s="179"/>
      <c r="DZ932" s="179"/>
      <c r="EA932" s="179"/>
      <c r="EB932" s="179"/>
      <c r="EC932" s="179"/>
      <c r="ED932" s="179"/>
      <c r="EE932" s="179"/>
      <c r="EF932" s="179"/>
      <c r="EG932" s="179"/>
      <c r="EH932" s="179"/>
      <c r="EI932" s="179"/>
      <c r="EJ932" s="179"/>
      <c r="EK932" s="179"/>
      <c r="EL932" s="179"/>
      <c r="EM932" s="179"/>
      <c r="EN932" s="179"/>
      <c r="EO932" s="179"/>
      <c r="EP932" s="179"/>
      <c r="EQ932" s="179"/>
      <c r="ER932" s="179"/>
      <c r="ES932" s="179"/>
      <c r="ET932" s="179"/>
      <c r="EU932" s="179"/>
      <c r="EV932" s="179"/>
      <c r="EW932" s="179"/>
      <c r="EX932" s="179"/>
      <c r="EY932" s="179"/>
      <c r="EZ932" s="179"/>
      <c r="FA932" s="179"/>
      <c r="FB932" s="179"/>
      <c r="FC932" s="179"/>
      <c r="FD932" s="179"/>
      <c r="FE932" s="179"/>
      <c r="FF932" s="179"/>
      <c r="FG932" s="179"/>
      <c r="FH932" s="179"/>
      <c r="FI932" s="179"/>
      <c r="FJ932" s="179"/>
      <c r="FK932" s="179"/>
      <c r="FL932" s="179"/>
      <c r="FM932" s="179"/>
      <c r="FN932" s="179"/>
      <c r="FO932" s="179"/>
      <c r="FP932" s="179"/>
      <c r="FQ932" s="179"/>
      <c r="FR932" s="179"/>
      <c r="FS932" s="179"/>
      <c r="FT932" s="179"/>
      <c r="FU932" s="179"/>
      <c r="FV932" s="179"/>
      <c r="FW932" s="179"/>
      <c r="FX932" s="179"/>
      <c r="FY932" s="179"/>
      <c r="FZ932" s="179"/>
      <c r="GA932" s="179"/>
      <c r="GB932" s="179"/>
      <c r="GC932" s="179"/>
      <c r="GD932" s="179"/>
      <c r="GE932" s="179"/>
      <c r="GF932" s="179"/>
      <c r="GG932" s="179"/>
      <c r="GH932" s="179"/>
      <c r="GI932" s="179"/>
      <c r="GJ932" s="179"/>
      <c r="GK932" s="179"/>
      <c r="GL932" s="179"/>
      <c r="GM932" s="179"/>
      <c r="GN932" s="179"/>
      <c r="GO932" s="179"/>
      <c r="GP932" s="179"/>
      <c r="GQ932" s="179"/>
      <c r="GR932" s="179"/>
      <c r="GS932" s="179"/>
      <c r="GT932" s="179"/>
      <c r="GU932" s="179"/>
      <c r="GV932" s="179"/>
      <c r="GW932" s="179"/>
      <c r="GX932" s="179"/>
      <c r="GY932" s="179"/>
      <c r="GZ932" s="179"/>
      <c r="HA932" s="179"/>
      <c r="HB932" s="179"/>
      <c r="HC932" s="179"/>
      <c r="HD932" s="179"/>
      <c r="HE932" s="179"/>
      <c r="HF932" s="179"/>
      <c r="HG932" s="179"/>
      <c r="HH932" s="179"/>
      <c r="HI932" s="179"/>
      <c r="HJ932" s="179"/>
      <c r="HK932" s="179"/>
      <c r="HL932" s="179"/>
      <c r="HM932" s="179"/>
      <c r="HN932" s="179"/>
      <c r="HO932" s="179"/>
      <c r="HP932" s="179"/>
      <c r="HQ932" s="179"/>
      <c r="HR932" s="179"/>
      <c r="HS932" s="179"/>
      <c r="HT932" s="179"/>
      <c r="HU932" s="179"/>
      <c r="HV932" s="179"/>
      <c r="HW932" s="179"/>
      <c r="HX932" s="179"/>
      <c r="HY932" s="179"/>
      <c r="HZ932" s="179"/>
      <c r="IA932" s="179"/>
      <c r="IB932" s="179"/>
      <c r="IC932" s="179"/>
      <c r="ID932" s="179"/>
      <c r="IE932" s="179"/>
      <c r="IF932" s="179"/>
      <c r="IG932" s="179"/>
      <c r="IH932" s="179"/>
      <c r="II932" s="179"/>
      <c r="IJ932" s="179"/>
      <c r="IK932" s="179"/>
      <c r="IL932" s="179"/>
      <c r="IM932" s="179"/>
      <c r="IN932" s="179"/>
      <c r="IO932" s="179"/>
      <c r="IP932" s="179"/>
      <c r="IQ932" s="179"/>
      <c r="IR932" s="179"/>
      <c r="IS932" s="179"/>
      <c r="IT932" s="179"/>
      <c r="IU932" s="179"/>
      <c r="IV932" s="179"/>
      <c r="IW932" s="179"/>
      <c r="IX932" s="179"/>
      <c r="IY932" s="179"/>
      <c r="IZ932" s="179"/>
      <c r="JA932" s="179"/>
      <c r="JB932" s="179"/>
      <c r="JC932" s="179"/>
      <c r="JD932" s="179"/>
      <c r="JE932" s="179"/>
      <c r="JF932" s="179"/>
      <c r="JG932" s="179"/>
      <c r="JH932" s="179"/>
      <c r="JI932" s="179"/>
      <c r="JJ932" s="61"/>
    </row>
    <row r="933" spans="1:270" s="9" customFormat="1" ht="80.099999999999994" customHeight="1" x14ac:dyDescent="0.25">
      <c r="A933" s="9">
        <f t="shared" si="77"/>
        <v>911</v>
      </c>
      <c r="B933" s="9">
        <f t="shared" si="80"/>
        <v>60</v>
      </c>
      <c r="C933" s="11" t="s">
        <v>1518</v>
      </c>
      <c r="D933" s="10" t="s">
        <v>276</v>
      </c>
      <c r="E933" s="9" t="s">
        <v>4017</v>
      </c>
      <c r="F933" s="9" t="s">
        <v>4017</v>
      </c>
      <c r="G933" s="88" t="s">
        <v>4025</v>
      </c>
      <c r="H933" s="9" t="s">
        <v>4211</v>
      </c>
      <c r="I933" s="64" t="s">
        <v>4212</v>
      </c>
      <c r="J933" s="9">
        <v>3482943520</v>
      </c>
      <c r="K933" s="9" t="s">
        <v>4017</v>
      </c>
      <c r="L933" s="9">
        <v>31.022881000000002</v>
      </c>
      <c r="M933" s="9">
        <v>69.893390999999994</v>
      </c>
      <c r="N933" s="9" t="s">
        <v>8</v>
      </c>
      <c r="O933" s="9" t="s">
        <v>7</v>
      </c>
      <c r="P933" s="9" t="s">
        <v>8</v>
      </c>
      <c r="Q933" s="9">
        <v>3</v>
      </c>
      <c r="T933" s="9" t="s">
        <v>3978</v>
      </c>
      <c r="U933" s="9">
        <v>52875</v>
      </c>
      <c r="V933" s="9" t="s">
        <v>258</v>
      </c>
      <c r="W933" s="10" t="s">
        <v>11</v>
      </c>
      <c r="X933" s="10" t="s">
        <v>1471</v>
      </c>
      <c r="Y933" s="4"/>
      <c r="Z933" s="179"/>
      <c r="AA933" s="179"/>
      <c r="AB933" s="179"/>
      <c r="AC933" s="179"/>
      <c r="AD933" s="179"/>
      <c r="AE933" s="179"/>
      <c r="AF933" s="179"/>
      <c r="AG933" s="179"/>
      <c r="AH933" s="179"/>
      <c r="AI933" s="179"/>
      <c r="AJ933" s="179"/>
      <c r="AK933" s="179"/>
      <c r="AL933" s="179"/>
      <c r="AM933" s="179"/>
      <c r="AN933" s="179"/>
      <c r="AO933" s="179"/>
      <c r="AP933" s="179"/>
      <c r="AQ933" s="179"/>
      <c r="AR933" s="179"/>
      <c r="AS933" s="179"/>
      <c r="AT933" s="179"/>
      <c r="AU933" s="179"/>
      <c r="AV933" s="179"/>
      <c r="AW933" s="179"/>
      <c r="AX933" s="179"/>
      <c r="AY933" s="179"/>
      <c r="AZ933" s="179"/>
      <c r="BA933" s="179"/>
      <c r="BB933" s="179"/>
      <c r="BC933" s="179"/>
      <c r="BD933" s="179"/>
      <c r="BE933" s="179"/>
      <c r="BF933" s="179"/>
      <c r="BG933" s="179"/>
      <c r="BH933" s="179"/>
      <c r="BI933" s="179"/>
      <c r="BJ933" s="179"/>
      <c r="BK933" s="179"/>
      <c r="BL933" s="179"/>
      <c r="BM933" s="179"/>
      <c r="BN933" s="179"/>
      <c r="BO933" s="179"/>
      <c r="BP933" s="179"/>
      <c r="BQ933" s="179"/>
      <c r="BR933" s="179"/>
      <c r="BS933" s="179"/>
      <c r="BT933" s="179"/>
      <c r="BU933" s="179"/>
      <c r="BV933" s="179"/>
      <c r="BW933" s="179"/>
      <c r="BX933" s="179"/>
      <c r="BY933" s="179"/>
      <c r="BZ933" s="179"/>
      <c r="CA933" s="179"/>
      <c r="CB933" s="179"/>
      <c r="CC933" s="179"/>
      <c r="CD933" s="179"/>
      <c r="CE933" s="179"/>
      <c r="CF933" s="179"/>
      <c r="CG933" s="179"/>
      <c r="CH933" s="179"/>
      <c r="CI933" s="179"/>
      <c r="CJ933" s="179"/>
      <c r="CK933" s="179"/>
      <c r="CL933" s="179"/>
      <c r="CM933" s="179"/>
      <c r="CN933" s="179"/>
      <c r="CO933" s="179"/>
      <c r="CP933" s="179"/>
      <c r="CQ933" s="179"/>
      <c r="CR933" s="179"/>
      <c r="CS933" s="179"/>
      <c r="CT933" s="179"/>
      <c r="CU933" s="179"/>
      <c r="CV933" s="179"/>
      <c r="CW933" s="179"/>
      <c r="CX933" s="179"/>
      <c r="CY933" s="179"/>
      <c r="CZ933" s="179"/>
      <c r="DA933" s="179"/>
      <c r="DB933" s="179"/>
      <c r="DC933" s="179"/>
      <c r="DD933" s="179"/>
      <c r="DE933" s="179"/>
      <c r="DF933" s="179"/>
      <c r="DG933" s="179"/>
      <c r="DH933" s="179"/>
      <c r="DI933" s="179"/>
      <c r="DJ933" s="179"/>
      <c r="DK933" s="179"/>
      <c r="DL933" s="179"/>
      <c r="DM933" s="179"/>
      <c r="DN933" s="179"/>
      <c r="DO933" s="179"/>
      <c r="DP933" s="179"/>
      <c r="DQ933" s="179"/>
      <c r="DR933" s="179"/>
      <c r="DS933" s="179"/>
      <c r="DT933" s="179"/>
      <c r="DU933" s="179"/>
      <c r="DV933" s="179"/>
      <c r="DW933" s="179"/>
      <c r="DX933" s="179"/>
      <c r="DY933" s="179"/>
      <c r="DZ933" s="179"/>
      <c r="EA933" s="179"/>
      <c r="EB933" s="179"/>
      <c r="EC933" s="179"/>
      <c r="ED933" s="179"/>
      <c r="EE933" s="179"/>
      <c r="EF933" s="179"/>
      <c r="EG933" s="179"/>
      <c r="EH933" s="179"/>
      <c r="EI933" s="179"/>
      <c r="EJ933" s="179"/>
      <c r="EK933" s="179"/>
      <c r="EL933" s="179"/>
      <c r="EM933" s="179"/>
      <c r="EN933" s="179"/>
      <c r="EO933" s="179"/>
      <c r="EP933" s="179"/>
      <c r="EQ933" s="179"/>
      <c r="ER933" s="179"/>
      <c r="ES933" s="179"/>
      <c r="ET933" s="179"/>
      <c r="EU933" s="179"/>
      <c r="EV933" s="179"/>
      <c r="EW933" s="179"/>
      <c r="EX933" s="179"/>
      <c r="EY933" s="179"/>
      <c r="EZ933" s="179"/>
      <c r="FA933" s="179"/>
      <c r="FB933" s="179"/>
      <c r="FC933" s="179"/>
      <c r="FD933" s="179"/>
      <c r="FE933" s="179"/>
      <c r="FF933" s="179"/>
      <c r="FG933" s="179"/>
      <c r="FH933" s="179"/>
      <c r="FI933" s="179"/>
      <c r="FJ933" s="179"/>
      <c r="FK933" s="179"/>
      <c r="FL933" s="179"/>
      <c r="FM933" s="179"/>
      <c r="FN933" s="179"/>
      <c r="FO933" s="179"/>
      <c r="FP933" s="179"/>
      <c r="FQ933" s="179"/>
      <c r="FR933" s="179"/>
      <c r="FS933" s="179"/>
      <c r="FT933" s="179"/>
      <c r="FU933" s="179"/>
      <c r="FV933" s="179"/>
      <c r="FW933" s="179"/>
      <c r="FX933" s="179"/>
      <c r="FY933" s="179"/>
      <c r="FZ933" s="179"/>
      <c r="GA933" s="179"/>
      <c r="GB933" s="179"/>
      <c r="GC933" s="179"/>
      <c r="GD933" s="179"/>
      <c r="GE933" s="179"/>
      <c r="GF933" s="179"/>
      <c r="GG933" s="179"/>
      <c r="GH933" s="179"/>
      <c r="GI933" s="179"/>
      <c r="GJ933" s="179"/>
      <c r="GK933" s="179"/>
      <c r="GL933" s="179"/>
      <c r="GM933" s="179"/>
      <c r="GN933" s="179"/>
      <c r="GO933" s="179"/>
      <c r="GP933" s="179"/>
      <c r="GQ933" s="179"/>
      <c r="GR933" s="179"/>
      <c r="GS933" s="179"/>
      <c r="GT933" s="179"/>
      <c r="GU933" s="179"/>
      <c r="GV933" s="179"/>
      <c r="GW933" s="179"/>
      <c r="GX933" s="179"/>
      <c r="GY933" s="179"/>
      <c r="GZ933" s="179"/>
      <c r="HA933" s="179"/>
      <c r="HB933" s="179"/>
      <c r="HC933" s="179"/>
      <c r="HD933" s="179"/>
      <c r="HE933" s="179"/>
      <c r="HF933" s="179"/>
      <c r="HG933" s="179"/>
      <c r="HH933" s="179"/>
      <c r="HI933" s="179"/>
      <c r="HJ933" s="179"/>
      <c r="HK933" s="179"/>
      <c r="HL933" s="179"/>
      <c r="HM933" s="179"/>
      <c r="HN933" s="179"/>
      <c r="HO933" s="179"/>
      <c r="HP933" s="179"/>
      <c r="HQ933" s="179"/>
      <c r="HR933" s="179"/>
      <c r="HS933" s="179"/>
      <c r="HT933" s="179"/>
      <c r="HU933" s="179"/>
      <c r="HV933" s="179"/>
      <c r="HW933" s="179"/>
      <c r="HX933" s="179"/>
      <c r="HY933" s="179"/>
      <c r="HZ933" s="179"/>
      <c r="IA933" s="179"/>
      <c r="IB933" s="179"/>
      <c r="IC933" s="179"/>
      <c r="ID933" s="179"/>
      <c r="IE933" s="179"/>
      <c r="IF933" s="179"/>
      <c r="IG933" s="179"/>
      <c r="IH933" s="179"/>
      <c r="II933" s="179"/>
      <c r="IJ933" s="179"/>
      <c r="IK933" s="179"/>
      <c r="IL933" s="179"/>
      <c r="IM933" s="179"/>
      <c r="IN933" s="179"/>
      <c r="IO933" s="179"/>
      <c r="IP933" s="179"/>
      <c r="IQ933" s="179"/>
      <c r="IR933" s="179"/>
      <c r="IS933" s="179"/>
      <c r="IT933" s="179"/>
      <c r="IU933" s="179"/>
      <c r="IV933" s="179"/>
      <c r="IW933" s="179"/>
      <c r="IX933" s="179"/>
      <c r="IY933" s="179"/>
      <c r="IZ933" s="179"/>
      <c r="JA933" s="179"/>
      <c r="JB933" s="179"/>
      <c r="JC933" s="179"/>
      <c r="JD933" s="179"/>
      <c r="JE933" s="179"/>
      <c r="JF933" s="179"/>
      <c r="JG933" s="179"/>
      <c r="JH933" s="179"/>
      <c r="JI933" s="179"/>
      <c r="JJ933" s="61"/>
    </row>
    <row r="934" spans="1:270" s="9" customFormat="1" ht="80.099999999999994" customHeight="1" x14ac:dyDescent="0.25">
      <c r="A934" s="9">
        <f t="shared" si="77"/>
        <v>912</v>
      </c>
      <c r="B934" s="9">
        <f t="shared" si="80"/>
        <v>61</v>
      </c>
      <c r="C934" s="11" t="s">
        <v>1518</v>
      </c>
      <c r="D934" s="10" t="s">
        <v>276</v>
      </c>
      <c r="E934" s="9" t="s">
        <v>280</v>
      </c>
      <c r="F934" s="9" t="s">
        <v>280</v>
      </c>
      <c r="G934" s="88" t="s">
        <v>281</v>
      </c>
      <c r="H934" s="9" t="s">
        <v>4375</v>
      </c>
      <c r="I934" s="64" t="s">
        <v>4376</v>
      </c>
      <c r="J934" s="9">
        <v>3218053822</v>
      </c>
      <c r="K934" s="9" t="s">
        <v>280</v>
      </c>
      <c r="L934" s="9">
        <v>30.967098</v>
      </c>
      <c r="M934" s="9">
        <v>69.785523999999995</v>
      </c>
      <c r="N934" s="9" t="s">
        <v>8</v>
      </c>
      <c r="O934" s="9" t="s">
        <v>7</v>
      </c>
      <c r="P934" s="9" t="s">
        <v>8</v>
      </c>
      <c r="Q934" s="9">
        <v>3</v>
      </c>
      <c r="T934" s="9" t="s">
        <v>3978</v>
      </c>
      <c r="U934" s="9">
        <v>52875</v>
      </c>
      <c r="V934" s="9" t="s">
        <v>258</v>
      </c>
      <c r="W934" s="10" t="s">
        <v>11</v>
      </c>
      <c r="X934" s="10" t="s">
        <v>1471</v>
      </c>
      <c r="Y934" s="4"/>
      <c r="Z934" s="179"/>
      <c r="AA934" s="179"/>
      <c r="AB934" s="179"/>
      <c r="AC934" s="179"/>
      <c r="AD934" s="179"/>
      <c r="AE934" s="179"/>
      <c r="AF934" s="179"/>
      <c r="AG934" s="179"/>
      <c r="AH934" s="179"/>
      <c r="AI934" s="179"/>
      <c r="AJ934" s="179"/>
      <c r="AK934" s="179"/>
      <c r="AL934" s="179"/>
      <c r="AM934" s="179"/>
      <c r="AN934" s="179"/>
      <c r="AO934" s="179"/>
      <c r="AP934" s="179"/>
      <c r="AQ934" s="179"/>
      <c r="AR934" s="179"/>
      <c r="AS934" s="179"/>
      <c r="AT934" s="179"/>
      <c r="AU934" s="179"/>
      <c r="AV934" s="179"/>
      <c r="AW934" s="179"/>
      <c r="AX934" s="179"/>
      <c r="AY934" s="179"/>
      <c r="AZ934" s="179"/>
      <c r="BA934" s="179"/>
      <c r="BB934" s="179"/>
      <c r="BC934" s="179"/>
      <c r="BD934" s="179"/>
      <c r="BE934" s="179"/>
      <c r="BF934" s="179"/>
      <c r="BG934" s="179"/>
      <c r="BH934" s="179"/>
      <c r="BI934" s="179"/>
      <c r="BJ934" s="179"/>
      <c r="BK934" s="179"/>
      <c r="BL934" s="179"/>
      <c r="BM934" s="179"/>
      <c r="BN934" s="179"/>
      <c r="BO934" s="179"/>
      <c r="BP934" s="179"/>
      <c r="BQ934" s="179"/>
      <c r="BR934" s="179"/>
      <c r="BS934" s="179"/>
      <c r="BT934" s="179"/>
      <c r="BU934" s="179"/>
      <c r="BV934" s="179"/>
      <c r="BW934" s="179"/>
      <c r="BX934" s="179"/>
      <c r="BY934" s="179"/>
      <c r="BZ934" s="179"/>
      <c r="CA934" s="179"/>
      <c r="CB934" s="179"/>
      <c r="CC934" s="179"/>
      <c r="CD934" s="179"/>
      <c r="CE934" s="179"/>
      <c r="CF934" s="179"/>
      <c r="CG934" s="179"/>
      <c r="CH934" s="179"/>
      <c r="CI934" s="179"/>
      <c r="CJ934" s="179"/>
      <c r="CK934" s="179"/>
      <c r="CL934" s="179"/>
      <c r="CM934" s="179"/>
      <c r="CN934" s="179"/>
      <c r="CO934" s="179"/>
      <c r="CP934" s="179"/>
      <c r="CQ934" s="179"/>
      <c r="CR934" s="179"/>
      <c r="CS934" s="179"/>
      <c r="CT934" s="179"/>
      <c r="CU934" s="179"/>
      <c r="CV934" s="179"/>
      <c r="CW934" s="179"/>
      <c r="CX934" s="179"/>
      <c r="CY934" s="179"/>
      <c r="CZ934" s="179"/>
      <c r="DA934" s="179"/>
      <c r="DB934" s="179"/>
      <c r="DC934" s="179"/>
      <c r="DD934" s="179"/>
      <c r="DE934" s="179"/>
      <c r="DF934" s="179"/>
      <c r="DG934" s="179"/>
      <c r="DH934" s="179"/>
      <c r="DI934" s="179"/>
      <c r="DJ934" s="179"/>
      <c r="DK934" s="179"/>
      <c r="DL934" s="179"/>
      <c r="DM934" s="179"/>
      <c r="DN934" s="179"/>
      <c r="DO934" s="179"/>
      <c r="DP934" s="179"/>
      <c r="DQ934" s="179"/>
      <c r="DR934" s="179"/>
      <c r="DS934" s="179"/>
      <c r="DT934" s="179"/>
      <c r="DU934" s="179"/>
      <c r="DV934" s="179"/>
      <c r="DW934" s="179"/>
      <c r="DX934" s="179"/>
      <c r="DY934" s="179"/>
      <c r="DZ934" s="179"/>
      <c r="EA934" s="179"/>
      <c r="EB934" s="179"/>
      <c r="EC934" s="179"/>
      <c r="ED934" s="179"/>
      <c r="EE934" s="179"/>
      <c r="EF934" s="179"/>
      <c r="EG934" s="179"/>
      <c r="EH934" s="179"/>
      <c r="EI934" s="179"/>
      <c r="EJ934" s="179"/>
      <c r="EK934" s="179"/>
      <c r="EL934" s="179"/>
      <c r="EM934" s="179"/>
      <c r="EN934" s="179"/>
      <c r="EO934" s="179"/>
      <c r="EP934" s="179"/>
      <c r="EQ934" s="179"/>
      <c r="ER934" s="179"/>
      <c r="ES934" s="179"/>
      <c r="ET934" s="179"/>
      <c r="EU934" s="179"/>
      <c r="EV934" s="179"/>
      <c r="EW934" s="179"/>
      <c r="EX934" s="179"/>
      <c r="EY934" s="179"/>
      <c r="EZ934" s="179"/>
      <c r="FA934" s="179"/>
      <c r="FB934" s="179"/>
      <c r="FC934" s="179"/>
      <c r="FD934" s="179"/>
      <c r="FE934" s="179"/>
      <c r="FF934" s="179"/>
      <c r="FG934" s="179"/>
      <c r="FH934" s="179"/>
      <c r="FI934" s="179"/>
      <c r="FJ934" s="179"/>
      <c r="FK934" s="179"/>
      <c r="FL934" s="179"/>
      <c r="FM934" s="179"/>
      <c r="FN934" s="179"/>
      <c r="FO934" s="179"/>
      <c r="FP934" s="179"/>
      <c r="FQ934" s="179"/>
      <c r="FR934" s="179"/>
      <c r="FS934" s="179"/>
      <c r="FT934" s="179"/>
      <c r="FU934" s="179"/>
      <c r="FV934" s="179"/>
      <c r="FW934" s="179"/>
      <c r="FX934" s="179"/>
      <c r="FY934" s="179"/>
      <c r="FZ934" s="179"/>
      <c r="GA934" s="179"/>
      <c r="GB934" s="179"/>
      <c r="GC934" s="179"/>
      <c r="GD934" s="179"/>
      <c r="GE934" s="179"/>
      <c r="GF934" s="179"/>
      <c r="GG934" s="179"/>
      <c r="GH934" s="179"/>
      <c r="GI934" s="179"/>
      <c r="GJ934" s="179"/>
      <c r="GK934" s="179"/>
      <c r="GL934" s="179"/>
      <c r="GM934" s="179"/>
      <c r="GN934" s="179"/>
      <c r="GO934" s="179"/>
      <c r="GP934" s="179"/>
      <c r="GQ934" s="179"/>
      <c r="GR934" s="179"/>
      <c r="GS934" s="179"/>
      <c r="GT934" s="179"/>
      <c r="GU934" s="179"/>
      <c r="GV934" s="179"/>
      <c r="GW934" s="179"/>
      <c r="GX934" s="179"/>
      <c r="GY934" s="179"/>
      <c r="GZ934" s="179"/>
      <c r="HA934" s="179"/>
      <c r="HB934" s="179"/>
      <c r="HC934" s="179"/>
      <c r="HD934" s="179"/>
      <c r="HE934" s="179"/>
      <c r="HF934" s="179"/>
      <c r="HG934" s="179"/>
      <c r="HH934" s="179"/>
      <c r="HI934" s="179"/>
      <c r="HJ934" s="179"/>
      <c r="HK934" s="179"/>
      <c r="HL934" s="179"/>
      <c r="HM934" s="179"/>
      <c r="HN934" s="179"/>
      <c r="HO934" s="179"/>
      <c r="HP934" s="179"/>
      <c r="HQ934" s="179"/>
      <c r="HR934" s="179"/>
      <c r="HS934" s="179"/>
      <c r="HT934" s="179"/>
      <c r="HU934" s="179"/>
      <c r="HV934" s="179"/>
      <c r="HW934" s="179"/>
      <c r="HX934" s="179"/>
      <c r="HY934" s="179"/>
      <c r="HZ934" s="179"/>
      <c r="IA934" s="179"/>
      <c r="IB934" s="179"/>
      <c r="IC934" s="179"/>
      <c r="ID934" s="179"/>
      <c r="IE934" s="179"/>
      <c r="IF934" s="179"/>
      <c r="IG934" s="179"/>
      <c r="IH934" s="179"/>
      <c r="II934" s="179"/>
      <c r="IJ934" s="179"/>
      <c r="IK934" s="179"/>
      <c r="IL934" s="179"/>
      <c r="IM934" s="179"/>
      <c r="IN934" s="179"/>
      <c r="IO934" s="179"/>
      <c r="IP934" s="179"/>
      <c r="IQ934" s="179"/>
      <c r="IR934" s="179"/>
      <c r="IS934" s="179"/>
      <c r="IT934" s="179"/>
      <c r="IU934" s="179"/>
      <c r="IV934" s="179"/>
      <c r="IW934" s="179"/>
      <c r="IX934" s="179"/>
      <c r="IY934" s="179"/>
      <c r="IZ934" s="179"/>
      <c r="JA934" s="179"/>
      <c r="JB934" s="179"/>
      <c r="JC934" s="179"/>
      <c r="JD934" s="179"/>
      <c r="JE934" s="179"/>
      <c r="JF934" s="179"/>
      <c r="JG934" s="179"/>
      <c r="JH934" s="179"/>
      <c r="JI934" s="179"/>
      <c r="JJ934" s="61"/>
    </row>
    <row r="935" spans="1:270" s="9" customFormat="1" ht="80.099999999999994" customHeight="1" x14ac:dyDescent="0.25">
      <c r="A935" s="9">
        <f t="shared" si="77"/>
        <v>913</v>
      </c>
      <c r="B935" s="9">
        <f t="shared" si="80"/>
        <v>62</v>
      </c>
      <c r="C935" s="11" t="s">
        <v>1518</v>
      </c>
      <c r="D935" s="10" t="s">
        <v>276</v>
      </c>
      <c r="E935" s="9" t="s">
        <v>280</v>
      </c>
      <c r="F935" s="9" t="s">
        <v>280</v>
      </c>
      <c r="G935" s="88" t="s">
        <v>281</v>
      </c>
      <c r="H935" s="9" t="s">
        <v>3362</v>
      </c>
      <c r="I935" s="64" t="s">
        <v>4227</v>
      </c>
      <c r="J935" s="9">
        <v>3337783726</v>
      </c>
      <c r="K935" s="9" t="s">
        <v>280</v>
      </c>
      <c r="L935" s="9">
        <v>30.884093</v>
      </c>
      <c r="M935" s="9">
        <v>69.761932000000002</v>
      </c>
      <c r="N935" s="9" t="s">
        <v>8</v>
      </c>
      <c r="O935" s="9" t="s">
        <v>7</v>
      </c>
      <c r="P935" s="9" t="s">
        <v>8</v>
      </c>
      <c r="Q935" s="9">
        <v>3</v>
      </c>
      <c r="T935" s="9" t="s">
        <v>3978</v>
      </c>
      <c r="U935" s="9">
        <v>52875</v>
      </c>
      <c r="V935" s="9" t="s">
        <v>258</v>
      </c>
      <c r="W935" s="10" t="s">
        <v>11</v>
      </c>
      <c r="X935" s="10" t="s">
        <v>1471</v>
      </c>
      <c r="Y935" s="4"/>
      <c r="Z935" s="179"/>
      <c r="AA935" s="179"/>
      <c r="AB935" s="179"/>
      <c r="AC935" s="179"/>
      <c r="AD935" s="179"/>
      <c r="AE935" s="179"/>
      <c r="AF935" s="179"/>
      <c r="AG935" s="179"/>
      <c r="AH935" s="179"/>
      <c r="AI935" s="179"/>
      <c r="AJ935" s="179"/>
      <c r="AK935" s="179"/>
      <c r="AL935" s="179"/>
      <c r="AM935" s="179"/>
      <c r="AN935" s="179"/>
      <c r="AO935" s="179"/>
      <c r="AP935" s="179"/>
      <c r="AQ935" s="179"/>
      <c r="AR935" s="179"/>
      <c r="AS935" s="179"/>
      <c r="AT935" s="179"/>
      <c r="AU935" s="179"/>
      <c r="AV935" s="179"/>
      <c r="AW935" s="179"/>
      <c r="AX935" s="179"/>
      <c r="AY935" s="179"/>
      <c r="AZ935" s="179"/>
      <c r="BA935" s="179"/>
      <c r="BB935" s="179"/>
      <c r="BC935" s="179"/>
      <c r="BD935" s="179"/>
      <c r="BE935" s="179"/>
      <c r="BF935" s="179"/>
      <c r="BG935" s="179"/>
      <c r="BH935" s="179"/>
      <c r="BI935" s="179"/>
      <c r="BJ935" s="179"/>
      <c r="BK935" s="179"/>
      <c r="BL935" s="179"/>
      <c r="BM935" s="179"/>
      <c r="BN935" s="179"/>
      <c r="BO935" s="179"/>
      <c r="BP935" s="179"/>
      <c r="BQ935" s="179"/>
      <c r="BR935" s="179"/>
      <c r="BS935" s="179"/>
      <c r="BT935" s="179"/>
      <c r="BU935" s="179"/>
      <c r="BV935" s="179"/>
      <c r="BW935" s="179"/>
      <c r="BX935" s="179"/>
      <c r="BY935" s="179"/>
      <c r="BZ935" s="179"/>
      <c r="CA935" s="179"/>
      <c r="CB935" s="179"/>
      <c r="CC935" s="179"/>
      <c r="CD935" s="179"/>
      <c r="CE935" s="179"/>
      <c r="CF935" s="179"/>
      <c r="CG935" s="179"/>
      <c r="CH935" s="179"/>
      <c r="CI935" s="179"/>
      <c r="CJ935" s="179"/>
      <c r="CK935" s="179"/>
      <c r="CL935" s="179"/>
      <c r="CM935" s="179"/>
      <c r="CN935" s="179"/>
      <c r="CO935" s="179"/>
      <c r="CP935" s="179"/>
      <c r="CQ935" s="179"/>
      <c r="CR935" s="179"/>
      <c r="CS935" s="179"/>
      <c r="CT935" s="179"/>
      <c r="CU935" s="179"/>
      <c r="CV935" s="179"/>
      <c r="CW935" s="179"/>
      <c r="CX935" s="179"/>
      <c r="CY935" s="179"/>
      <c r="CZ935" s="179"/>
      <c r="DA935" s="179"/>
      <c r="DB935" s="179"/>
      <c r="DC935" s="179"/>
      <c r="DD935" s="179"/>
      <c r="DE935" s="179"/>
      <c r="DF935" s="179"/>
      <c r="DG935" s="179"/>
      <c r="DH935" s="179"/>
      <c r="DI935" s="179"/>
      <c r="DJ935" s="179"/>
      <c r="DK935" s="179"/>
      <c r="DL935" s="179"/>
      <c r="DM935" s="179"/>
      <c r="DN935" s="179"/>
      <c r="DO935" s="179"/>
      <c r="DP935" s="179"/>
      <c r="DQ935" s="179"/>
      <c r="DR935" s="179"/>
      <c r="DS935" s="179"/>
      <c r="DT935" s="179"/>
      <c r="DU935" s="179"/>
      <c r="DV935" s="179"/>
      <c r="DW935" s="179"/>
      <c r="DX935" s="179"/>
      <c r="DY935" s="179"/>
      <c r="DZ935" s="179"/>
      <c r="EA935" s="179"/>
      <c r="EB935" s="179"/>
      <c r="EC935" s="179"/>
      <c r="ED935" s="179"/>
      <c r="EE935" s="179"/>
      <c r="EF935" s="179"/>
      <c r="EG935" s="179"/>
      <c r="EH935" s="179"/>
      <c r="EI935" s="179"/>
      <c r="EJ935" s="179"/>
      <c r="EK935" s="179"/>
      <c r="EL935" s="179"/>
      <c r="EM935" s="179"/>
      <c r="EN935" s="179"/>
      <c r="EO935" s="179"/>
      <c r="EP935" s="179"/>
      <c r="EQ935" s="179"/>
      <c r="ER935" s="179"/>
      <c r="ES935" s="179"/>
      <c r="ET935" s="179"/>
      <c r="EU935" s="179"/>
      <c r="EV935" s="179"/>
      <c r="EW935" s="179"/>
      <c r="EX935" s="179"/>
      <c r="EY935" s="179"/>
      <c r="EZ935" s="179"/>
      <c r="FA935" s="179"/>
      <c r="FB935" s="179"/>
      <c r="FC935" s="179"/>
      <c r="FD935" s="179"/>
      <c r="FE935" s="179"/>
      <c r="FF935" s="179"/>
      <c r="FG935" s="179"/>
      <c r="FH935" s="179"/>
      <c r="FI935" s="179"/>
      <c r="FJ935" s="179"/>
      <c r="FK935" s="179"/>
      <c r="FL935" s="179"/>
      <c r="FM935" s="179"/>
      <c r="FN935" s="179"/>
      <c r="FO935" s="179"/>
      <c r="FP935" s="179"/>
      <c r="FQ935" s="179"/>
      <c r="FR935" s="179"/>
      <c r="FS935" s="179"/>
      <c r="FT935" s="179"/>
      <c r="FU935" s="179"/>
      <c r="FV935" s="179"/>
      <c r="FW935" s="179"/>
      <c r="FX935" s="179"/>
      <c r="FY935" s="179"/>
      <c r="FZ935" s="179"/>
      <c r="GA935" s="179"/>
      <c r="GB935" s="179"/>
      <c r="GC935" s="179"/>
      <c r="GD935" s="179"/>
      <c r="GE935" s="179"/>
      <c r="GF935" s="179"/>
      <c r="GG935" s="179"/>
      <c r="GH935" s="179"/>
      <c r="GI935" s="179"/>
      <c r="GJ935" s="179"/>
      <c r="GK935" s="179"/>
      <c r="GL935" s="179"/>
      <c r="GM935" s="179"/>
      <c r="GN935" s="179"/>
      <c r="GO935" s="179"/>
      <c r="GP935" s="179"/>
      <c r="GQ935" s="179"/>
      <c r="GR935" s="179"/>
      <c r="GS935" s="179"/>
      <c r="GT935" s="179"/>
      <c r="GU935" s="179"/>
      <c r="GV935" s="179"/>
      <c r="GW935" s="179"/>
      <c r="GX935" s="179"/>
      <c r="GY935" s="179"/>
      <c r="GZ935" s="179"/>
      <c r="HA935" s="179"/>
      <c r="HB935" s="179"/>
      <c r="HC935" s="179"/>
      <c r="HD935" s="179"/>
      <c r="HE935" s="179"/>
      <c r="HF935" s="179"/>
      <c r="HG935" s="179"/>
      <c r="HH935" s="179"/>
      <c r="HI935" s="179"/>
      <c r="HJ935" s="179"/>
      <c r="HK935" s="179"/>
      <c r="HL935" s="179"/>
      <c r="HM935" s="179"/>
      <c r="HN935" s="179"/>
      <c r="HO935" s="179"/>
      <c r="HP935" s="179"/>
      <c r="HQ935" s="179"/>
      <c r="HR935" s="179"/>
      <c r="HS935" s="179"/>
      <c r="HT935" s="179"/>
      <c r="HU935" s="179"/>
      <c r="HV935" s="179"/>
      <c r="HW935" s="179"/>
      <c r="HX935" s="179"/>
      <c r="HY935" s="179"/>
      <c r="HZ935" s="179"/>
      <c r="IA935" s="179"/>
      <c r="IB935" s="179"/>
      <c r="IC935" s="179"/>
      <c r="ID935" s="179"/>
      <c r="IE935" s="179"/>
      <c r="IF935" s="179"/>
      <c r="IG935" s="179"/>
      <c r="IH935" s="179"/>
      <c r="II935" s="179"/>
      <c r="IJ935" s="179"/>
      <c r="IK935" s="179"/>
      <c r="IL935" s="179"/>
      <c r="IM935" s="179"/>
      <c r="IN935" s="179"/>
      <c r="IO935" s="179"/>
      <c r="IP935" s="179"/>
      <c r="IQ935" s="179"/>
      <c r="IR935" s="179"/>
      <c r="IS935" s="179"/>
      <c r="IT935" s="179"/>
      <c r="IU935" s="179"/>
      <c r="IV935" s="179"/>
      <c r="IW935" s="179"/>
      <c r="IX935" s="179"/>
      <c r="IY935" s="179"/>
      <c r="IZ935" s="179"/>
      <c r="JA935" s="179"/>
      <c r="JB935" s="179"/>
      <c r="JC935" s="179"/>
      <c r="JD935" s="179"/>
      <c r="JE935" s="179"/>
      <c r="JF935" s="179"/>
      <c r="JG935" s="179"/>
      <c r="JH935" s="179"/>
      <c r="JI935" s="179"/>
      <c r="JJ935" s="61"/>
    </row>
    <row r="936" spans="1:270" s="9" customFormat="1" ht="80.099999999999994" customHeight="1" x14ac:dyDescent="0.25">
      <c r="A936" s="9">
        <f t="shared" si="77"/>
        <v>914</v>
      </c>
      <c r="B936" s="9">
        <f t="shared" si="80"/>
        <v>63</v>
      </c>
      <c r="C936" s="11" t="s">
        <v>1518</v>
      </c>
      <c r="D936" s="10" t="s">
        <v>276</v>
      </c>
      <c r="E936" s="9" t="s">
        <v>280</v>
      </c>
      <c r="F936" s="9" t="s">
        <v>280</v>
      </c>
      <c r="G936" s="88" t="s">
        <v>3735</v>
      </c>
      <c r="H936" s="9" t="s">
        <v>4007</v>
      </c>
      <c r="I936" s="64" t="s">
        <v>4189</v>
      </c>
      <c r="J936" s="9">
        <v>3448252997</v>
      </c>
      <c r="K936" s="9" t="s">
        <v>280</v>
      </c>
      <c r="L936" s="9">
        <v>30.883561</v>
      </c>
      <c r="M936" s="9">
        <v>69.760857000000001</v>
      </c>
      <c r="N936" s="9" t="s">
        <v>8</v>
      </c>
      <c r="O936" s="9" t="s">
        <v>7</v>
      </c>
      <c r="P936" s="9" t="s">
        <v>8</v>
      </c>
      <c r="Q936" s="9">
        <v>3</v>
      </c>
      <c r="T936" s="9" t="s">
        <v>3978</v>
      </c>
      <c r="U936" s="9">
        <v>52875</v>
      </c>
      <c r="V936" s="9" t="s">
        <v>258</v>
      </c>
      <c r="W936" s="10" t="s">
        <v>11</v>
      </c>
      <c r="X936" s="10" t="s">
        <v>1471</v>
      </c>
      <c r="Y936" s="4"/>
      <c r="Z936" s="179"/>
      <c r="AA936" s="179"/>
      <c r="AB936" s="179"/>
      <c r="AC936" s="179"/>
      <c r="AD936" s="179"/>
      <c r="AE936" s="179"/>
      <c r="AF936" s="179"/>
      <c r="AG936" s="179"/>
      <c r="AH936" s="179"/>
      <c r="AI936" s="179"/>
      <c r="AJ936" s="179"/>
      <c r="AK936" s="179"/>
      <c r="AL936" s="179"/>
      <c r="AM936" s="179"/>
      <c r="AN936" s="179"/>
      <c r="AO936" s="179"/>
      <c r="AP936" s="179"/>
      <c r="AQ936" s="179"/>
      <c r="AR936" s="179"/>
      <c r="AS936" s="179"/>
      <c r="AT936" s="179"/>
      <c r="AU936" s="179"/>
      <c r="AV936" s="179"/>
      <c r="AW936" s="179"/>
      <c r="AX936" s="179"/>
      <c r="AY936" s="179"/>
      <c r="AZ936" s="179"/>
      <c r="BA936" s="179"/>
      <c r="BB936" s="179"/>
      <c r="BC936" s="179"/>
      <c r="BD936" s="179"/>
      <c r="BE936" s="179"/>
      <c r="BF936" s="179"/>
      <c r="BG936" s="179"/>
      <c r="BH936" s="179"/>
      <c r="BI936" s="179"/>
      <c r="BJ936" s="179"/>
      <c r="BK936" s="179"/>
      <c r="BL936" s="179"/>
      <c r="BM936" s="179"/>
      <c r="BN936" s="179"/>
      <c r="BO936" s="179"/>
      <c r="BP936" s="179"/>
      <c r="BQ936" s="179"/>
      <c r="BR936" s="179"/>
      <c r="BS936" s="179"/>
      <c r="BT936" s="179"/>
      <c r="BU936" s="179"/>
      <c r="BV936" s="179"/>
      <c r="BW936" s="179"/>
      <c r="BX936" s="179"/>
      <c r="BY936" s="179"/>
      <c r="BZ936" s="179"/>
      <c r="CA936" s="179"/>
      <c r="CB936" s="179"/>
      <c r="CC936" s="179"/>
      <c r="CD936" s="179"/>
      <c r="CE936" s="179"/>
      <c r="CF936" s="179"/>
      <c r="CG936" s="179"/>
      <c r="CH936" s="179"/>
      <c r="CI936" s="179"/>
      <c r="CJ936" s="179"/>
      <c r="CK936" s="179"/>
      <c r="CL936" s="179"/>
      <c r="CM936" s="179"/>
      <c r="CN936" s="179"/>
      <c r="CO936" s="179"/>
      <c r="CP936" s="179"/>
      <c r="CQ936" s="179"/>
      <c r="CR936" s="179"/>
      <c r="CS936" s="179"/>
      <c r="CT936" s="179"/>
      <c r="CU936" s="179"/>
      <c r="CV936" s="179"/>
      <c r="CW936" s="179"/>
      <c r="CX936" s="179"/>
      <c r="CY936" s="179"/>
      <c r="CZ936" s="179"/>
      <c r="DA936" s="179"/>
      <c r="DB936" s="179"/>
      <c r="DC936" s="179"/>
      <c r="DD936" s="179"/>
      <c r="DE936" s="179"/>
      <c r="DF936" s="179"/>
      <c r="DG936" s="179"/>
      <c r="DH936" s="179"/>
      <c r="DI936" s="179"/>
      <c r="DJ936" s="179"/>
      <c r="DK936" s="179"/>
      <c r="DL936" s="179"/>
      <c r="DM936" s="179"/>
      <c r="DN936" s="179"/>
      <c r="DO936" s="179"/>
      <c r="DP936" s="179"/>
      <c r="DQ936" s="179"/>
      <c r="DR936" s="179"/>
      <c r="DS936" s="179"/>
      <c r="DT936" s="179"/>
      <c r="DU936" s="179"/>
      <c r="DV936" s="179"/>
      <c r="DW936" s="179"/>
      <c r="DX936" s="179"/>
      <c r="DY936" s="179"/>
      <c r="DZ936" s="179"/>
      <c r="EA936" s="179"/>
      <c r="EB936" s="179"/>
      <c r="EC936" s="179"/>
      <c r="ED936" s="179"/>
      <c r="EE936" s="179"/>
      <c r="EF936" s="179"/>
      <c r="EG936" s="179"/>
      <c r="EH936" s="179"/>
      <c r="EI936" s="179"/>
      <c r="EJ936" s="179"/>
      <c r="EK936" s="179"/>
      <c r="EL936" s="179"/>
      <c r="EM936" s="179"/>
      <c r="EN936" s="179"/>
      <c r="EO936" s="179"/>
      <c r="EP936" s="179"/>
      <c r="EQ936" s="179"/>
      <c r="ER936" s="179"/>
      <c r="ES936" s="179"/>
      <c r="ET936" s="179"/>
      <c r="EU936" s="179"/>
      <c r="EV936" s="179"/>
      <c r="EW936" s="179"/>
      <c r="EX936" s="179"/>
      <c r="EY936" s="179"/>
      <c r="EZ936" s="179"/>
      <c r="FA936" s="179"/>
      <c r="FB936" s="179"/>
      <c r="FC936" s="179"/>
      <c r="FD936" s="179"/>
      <c r="FE936" s="179"/>
      <c r="FF936" s="179"/>
      <c r="FG936" s="179"/>
      <c r="FH936" s="179"/>
      <c r="FI936" s="179"/>
      <c r="FJ936" s="179"/>
      <c r="FK936" s="179"/>
      <c r="FL936" s="179"/>
      <c r="FM936" s="179"/>
      <c r="FN936" s="179"/>
      <c r="FO936" s="179"/>
      <c r="FP936" s="179"/>
      <c r="FQ936" s="179"/>
      <c r="FR936" s="179"/>
      <c r="FS936" s="179"/>
      <c r="FT936" s="179"/>
      <c r="FU936" s="179"/>
      <c r="FV936" s="179"/>
      <c r="FW936" s="179"/>
      <c r="FX936" s="179"/>
      <c r="FY936" s="179"/>
      <c r="FZ936" s="179"/>
      <c r="GA936" s="179"/>
      <c r="GB936" s="179"/>
      <c r="GC936" s="179"/>
      <c r="GD936" s="179"/>
      <c r="GE936" s="179"/>
      <c r="GF936" s="179"/>
      <c r="GG936" s="179"/>
      <c r="GH936" s="179"/>
      <c r="GI936" s="179"/>
      <c r="GJ936" s="179"/>
      <c r="GK936" s="179"/>
      <c r="GL936" s="179"/>
      <c r="GM936" s="179"/>
      <c r="GN936" s="179"/>
      <c r="GO936" s="179"/>
      <c r="GP936" s="179"/>
      <c r="GQ936" s="179"/>
      <c r="GR936" s="179"/>
      <c r="GS936" s="179"/>
      <c r="GT936" s="179"/>
      <c r="GU936" s="179"/>
      <c r="GV936" s="179"/>
      <c r="GW936" s="179"/>
      <c r="GX936" s="179"/>
      <c r="GY936" s="179"/>
      <c r="GZ936" s="179"/>
      <c r="HA936" s="179"/>
      <c r="HB936" s="179"/>
      <c r="HC936" s="179"/>
      <c r="HD936" s="179"/>
      <c r="HE936" s="179"/>
      <c r="HF936" s="179"/>
      <c r="HG936" s="179"/>
      <c r="HH936" s="179"/>
      <c r="HI936" s="179"/>
      <c r="HJ936" s="179"/>
      <c r="HK936" s="179"/>
      <c r="HL936" s="179"/>
      <c r="HM936" s="179"/>
      <c r="HN936" s="179"/>
      <c r="HO936" s="179"/>
      <c r="HP936" s="179"/>
      <c r="HQ936" s="179"/>
      <c r="HR936" s="179"/>
      <c r="HS936" s="179"/>
      <c r="HT936" s="179"/>
      <c r="HU936" s="179"/>
      <c r="HV936" s="179"/>
      <c r="HW936" s="179"/>
      <c r="HX936" s="179"/>
      <c r="HY936" s="179"/>
      <c r="HZ936" s="179"/>
      <c r="IA936" s="179"/>
      <c r="IB936" s="179"/>
      <c r="IC936" s="179"/>
      <c r="ID936" s="179"/>
      <c r="IE936" s="179"/>
      <c r="IF936" s="179"/>
      <c r="IG936" s="179"/>
      <c r="IH936" s="179"/>
      <c r="II936" s="179"/>
      <c r="IJ936" s="179"/>
      <c r="IK936" s="179"/>
      <c r="IL936" s="179"/>
      <c r="IM936" s="179"/>
      <c r="IN936" s="179"/>
      <c r="IO936" s="179"/>
      <c r="IP936" s="179"/>
      <c r="IQ936" s="179"/>
      <c r="IR936" s="179"/>
      <c r="IS936" s="179"/>
      <c r="IT936" s="179"/>
      <c r="IU936" s="179"/>
      <c r="IV936" s="179"/>
      <c r="IW936" s="179"/>
      <c r="IX936" s="179"/>
      <c r="IY936" s="179"/>
      <c r="IZ936" s="179"/>
      <c r="JA936" s="179"/>
      <c r="JB936" s="179"/>
      <c r="JC936" s="179"/>
      <c r="JD936" s="179"/>
      <c r="JE936" s="179"/>
      <c r="JF936" s="179"/>
      <c r="JG936" s="179"/>
      <c r="JH936" s="179"/>
      <c r="JI936" s="179"/>
      <c r="JJ936" s="61"/>
    </row>
    <row r="937" spans="1:270" s="9" customFormat="1" ht="80.099999999999994" customHeight="1" x14ac:dyDescent="0.25">
      <c r="A937" s="9">
        <f t="shared" si="77"/>
        <v>915</v>
      </c>
      <c r="B937" s="9">
        <f t="shared" si="80"/>
        <v>64</v>
      </c>
      <c r="C937" s="11" t="s">
        <v>1518</v>
      </c>
      <c r="D937" s="10" t="s">
        <v>276</v>
      </c>
      <c r="E937" s="9" t="s">
        <v>4017</v>
      </c>
      <c r="F937" s="9" t="s">
        <v>4017</v>
      </c>
      <c r="G937" s="88" t="s">
        <v>297</v>
      </c>
      <c r="H937" s="9" t="s">
        <v>3195</v>
      </c>
      <c r="I937" s="64" t="s">
        <v>4377</v>
      </c>
      <c r="J937" s="9">
        <v>3454306259</v>
      </c>
      <c r="K937" s="9" t="s">
        <v>4017</v>
      </c>
      <c r="L937" s="9">
        <v>31.023458000000002</v>
      </c>
      <c r="M937" s="9">
        <v>69.875996999999998</v>
      </c>
      <c r="N937" s="9" t="s">
        <v>8</v>
      </c>
      <c r="O937" s="9" t="s">
        <v>7</v>
      </c>
      <c r="P937" s="9" t="s">
        <v>8</v>
      </c>
      <c r="Q937" s="9">
        <v>3</v>
      </c>
      <c r="T937" s="9" t="s">
        <v>3978</v>
      </c>
      <c r="U937" s="9">
        <v>52875</v>
      </c>
      <c r="V937" s="9" t="s">
        <v>258</v>
      </c>
      <c r="W937" s="10" t="s">
        <v>11</v>
      </c>
      <c r="X937" s="10" t="s">
        <v>1471</v>
      </c>
      <c r="Y937" s="4"/>
      <c r="Z937" s="179"/>
      <c r="AA937" s="179"/>
      <c r="AB937" s="179"/>
      <c r="AC937" s="179"/>
      <c r="AD937" s="179"/>
      <c r="AE937" s="179"/>
      <c r="AF937" s="179"/>
      <c r="AG937" s="179"/>
      <c r="AH937" s="179"/>
      <c r="AI937" s="179"/>
      <c r="AJ937" s="179"/>
      <c r="AK937" s="179"/>
      <c r="AL937" s="179"/>
      <c r="AM937" s="179"/>
      <c r="AN937" s="179"/>
      <c r="AO937" s="179"/>
      <c r="AP937" s="179"/>
      <c r="AQ937" s="179"/>
      <c r="AR937" s="179"/>
      <c r="AS937" s="179"/>
      <c r="AT937" s="179"/>
      <c r="AU937" s="179"/>
      <c r="AV937" s="179"/>
      <c r="AW937" s="179"/>
      <c r="AX937" s="179"/>
      <c r="AY937" s="179"/>
      <c r="AZ937" s="179"/>
      <c r="BA937" s="179"/>
      <c r="BB937" s="179"/>
      <c r="BC937" s="179"/>
      <c r="BD937" s="179"/>
      <c r="BE937" s="179"/>
      <c r="BF937" s="179"/>
      <c r="BG937" s="179"/>
      <c r="BH937" s="179"/>
      <c r="BI937" s="179"/>
      <c r="BJ937" s="179"/>
      <c r="BK937" s="179"/>
      <c r="BL937" s="179"/>
      <c r="BM937" s="179"/>
      <c r="BN937" s="179"/>
      <c r="BO937" s="179"/>
      <c r="BP937" s="179"/>
      <c r="BQ937" s="179"/>
      <c r="BR937" s="179"/>
      <c r="BS937" s="179"/>
      <c r="BT937" s="179"/>
      <c r="BU937" s="179"/>
      <c r="BV937" s="179"/>
      <c r="BW937" s="179"/>
      <c r="BX937" s="179"/>
      <c r="BY937" s="179"/>
      <c r="BZ937" s="179"/>
      <c r="CA937" s="179"/>
      <c r="CB937" s="179"/>
      <c r="CC937" s="179"/>
      <c r="CD937" s="179"/>
      <c r="CE937" s="179"/>
      <c r="CF937" s="179"/>
      <c r="CG937" s="179"/>
      <c r="CH937" s="179"/>
      <c r="CI937" s="179"/>
      <c r="CJ937" s="179"/>
      <c r="CK937" s="179"/>
      <c r="CL937" s="179"/>
      <c r="CM937" s="179"/>
      <c r="CN937" s="179"/>
      <c r="CO937" s="179"/>
      <c r="CP937" s="179"/>
      <c r="CQ937" s="179"/>
      <c r="CR937" s="179"/>
      <c r="CS937" s="179"/>
      <c r="CT937" s="179"/>
      <c r="CU937" s="179"/>
      <c r="CV937" s="179"/>
      <c r="CW937" s="179"/>
      <c r="CX937" s="179"/>
      <c r="CY937" s="179"/>
      <c r="CZ937" s="179"/>
      <c r="DA937" s="179"/>
      <c r="DB937" s="179"/>
      <c r="DC937" s="179"/>
      <c r="DD937" s="179"/>
      <c r="DE937" s="179"/>
      <c r="DF937" s="179"/>
      <c r="DG937" s="179"/>
      <c r="DH937" s="179"/>
      <c r="DI937" s="179"/>
      <c r="DJ937" s="179"/>
      <c r="DK937" s="179"/>
      <c r="DL937" s="179"/>
      <c r="DM937" s="179"/>
      <c r="DN937" s="179"/>
      <c r="DO937" s="179"/>
      <c r="DP937" s="179"/>
      <c r="DQ937" s="179"/>
      <c r="DR937" s="179"/>
      <c r="DS937" s="179"/>
      <c r="DT937" s="179"/>
      <c r="DU937" s="179"/>
      <c r="DV937" s="179"/>
      <c r="DW937" s="179"/>
      <c r="DX937" s="179"/>
      <c r="DY937" s="179"/>
      <c r="DZ937" s="179"/>
      <c r="EA937" s="179"/>
      <c r="EB937" s="179"/>
      <c r="EC937" s="179"/>
      <c r="ED937" s="179"/>
      <c r="EE937" s="179"/>
      <c r="EF937" s="179"/>
      <c r="EG937" s="179"/>
      <c r="EH937" s="179"/>
      <c r="EI937" s="179"/>
      <c r="EJ937" s="179"/>
      <c r="EK937" s="179"/>
      <c r="EL937" s="179"/>
      <c r="EM937" s="179"/>
      <c r="EN937" s="179"/>
      <c r="EO937" s="179"/>
      <c r="EP937" s="179"/>
      <c r="EQ937" s="179"/>
      <c r="ER937" s="179"/>
      <c r="ES937" s="179"/>
      <c r="ET937" s="179"/>
      <c r="EU937" s="179"/>
      <c r="EV937" s="179"/>
      <c r="EW937" s="179"/>
      <c r="EX937" s="179"/>
      <c r="EY937" s="179"/>
      <c r="EZ937" s="179"/>
      <c r="FA937" s="179"/>
      <c r="FB937" s="179"/>
      <c r="FC937" s="179"/>
      <c r="FD937" s="179"/>
      <c r="FE937" s="179"/>
      <c r="FF937" s="179"/>
      <c r="FG937" s="179"/>
      <c r="FH937" s="179"/>
      <c r="FI937" s="179"/>
      <c r="FJ937" s="179"/>
      <c r="FK937" s="179"/>
      <c r="FL937" s="179"/>
      <c r="FM937" s="179"/>
      <c r="FN937" s="179"/>
      <c r="FO937" s="179"/>
      <c r="FP937" s="179"/>
      <c r="FQ937" s="179"/>
      <c r="FR937" s="179"/>
      <c r="FS937" s="179"/>
      <c r="FT937" s="179"/>
      <c r="FU937" s="179"/>
      <c r="FV937" s="179"/>
      <c r="FW937" s="179"/>
      <c r="FX937" s="179"/>
      <c r="FY937" s="179"/>
      <c r="FZ937" s="179"/>
      <c r="GA937" s="179"/>
      <c r="GB937" s="179"/>
      <c r="GC937" s="179"/>
      <c r="GD937" s="179"/>
      <c r="GE937" s="179"/>
      <c r="GF937" s="179"/>
      <c r="GG937" s="179"/>
      <c r="GH937" s="179"/>
      <c r="GI937" s="179"/>
      <c r="GJ937" s="179"/>
      <c r="GK937" s="179"/>
      <c r="GL937" s="179"/>
      <c r="GM937" s="179"/>
      <c r="GN937" s="179"/>
      <c r="GO937" s="179"/>
      <c r="GP937" s="179"/>
      <c r="GQ937" s="179"/>
      <c r="GR937" s="179"/>
      <c r="GS937" s="179"/>
      <c r="GT937" s="179"/>
      <c r="GU937" s="179"/>
      <c r="GV937" s="179"/>
      <c r="GW937" s="179"/>
      <c r="GX937" s="179"/>
      <c r="GY937" s="179"/>
      <c r="GZ937" s="179"/>
      <c r="HA937" s="179"/>
      <c r="HB937" s="179"/>
      <c r="HC937" s="179"/>
      <c r="HD937" s="179"/>
      <c r="HE937" s="179"/>
      <c r="HF937" s="179"/>
      <c r="HG937" s="179"/>
      <c r="HH937" s="179"/>
      <c r="HI937" s="179"/>
      <c r="HJ937" s="179"/>
      <c r="HK937" s="179"/>
      <c r="HL937" s="179"/>
      <c r="HM937" s="179"/>
      <c r="HN937" s="179"/>
      <c r="HO937" s="179"/>
      <c r="HP937" s="179"/>
      <c r="HQ937" s="179"/>
      <c r="HR937" s="179"/>
      <c r="HS937" s="179"/>
      <c r="HT937" s="179"/>
      <c r="HU937" s="179"/>
      <c r="HV937" s="179"/>
      <c r="HW937" s="179"/>
      <c r="HX937" s="179"/>
      <c r="HY937" s="179"/>
      <c r="HZ937" s="179"/>
      <c r="IA937" s="179"/>
      <c r="IB937" s="179"/>
      <c r="IC937" s="179"/>
      <c r="ID937" s="179"/>
      <c r="IE937" s="179"/>
      <c r="IF937" s="179"/>
      <c r="IG937" s="179"/>
      <c r="IH937" s="179"/>
      <c r="II937" s="179"/>
      <c r="IJ937" s="179"/>
      <c r="IK937" s="179"/>
      <c r="IL937" s="179"/>
      <c r="IM937" s="179"/>
      <c r="IN937" s="179"/>
      <c r="IO937" s="179"/>
      <c r="IP937" s="179"/>
      <c r="IQ937" s="179"/>
      <c r="IR937" s="179"/>
      <c r="IS937" s="179"/>
      <c r="IT937" s="179"/>
      <c r="IU937" s="179"/>
      <c r="IV937" s="179"/>
      <c r="IW937" s="179"/>
      <c r="IX937" s="179"/>
      <c r="IY937" s="179"/>
      <c r="IZ937" s="179"/>
      <c r="JA937" s="179"/>
      <c r="JB937" s="179"/>
      <c r="JC937" s="179"/>
      <c r="JD937" s="179"/>
      <c r="JE937" s="179"/>
      <c r="JF937" s="179"/>
      <c r="JG937" s="179"/>
      <c r="JH937" s="179"/>
      <c r="JI937" s="179"/>
      <c r="JJ937" s="61"/>
    </row>
    <row r="938" spans="1:270" s="9" customFormat="1" ht="80.099999999999994" customHeight="1" x14ac:dyDescent="0.25">
      <c r="A938" s="9">
        <f t="shared" si="77"/>
        <v>916</v>
      </c>
      <c r="B938" s="9">
        <f t="shared" si="80"/>
        <v>65</v>
      </c>
      <c r="C938" s="11" t="s">
        <v>1518</v>
      </c>
      <c r="D938" s="10" t="s">
        <v>276</v>
      </c>
      <c r="E938" s="9" t="s">
        <v>280</v>
      </c>
      <c r="F938" s="9" t="s">
        <v>280</v>
      </c>
      <c r="G938" s="88" t="s">
        <v>3735</v>
      </c>
      <c r="H938" s="9" t="s">
        <v>4201</v>
      </c>
      <c r="I938" s="64" t="s">
        <v>3994</v>
      </c>
      <c r="J938" s="9">
        <v>3346731060</v>
      </c>
      <c r="K938" s="9" t="s">
        <v>280</v>
      </c>
      <c r="L938" s="9">
        <v>30.845732000000002</v>
      </c>
      <c r="M938" s="9">
        <v>69.765683999999993</v>
      </c>
      <c r="N938" s="9" t="s">
        <v>8</v>
      </c>
      <c r="O938" s="9" t="s">
        <v>7</v>
      </c>
      <c r="P938" s="9" t="s">
        <v>8</v>
      </c>
      <c r="Q938" s="9">
        <v>3</v>
      </c>
      <c r="T938" s="9" t="s">
        <v>3978</v>
      </c>
      <c r="U938" s="9">
        <v>52875</v>
      </c>
      <c r="V938" s="9" t="s">
        <v>258</v>
      </c>
      <c r="W938" s="10" t="s">
        <v>11</v>
      </c>
      <c r="X938" s="10" t="s">
        <v>1471</v>
      </c>
      <c r="Y938" s="4"/>
      <c r="Z938" s="179"/>
      <c r="AA938" s="179"/>
      <c r="AB938" s="179"/>
      <c r="AC938" s="179"/>
      <c r="AD938" s="179"/>
      <c r="AE938" s="179"/>
      <c r="AF938" s="179"/>
      <c r="AG938" s="179"/>
      <c r="AH938" s="179"/>
      <c r="AI938" s="179"/>
      <c r="AJ938" s="179"/>
      <c r="AK938" s="179"/>
      <c r="AL938" s="179"/>
      <c r="AM938" s="179"/>
      <c r="AN938" s="179"/>
      <c r="AO938" s="179"/>
      <c r="AP938" s="179"/>
      <c r="AQ938" s="179"/>
      <c r="AR938" s="179"/>
      <c r="AS938" s="179"/>
      <c r="AT938" s="179"/>
      <c r="AU938" s="179"/>
      <c r="AV938" s="179"/>
      <c r="AW938" s="179"/>
      <c r="AX938" s="179"/>
      <c r="AY938" s="179"/>
      <c r="AZ938" s="179"/>
      <c r="BA938" s="179"/>
      <c r="BB938" s="179"/>
      <c r="BC938" s="179"/>
      <c r="BD938" s="179"/>
      <c r="BE938" s="179"/>
      <c r="BF938" s="179"/>
      <c r="BG938" s="179"/>
      <c r="BH938" s="179"/>
      <c r="BI938" s="179"/>
      <c r="BJ938" s="179"/>
      <c r="BK938" s="179"/>
      <c r="BL938" s="179"/>
      <c r="BM938" s="179"/>
      <c r="BN938" s="179"/>
      <c r="BO938" s="179"/>
      <c r="BP938" s="179"/>
      <c r="BQ938" s="179"/>
      <c r="BR938" s="179"/>
      <c r="BS938" s="179"/>
      <c r="BT938" s="179"/>
      <c r="BU938" s="179"/>
      <c r="BV938" s="179"/>
      <c r="BW938" s="179"/>
      <c r="BX938" s="179"/>
      <c r="BY938" s="179"/>
      <c r="BZ938" s="179"/>
      <c r="CA938" s="179"/>
      <c r="CB938" s="179"/>
      <c r="CC938" s="179"/>
      <c r="CD938" s="179"/>
      <c r="CE938" s="179"/>
      <c r="CF938" s="179"/>
      <c r="CG938" s="179"/>
      <c r="CH938" s="179"/>
      <c r="CI938" s="179"/>
      <c r="CJ938" s="179"/>
      <c r="CK938" s="179"/>
      <c r="CL938" s="179"/>
      <c r="CM938" s="179"/>
      <c r="CN938" s="179"/>
      <c r="CO938" s="179"/>
      <c r="CP938" s="179"/>
      <c r="CQ938" s="179"/>
      <c r="CR938" s="179"/>
      <c r="CS938" s="179"/>
      <c r="CT938" s="179"/>
      <c r="CU938" s="179"/>
      <c r="CV938" s="179"/>
      <c r="CW938" s="179"/>
      <c r="CX938" s="179"/>
      <c r="CY938" s="179"/>
      <c r="CZ938" s="179"/>
      <c r="DA938" s="179"/>
      <c r="DB938" s="179"/>
      <c r="DC938" s="179"/>
      <c r="DD938" s="179"/>
      <c r="DE938" s="179"/>
      <c r="DF938" s="179"/>
      <c r="DG938" s="179"/>
      <c r="DH938" s="179"/>
      <c r="DI938" s="179"/>
      <c r="DJ938" s="179"/>
      <c r="DK938" s="179"/>
      <c r="DL938" s="179"/>
      <c r="DM938" s="179"/>
      <c r="DN938" s="179"/>
      <c r="DO938" s="179"/>
      <c r="DP938" s="179"/>
      <c r="DQ938" s="179"/>
      <c r="DR938" s="179"/>
      <c r="DS938" s="179"/>
      <c r="DT938" s="179"/>
      <c r="DU938" s="179"/>
      <c r="DV938" s="179"/>
      <c r="DW938" s="179"/>
      <c r="DX938" s="179"/>
      <c r="DY938" s="179"/>
      <c r="DZ938" s="179"/>
      <c r="EA938" s="179"/>
      <c r="EB938" s="179"/>
      <c r="EC938" s="179"/>
      <c r="ED938" s="179"/>
      <c r="EE938" s="179"/>
      <c r="EF938" s="179"/>
      <c r="EG938" s="179"/>
      <c r="EH938" s="179"/>
      <c r="EI938" s="179"/>
      <c r="EJ938" s="179"/>
      <c r="EK938" s="179"/>
      <c r="EL938" s="179"/>
      <c r="EM938" s="179"/>
      <c r="EN938" s="179"/>
      <c r="EO938" s="179"/>
      <c r="EP938" s="179"/>
      <c r="EQ938" s="179"/>
      <c r="ER938" s="179"/>
      <c r="ES938" s="179"/>
      <c r="ET938" s="179"/>
      <c r="EU938" s="179"/>
      <c r="EV938" s="179"/>
      <c r="EW938" s="179"/>
      <c r="EX938" s="179"/>
      <c r="EY938" s="179"/>
      <c r="EZ938" s="179"/>
      <c r="FA938" s="179"/>
      <c r="FB938" s="179"/>
      <c r="FC938" s="179"/>
      <c r="FD938" s="179"/>
      <c r="FE938" s="179"/>
      <c r="FF938" s="179"/>
      <c r="FG938" s="179"/>
      <c r="FH938" s="179"/>
      <c r="FI938" s="179"/>
      <c r="FJ938" s="179"/>
      <c r="FK938" s="179"/>
      <c r="FL938" s="179"/>
      <c r="FM938" s="179"/>
      <c r="FN938" s="179"/>
      <c r="FO938" s="179"/>
      <c r="FP938" s="179"/>
      <c r="FQ938" s="179"/>
      <c r="FR938" s="179"/>
      <c r="FS938" s="179"/>
      <c r="FT938" s="179"/>
      <c r="FU938" s="179"/>
      <c r="FV938" s="179"/>
      <c r="FW938" s="179"/>
      <c r="FX938" s="179"/>
      <c r="FY938" s="179"/>
      <c r="FZ938" s="179"/>
      <c r="GA938" s="179"/>
      <c r="GB938" s="179"/>
      <c r="GC938" s="179"/>
      <c r="GD938" s="179"/>
      <c r="GE938" s="179"/>
      <c r="GF938" s="179"/>
      <c r="GG938" s="179"/>
      <c r="GH938" s="179"/>
      <c r="GI938" s="179"/>
      <c r="GJ938" s="179"/>
      <c r="GK938" s="179"/>
      <c r="GL938" s="179"/>
      <c r="GM938" s="179"/>
      <c r="GN938" s="179"/>
      <c r="GO938" s="179"/>
      <c r="GP938" s="179"/>
      <c r="GQ938" s="179"/>
      <c r="GR938" s="179"/>
      <c r="GS938" s="179"/>
      <c r="GT938" s="179"/>
      <c r="GU938" s="179"/>
      <c r="GV938" s="179"/>
      <c r="GW938" s="179"/>
      <c r="GX938" s="179"/>
      <c r="GY938" s="179"/>
      <c r="GZ938" s="179"/>
      <c r="HA938" s="179"/>
      <c r="HB938" s="179"/>
      <c r="HC938" s="179"/>
      <c r="HD938" s="179"/>
      <c r="HE938" s="179"/>
      <c r="HF938" s="179"/>
      <c r="HG938" s="179"/>
      <c r="HH938" s="179"/>
      <c r="HI938" s="179"/>
      <c r="HJ938" s="179"/>
      <c r="HK938" s="179"/>
      <c r="HL938" s="179"/>
      <c r="HM938" s="179"/>
      <c r="HN938" s="179"/>
      <c r="HO938" s="179"/>
      <c r="HP938" s="179"/>
      <c r="HQ938" s="179"/>
      <c r="HR938" s="179"/>
      <c r="HS938" s="179"/>
      <c r="HT938" s="179"/>
      <c r="HU938" s="179"/>
      <c r="HV938" s="179"/>
      <c r="HW938" s="179"/>
      <c r="HX938" s="179"/>
      <c r="HY938" s="179"/>
      <c r="HZ938" s="179"/>
      <c r="IA938" s="179"/>
      <c r="IB938" s="179"/>
      <c r="IC938" s="179"/>
      <c r="ID938" s="179"/>
      <c r="IE938" s="179"/>
      <c r="IF938" s="179"/>
      <c r="IG938" s="179"/>
      <c r="IH938" s="179"/>
      <c r="II938" s="179"/>
      <c r="IJ938" s="179"/>
      <c r="IK938" s="179"/>
      <c r="IL938" s="179"/>
      <c r="IM938" s="179"/>
      <c r="IN938" s="179"/>
      <c r="IO938" s="179"/>
      <c r="IP938" s="179"/>
      <c r="IQ938" s="179"/>
      <c r="IR938" s="179"/>
      <c r="IS938" s="179"/>
      <c r="IT938" s="179"/>
      <c r="IU938" s="179"/>
      <c r="IV938" s="179"/>
      <c r="IW938" s="179"/>
      <c r="IX938" s="179"/>
      <c r="IY938" s="179"/>
      <c r="IZ938" s="179"/>
      <c r="JA938" s="179"/>
      <c r="JB938" s="179"/>
      <c r="JC938" s="179"/>
      <c r="JD938" s="179"/>
      <c r="JE938" s="179"/>
      <c r="JF938" s="179"/>
      <c r="JG938" s="179"/>
      <c r="JH938" s="179"/>
      <c r="JI938" s="179"/>
      <c r="JJ938" s="61"/>
    </row>
    <row r="939" spans="1:270" s="9" customFormat="1" ht="80.099999999999994" customHeight="1" x14ac:dyDescent="0.25">
      <c r="A939" s="9">
        <f t="shared" si="77"/>
        <v>917</v>
      </c>
      <c r="B939" s="9">
        <f t="shared" si="80"/>
        <v>66</v>
      </c>
      <c r="C939" s="11" t="s">
        <v>1518</v>
      </c>
      <c r="D939" s="10" t="s">
        <v>276</v>
      </c>
      <c r="E939" s="9" t="s">
        <v>280</v>
      </c>
      <c r="F939" s="9" t="s">
        <v>280</v>
      </c>
      <c r="G939" s="88" t="s">
        <v>281</v>
      </c>
      <c r="H939" s="9" t="s">
        <v>4378</v>
      </c>
      <c r="I939" s="64" t="s">
        <v>4379</v>
      </c>
      <c r="J939" s="9">
        <v>3341228464</v>
      </c>
      <c r="K939" s="9" t="s">
        <v>280</v>
      </c>
      <c r="L939" s="9">
        <v>30.896992999999998</v>
      </c>
      <c r="M939" s="9">
        <v>69.846630000000005</v>
      </c>
      <c r="N939" s="9" t="s">
        <v>8</v>
      </c>
      <c r="O939" s="9" t="s">
        <v>7</v>
      </c>
      <c r="P939" s="9" t="s">
        <v>8</v>
      </c>
      <c r="Q939" s="9">
        <v>5</v>
      </c>
      <c r="T939" s="9" t="s">
        <v>3978</v>
      </c>
      <c r="U939" s="9">
        <v>88125</v>
      </c>
      <c r="V939" s="9" t="s">
        <v>258</v>
      </c>
      <c r="W939" s="10" t="s">
        <v>11</v>
      </c>
      <c r="X939" s="10" t="s">
        <v>1471</v>
      </c>
      <c r="Y939" s="4"/>
      <c r="Z939" s="179"/>
      <c r="AA939" s="179"/>
      <c r="AB939" s="179"/>
      <c r="AC939" s="179"/>
      <c r="AD939" s="179"/>
      <c r="AE939" s="179"/>
      <c r="AF939" s="179"/>
      <c r="AG939" s="179"/>
      <c r="AH939" s="179"/>
      <c r="AI939" s="179"/>
      <c r="AJ939" s="179"/>
      <c r="AK939" s="179"/>
      <c r="AL939" s="179"/>
      <c r="AM939" s="179"/>
      <c r="AN939" s="179"/>
      <c r="AO939" s="179"/>
      <c r="AP939" s="179"/>
      <c r="AQ939" s="179"/>
      <c r="AR939" s="179"/>
      <c r="AS939" s="179"/>
      <c r="AT939" s="179"/>
      <c r="AU939" s="179"/>
      <c r="AV939" s="179"/>
      <c r="AW939" s="179"/>
      <c r="AX939" s="179"/>
      <c r="AY939" s="179"/>
      <c r="AZ939" s="179"/>
      <c r="BA939" s="179"/>
      <c r="BB939" s="179"/>
      <c r="BC939" s="179"/>
      <c r="BD939" s="179"/>
      <c r="BE939" s="179"/>
      <c r="BF939" s="179"/>
      <c r="BG939" s="179"/>
      <c r="BH939" s="179"/>
      <c r="BI939" s="179"/>
      <c r="BJ939" s="179"/>
      <c r="BK939" s="179"/>
      <c r="BL939" s="179"/>
      <c r="BM939" s="179"/>
      <c r="BN939" s="179"/>
      <c r="BO939" s="179"/>
      <c r="BP939" s="179"/>
      <c r="BQ939" s="179"/>
      <c r="BR939" s="179"/>
      <c r="BS939" s="179"/>
      <c r="BT939" s="179"/>
      <c r="BU939" s="179"/>
      <c r="BV939" s="179"/>
      <c r="BW939" s="179"/>
      <c r="BX939" s="179"/>
      <c r="BY939" s="179"/>
      <c r="BZ939" s="179"/>
      <c r="CA939" s="179"/>
      <c r="CB939" s="179"/>
      <c r="CC939" s="179"/>
      <c r="CD939" s="179"/>
      <c r="CE939" s="179"/>
      <c r="CF939" s="179"/>
      <c r="CG939" s="179"/>
      <c r="CH939" s="179"/>
      <c r="CI939" s="179"/>
      <c r="CJ939" s="179"/>
      <c r="CK939" s="179"/>
      <c r="CL939" s="179"/>
      <c r="CM939" s="179"/>
      <c r="CN939" s="179"/>
      <c r="CO939" s="179"/>
      <c r="CP939" s="179"/>
      <c r="CQ939" s="179"/>
      <c r="CR939" s="179"/>
      <c r="CS939" s="179"/>
      <c r="CT939" s="179"/>
      <c r="CU939" s="179"/>
      <c r="CV939" s="179"/>
      <c r="CW939" s="179"/>
      <c r="CX939" s="179"/>
      <c r="CY939" s="179"/>
      <c r="CZ939" s="179"/>
      <c r="DA939" s="179"/>
      <c r="DB939" s="179"/>
      <c r="DC939" s="179"/>
      <c r="DD939" s="179"/>
      <c r="DE939" s="179"/>
      <c r="DF939" s="179"/>
      <c r="DG939" s="179"/>
      <c r="DH939" s="179"/>
      <c r="DI939" s="179"/>
      <c r="DJ939" s="179"/>
      <c r="DK939" s="179"/>
      <c r="DL939" s="179"/>
      <c r="DM939" s="179"/>
      <c r="DN939" s="179"/>
      <c r="DO939" s="179"/>
      <c r="DP939" s="179"/>
      <c r="DQ939" s="179"/>
      <c r="DR939" s="179"/>
      <c r="DS939" s="179"/>
      <c r="DT939" s="179"/>
      <c r="DU939" s="179"/>
      <c r="DV939" s="179"/>
      <c r="DW939" s="179"/>
      <c r="DX939" s="179"/>
      <c r="DY939" s="179"/>
      <c r="DZ939" s="179"/>
      <c r="EA939" s="179"/>
      <c r="EB939" s="179"/>
      <c r="EC939" s="179"/>
      <c r="ED939" s="179"/>
      <c r="EE939" s="179"/>
      <c r="EF939" s="179"/>
      <c r="EG939" s="179"/>
      <c r="EH939" s="179"/>
      <c r="EI939" s="179"/>
      <c r="EJ939" s="179"/>
      <c r="EK939" s="179"/>
      <c r="EL939" s="179"/>
      <c r="EM939" s="179"/>
      <c r="EN939" s="179"/>
      <c r="EO939" s="179"/>
      <c r="EP939" s="179"/>
      <c r="EQ939" s="179"/>
      <c r="ER939" s="179"/>
      <c r="ES939" s="179"/>
      <c r="ET939" s="179"/>
      <c r="EU939" s="179"/>
      <c r="EV939" s="179"/>
      <c r="EW939" s="179"/>
      <c r="EX939" s="179"/>
      <c r="EY939" s="179"/>
      <c r="EZ939" s="179"/>
      <c r="FA939" s="179"/>
      <c r="FB939" s="179"/>
      <c r="FC939" s="179"/>
      <c r="FD939" s="179"/>
      <c r="FE939" s="179"/>
      <c r="FF939" s="179"/>
      <c r="FG939" s="179"/>
      <c r="FH939" s="179"/>
      <c r="FI939" s="179"/>
      <c r="FJ939" s="179"/>
      <c r="FK939" s="179"/>
      <c r="FL939" s="179"/>
      <c r="FM939" s="179"/>
      <c r="FN939" s="179"/>
      <c r="FO939" s="179"/>
      <c r="FP939" s="179"/>
      <c r="FQ939" s="179"/>
      <c r="FR939" s="179"/>
      <c r="FS939" s="179"/>
      <c r="FT939" s="179"/>
      <c r="FU939" s="179"/>
      <c r="FV939" s="179"/>
      <c r="FW939" s="179"/>
      <c r="FX939" s="179"/>
      <c r="FY939" s="179"/>
      <c r="FZ939" s="179"/>
      <c r="GA939" s="179"/>
      <c r="GB939" s="179"/>
      <c r="GC939" s="179"/>
      <c r="GD939" s="179"/>
      <c r="GE939" s="179"/>
      <c r="GF939" s="179"/>
      <c r="GG939" s="179"/>
      <c r="GH939" s="179"/>
      <c r="GI939" s="179"/>
      <c r="GJ939" s="179"/>
      <c r="GK939" s="179"/>
      <c r="GL939" s="179"/>
      <c r="GM939" s="179"/>
      <c r="GN939" s="179"/>
      <c r="GO939" s="179"/>
      <c r="GP939" s="179"/>
      <c r="GQ939" s="179"/>
      <c r="GR939" s="179"/>
      <c r="GS939" s="179"/>
      <c r="GT939" s="179"/>
      <c r="GU939" s="179"/>
      <c r="GV939" s="179"/>
      <c r="GW939" s="179"/>
      <c r="GX939" s="179"/>
      <c r="GY939" s="179"/>
      <c r="GZ939" s="179"/>
      <c r="HA939" s="179"/>
      <c r="HB939" s="179"/>
      <c r="HC939" s="179"/>
      <c r="HD939" s="179"/>
      <c r="HE939" s="179"/>
      <c r="HF939" s="179"/>
      <c r="HG939" s="179"/>
      <c r="HH939" s="179"/>
      <c r="HI939" s="179"/>
      <c r="HJ939" s="179"/>
      <c r="HK939" s="179"/>
      <c r="HL939" s="179"/>
      <c r="HM939" s="179"/>
      <c r="HN939" s="179"/>
      <c r="HO939" s="179"/>
      <c r="HP939" s="179"/>
      <c r="HQ939" s="179"/>
      <c r="HR939" s="179"/>
      <c r="HS939" s="179"/>
      <c r="HT939" s="179"/>
      <c r="HU939" s="179"/>
      <c r="HV939" s="179"/>
      <c r="HW939" s="179"/>
      <c r="HX939" s="179"/>
      <c r="HY939" s="179"/>
      <c r="HZ939" s="179"/>
      <c r="IA939" s="179"/>
      <c r="IB939" s="179"/>
      <c r="IC939" s="179"/>
      <c r="ID939" s="179"/>
      <c r="IE939" s="179"/>
      <c r="IF939" s="179"/>
      <c r="IG939" s="179"/>
      <c r="IH939" s="179"/>
      <c r="II939" s="179"/>
      <c r="IJ939" s="179"/>
      <c r="IK939" s="179"/>
      <c r="IL939" s="179"/>
      <c r="IM939" s="179"/>
      <c r="IN939" s="179"/>
      <c r="IO939" s="179"/>
      <c r="IP939" s="179"/>
      <c r="IQ939" s="179"/>
      <c r="IR939" s="179"/>
      <c r="IS939" s="179"/>
      <c r="IT939" s="179"/>
      <c r="IU939" s="179"/>
      <c r="IV939" s="179"/>
      <c r="IW939" s="179"/>
      <c r="IX939" s="179"/>
      <c r="IY939" s="179"/>
      <c r="IZ939" s="179"/>
      <c r="JA939" s="179"/>
      <c r="JB939" s="179"/>
      <c r="JC939" s="179"/>
      <c r="JD939" s="179"/>
      <c r="JE939" s="179"/>
      <c r="JF939" s="179"/>
      <c r="JG939" s="179"/>
      <c r="JH939" s="179"/>
      <c r="JI939" s="179"/>
      <c r="JJ939" s="61"/>
    </row>
    <row r="940" spans="1:270" s="9" customFormat="1" ht="80.099999999999994" customHeight="1" x14ac:dyDescent="0.25">
      <c r="A940" s="9">
        <f t="shared" si="77"/>
        <v>918</v>
      </c>
      <c r="B940" s="9">
        <f t="shared" ref="B940:B944" si="81">B939+1</f>
        <v>67</v>
      </c>
      <c r="C940" s="11" t="s">
        <v>1518</v>
      </c>
      <c r="D940" s="10" t="s">
        <v>276</v>
      </c>
      <c r="E940" s="9" t="s">
        <v>280</v>
      </c>
      <c r="F940" s="9" t="s">
        <v>280</v>
      </c>
      <c r="G940" s="88" t="s">
        <v>3735</v>
      </c>
      <c r="H940" s="9" t="s">
        <v>1259</v>
      </c>
      <c r="I940" s="64" t="s">
        <v>4380</v>
      </c>
      <c r="J940" s="9">
        <v>3432572223</v>
      </c>
      <c r="K940" s="9" t="s">
        <v>280</v>
      </c>
      <c r="L940" s="9">
        <v>30.855270000000001</v>
      </c>
      <c r="M940" s="9">
        <v>69.762400999999997</v>
      </c>
      <c r="N940" s="9" t="s">
        <v>8</v>
      </c>
      <c r="O940" s="9" t="s">
        <v>7</v>
      </c>
      <c r="P940" s="9" t="s">
        <v>8</v>
      </c>
      <c r="Q940" s="9">
        <v>5</v>
      </c>
      <c r="T940" s="9" t="s">
        <v>3978</v>
      </c>
      <c r="U940" s="9">
        <v>88125</v>
      </c>
      <c r="V940" s="9" t="s">
        <v>258</v>
      </c>
      <c r="W940" s="10" t="s">
        <v>11</v>
      </c>
      <c r="X940" s="10" t="s">
        <v>1471</v>
      </c>
      <c r="Y940" s="4"/>
      <c r="Z940" s="179"/>
      <c r="AA940" s="179"/>
      <c r="AB940" s="179"/>
      <c r="AC940" s="179"/>
      <c r="AD940" s="179"/>
      <c r="AE940" s="179"/>
      <c r="AF940" s="179"/>
      <c r="AG940" s="179"/>
      <c r="AH940" s="179"/>
      <c r="AI940" s="179"/>
      <c r="AJ940" s="179"/>
      <c r="AK940" s="179"/>
      <c r="AL940" s="179"/>
      <c r="AM940" s="179"/>
      <c r="AN940" s="179"/>
      <c r="AO940" s="179"/>
      <c r="AP940" s="179"/>
      <c r="AQ940" s="179"/>
      <c r="AR940" s="179"/>
      <c r="AS940" s="179"/>
      <c r="AT940" s="179"/>
      <c r="AU940" s="179"/>
      <c r="AV940" s="179"/>
      <c r="AW940" s="179"/>
      <c r="AX940" s="179"/>
      <c r="AY940" s="179"/>
      <c r="AZ940" s="179"/>
      <c r="BA940" s="179"/>
      <c r="BB940" s="179"/>
      <c r="BC940" s="179"/>
      <c r="BD940" s="179"/>
      <c r="BE940" s="179"/>
      <c r="BF940" s="179"/>
      <c r="BG940" s="179"/>
      <c r="BH940" s="179"/>
      <c r="BI940" s="179"/>
      <c r="BJ940" s="179"/>
      <c r="BK940" s="179"/>
      <c r="BL940" s="179"/>
      <c r="BM940" s="179"/>
      <c r="BN940" s="179"/>
      <c r="BO940" s="179"/>
      <c r="BP940" s="179"/>
      <c r="BQ940" s="179"/>
      <c r="BR940" s="179"/>
      <c r="BS940" s="179"/>
      <c r="BT940" s="179"/>
      <c r="BU940" s="179"/>
      <c r="BV940" s="179"/>
      <c r="BW940" s="179"/>
      <c r="BX940" s="179"/>
      <c r="BY940" s="179"/>
      <c r="BZ940" s="179"/>
      <c r="CA940" s="179"/>
      <c r="CB940" s="179"/>
      <c r="CC940" s="179"/>
      <c r="CD940" s="179"/>
      <c r="CE940" s="179"/>
      <c r="CF940" s="179"/>
      <c r="CG940" s="179"/>
      <c r="CH940" s="179"/>
      <c r="CI940" s="179"/>
      <c r="CJ940" s="179"/>
      <c r="CK940" s="179"/>
      <c r="CL940" s="179"/>
      <c r="CM940" s="179"/>
      <c r="CN940" s="179"/>
      <c r="CO940" s="179"/>
      <c r="CP940" s="179"/>
      <c r="CQ940" s="179"/>
      <c r="CR940" s="179"/>
      <c r="CS940" s="179"/>
      <c r="CT940" s="179"/>
      <c r="CU940" s="179"/>
      <c r="CV940" s="179"/>
      <c r="CW940" s="179"/>
      <c r="CX940" s="179"/>
      <c r="CY940" s="179"/>
      <c r="CZ940" s="179"/>
      <c r="DA940" s="179"/>
      <c r="DB940" s="179"/>
      <c r="DC940" s="179"/>
      <c r="DD940" s="179"/>
      <c r="DE940" s="179"/>
      <c r="DF940" s="179"/>
      <c r="DG940" s="179"/>
      <c r="DH940" s="179"/>
      <c r="DI940" s="179"/>
      <c r="DJ940" s="179"/>
      <c r="DK940" s="179"/>
      <c r="DL940" s="179"/>
      <c r="DM940" s="179"/>
      <c r="DN940" s="179"/>
      <c r="DO940" s="179"/>
      <c r="DP940" s="179"/>
      <c r="DQ940" s="179"/>
      <c r="DR940" s="179"/>
      <c r="DS940" s="179"/>
      <c r="DT940" s="179"/>
      <c r="DU940" s="179"/>
      <c r="DV940" s="179"/>
      <c r="DW940" s="179"/>
      <c r="DX940" s="179"/>
      <c r="DY940" s="179"/>
      <c r="DZ940" s="179"/>
      <c r="EA940" s="179"/>
      <c r="EB940" s="179"/>
      <c r="EC940" s="179"/>
      <c r="ED940" s="179"/>
      <c r="EE940" s="179"/>
      <c r="EF940" s="179"/>
      <c r="EG940" s="179"/>
      <c r="EH940" s="179"/>
      <c r="EI940" s="179"/>
      <c r="EJ940" s="179"/>
      <c r="EK940" s="179"/>
      <c r="EL940" s="179"/>
      <c r="EM940" s="179"/>
      <c r="EN940" s="179"/>
      <c r="EO940" s="179"/>
      <c r="EP940" s="179"/>
      <c r="EQ940" s="179"/>
      <c r="ER940" s="179"/>
      <c r="ES940" s="179"/>
      <c r="ET940" s="179"/>
      <c r="EU940" s="179"/>
      <c r="EV940" s="179"/>
      <c r="EW940" s="179"/>
      <c r="EX940" s="179"/>
      <c r="EY940" s="179"/>
      <c r="EZ940" s="179"/>
      <c r="FA940" s="179"/>
      <c r="FB940" s="179"/>
      <c r="FC940" s="179"/>
      <c r="FD940" s="179"/>
      <c r="FE940" s="179"/>
      <c r="FF940" s="179"/>
      <c r="FG940" s="179"/>
      <c r="FH940" s="179"/>
      <c r="FI940" s="179"/>
      <c r="FJ940" s="179"/>
      <c r="FK940" s="179"/>
      <c r="FL940" s="179"/>
      <c r="FM940" s="179"/>
      <c r="FN940" s="179"/>
      <c r="FO940" s="179"/>
      <c r="FP940" s="179"/>
      <c r="FQ940" s="179"/>
      <c r="FR940" s="179"/>
      <c r="FS940" s="179"/>
      <c r="FT940" s="179"/>
      <c r="FU940" s="179"/>
      <c r="FV940" s="179"/>
      <c r="FW940" s="179"/>
      <c r="FX940" s="179"/>
      <c r="FY940" s="179"/>
      <c r="FZ940" s="179"/>
      <c r="GA940" s="179"/>
      <c r="GB940" s="179"/>
      <c r="GC940" s="179"/>
      <c r="GD940" s="179"/>
      <c r="GE940" s="179"/>
      <c r="GF940" s="179"/>
      <c r="GG940" s="179"/>
      <c r="GH940" s="179"/>
      <c r="GI940" s="179"/>
      <c r="GJ940" s="179"/>
      <c r="GK940" s="179"/>
      <c r="GL940" s="179"/>
      <c r="GM940" s="179"/>
      <c r="GN940" s="179"/>
      <c r="GO940" s="179"/>
      <c r="GP940" s="179"/>
      <c r="GQ940" s="179"/>
      <c r="GR940" s="179"/>
      <c r="GS940" s="179"/>
      <c r="GT940" s="179"/>
      <c r="GU940" s="179"/>
      <c r="GV940" s="179"/>
      <c r="GW940" s="179"/>
      <c r="GX940" s="179"/>
      <c r="GY940" s="179"/>
      <c r="GZ940" s="179"/>
      <c r="HA940" s="179"/>
      <c r="HB940" s="179"/>
      <c r="HC940" s="179"/>
      <c r="HD940" s="179"/>
      <c r="HE940" s="179"/>
      <c r="HF940" s="179"/>
      <c r="HG940" s="179"/>
      <c r="HH940" s="179"/>
      <c r="HI940" s="179"/>
      <c r="HJ940" s="179"/>
      <c r="HK940" s="179"/>
      <c r="HL940" s="179"/>
      <c r="HM940" s="179"/>
      <c r="HN940" s="179"/>
      <c r="HO940" s="179"/>
      <c r="HP940" s="179"/>
      <c r="HQ940" s="179"/>
      <c r="HR940" s="179"/>
      <c r="HS940" s="179"/>
      <c r="HT940" s="179"/>
      <c r="HU940" s="179"/>
      <c r="HV940" s="179"/>
      <c r="HW940" s="179"/>
      <c r="HX940" s="179"/>
      <c r="HY940" s="179"/>
      <c r="HZ940" s="179"/>
      <c r="IA940" s="179"/>
      <c r="IB940" s="179"/>
      <c r="IC940" s="179"/>
      <c r="ID940" s="179"/>
      <c r="IE940" s="179"/>
      <c r="IF940" s="179"/>
      <c r="IG940" s="179"/>
      <c r="IH940" s="179"/>
      <c r="II940" s="179"/>
      <c r="IJ940" s="179"/>
      <c r="IK940" s="179"/>
      <c r="IL940" s="179"/>
      <c r="IM940" s="179"/>
      <c r="IN940" s="179"/>
      <c r="IO940" s="179"/>
      <c r="IP940" s="179"/>
      <c r="IQ940" s="179"/>
      <c r="IR940" s="179"/>
      <c r="IS940" s="179"/>
      <c r="IT940" s="179"/>
      <c r="IU940" s="179"/>
      <c r="IV940" s="179"/>
      <c r="IW940" s="179"/>
      <c r="IX940" s="179"/>
      <c r="IY940" s="179"/>
      <c r="IZ940" s="179"/>
      <c r="JA940" s="179"/>
      <c r="JB940" s="179"/>
      <c r="JC940" s="179"/>
      <c r="JD940" s="179"/>
      <c r="JE940" s="179"/>
      <c r="JF940" s="179"/>
      <c r="JG940" s="179"/>
      <c r="JH940" s="179"/>
      <c r="JI940" s="179"/>
      <c r="JJ940" s="61"/>
    </row>
    <row r="941" spans="1:270" s="9" customFormat="1" ht="80.099999999999994" customHeight="1" x14ac:dyDescent="0.25">
      <c r="A941" s="9">
        <f t="shared" si="77"/>
        <v>919</v>
      </c>
      <c r="B941" s="9">
        <f t="shared" si="81"/>
        <v>68</v>
      </c>
      <c r="C941" s="11" t="s">
        <v>1518</v>
      </c>
      <c r="D941" s="10" t="s">
        <v>276</v>
      </c>
      <c r="E941" s="9" t="s">
        <v>280</v>
      </c>
      <c r="F941" s="9" t="s">
        <v>280</v>
      </c>
      <c r="G941" s="88" t="s">
        <v>281</v>
      </c>
      <c r="H941" s="9" t="s">
        <v>4381</v>
      </c>
      <c r="I941" s="64" t="s">
        <v>4382</v>
      </c>
      <c r="J941" s="9">
        <v>3410983336</v>
      </c>
      <c r="K941" s="9" t="s">
        <v>280</v>
      </c>
      <c r="L941" s="9">
        <v>30.915282999999999</v>
      </c>
      <c r="M941" s="9">
        <v>69.866743999999997</v>
      </c>
      <c r="N941" s="9" t="s">
        <v>8</v>
      </c>
      <c r="O941" s="9" t="s">
        <v>7</v>
      </c>
      <c r="P941" s="9" t="s">
        <v>8</v>
      </c>
      <c r="Q941" s="9">
        <v>5</v>
      </c>
      <c r="T941" s="9" t="s">
        <v>3978</v>
      </c>
      <c r="U941" s="9">
        <v>88125</v>
      </c>
      <c r="V941" s="9" t="s">
        <v>258</v>
      </c>
      <c r="W941" s="10" t="s">
        <v>11</v>
      </c>
      <c r="X941" s="10" t="s">
        <v>1471</v>
      </c>
      <c r="Y941" s="4"/>
      <c r="Z941" s="179"/>
      <c r="AA941" s="179"/>
      <c r="AB941" s="179"/>
      <c r="AC941" s="179"/>
      <c r="AD941" s="179"/>
      <c r="AE941" s="179"/>
      <c r="AF941" s="179"/>
      <c r="AG941" s="179"/>
      <c r="AH941" s="179"/>
      <c r="AI941" s="179"/>
      <c r="AJ941" s="179"/>
      <c r="AK941" s="179"/>
      <c r="AL941" s="179"/>
      <c r="AM941" s="179"/>
      <c r="AN941" s="179"/>
      <c r="AO941" s="179"/>
      <c r="AP941" s="179"/>
      <c r="AQ941" s="179"/>
      <c r="AR941" s="179"/>
      <c r="AS941" s="179"/>
      <c r="AT941" s="179"/>
      <c r="AU941" s="179"/>
      <c r="AV941" s="179"/>
      <c r="AW941" s="179"/>
      <c r="AX941" s="179"/>
      <c r="AY941" s="179"/>
      <c r="AZ941" s="179"/>
      <c r="BA941" s="179"/>
      <c r="BB941" s="179"/>
      <c r="BC941" s="179"/>
      <c r="BD941" s="179"/>
      <c r="BE941" s="179"/>
      <c r="BF941" s="179"/>
      <c r="BG941" s="179"/>
      <c r="BH941" s="179"/>
      <c r="BI941" s="179"/>
      <c r="BJ941" s="179"/>
      <c r="BK941" s="179"/>
      <c r="BL941" s="179"/>
      <c r="BM941" s="179"/>
      <c r="BN941" s="179"/>
      <c r="BO941" s="179"/>
      <c r="BP941" s="179"/>
      <c r="BQ941" s="179"/>
      <c r="BR941" s="179"/>
      <c r="BS941" s="179"/>
      <c r="BT941" s="179"/>
      <c r="BU941" s="179"/>
      <c r="BV941" s="179"/>
      <c r="BW941" s="179"/>
      <c r="BX941" s="179"/>
      <c r="BY941" s="179"/>
      <c r="BZ941" s="179"/>
      <c r="CA941" s="179"/>
      <c r="CB941" s="179"/>
      <c r="CC941" s="179"/>
      <c r="CD941" s="179"/>
      <c r="CE941" s="179"/>
      <c r="CF941" s="179"/>
      <c r="CG941" s="179"/>
      <c r="CH941" s="179"/>
      <c r="CI941" s="179"/>
      <c r="CJ941" s="179"/>
      <c r="CK941" s="179"/>
      <c r="CL941" s="179"/>
      <c r="CM941" s="179"/>
      <c r="CN941" s="179"/>
      <c r="CO941" s="179"/>
      <c r="CP941" s="179"/>
      <c r="CQ941" s="179"/>
      <c r="CR941" s="179"/>
      <c r="CS941" s="179"/>
      <c r="CT941" s="179"/>
      <c r="CU941" s="179"/>
      <c r="CV941" s="179"/>
      <c r="CW941" s="179"/>
      <c r="CX941" s="179"/>
      <c r="CY941" s="179"/>
      <c r="CZ941" s="179"/>
      <c r="DA941" s="179"/>
      <c r="DB941" s="179"/>
      <c r="DC941" s="179"/>
      <c r="DD941" s="179"/>
      <c r="DE941" s="179"/>
      <c r="DF941" s="179"/>
      <c r="DG941" s="179"/>
      <c r="DH941" s="179"/>
      <c r="DI941" s="179"/>
      <c r="DJ941" s="179"/>
      <c r="DK941" s="179"/>
      <c r="DL941" s="179"/>
      <c r="DM941" s="179"/>
      <c r="DN941" s="179"/>
      <c r="DO941" s="179"/>
      <c r="DP941" s="179"/>
      <c r="DQ941" s="179"/>
      <c r="DR941" s="179"/>
      <c r="DS941" s="179"/>
      <c r="DT941" s="179"/>
      <c r="DU941" s="179"/>
      <c r="DV941" s="179"/>
      <c r="DW941" s="179"/>
      <c r="DX941" s="179"/>
      <c r="DY941" s="179"/>
      <c r="DZ941" s="179"/>
      <c r="EA941" s="179"/>
      <c r="EB941" s="179"/>
      <c r="EC941" s="179"/>
      <c r="ED941" s="179"/>
      <c r="EE941" s="179"/>
      <c r="EF941" s="179"/>
      <c r="EG941" s="179"/>
      <c r="EH941" s="179"/>
      <c r="EI941" s="179"/>
      <c r="EJ941" s="179"/>
      <c r="EK941" s="179"/>
      <c r="EL941" s="179"/>
      <c r="EM941" s="179"/>
      <c r="EN941" s="179"/>
      <c r="EO941" s="179"/>
      <c r="EP941" s="179"/>
      <c r="EQ941" s="179"/>
      <c r="ER941" s="179"/>
      <c r="ES941" s="179"/>
      <c r="ET941" s="179"/>
      <c r="EU941" s="179"/>
      <c r="EV941" s="179"/>
      <c r="EW941" s="179"/>
      <c r="EX941" s="179"/>
      <c r="EY941" s="179"/>
      <c r="EZ941" s="179"/>
      <c r="FA941" s="179"/>
      <c r="FB941" s="179"/>
      <c r="FC941" s="179"/>
      <c r="FD941" s="179"/>
      <c r="FE941" s="179"/>
      <c r="FF941" s="179"/>
      <c r="FG941" s="179"/>
      <c r="FH941" s="179"/>
      <c r="FI941" s="179"/>
      <c r="FJ941" s="179"/>
      <c r="FK941" s="179"/>
      <c r="FL941" s="179"/>
      <c r="FM941" s="179"/>
      <c r="FN941" s="179"/>
      <c r="FO941" s="179"/>
      <c r="FP941" s="179"/>
      <c r="FQ941" s="179"/>
      <c r="FR941" s="179"/>
      <c r="FS941" s="179"/>
      <c r="FT941" s="179"/>
      <c r="FU941" s="179"/>
      <c r="FV941" s="179"/>
      <c r="FW941" s="179"/>
      <c r="FX941" s="179"/>
      <c r="FY941" s="179"/>
      <c r="FZ941" s="179"/>
      <c r="GA941" s="179"/>
      <c r="GB941" s="179"/>
      <c r="GC941" s="179"/>
      <c r="GD941" s="179"/>
      <c r="GE941" s="179"/>
      <c r="GF941" s="179"/>
      <c r="GG941" s="179"/>
      <c r="GH941" s="179"/>
      <c r="GI941" s="179"/>
      <c r="GJ941" s="179"/>
      <c r="GK941" s="179"/>
      <c r="GL941" s="179"/>
      <c r="GM941" s="179"/>
      <c r="GN941" s="179"/>
      <c r="GO941" s="179"/>
      <c r="GP941" s="179"/>
      <c r="GQ941" s="179"/>
      <c r="GR941" s="179"/>
      <c r="GS941" s="179"/>
      <c r="GT941" s="179"/>
      <c r="GU941" s="179"/>
      <c r="GV941" s="179"/>
      <c r="GW941" s="179"/>
      <c r="GX941" s="179"/>
      <c r="GY941" s="179"/>
      <c r="GZ941" s="179"/>
      <c r="HA941" s="179"/>
      <c r="HB941" s="179"/>
      <c r="HC941" s="179"/>
      <c r="HD941" s="179"/>
      <c r="HE941" s="179"/>
      <c r="HF941" s="179"/>
      <c r="HG941" s="179"/>
      <c r="HH941" s="179"/>
      <c r="HI941" s="179"/>
      <c r="HJ941" s="179"/>
      <c r="HK941" s="179"/>
      <c r="HL941" s="179"/>
      <c r="HM941" s="179"/>
      <c r="HN941" s="179"/>
      <c r="HO941" s="179"/>
      <c r="HP941" s="179"/>
      <c r="HQ941" s="179"/>
      <c r="HR941" s="179"/>
      <c r="HS941" s="179"/>
      <c r="HT941" s="179"/>
      <c r="HU941" s="179"/>
      <c r="HV941" s="179"/>
      <c r="HW941" s="179"/>
      <c r="HX941" s="179"/>
      <c r="HY941" s="179"/>
      <c r="HZ941" s="179"/>
      <c r="IA941" s="179"/>
      <c r="IB941" s="179"/>
      <c r="IC941" s="179"/>
      <c r="ID941" s="179"/>
      <c r="IE941" s="179"/>
      <c r="IF941" s="179"/>
      <c r="IG941" s="179"/>
      <c r="IH941" s="179"/>
      <c r="II941" s="179"/>
      <c r="IJ941" s="179"/>
      <c r="IK941" s="179"/>
      <c r="IL941" s="179"/>
      <c r="IM941" s="179"/>
      <c r="IN941" s="179"/>
      <c r="IO941" s="179"/>
      <c r="IP941" s="179"/>
      <c r="IQ941" s="179"/>
      <c r="IR941" s="179"/>
      <c r="IS941" s="179"/>
      <c r="IT941" s="179"/>
      <c r="IU941" s="179"/>
      <c r="IV941" s="179"/>
      <c r="IW941" s="179"/>
      <c r="IX941" s="179"/>
      <c r="IY941" s="179"/>
      <c r="IZ941" s="179"/>
      <c r="JA941" s="179"/>
      <c r="JB941" s="179"/>
      <c r="JC941" s="179"/>
      <c r="JD941" s="179"/>
      <c r="JE941" s="179"/>
      <c r="JF941" s="179"/>
      <c r="JG941" s="179"/>
      <c r="JH941" s="179"/>
      <c r="JI941" s="179"/>
      <c r="JJ941" s="61"/>
    </row>
    <row r="942" spans="1:270" s="9" customFormat="1" ht="80.099999999999994" customHeight="1" x14ac:dyDescent="0.25">
      <c r="A942" s="9">
        <f t="shared" si="77"/>
        <v>920</v>
      </c>
      <c r="B942" s="9">
        <f t="shared" si="81"/>
        <v>69</v>
      </c>
      <c r="C942" s="11" t="s">
        <v>1518</v>
      </c>
      <c r="D942" s="10" t="s">
        <v>276</v>
      </c>
      <c r="E942" s="9" t="s">
        <v>280</v>
      </c>
      <c r="F942" s="9" t="s">
        <v>280</v>
      </c>
      <c r="G942" s="88" t="s">
        <v>281</v>
      </c>
      <c r="H942" s="9" t="s">
        <v>305</v>
      </c>
      <c r="I942" s="64" t="s">
        <v>4383</v>
      </c>
      <c r="J942" s="9">
        <v>3472666406</v>
      </c>
      <c r="K942" s="9" t="s">
        <v>280</v>
      </c>
      <c r="L942" s="9">
        <v>30.883386000000002</v>
      </c>
      <c r="M942" s="9">
        <v>69.883176000000006</v>
      </c>
      <c r="N942" s="9" t="s">
        <v>8</v>
      </c>
      <c r="O942" s="9" t="s">
        <v>7</v>
      </c>
      <c r="P942" s="9" t="s">
        <v>8</v>
      </c>
      <c r="Q942" s="9">
        <v>5</v>
      </c>
      <c r="T942" s="9" t="s">
        <v>3978</v>
      </c>
      <c r="U942" s="9">
        <v>88125</v>
      </c>
      <c r="V942" s="9" t="s">
        <v>258</v>
      </c>
      <c r="W942" s="10" t="s">
        <v>11</v>
      </c>
      <c r="X942" s="10" t="s">
        <v>1471</v>
      </c>
      <c r="Y942" s="4"/>
      <c r="Z942" s="179"/>
      <c r="AA942" s="179"/>
      <c r="AB942" s="179"/>
      <c r="AC942" s="179"/>
      <c r="AD942" s="179"/>
      <c r="AE942" s="179"/>
      <c r="AF942" s="179"/>
      <c r="AG942" s="179"/>
      <c r="AH942" s="179"/>
      <c r="AI942" s="179"/>
      <c r="AJ942" s="179"/>
      <c r="AK942" s="179"/>
      <c r="AL942" s="179"/>
      <c r="AM942" s="179"/>
      <c r="AN942" s="179"/>
      <c r="AO942" s="179"/>
      <c r="AP942" s="179"/>
      <c r="AQ942" s="179"/>
      <c r="AR942" s="179"/>
      <c r="AS942" s="179"/>
      <c r="AT942" s="179"/>
      <c r="AU942" s="179"/>
      <c r="AV942" s="179"/>
      <c r="AW942" s="179"/>
      <c r="AX942" s="179"/>
      <c r="AY942" s="179"/>
      <c r="AZ942" s="179"/>
      <c r="BA942" s="179"/>
      <c r="BB942" s="179"/>
      <c r="BC942" s="179"/>
      <c r="BD942" s="179"/>
      <c r="BE942" s="179"/>
      <c r="BF942" s="179"/>
      <c r="BG942" s="179"/>
      <c r="BH942" s="179"/>
      <c r="BI942" s="179"/>
      <c r="BJ942" s="179"/>
      <c r="BK942" s="179"/>
      <c r="BL942" s="179"/>
      <c r="BM942" s="179"/>
      <c r="BN942" s="179"/>
      <c r="BO942" s="179"/>
      <c r="BP942" s="179"/>
      <c r="BQ942" s="179"/>
      <c r="BR942" s="179"/>
      <c r="BS942" s="179"/>
      <c r="BT942" s="179"/>
      <c r="BU942" s="179"/>
      <c r="BV942" s="179"/>
      <c r="BW942" s="179"/>
      <c r="BX942" s="179"/>
      <c r="BY942" s="179"/>
      <c r="BZ942" s="179"/>
      <c r="CA942" s="179"/>
      <c r="CB942" s="179"/>
      <c r="CC942" s="179"/>
      <c r="CD942" s="179"/>
      <c r="CE942" s="179"/>
      <c r="CF942" s="179"/>
      <c r="CG942" s="179"/>
      <c r="CH942" s="179"/>
      <c r="CI942" s="179"/>
      <c r="CJ942" s="179"/>
      <c r="CK942" s="179"/>
      <c r="CL942" s="179"/>
      <c r="CM942" s="179"/>
      <c r="CN942" s="179"/>
      <c r="CO942" s="179"/>
      <c r="CP942" s="179"/>
      <c r="CQ942" s="179"/>
      <c r="CR942" s="179"/>
      <c r="CS942" s="179"/>
      <c r="CT942" s="179"/>
      <c r="CU942" s="179"/>
      <c r="CV942" s="179"/>
      <c r="CW942" s="179"/>
      <c r="CX942" s="179"/>
      <c r="CY942" s="179"/>
      <c r="CZ942" s="179"/>
      <c r="DA942" s="179"/>
      <c r="DB942" s="179"/>
      <c r="DC942" s="179"/>
      <c r="DD942" s="179"/>
      <c r="DE942" s="179"/>
      <c r="DF942" s="179"/>
      <c r="DG942" s="179"/>
      <c r="DH942" s="179"/>
      <c r="DI942" s="179"/>
      <c r="DJ942" s="179"/>
      <c r="DK942" s="179"/>
      <c r="DL942" s="179"/>
      <c r="DM942" s="179"/>
      <c r="DN942" s="179"/>
      <c r="DO942" s="179"/>
      <c r="DP942" s="179"/>
      <c r="DQ942" s="179"/>
      <c r="DR942" s="179"/>
      <c r="DS942" s="179"/>
      <c r="DT942" s="179"/>
      <c r="DU942" s="179"/>
      <c r="DV942" s="179"/>
      <c r="DW942" s="179"/>
      <c r="DX942" s="179"/>
      <c r="DY942" s="179"/>
      <c r="DZ942" s="179"/>
      <c r="EA942" s="179"/>
      <c r="EB942" s="179"/>
      <c r="EC942" s="179"/>
      <c r="ED942" s="179"/>
      <c r="EE942" s="179"/>
      <c r="EF942" s="179"/>
      <c r="EG942" s="179"/>
      <c r="EH942" s="179"/>
      <c r="EI942" s="179"/>
      <c r="EJ942" s="179"/>
      <c r="EK942" s="179"/>
      <c r="EL942" s="179"/>
      <c r="EM942" s="179"/>
      <c r="EN942" s="179"/>
      <c r="EO942" s="179"/>
      <c r="EP942" s="179"/>
      <c r="EQ942" s="179"/>
      <c r="ER942" s="179"/>
      <c r="ES942" s="179"/>
      <c r="ET942" s="179"/>
      <c r="EU942" s="179"/>
      <c r="EV942" s="179"/>
      <c r="EW942" s="179"/>
      <c r="EX942" s="179"/>
      <c r="EY942" s="179"/>
      <c r="EZ942" s="179"/>
      <c r="FA942" s="179"/>
      <c r="FB942" s="179"/>
      <c r="FC942" s="179"/>
      <c r="FD942" s="179"/>
      <c r="FE942" s="179"/>
      <c r="FF942" s="179"/>
      <c r="FG942" s="179"/>
      <c r="FH942" s="179"/>
      <c r="FI942" s="179"/>
      <c r="FJ942" s="179"/>
      <c r="FK942" s="179"/>
      <c r="FL942" s="179"/>
      <c r="FM942" s="179"/>
      <c r="FN942" s="179"/>
      <c r="FO942" s="179"/>
      <c r="FP942" s="179"/>
      <c r="FQ942" s="179"/>
      <c r="FR942" s="179"/>
      <c r="FS942" s="179"/>
      <c r="FT942" s="179"/>
      <c r="FU942" s="179"/>
      <c r="FV942" s="179"/>
      <c r="FW942" s="179"/>
      <c r="FX942" s="179"/>
      <c r="FY942" s="179"/>
      <c r="FZ942" s="179"/>
      <c r="GA942" s="179"/>
      <c r="GB942" s="179"/>
      <c r="GC942" s="179"/>
      <c r="GD942" s="179"/>
      <c r="GE942" s="179"/>
      <c r="GF942" s="179"/>
      <c r="GG942" s="179"/>
      <c r="GH942" s="179"/>
      <c r="GI942" s="179"/>
      <c r="GJ942" s="179"/>
      <c r="GK942" s="179"/>
      <c r="GL942" s="179"/>
      <c r="GM942" s="179"/>
      <c r="GN942" s="179"/>
      <c r="GO942" s="179"/>
      <c r="GP942" s="179"/>
      <c r="GQ942" s="179"/>
      <c r="GR942" s="179"/>
      <c r="GS942" s="179"/>
      <c r="GT942" s="179"/>
      <c r="GU942" s="179"/>
      <c r="GV942" s="179"/>
      <c r="GW942" s="179"/>
      <c r="GX942" s="179"/>
      <c r="GY942" s="179"/>
      <c r="GZ942" s="179"/>
      <c r="HA942" s="179"/>
      <c r="HB942" s="179"/>
      <c r="HC942" s="179"/>
      <c r="HD942" s="179"/>
      <c r="HE942" s="179"/>
      <c r="HF942" s="179"/>
      <c r="HG942" s="179"/>
      <c r="HH942" s="179"/>
      <c r="HI942" s="179"/>
      <c r="HJ942" s="179"/>
      <c r="HK942" s="179"/>
      <c r="HL942" s="179"/>
      <c r="HM942" s="179"/>
      <c r="HN942" s="179"/>
      <c r="HO942" s="179"/>
      <c r="HP942" s="179"/>
      <c r="HQ942" s="179"/>
      <c r="HR942" s="179"/>
      <c r="HS942" s="179"/>
      <c r="HT942" s="179"/>
      <c r="HU942" s="179"/>
      <c r="HV942" s="179"/>
      <c r="HW942" s="179"/>
      <c r="HX942" s="179"/>
      <c r="HY942" s="179"/>
      <c r="HZ942" s="179"/>
      <c r="IA942" s="179"/>
      <c r="IB942" s="179"/>
      <c r="IC942" s="179"/>
      <c r="ID942" s="179"/>
      <c r="IE942" s="179"/>
      <c r="IF942" s="179"/>
      <c r="IG942" s="179"/>
      <c r="IH942" s="179"/>
      <c r="II942" s="179"/>
      <c r="IJ942" s="179"/>
      <c r="IK942" s="179"/>
      <c r="IL942" s="179"/>
      <c r="IM942" s="179"/>
      <c r="IN942" s="179"/>
      <c r="IO942" s="179"/>
      <c r="IP942" s="179"/>
      <c r="IQ942" s="179"/>
      <c r="IR942" s="179"/>
      <c r="IS942" s="179"/>
      <c r="IT942" s="179"/>
      <c r="IU942" s="179"/>
      <c r="IV942" s="179"/>
      <c r="IW942" s="179"/>
      <c r="IX942" s="179"/>
      <c r="IY942" s="179"/>
      <c r="IZ942" s="179"/>
      <c r="JA942" s="179"/>
      <c r="JB942" s="179"/>
      <c r="JC942" s="179"/>
      <c r="JD942" s="179"/>
      <c r="JE942" s="179"/>
      <c r="JF942" s="179"/>
      <c r="JG942" s="179"/>
      <c r="JH942" s="179"/>
      <c r="JI942" s="179"/>
      <c r="JJ942" s="61"/>
    </row>
    <row r="943" spans="1:270" s="9" customFormat="1" ht="80.099999999999994" customHeight="1" x14ac:dyDescent="0.25">
      <c r="A943" s="9">
        <f t="shared" si="77"/>
        <v>921</v>
      </c>
      <c r="B943" s="9">
        <f t="shared" si="81"/>
        <v>70</v>
      </c>
      <c r="C943" s="11" t="s">
        <v>1518</v>
      </c>
      <c r="D943" s="10" t="s">
        <v>276</v>
      </c>
      <c r="E943" s="9" t="s">
        <v>280</v>
      </c>
      <c r="F943" s="9" t="s">
        <v>280</v>
      </c>
      <c r="G943" s="88" t="s">
        <v>3980</v>
      </c>
      <c r="H943" s="9" t="s">
        <v>4384</v>
      </c>
      <c r="I943" s="64" t="s">
        <v>4385</v>
      </c>
      <c r="J943" s="9">
        <v>3314598510</v>
      </c>
      <c r="K943" s="9" t="s">
        <v>280</v>
      </c>
      <c r="L943" s="9">
        <v>30.991975</v>
      </c>
      <c r="M943" s="9">
        <v>69.849340999999995</v>
      </c>
      <c r="N943" s="9" t="s">
        <v>8</v>
      </c>
      <c r="O943" s="9" t="s">
        <v>7</v>
      </c>
      <c r="P943" s="9" t="s">
        <v>8</v>
      </c>
      <c r="Q943" s="9">
        <v>5</v>
      </c>
      <c r="T943" s="9" t="s">
        <v>3978</v>
      </c>
      <c r="U943" s="9">
        <v>88125</v>
      </c>
      <c r="V943" s="9" t="s">
        <v>258</v>
      </c>
      <c r="W943" s="10" t="s">
        <v>11</v>
      </c>
      <c r="X943" s="10" t="s">
        <v>1471</v>
      </c>
      <c r="Y943" s="4"/>
      <c r="Z943" s="179"/>
      <c r="AA943" s="179"/>
      <c r="AB943" s="179"/>
      <c r="AC943" s="179"/>
      <c r="AD943" s="179"/>
      <c r="AE943" s="179"/>
      <c r="AF943" s="179"/>
      <c r="AG943" s="179"/>
      <c r="AH943" s="179"/>
      <c r="AI943" s="179"/>
      <c r="AJ943" s="179"/>
      <c r="AK943" s="179"/>
      <c r="AL943" s="179"/>
      <c r="AM943" s="179"/>
      <c r="AN943" s="179"/>
      <c r="AO943" s="179"/>
      <c r="AP943" s="179"/>
      <c r="AQ943" s="179"/>
      <c r="AR943" s="179"/>
      <c r="AS943" s="179"/>
      <c r="AT943" s="179"/>
      <c r="AU943" s="179"/>
      <c r="AV943" s="179"/>
      <c r="AW943" s="179"/>
      <c r="AX943" s="179"/>
      <c r="AY943" s="179"/>
      <c r="AZ943" s="179"/>
      <c r="BA943" s="179"/>
      <c r="BB943" s="179"/>
      <c r="BC943" s="179"/>
      <c r="BD943" s="179"/>
      <c r="BE943" s="179"/>
      <c r="BF943" s="179"/>
      <c r="BG943" s="179"/>
      <c r="BH943" s="179"/>
      <c r="BI943" s="179"/>
      <c r="BJ943" s="179"/>
      <c r="BK943" s="179"/>
      <c r="BL943" s="179"/>
      <c r="BM943" s="179"/>
      <c r="BN943" s="179"/>
      <c r="BO943" s="179"/>
      <c r="BP943" s="179"/>
      <c r="BQ943" s="179"/>
      <c r="BR943" s="179"/>
      <c r="BS943" s="179"/>
      <c r="BT943" s="179"/>
      <c r="BU943" s="179"/>
      <c r="BV943" s="179"/>
      <c r="BW943" s="179"/>
      <c r="BX943" s="179"/>
      <c r="BY943" s="179"/>
      <c r="BZ943" s="179"/>
      <c r="CA943" s="179"/>
      <c r="CB943" s="179"/>
      <c r="CC943" s="179"/>
      <c r="CD943" s="179"/>
      <c r="CE943" s="179"/>
      <c r="CF943" s="179"/>
      <c r="CG943" s="179"/>
      <c r="CH943" s="179"/>
      <c r="CI943" s="179"/>
      <c r="CJ943" s="179"/>
      <c r="CK943" s="179"/>
      <c r="CL943" s="179"/>
      <c r="CM943" s="179"/>
      <c r="CN943" s="179"/>
      <c r="CO943" s="179"/>
      <c r="CP943" s="179"/>
      <c r="CQ943" s="179"/>
      <c r="CR943" s="179"/>
      <c r="CS943" s="179"/>
      <c r="CT943" s="179"/>
      <c r="CU943" s="179"/>
      <c r="CV943" s="179"/>
      <c r="CW943" s="179"/>
      <c r="CX943" s="179"/>
      <c r="CY943" s="179"/>
      <c r="CZ943" s="179"/>
      <c r="DA943" s="179"/>
      <c r="DB943" s="179"/>
      <c r="DC943" s="179"/>
      <c r="DD943" s="179"/>
      <c r="DE943" s="179"/>
      <c r="DF943" s="179"/>
      <c r="DG943" s="179"/>
      <c r="DH943" s="179"/>
      <c r="DI943" s="179"/>
      <c r="DJ943" s="179"/>
      <c r="DK943" s="179"/>
      <c r="DL943" s="179"/>
      <c r="DM943" s="179"/>
      <c r="DN943" s="179"/>
      <c r="DO943" s="179"/>
      <c r="DP943" s="179"/>
      <c r="DQ943" s="179"/>
      <c r="DR943" s="179"/>
      <c r="DS943" s="179"/>
      <c r="DT943" s="179"/>
      <c r="DU943" s="179"/>
      <c r="DV943" s="179"/>
      <c r="DW943" s="179"/>
      <c r="DX943" s="179"/>
      <c r="DY943" s="179"/>
      <c r="DZ943" s="179"/>
      <c r="EA943" s="179"/>
      <c r="EB943" s="179"/>
      <c r="EC943" s="179"/>
      <c r="ED943" s="179"/>
      <c r="EE943" s="179"/>
      <c r="EF943" s="179"/>
      <c r="EG943" s="179"/>
      <c r="EH943" s="179"/>
      <c r="EI943" s="179"/>
      <c r="EJ943" s="179"/>
      <c r="EK943" s="179"/>
      <c r="EL943" s="179"/>
      <c r="EM943" s="179"/>
      <c r="EN943" s="179"/>
      <c r="EO943" s="179"/>
      <c r="EP943" s="179"/>
      <c r="EQ943" s="179"/>
      <c r="ER943" s="179"/>
      <c r="ES943" s="179"/>
      <c r="ET943" s="179"/>
      <c r="EU943" s="179"/>
      <c r="EV943" s="179"/>
      <c r="EW943" s="179"/>
      <c r="EX943" s="179"/>
      <c r="EY943" s="179"/>
      <c r="EZ943" s="179"/>
      <c r="FA943" s="179"/>
      <c r="FB943" s="179"/>
      <c r="FC943" s="179"/>
      <c r="FD943" s="179"/>
      <c r="FE943" s="179"/>
      <c r="FF943" s="179"/>
      <c r="FG943" s="179"/>
      <c r="FH943" s="179"/>
      <c r="FI943" s="179"/>
      <c r="FJ943" s="179"/>
      <c r="FK943" s="179"/>
      <c r="FL943" s="179"/>
      <c r="FM943" s="179"/>
      <c r="FN943" s="179"/>
      <c r="FO943" s="179"/>
      <c r="FP943" s="179"/>
      <c r="FQ943" s="179"/>
      <c r="FR943" s="179"/>
      <c r="FS943" s="179"/>
      <c r="FT943" s="179"/>
      <c r="FU943" s="179"/>
      <c r="FV943" s="179"/>
      <c r="FW943" s="179"/>
      <c r="FX943" s="179"/>
      <c r="FY943" s="179"/>
      <c r="FZ943" s="179"/>
      <c r="GA943" s="179"/>
      <c r="GB943" s="179"/>
      <c r="GC943" s="179"/>
      <c r="GD943" s="179"/>
      <c r="GE943" s="179"/>
      <c r="GF943" s="179"/>
      <c r="GG943" s="179"/>
      <c r="GH943" s="179"/>
      <c r="GI943" s="179"/>
      <c r="GJ943" s="179"/>
      <c r="GK943" s="179"/>
      <c r="GL943" s="179"/>
      <c r="GM943" s="179"/>
      <c r="GN943" s="179"/>
      <c r="GO943" s="179"/>
      <c r="GP943" s="179"/>
      <c r="GQ943" s="179"/>
      <c r="GR943" s="179"/>
      <c r="GS943" s="179"/>
      <c r="GT943" s="179"/>
      <c r="GU943" s="179"/>
      <c r="GV943" s="179"/>
      <c r="GW943" s="179"/>
      <c r="GX943" s="179"/>
      <c r="GY943" s="179"/>
      <c r="GZ943" s="179"/>
      <c r="HA943" s="179"/>
      <c r="HB943" s="179"/>
      <c r="HC943" s="179"/>
      <c r="HD943" s="179"/>
      <c r="HE943" s="179"/>
      <c r="HF943" s="179"/>
      <c r="HG943" s="179"/>
      <c r="HH943" s="179"/>
      <c r="HI943" s="179"/>
      <c r="HJ943" s="179"/>
      <c r="HK943" s="179"/>
      <c r="HL943" s="179"/>
      <c r="HM943" s="179"/>
      <c r="HN943" s="179"/>
      <c r="HO943" s="179"/>
      <c r="HP943" s="179"/>
      <c r="HQ943" s="179"/>
      <c r="HR943" s="179"/>
      <c r="HS943" s="179"/>
      <c r="HT943" s="179"/>
      <c r="HU943" s="179"/>
      <c r="HV943" s="179"/>
      <c r="HW943" s="179"/>
      <c r="HX943" s="179"/>
      <c r="HY943" s="179"/>
      <c r="HZ943" s="179"/>
      <c r="IA943" s="179"/>
      <c r="IB943" s="179"/>
      <c r="IC943" s="179"/>
      <c r="ID943" s="179"/>
      <c r="IE943" s="179"/>
      <c r="IF943" s="179"/>
      <c r="IG943" s="179"/>
      <c r="IH943" s="179"/>
      <c r="II943" s="179"/>
      <c r="IJ943" s="179"/>
      <c r="IK943" s="179"/>
      <c r="IL943" s="179"/>
      <c r="IM943" s="179"/>
      <c r="IN943" s="179"/>
      <c r="IO943" s="179"/>
      <c r="IP943" s="179"/>
      <c r="IQ943" s="179"/>
      <c r="IR943" s="179"/>
      <c r="IS943" s="179"/>
      <c r="IT943" s="179"/>
      <c r="IU943" s="179"/>
      <c r="IV943" s="179"/>
      <c r="IW943" s="179"/>
      <c r="IX943" s="179"/>
      <c r="IY943" s="179"/>
      <c r="IZ943" s="179"/>
      <c r="JA943" s="179"/>
      <c r="JB943" s="179"/>
      <c r="JC943" s="179"/>
      <c r="JD943" s="179"/>
      <c r="JE943" s="179"/>
      <c r="JF943" s="179"/>
      <c r="JG943" s="179"/>
      <c r="JH943" s="179"/>
      <c r="JI943" s="179"/>
      <c r="JJ943" s="61"/>
    </row>
    <row r="944" spans="1:270" s="9" customFormat="1" ht="80.099999999999994" customHeight="1" x14ac:dyDescent="0.25">
      <c r="A944" s="9">
        <f t="shared" si="77"/>
        <v>922</v>
      </c>
      <c r="B944" s="9">
        <f t="shared" si="81"/>
        <v>71</v>
      </c>
      <c r="C944" s="11" t="s">
        <v>1518</v>
      </c>
      <c r="D944" s="10" t="s">
        <v>276</v>
      </c>
      <c r="E944" s="9" t="s">
        <v>280</v>
      </c>
      <c r="F944" s="9" t="s">
        <v>280</v>
      </c>
      <c r="G944" s="88" t="s">
        <v>281</v>
      </c>
      <c r="H944" s="9" t="s">
        <v>2599</v>
      </c>
      <c r="I944" s="64" t="s">
        <v>4386</v>
      </c>
      <c r="J944" s="9">
        <v>3318595757</v>
      </c>
      <c r="K944" s="9" t="s">
        <v>280</v>
      </c>
      <c r="L944" s="9">
        <v>30.864252</v>
      </c>
      <c r="M944" s="9">
        <v>69.860699999999994</v>
      </c>
      <c r="N944" s="9" t="s">
        <v>8</v>
      </c>
      <c r="O944" s="9" t="s">
        <v>7</v>
      </c>
      <c r="P944" s="9" t="s">
        <v>8</v>
      </c>
      <c r="Q944" s="9">
        <v>5</v>
      </c>
      <c r="T944" s="9" t="s">
        <v>3978</v>
      </c>
      <c r="U944" s="9">
        <v>88125</v>
      </c>
      <c r="V944" s="9" t="s">
        <v>258</v>
      </c>
      <c r="W944" s="10" t="s">
        <v>11</v>
      </c>
      <c r="X944" s="10" t="s">
        <v>1471</v>
      </c>
      <c r="Y944" s="4"/>
      <c r="Z944" s="179"/>
      <c r="AA944" s="179"/>
      <c r="AB944" s="179"/>
      <c r="AC944" s="179"/>
      <c r="AD944" s="179"/>
      <c r="AE944" s="179"/>
      <c r="AF944" s="179"/>
      <c r="AG944" s="179"/>
      <c r="AH944" s="179"/>
      <c r="AI944" s="179"/>
      <c r="AJ944" s="179"/>
      <c r="AK944" s="179"/>
      <c r="AL944" s="179"/>
      <c r="AM944" s="179"/>
      <c r="AN944" s="179"/>
      <c r="AO944" s="179"/>
      <c r="AP944" s="179"/>
      <c r="AQ944" s="179"/>
      <c r="AR944" s="179"/>
      <c r="AS944" s="179"/>
      <c r="AT944" s="179"/>
      <c r="AU944" s="179"/>
      <c r="AV944" s="179"/>
      <c r="AW944" s="179"/>
      <c r="AX944" s="179"/>
      <c r="AY944" s="179"/>
      <c r="AZ944" s="179"/>
      <c r="BA944" s="179"/>
      <c r="BB944" s="179"/>
      <c r="BC944" s="179"/>
      <c r="BD944" s="179"/>
      <c r="BE944" s="179"/>
      <c r="BF944" s="179"/>
      <c r="BG944" s="179"/>
      <c r="BH944" s="179"/>
      <c r="BI944" s="179"/>
      <c r="BJ944" s="179"/>
      <c r="BK944" s="179"/>
      <c r="BL944" s="179"/>
      <c r="BM944" s="179"/>
      <c r="BN944" s="179"/>
      <c r="BO944" s="179"/>
      <c r="BP944" s="179"/>
      <c r="BQ944" s="179"/>
      <c r="BR944" s="179"/>
      <c r="BS944" s="179"/>
      <c r="BT944" s="179"/>
      <c r="BU944" s="179"/>
      <c r="BV944" s="179"/>
      <c r="BW944" s="179"/>
      <c r="BX944" s="179"/>
      <c r="BY944" s="179"/>
      <c r="BZ944" s="179"/>
      <c r="CA944" s="179"/>
      <c r="CB944" s="179"/>
      <c r="CC944" s="179"/>
      <c r="CD944" s="179"/>
      <c r="CE944" s="179"/>
      <c r="CF944" s="179"/>
      <c r="CG944" s="179"/>
      <c r="CH944" s="179"/>
      <c r="CI944" s="179"/>
      <c r="CJ944" s="179"/>
      <c r="CK944" s="179"/>
      <c r="CL944" s="179"/>
      <c r="CM944" s="179"/>
      <c r="CN944" s="179"/>
      <c r="CO944" s="179"/>
      <c r="CP944" s="179"/>
      <c r="CQ944" s="179"/>
      <c r="CR944" s="179"/>
      <c r="CS944" s="179"/>
      <c r="CT944" s="179"/>
      <c r="CU944" s="179"/>
      <c r="CV944" s="179"/>
      <c r="CW944" s="179"/>
      <c r="CX944" s="179"/>
      <c r="CY944" s="179"/>
      <c r="CZ944" s="179"/>
      <c r="DA944" s="179"/>
      <c r="DB944" s="179"/>
      <c r="DC944" s="179"/>
      <c r="DD944" s="179"/>
      <c r="DE944" s="179"/>
      <c r="DF944" s="179"/>
      <c r="DG944" s="179"/>
      <c r="DH944" s="179"/>
      <c r="DI944" s="179"/>
      <c r="DJ944" s="179"/>
      <c r="DK944" s="179"/>
      <c r="DL944" s="179"/>
      <c r="DM944" s="179"/>
      <c r="DN944" s="179"/>
      <c r="DO944" s="179"/>
      <c r="DP944" s="179"/>
      <c r="DQ944" s="179"/>
      <c r="DR944" s="179"/>
      <c r="DS944" s="179"/>
      <c r="DT944" s="179"/>
      <c r="DU944" s="179"/>
      <c r="DV944" s="179"/>
      <c r="DW944" s="179"/>
      <c r="DX944" s="179"/>
      <c r="DY944" s="179"/>
      <c r="DZ944" s="179"/>
      <c r="EA944" s="179"/>
      <c r="EB944" s="179"/>
      <c r="EC944" s="179"/>
      <c r="ED944" s="179"/>
      <c r="EE944" s="179"/>
      <c r="EF944" s="179"/>
      <c r="EG944" s="179"/>
      <c r="EH944" s="179"/>
      <c r="EI944" s="179"/>
      <c r="EJ944" s="179"/>
      <c r="EK944" s="179"/>
      <c r="EL944" s="179"/>
      <c r="EM944" s="179"/>
      <c r="EN944" s="179"/>
      <c r="EO944" s="179"/>
      <c r="EP944" s="179"/>
      <c r="EQ944" s="179"/>
      <c r="ER944" s="179"/>
      <c r="ES944" s="179"/>
      <c r="ET944" s="179"/>
      <c r="EU944" s="179"/>
      <c r="EV944" s="179"/>
      <c r="EW944" s="179"/>
      <c r="EX944" s="179"/>
      <c r="EY944" s="179"/>
      <c r="EZ944" s="179"/>
      <c r="FA944" s="179"/>
      <c r="FB944" s="179"/>
      <c r="FC944" s="179"/>
      <c r="FD944" s="179"/>
      <c r="FE944" s="179"/>
      <c r="FF944" s="179"/>
      <c r="FG944" s="179"/>
      <c r="FH944" s="179"/>
      <c r="FI944" s="179"/>
      <c r="FJ944" s="179"/>
      <c r="FK944" s="179"/>
      <c r="FL944" s="179"/>
      <c r="FM944" s="179"/>
      <c r="FN944" s="179"/>
      <c r="FO944" s="179"/>
      <c r="FP944" s="179"/>
      <c r="FQ944" s="179"/>
      <c r="FR944" s="179"/>
      <c r="FS944" s="179"/>
      <c r="FT944" s="179"/>
      <c r="FU944" s="179"/>
      <c r="FV944" s="179"/>
      <c r="FW944" s="179"/>
      <c r="FX944" s="179"/>
      <c r="FY944" s="179"/>
      <c r="FZ944" s="179"/>
      <c r="GA944" s="179"/>
      <c r="GB944" s="179"/>
      <c r="GC944" s="179"/>
      <c r="GD944" s="179"/>
      <c r="GE944" s="179"/>
      <c r="GF944" s="179"/>
      <c r="GG944" s="179"/>
      <c r="GH944" s="179"/>
      <c r="GI944" s="179"/>
      <c r="GJ944" s="179"/>
      <c r="GK944" s="179"/>
      <c r="GL944" s="179"/>
      <c r="GM944" s="179"/>
      <c r="GN944" s="179"/>
      <c r="GO944" s="179"/>
      <c r="GP944" s="179"/>
      <c r="GQ944" s="179"/>
      <c r="GR944" s="179"/>
      <c r="GS944" s="179"/>
      <c r="GT944" s="179"/>
      <c r="GU944" s="179"/>
      <c r="GV944" s="179"/>
      <c r="GW944" s="179"/>
      <c r="GX944" s="179"/>
      <c r="GY944" s="179"/>
      <c r="GZ944" s="179"/>
      <c r="HA944" s="179"/>
      <c r="HB944" s="179"/>
      <c r="HC944" s="179"/>
      <c r="HD944" s="179"/>
      <c r="HE944" s="179"/>
      <c r="HF944" s="179"/>
      <c r="HG944" s="179"/>
      <c r="HH944" s="179"/>
      <c r="HI944" s="179"/>
      <c r="HJ944" s="179"/>
      <c r="HK944" s="179"/>
      <c r="HL944" s="179"/>
      <c r="HM944" s="179"/>
      <c r="HN944" s="179"/>
      <c r="HO944" s="179"/>
      <c r="HP944" s="179"/>
      <c r="HQ944" s="179"/>
      <c r="HR944" s="179"/>
      <c r="HS944" s="179"/>
      <c r="HT944" s="179"/>
      <c r="HU944" s="179"/>
      <c r="HV944" s="179"/>
      <c r="HW944" s="179"/>
      <c r="HX944" s="179"/>
      <c r="HY944" s="179"/>
      <c r="HZ944" s="179"/>
      <c r="IA944" s="179"/>
      <c r="IB944" s="179"/>
      <c r="IC944" s="179"/>
      <c r="ID944" s="179"/>
      <c r="IE944" s="179"/>
      <c r="IF944" s="179"/>
      <c r="IG944" s="179"/>
      <c r="IH944" s="179"/>
      <c r="II944" s="179"/>
      <c r="IJ944" s="179"/>
      <c r="IK944" s="179"/>
      <c r="IL944" s="179"/>
      <c r="IM944" s="179"/>
      <c r="IN944" s="179"/>
      <c r="IO944" s="179"/>
      <c r="IP944" s="179"/>
      <c r="IQ944" s="179"/>
      <c r="IR944" s="179"/>
      <c r="IS944" s="179"/>
      <c r="IT944" s="179"/>
      <c r="IU944" s="179"/>
      <c r="IV944" s="179"/>
      <c r="IW944" s="179"/>
      <c r="IX944" s="179"/>
      <c r="IY944" s="179"/>
      <c r="IZ944" s="179"/>
      <c r="JA944" s="179"/>
      <c r="JB944" s="179"/>
      <c r="JC944" s="179"/>
      <c r="JD944" s="179"/>
      <c r="JE944" s="179"/>
      <c r="JF944" s="179"/>
      <c r="JG944" s="179"/>
      <c r="JH944" s="179"/>
      <c r="JI944" s="179"/>
      <c r="JJ944" s="61"/>
    </row>
    <row r="945" spans="1:269" s="4" customFormat="1" ht="80.099999999999994" customHeight="1" x14ac:dyDescent="0.25">
      <c r="C945" s="16"/>
      <c r="G945" s="107"/>
      <c r="I945" s="123"/>
      <c r="Q945" s="203">
        <f>SUM(Q697:Q944)</f>
        <v>180</v>
      </c>
      <c r="R945" s="203">
        <f t="shared" ref="R945:S945" si="82">SUM(R697:R944)</f>
        <v>400</v>
      </c>
      <c r="S945" s="203">
        <f t="shared" si="82"/>
        <v>200</v>
      </c>
      <c r="Z945" s="179"/>
      <c r="AA945" s="179"/>
      <c r="AB945" s="179"/>
      <c r="AC945" s="179"/>
      <c r="AD945" s="179"/>
      <c r="AE945" s="179"/>
      <c r="AF945" s="179"/>
      <c r="AG945" s="179"/>
      <c r="AH945" s="179"/>
      <c r="AI945" s="179"/>
      <c r="AJ945" s="179"/>
      <c r="AK945" s="179"/>
      <c r="AL945" s="179"/>
      <c r="AM945" s="179"/>
      <c r="AN945" s="179"/>
      <c r="AO945" s="179"/>
      <c r="AP945" s="179"/>
      <c r="AQ945" s="179"/>
      <c r="AR945" s="179"/>
      <c r="AS945" s="179"/>
      <c r="AT945" s="179"/>
      <c r="AU945" s="179"/>
      <c r="AV945" s="179"/>
      <c r="AW945" s="179"/>
      <c r="AX945" s="179"/>
      <c r="AY945" s="179"/>
      <c r="AZ945" s="179"/>
      <c r="BA945" s="179"/>
      <c r="BB945" s="179"/>
      <c r="BC945" s="179"/>
      <c r="BD945" s="179"/>
      <c r="BE945" s="179"/>
      <c r="BF945" s="179"/>
      <c r="BG945" s="179"/>
      <c r="BH945" s="179"/>
      <c r="BI945" s="179"/>
      <c r="BJ945" s="179"/>
      <c r="BK945" s="179"/>
      <c r="BL945" s="179"/>
      <c r="BM945" s="179"/>
      <c r="BN945" s="179"/>
      <c r="BO945" s="179"/>
      <c r="BP945" s="179"/>
      <c r="BQ945" s="179"/>
      <c r="BR945" s="179"/>
      <c r="BS945" s="179"/>
      <c r="BT945" s="179"/>
      <c r="BU945" s="179"/>
      <c r="BV945" s="179"/>
      <c r="BW945" s="179"/>
      <c r="BX945" s="179"/>
      <c r="BY945" s="179"/>
      <c r="BZ945" s="179"/>
      <c r="CA945" s="179"/>
      <c r="CB945" s="179"/>
      <c r="CC945" s="179"/>
      <c r="CD945" s="179"/>
      <c r="CE945" s="179"/>
      <c r="CF945" s="179"/>
      <c r="CG945" s="179"/>
      <c r="CH945" s="179"/>
      <c r="CI945" s="179"/>
      <c r="CJ945" s="179"/>
      <c r="CK945" s="179"/>
      <c r="CL945" s="179"/>
      <c r="CM945" s="179"/>
      <c r="CN945" s="179"/>
      <c r="CO945" s="179"/>
      <c r="CP945" s="179"/>
      <c r="CQ945" s="179"/>
      <c r="CR945" s="179"/>
      <c r="CS945" s="179"/>
      <c r="CT945" s="179"/>
      <c r="CU945" s="179"/>
      <c r="CV945" s="179"/>
      <c r="CW945" s="179"/>
      <c r="CX945" s="179"/>
      <c r="CY945" s="179"/>
      <c r="CZ945" s="179"/>
      <c r="DA945" s="179"/>
      <c r="DB945" s="179"/>
      <c r="DC945" s="179"/>
      <c r="DD945" s="179"/>
      <c r="DE945" s="179"/>
      <c r="DF945" s="179"/>
      <c r="DG945" s="179"/>
      <c r="DH945" s="179"/>
      <c r="DI945" s="179"/>
      <c r="DJ945" s="179"/>
      <c r="DK945" s="179"/>
      <c r="DL945" s="179"/>
      <c r="DM945" s="179"/>
      <c r="DN945" s="179"/>
      <c r="DO945" s="179"/>
      <c r="DP945" s="179"/>
      <c r="DQ945" s="179"/>
      <c r="DR945" s="179"/>
      <c r="DS945" s="179"/>
      <c r="DT945" s="179"/>
      <c r="DU945" s="179"/>
      <c r="DV945" s="179"/>
      <c r="DW945" s="179"/>
      <c r="DX945" s="179"/>
      <c r="DY945" s="179"/>
      <c r="DZ945" s="179"/>
      <c r="EA945" s="179"/>
      <c r="EB945" s="179"/>
      <c r="EC945" s="179"/>
      <c r="ED945" s="179"/>
      <c r="EE945" s="179"/>
      <c r="EF945" s="179"/>
      <c r="EG945" s="179"/>
      <c r="EH945" s="179"/>
      <c r="EI945" s="179"/>
      <c r="EJ945" s="179"/>
      <c r="EK945" s="179"/>
      <c r="EL945" s="179"/>
      <c r="EM945" s="179"/>
      <c r="EN945" s="179"/>
      <c r="EO945" s="179"/>
      <c r="EP945" s="179"/>
      <c r="EQ945" s="179"/>
      <c r="ER945" s="179"/>
      <c r="ES945" s="179"/>
      <c r="ET945" s="179"/>
      <c r="EU945" s="179"/>
      <c r="EV945" s="179"/>
      <c r="EW945" s="179"/>
      <c r="EX945" s="179"/>
      <c r="EY945" s="179"/>
      <c r="EZ945" s="179"/>
      <c r="FA945" s="179"/>
      <c r="FB945" s="179"/>
      <c r="FC945" s="179"/>
      <c r="FD945" s="179"/>
      <c r="FE945" s="179"/>
      <c r="FF945" s="179"/>
      <c r="FG945" s="179"/>
      <c r="FH945" s="179"/>
      <c r="FI945" s="179"/>
      <c r="FJ945" s="179"/>
      <c r="FK945" s="179"/>
      <c r="FL945" s="179"/>
      <c r="FM945" s="179"/>
      <c r="FN945" s="179"/>
      <c r="FO945" s="179"/>
      <c r="FP945" s="179"/>
      <c r="FQ945" s="179"/>
      <c r="FR945" s="179"/>
      <c r="FS945" s="179"/>
      <c r="FT945" s="179"/>
      <c r="FU945" s="179"/>
      <c r="FV945" s="179"/>
      <c r="FW945" s="179"/>
      <c r="FX945" s="179"/>
      <c r="FY945" s="179"/>
      <c r="FZ945" s="179"/>
      <c r="GA945" s="179"/>
      <c r="GB945" s="179"/>
      <c r="GC945" s="179"/>
      <c r="GD945" s="179"/>
      <c r="GE945" s="179"/>
      <c r="GF945" s="179"/>
      <c r="GG945" s="179"/>
      <c r="GH945" s="179"/>
      <c r="GI945" s="179"/>
      <c r="GJ945" s="179"/>
      <c r="GK945" s="179"/>
      <c r="GL945" s="179"/>
      <c r="GM945" s="179"/>
      <c r="GN945" s="179"/>
      <c r="GO945" s="179"/>
      <c r="GP945" s="179"/>
      <c r="GQ945" s="179"/>
      <c r="GR945" s="179"/>
      <c r="GS945" s="179"/>
      <c r="GT945" s="179"/>
      <c r="GU945" s="179"/>
      <c r="GV945" s="179"/>
      <c r="GW945" s="179"/>
      <c r="GX945" s="179"/>
      <c r="GY945" s="179"/>
      <c r="GZ945" s="179"/>
      <c r="HA945" s="179"/>
      <c r="HB945" s="179"/>
      <c r="HC945" s="179"/>
      <c r="HD945" s="179"/>
      <c r="HE945" s="179"/>
      <c r="HF945" s="179"/>
      <c r="HG945" s="179"/>
      <c r="HH945" s="179"/>
      <c r="HI945" s="179"/>
      <c r="HJ945" s="179"/>
      <c r="HK945" s="179"/>
      <c r="HL945" s="179"/>
      <c r="HM945" s="179"/>
      <c r="HN945" s="179"/>
      <c r="HO945" s="179"/>
      <c r="HP945" s="179"/>
      <c r="HQ945" s="179"/>
      <c r="HR945" s="179"/>
      <c r="HS945" s="179"/>
      <c r="HT945" s="179"/>
      <c r="HU945" s="179"/>
      <c r="HV945" s="179"/>
      <c r="HW945" s="179"/>
      <c r="HX945" s="179"/>
      <c r="HY945" s="179"/>
      <c r="HZ945" s="179"/>
      <c r="IA945" s="179"/>
      <c r="IB945" s="179"/>
      <c r="IC945" s="179"/>
      <c r="ID945" s="179"/>
      <c r="IE945" s="179"/>
      <c r="IF945" s="179"/>
      <c r="IG945" s="179"/>
      <c r="IH945" s="179"/>
      <c r="II945" s="179"/>
      <c r="IJ945" s="179"/>
      <c r="IK945" s="179"/>
      <c r="IL945" s="179"/>
      <c r="IM945" s="179"/>
      <c r="IN945" s="179"/>
      <c r="IO945" s="179"/>
      <c r="IP945" s="179"/>
      <c r="IQ945" s="179"/>
      <c r="IR945" s="179"/>
      <c r="IS945" s="179"/>
      <c r="IT945" s="179"/>
      <c r="IU945" s="179"/>
      <c r="IV945" s="179"/>
      <c r="IW945" s="179"/>
      <c r="IX945" s="179"/>
      <c r="IY945" s="179"/>
      <c r="IZ945" s="179"/>
      <c r="JA945" s="179"/>
      <c r="JB945" s="179"/>
      <c r="JC945" s="179"/>
      <c r="JD945" s="179"/>
      <c r="JE945" s="179"/>
      <c r="JF945" s="179"/>
      <c r="JG945" s="179"/>
      <c r="JH945" s="179"/>
      <c r="JI945" s="179"/>
    </row>
    <row r="946" spans="1:269" s="4" customFormat="1" ht="80.099999999999994" customHeight="1" x14ac:dyDescent="0.25">
      <c r="A946" s="9">
        <f>A944+1</f>
        <v>923</v>
      </c>
      <c r="B946" s="61">
        <v>1</v>
      </c>
      <c r="C946" s="11" t="s">
        <v>103</v>
      </c>
      <c r="D946" s="10" t="s">
        <v>308</v>
      </c>
      <c r="E946" s="9" t="s">
        <v>309</v>
      </c>
      <c r="F946" s="9" t="s">
        <v>310</v>
      </c>
      <c r="G946" s="9" t="s">
        <v>311</v>
      </c>
      <c r="H946" s="9" t="s">
        <v>312</v>
      </c>
      <c r="I946" s="9" t="s">
        <v>313</v>
      </c>
      <c r="J946" s="9" t="s">
        <v>314</v>
      </c>
      <c r="K946" s="9" t="s">
        <v>310</v>
      </c>
      <c r="L946" s="9">
        <v>30.787011</v>
      </c>
      <c r="M946" s="9">
        <v>68.424710000000005</v>
      </c>
      <c r="N946" s="28" t="s">
        <v>6</v>
      </c>
      <c r="O946" s="9" t="s">
        <v>7</v>
      </c>
      <c r="P946" s="79" t="s">
        <v>8</v>
      </c>
      <c r="Q946" s="9">
        <v>2</v>
      </c>
      <c r="R946" s="9"/>
      <c r="S946" s="79"/>
      <c r="T946" s="35" t="s">
        <v>315</v>
      </c>
      <c r="U946" s="28">
        <v>35250</v>
      </c>
      <c r="V946" s="28" t="s">
        <v>10</v>
      </c>
      <c r="W946" s="10" t="s">
        <v>11</v>
      </c>
      <c r="X946" s="9" t="s">
        <v>12</v>
      </c>
    </row>
    <row r="947" spans="1:269" s="4" customFormat="1" ht="80.099999999999994" customHeight="1" x14ac:dyDescent="0.25">
      <c r="A947" s="9">
        <f>A946+1</f>
        <v>924</v>
      </c>
      <c r="B947" s="61">
        <f>B946+1</f>
        <v>2</v>
      </c>
      <c r="C947" s="11" t="s">
        <v>103</v>
      </c>
      <c r="D947" s="10" t="s">
        <v>308</v>
      </c>
      <c r="E947" s="9" t="s">
        <v>316</v>
      </c>
      <c r="F947" s="9" t="s">
        <v>317</v>
      </c>
      <c r="G947" s="9" t="s">
        <v>318</v>
      </c>
      <c r="H947" s="9" t="s">
        <v>319</v>
      </c>
      <c r="I947" s="9" t="s">
        <v>320</v>
      </c>
      <c r="J947" s="9" t="s">
        <v>321</v>
      </c>
      <c r="K947" s="9" t="s">
        <v>317</v>
      </c>
      <c r="L947" s="9">
        <v>30.902823000000001</v>
      </c>
      <c r="M947" s="9">
        <v>67.713463000000004</v>
      </c>
      <c r="N947" s="28" t="s">
        <v>6</v>
      </c>
      <c r="O947" s="9" t="s">
        <v>7</v>
      </c>
      <c r="P947" s="79" t="s">
        <v>8</v>
      </c>
      <c r="Q947" s="9">
        <v>2</v>
      </c>
      <c r="R947" s="9"/>
      <c r="S947" s="79"/>
      <c r="T947" s="35" t="s">
        <v>322</v>
      </c>
      <c r="U947" s="28">
        <v>35250</v>
      </c>
      <c r="V947" s="28" t="s">
        <v>10</v>
      </c>
      <c r="W947" s="10" t="s">
        <v>11</v>
      </c>
      <c r="X947" s="9" t="s">
        <v>12</v>
      </c>
    </row>
    <row r="948" spans="1:269" s="4" customFormat="1" ht="80.099999999999994" customHeight="1" x14ac:dyDescent="0.25">
      <c r="A948" s="9">
        <f t="shared" ref="A948:B955" si="83">A947+1</f>
        <v>925</v>
      </c>
      <c r="B948" s="61">
        <f t="shared" si="83"/>
        <v>3</v>
      </c>
      <c r="C948" s="11" t="s">
        <v>103</v>
      </c>
      <c r="D948" s="10" t="s">
        <v>308</v>
      </c>
      <c r="E948" s="9" t="s">
        <v>316</v>
      </c>
      <c r="F948" s="9" t="s">
        <v>323</v>
      </c>
      <c r="G948" s="9" t="s">
        <v>323</v>
      </c>
      <c r="H948" s="9" t="s">
        <v>324</v>
      </c>
      <c r="I948" s="9" t="s">
        <v>325</v>
      </c>
      <c r="J948" s="9" t="s">
        <v>326</v>
      </c>
      <c r="K948" s="9" t="s">
        <v>323</v>
      </c>
      <c r="L948" s="9">
        <v>30.903887999999998</v>
      </c>
      <c r="M948" s="9">
        <v>67.712399000000005</v>
      </c>
      <c r="N948" s="28" t="s">
        <v>6</v>
      </c>
      <c r="O948" s="9" t="s">
        <v>7</v>
      </c>
      <c r="P948" s="79" t="s">
        <v>8</v>
      </c>
      <c r="Q948" s="9">
        <v>2</v>
      </c>
      <c r="R948" s="9"/>
      <c r="S948" s="79"/>
      <c r="T948" s="35" t="s">
        <v>327</v>
      </c>
      <c r="U948" s="28">
        <v>35250</v>
      </c>
      <c r="V948" s="28" t="s">
        <v>10</v>
      </c>
      <c r="W948" s="10" t="s">
        <v>11</v>
      </c>
      <c r="X948" s="9" t="s">
        <v>12</v>
      </c>
    </row>
    <row r="949" spans="1:269" s="4" customFormat="1" ht="80.099999999999994" customHeight="1" x14ac:dyDescent="0.25">
      <c r="A949" s="9">
        <f t="shared" ref="A949" si="84">A948+1</f>
        <v>926</v>
      </c>
      <c r="B949" s="61">
        <f t="shared" si="83"/>
        <v>4</v>
      </c>
      <c r="C949" s="11" t="s">
        <v>103</v>
      </c>
      <c r="D949" s="10" t="s">
        <v>308</v>
      </c>
      <c r="E949" s="9" t="s">
        <v>316</v>
      </c>
      <c r="F949" s="9" t="s">
        <v>317</v>
      </c>
      <c r="G949" s="9" t="s">
        <v>318</v>
      </c>
      <c r="H949" s="9" t="s">
        <v>328</v>
      </c>
      <c r="I949" s="9" t="s">
        <v>329</v>
      </c>
      <c r="J949" s="9" t="s">
        <v>330</v>
      </c>
      <c r="K949" s="9" t="s">
        <v>317</v>
      </c>
      <c r="L949" s="9">
        <v>30.903524999999998</v>
      </c>
      <c r="M949" s="9">
        <v>67.713733000000005</v>
      </c>
      <c r="N949" s="28" t="s">
        <v>6</v>
      </c>
      <c r="O949" s="9" t="s">
        <v>7</v>
      </c>
      <c r="P949" s="79" t="s">
        <v>8</v>
      </c>
      <c r="Q949" s="9">
        <v>3</v>
      </c>
      <c r="R949" s="9"/>
      <c r="S949" s="79"/>
      <c r="T949" s="35" t="s">
        <v>331</v>
      </c>
      <c r="U949" s="28">
        <v>35250</v>
      </c>
      <c r="V949" s="28" t="s">
        <v>10</v>
      </c>
      <c r="W949" s="10" t="s">
        <v>11</v>
      </c>
      <c r="X949" s="9" t="s">
        <v>12</v>
      </c>
    </row>
    <row r="950" spans="1:269" s="4" customFormat="1" ht="80.099999999999994" customHeight="1" x14ac:dyDescent="0.25">
      <c r="A950" s="9">
        <f t="shared" ref="A950" si="85">A949+1</f>
        <v>927</v>
      </c>
      <c r="B950" s="61">
        <f t="shared" si="83"/>
        <v>5</v>
      </c>
      <c r="C950" s="11" t="s">
        <v>103</v>
      </c>
      <c r="D950" s="10" t="s">
        <v>308</v>
      </c>
      <c r="E950" s="9" t="s">
        <v>316</v>
      </c>
      <c r="F950" s="9" t="s">
        <v>323</v>
      </c>
      <c r="G950" s="9" t="s">
        <v>323</v>
      </c>
      <c r="H950" s="9" t="s">
        <v>332</v>
      </c>
      <c r="I950" s="9" t="s">
        <v>333</v>
      </c>
      <c r="J950" s="9" t="s">
        <v>334</v>
      </c>
      <c r="K950" s="9" t="s">
        <v>323</v>
      </c>
      <c r="L950" s="9">
        <v>30.818128000000002</v>
      </c>
      <c r="M950" s="9">
        <v>67.728990699999997</v>
      </c>
      <c r="N950" s="28" t="s">
        <v>6</v>
      </c>
      <c r="O950" s="9" t="s">
        <v>7</v>
      </c>
      <c r="P950" s="79" t="s">
        <v>8</v>
      </c>
      <c r="Q950" s="9">
        <v>4</v>
      </c>
      <c r="R950" s="9"/>
      <c r="S950" s="79"/>
      <c r="T950" s="35" t="s">
        <v>335</v>
      </c>
      <c r="U950" s="28">
        <v>70500</v>
      </c>
      <c r="V950" s="28" t="s">
        <v>10</v>
      </c>
      <c r="W950" s="10" t="s">
        <v>11</v>
      </c>
      <c r="X950" s="9" t="s">
        <v>12</v>
      </c>
    </row>
    <row r="951" spans="1:269" s="4" customFormat="1" ht="80.099999999999994" customHeight="1" x14ac:dyDescent="0.25">
      <c r="A951" s="9">
        <f t="shared" ref="A951" si="86">A950+1</f>
        <v>928</v>
      </c>
      <c r="B951" s="61">
        <f t="shared" si="83"/>
        <v>6</v>
      </c>
      <c r="C951" s="11" t="s">
        <v>103</v>
      </c>
      <c r="D951" s="10" t="s">
        <v>308</v>
      </c>
      <c r="E951" s="9" t="s">
        <v>316</v>
      </c>
      <c r="F951" s="9" t="s">
        <v>323</v>
      </c>
      <c r="G951" s="9" t="s">
        <v>323</v>
      </c>
      <c r="H951" s="9" t="s">
        <v>336</v>
      </c>
      <c r="I951" s="9" t="s">
        <v>337</v>
      </c>
      <c r="J951" s="9" t="s">
        <v>338</v>
      </c>
      <c r="K951" s="9" t="s">
        <v>323</v>
      </c>
      <c r="L951" s="9">
        <v>30.883921999999998</v>
      </c>
      <c r="M951" s="9">
        <v>67.698250999999999</v>
      </c>
      <c r="N951" s="28" t="s">
        <v>6</v>
      </c>
      <c r="O951" s="9" t="s">
        <v>7</v>
      </c>
      <c r="P951" s="79" t="s">
        <v>8</v>
      </c>
      <c r="Q951" s="9">
        <v>8</v>
      </c>
      <c r="R951" s="9"/>
      <c r="S951" s="79"/>
      <c r="T951" s="35" t="s">
        <v>339</v>
      </c>
      <c r="U951" s="28">
        <v>141000</v>
      </c>
      <c r="V951" s="28" t="s">
        <v>10</v>
      </c>
      <c r="W951" s="10" t="s">
        <v>11</v>
      </c>
      <c r="X951" s="9" t="s">
        <v>12</v>
      </c>
    </row>
    <row r="952" spans="1:269" s="4" customFormat="1" ht="80.099999999999994" customHeight="1" x14ac:dyDescent="0.25">
      <c r="A952" s="9">
        <f t="shared" ref="A952" si="87">A951+1</f>
        <v>929</v>
      </c>
      <c r="B952" s="61">
        <f t="shared" si="83"/>
        <v>7</v>
      </c>
      <c r="C952" s="11" t="s">
        <v>103</v>
      </c>
      <c r="D952" s="10" t="s">
        <v>308</v>
      </c>
      <c r="E952" s="9" t="s">
        <v>316</v>
      </c>
      <c r="F952" s="9" t="s">
        <v>323</v>
      </c>
      <c r="G952" s="9" t="s">
        <v>323</v>
      </c>
      <c r="H952" s="9" t="s">
        <v>340</v>
      </c>
      <c r="I952" s="9" t="s">
        <v>341</v>
      </c>
      <c r="J952" s="9" t="s">
        <v>342</v>
      </c>
      <c r="K952" s="9" t="s">
        <v>323</v>
      </c>
      <c r="L952" s="9">
        <v>30.88317</v>
      </c>
      <c r="M952" s="9">
        <v>67.696985999999995</v>
      </c>
      <c r="N952" s="28" t="s">
        <v>6</v>
      </c>
      <c r="O952" s="9" t="s">
        <v>7</v>
      </c>
      <c r="P952" s="79" t="s">
        <v>8</v>
      </c>
      <c r="Q952" s="9">
        <v>5</v>
      </c>
      <c r="R952" s="9"/>
      <c r="S952" s="79"/>
      <c r="T952" s="35" t="s">
        <v>343</v>
      </c>
      <c r="U952" s="28">
        <v>88125</v>
      </c>
      <c r="V952" s="28" t="s">
        <v>10</v>
      </c>
      <c r="W952" s="10" t="s">
        <v>11</v>
      </c>
      <c r="X952" s="9" t="s">
        <v>12</v>
      </c>
    </row>
    <row r="953" spans="1:269" s="4" customFormat="1" ht="80.099999999999994" customHeight="1" x14ac:dyDescent="0.25">
      <c r="A953" s="9">
        <f t="shared" ref="A953" si="88">A952+1</f>
        <v>930</v>
      </c>
      <c r="B953" s="61">
        <f t="shared" si="83"/>
        <v>8</v>
      </c>
      <c r="C953" s="11" t="s">
        <v>103</v>
      </c>
      <c r="D953" s="10" t="s">
        <v>308</v>
      </c>
      <c r="E953" s="9" t="s">
        <v>316</v>
      </c>
      <c r="F953" s="9" t="s">
        <v>323</v>
      </c>
      <c r="G953" s="9" t="s">
        <v>323</v>
      </c>
      <c r="H953" s="9" t="s">
        <v>344</v>
      </c>
      <c r="I953" s="9" t="s">
        <v>345</v>
      </c>
      <c r="J953" s="9" t="s">
        <v>346</v>
      </c>
      <c r="K953" s="9" t="s">
        <v>323</v>
      </c>
      <c r="L953" s="9">
        <v>30.821031000000001</v>
      </c>
      <c r="M953" s="9">
        <v>67.736464999999995</v>
      </c>
      <c r="N953" s="28" t="s">
        <v>6</v>
      </c>
      <c r="O953" s="9" t="s">
        <v>7</v>
      </c>
      <c r="P953" s="79" t="s">
        <v>8</v>
      </c>
      <c r="Q953" s="9">
        <v>4</v>
      </c>
      <c r="R953" s="9"/>
      <c r="S953" s="79"/>
      <c r="T953" s="35" t="s">
        <v>347</v>
      </c>
      <c r="U953" s="28">
        <v>70500</v>
      </c>
      <c r="V953" s="28" t="s">
        <v>10</v>
      </c>
      <c r="W953" s="10" t="s">
        <v>11</v>
      </c>
      <c r="X953" s="9" t="s">
        <v>12</v>
      </c>
    </row>
    <row r="954" spans="1:269" s="4" customFormat="1" ht="80.099999999999994" customHeight="1" x14ac:dyDescent="0.25">
      <c r="A954" s="9">
        <f t="shared" ref="A954" si="89">A953+1</f>
        <v>931</v>
      </c>
      <c r="B954" s="61">
        <f t="shared" si="83"/>
        <v>9</v>
      </c>
      <c r="C954" s="11" t="s">
        <v>103</v>
      </c>
      <c r="D954" s="10" t="s">
        <v>308</v>
      </c>
      <c r="E954" s="9" t="s">
        <v>316</v>
      </c>
      <c r="F954" s="9" t="s">
        <v>323</v>
      </c>
      <c r="G954" s="9" t="s">
        <v>323</v>
      </c>
      <c r="H954" s="9" t="s">
        <v>348</v>
      </c>
      <c r="I954" s="9" t="s">
        <v>349</v>
      </c>
      <c r="J954" s="9" t="s">
        <v>350</v>
      </c>
      <c r="K954" s="9" t="s">
        <v>323</v>
      </c>
      <c r="L954" s="9">
        <v>30.840993000000001</v>
      </c>
      <c r="M954" s="9">
        <v>68.053096999999994</v>
      </c>
      <c r="N954" s="28" t="s">
        <v>6</v>
      </c>
      <c r="O954" s="9" t="s">
        <v>7</v>
      </c>
      <c r="P954" s="79" t="s">
        <v>8</v>
      </c>
      <c r="Q954" s="9">
        <v>2</v>
      </c>
      <c r="R954" s="9"/>
      <c r="S954" s="79"/>
      <c r="T954" s="35" t="s">
        <v>347</v>
      </c>
      <c r="U954" s="28">
        <v>35250</v>
      </c>
      <c r="V954" s="28" t="s">
        <v>10</v>
      </c>
      <c r="W954" s="10" t="s">
        <v>11</v>
      </c>
      <c r="X954" s="9" t="s">
        <v>12</v>
      </c>
    </row>
    <row r="955" spans="1:269" s="109" customFormat="1" ht="80.099999999999994" customHeight="1" x14ac:dyDescent="0.25">
      <c r="A955" s="9">
        <f t="shared" ref="A955" si="90">A954+1</f>
        <v>932</v>
      </c>
      <c r="B955" s="61">
        <f t="shared" si="83"/>
        <v>10</v>
      </c>
      <c r="C955" s="11" t="s">
        <v>103</v>
      </c>
      <c r="D955" s="10" t="s">
        <v>308</v>
      </c>
      <c r="E955" s="9" t="s">
        <v>316</v>
      </c>
      <c r="F955" s="9" t="s">
        <v>351</v>
      </c>
      <c r="G955" s="9" t="s">
        <v>352</v>
      </c>
      <c r="H955" s="9" t="s">
        <v>353</v>
      </c>
      <c r="I955" s="9" t="s">
        <v>354</v>
      </c>
      <c r="J955" s="9" t="s">
        <v>355</v>
      </c>
      <c r="K955" s="9" t="s">
        <v>351</v>
      </c>
      <c r="L955" s="9">
        <v>30.854430000000001</v>
      </c>
      <c r="M955" s="9">
        <v>67.943606000000003</v>
      </c>
      <c r="N955" s="28" t="s">
        <v>6</v>
      </c>
      <c r="O955" s="9" t="s">
        <v>7</v>
      </c>
      <c r="P955" s="9" t="s">
        <v>8</v>
      </c>
      <c r="Q955" s="9">
        <v>4</v>
      </c>
      <c r="R955" s="9"/>
      <c r="S955" s="9"/>
      <c r="T955" s="204" t="s">
        <v>356</v>
      </c>
      <c r="U955" s="28">
        <v>70500</v>
      </c>
      <c r="V955" s="28" t="s">
        <v>10</v>
      </c>
      <c r="W955" s="10" t="s">
        <v>11</v>
      </c>
      <c r="X955" s="9" t="s">
        <v>12</v>
      </c>
      <c r="Y955" s="4"/>
      <c r="Z955" s="4"/>
      <c r="AA955" s="4"/>
      <c r="AB955" s="4"/>
      <c r="AC955" s="4"/>
      <c r="AD955" s="4"/>
      <c r="AE955" s="4"/>
      <c r="AF955" s="4"/>
      <c r="AG955" s="4"/>
    </row>
    <row r="956" spans="1:269" s="4" customFormat="1" ht="80.099999999999994" customHeight="1" x14ac:dyDescent="0.25">
      <c r="A956" s="9">
        <f>A955+1</f>
        <v>933</v>
      </c>
      <c r="B956" s="9">
        <v>1</v>
      </c>
      <c r="C956" s="9" t="s">
        <v>103</v>
      </c>
      <c r="D956" s="10" t="s">
        <v>308</v>
      </c>
      <c r="E956" s="9" t="s">
        <v>316</v>
      </c>
      <c r="F956" s="9" t="s">
        <v>351</v>
      </c>
      <c r="G956" s="9" t="s">
        <v>352</v>
      </c>
      <c r="H956" s="110" t="s">
        <v>344</v>
      </c>
      <c r="I956" s="205" t="s">
        <v>2736</v>
      </c>
      <c r="J956" s="39" t="s">
        <v>2737</v>
      </c>
      <c r="K956" s="110" t="s">
        <v>2738</v>
      </c>
      <c r="L956" s="9">
        <v>30.308511500000002</v>
      </c>
      <c r="M956" s="9">
        <v>67.953592</v>
      </c>
      <c r="N956" s="28" t="s">
        <v>6</v>
      </c>
      <c r="O956" s="9" t="s">
        <v>7</v>
      </c>
      <c r="P956" s="9" t="s">
        <v>8</v>
      </c>
      <c r="Q956" s="206">
        <v>4</v>
      </c>
      <c r="R956" s="9"/>
      <c r="S956" s="9"/>
      <c r="T956" s="9" t="s">
        <v>356</v>
      </c>
      <c r="U956" s="9">
        <v>70500</v>
      </c>
      <c r="V956" s="28" t="s">
        <v>10</v>
      </c>
      <c r="W956" s="10" t="s">
        <v>11</v>
      </c>
      <c r="X956" s="9"/>
    </row>
    <row r="957" spans="1:269" s="4" customFormat="1" ht="80.099999999999994" customHeight="1" x14ac:dyDescent="0.25">
      <c r="A957" s="9">
        <f>A956+1</f>
        <v>934</v>
      </c>
      <c r="B957" s="9">
        <f>B956+1</f>
        <v>2</v>
      </c>
      <c r="C957" s="9" t="s">
        <v>103</v>
      </c>
      <c r="D957" s="10" t="s">
        <v>308</v>
      </c>
      <c r="E957" s="9" t="s">
        <v>316</v>
      </c>
      <c r="F957" s="9" t="s">
        <v>351</v>
      </c>
      <c r="G957" s="9" t="s">
        <v>352</v>
      </c>
      <c r="H957" s="110" t="s">
        <v>2739</v>
      </c>
      <c r="I957" s="205" t="s">
        <v>2740</v>
      </c>
      <c r="J957" s="39" t="s">
        <v>2741</v>
      </c>
      <c r="K957" s="110" t="s">
        <v>2706</v>
      </c>
      <c r="L957" s="9">
        <v>30.8475</v>
      </c>
      <c r="M957" s="9">
        <v>67.944755000000001</v>
      </c>
      <c r="N957" s="28" t="s">
        <v>6</v>
      </c>
      <c r="O957" s="9" t="s">
        <v>7</v>
      </c>
      <c r="P957" s="9" t="s">
        <v>8</v>
      </c>
      <c r="Q957" s="206">
        <v>3</v>
      </c>
      <c r="R957" s="9"/>
      <c r="S957" s="9"/>
      <c r="T957" s="9" t="s">
        <v>2742</v>
      </c>
      <c r="U957" s="9">
        <v>52875</v>
      </c>
      <c r="V957" s="28" t="s">
        <v>10</v>
      </c>
      <c r="W957" s="10" t="s">
        <v>11</v>
      </c>
      <c r="X957" s="9"/>
    </row>
    <row r="958" spans="1:269" s="4" customFormat="1" ht="80.099999999999994" customHeight="1" x14ac:dyDescent="0.25">
      <c r="A958" s="9">
        <f>A957+1</f>
        <v>935</v>
      </c>
      <c r="B958" s="9">
        <f t="shared" ref="B958:B971" si="91">B957+1</f>
        <v>3</v>
      </c>
      <c r="C958" s="9" t="s">
        <v>103</v>
      </c>
      <c r="D958" s="10" t="s">
        <v>308</v>
      </c>
      <c r="E958" s="9" t="s">
        <v>316</v>
      </c>
      <c r="F958" s="9" t="s">
        <v>351</v>
      </c>
      <c r="G958" s="9" t="s">
        <v>352</v>
      </c>
      <c r="H958" s="110" t="s">
        <v>2743</v>
      </c>
      <c r="I958" s="205" t="s">
        <v>2744</v>
      </c>
      <c r="J958" s="39" t="s">
        <v>2745</v>
      </c>
      <c r="K958" s="110" t="s">
        <v>2706</v>
      </c>
      <c r="L958" s="9">
        <v>30.856269999999999</v>
      </c>
      <c r="M958" s="9">
        <v>67.932259999999999</v>
      </c>
      <c r="N958" s="28" t="s">
        <v>6</v>
      </c>
      <c r="O958" s="9" t="s">
        <v>7</v>
      </c>
      <c r="P958" s="9" t="s">
        <v>8</v>
      </c>
      <c r="Q958" s="206">
        <v>4</v>
      </c>
      <c r="R958" s="9"/>
      <c r="S958" s="9"/>
      <c r="T958" s="9" t="s">
        <v>2746</v>
      </c>
      <c r="U958" s="9">
        <v>70500</v>
      </c>
      <c r="V958" s="28" t="s">
        <v>10</v>
      </c>
      <c r="W958" s="10" t="s">
        <v>11</v>
      </c>
      <c r="X958" s="9"/>
    </row>
    <row r="959" spans="1:269" s="4" customFormat="1" ht="80.099999999999994" customHeight="1" x14ac:dyDescent="0.25">
      <c r="A959" s="9">
        <f t="shared" ref="A959:A971" si="92">A958+1</f>
        <v>936</v>
      </c>
      <c r="B959" s="9">
        <f t="shared" si="91"/>
        <v>4</v>
      </c>
      <c r="C959" s="9" t="s">
        <v>103</v>
      </c>
      <c r="D959" s="10" t="s">
        <v>308</v>
      </c>
      <c r="E959" s="9" t="s">
        <v>309</v>
      </c>
      <c r="F959" s="9" t="s">
        <v>310</v>
      </c>
      <c r="G959" s="9" t="s">
        <v>2747</v>
      </c>
      <c r="H959" s="110" t="s">
        <v>312</v>
      </c>
      <c r="I959" s="205" t="s">
        <v>313</v>
      </c>
      <c r="J959" s="39" t="s">
        <v>314</v>
      </c>
      <c r="K959" s="110" t="s">
        <v>520</v>
      </c>
      <c r="L959" s="28">
        <v>30.787011</v>
      </c>
      <c r="M959" s="28">
        <v>68.424710000000005</v>
      </c>
      <c r="N959" s="28" t="s">
        <v>6</v>
      </c>
      <c r="O959" s="9" t="s">
        <v>7</v>
      </c>
      <c r="P959" s="9" t="s">
        <v>8</v>
      </c>
      <c r="Q959" s="206">
        <v>3</v>
      </c>
      <c r="R959" s="9"/>
      <c r="S959" s="9"/>
      <c r="T959" s="9" t="s">
        <v>343</v>
      </c>
      <c r="U959" s="9">
        <v>52875</v>
      </c>
      <c r="V959" s="28" t="s">
        <v>10</v>
      </c>
      <c r="W959" s="10" t="s">
        <v>11</v>
      </c>
      <c r="X959" s="9"/>
    </row>
    <row r="960" spans="1:269" s="4" customFormat="1" ht="80.099999999999994" customHeight="1" x14ac:dyDescent="0.25">
      <c r="A960" s="9">
        <f t="shared" si="92"/>
        <v>937</v>
      </c>
      <c r="B960" s="9">
        <f t="shared" si="91"/>
        <v>5</v>
      </c>
      <c r="C960" s="9" t="s">
        <v>103</v>
      </c>
      <c r="D960" s="10" t="s">
        <v>308</v>
      </c>
      <c r="E960" s="9" t="s">
        <v>316</v>
      </c>
      <c r="F960" s="9" t="s">
        <v>351</v>
      </c>
      <c r="G960" s="9" t="s">
        <v>352</v>
      </c>
      <c r="H960" s="110" t="s">
        <v>2748</v>
      </c>
      <c r="I960" s="205" t="s">
        <v>2749</v>
      </c>
      <c r="J960" s="39" t="s">
        <v>2750</v>
      </c>
      <c r="K960" s="110" t="s">
        <v>2706</v>
      </c>
      <c r="L960" s="28">
        <v>30.856269999999999</v>
      </c>
      <c r="M960" s="28">
        <v>67.932259999999999</v>
      </c>
      <c r="N960" s="28" t="s">
        <v>6</v>
      </c>
      <c r="O960" s="9" t="s">
        <v>7</v>
      </c>
      <c r="P960" s="9" t="s">
        <v>8</v>
      </c>
      <c r="Q960" s="206">
        <v>3</v>
      </c>
      <c r="R960" s="9"/>
      <c r="S960" s="9"/>
      <c r="T960" s="9" t="s">
        <v>347</v>
      </c>
      <c r="U960" s="9">
        <v>52875</v>
      </c>
      <c r="V960" s="28" t="s">
        <v>10</v>
      </c>
      <c r="W960" s="10" t="s">
        <v>11</v>
      </c>
      <c r="X960" s="9"/>
    </row>
    <row r="961" spans="1:33" s="4" customFormat="1" ht="80.099999999999994" customHeight="1" x14ac:dyDescent="0.25">
      <c r="A961" s="9">
        <f t="shared" si="92"/>
        <v>938</v>
      </c>
      <c r="B961" s="9">
        <f t="shared" si="91"/>
        <v>6</v>
      </c>
      <c r="C961" s="9" t="s">
        <v>103</v>
      </c>
      <c r="D961" s="10" t="s">
        <v>308</v>
      </c>
      <c r="E961" s="9" t="s">
        <v>316</v>
      </c>
      <c r="F961" s="9" t="s">
        <v>351</v>
      </c>
      <c r="G961" s="9" t="s">
        <v>352</v>
      </c>
      <c r="H961" s="110" t="s">
        <v>2704</v>
      </c>
      <c r="I961" s="205" t="s">
        <v>2705</v>
      </c>
      <c r="J961" s="39" t="s">
        <v>2751</v>
      </c>
      <c r="K961" s="110" t="s">
        <v>2706</v>
      </c>
      <c r="L961" s="28">
        <v>30.856352000000001</v>
      </c>
      <c r="M961" s="28">
        <v>67.942148000000003</v>
      </c>
      <c r="N961" s="28" t="s">
        <v>6</v>
      </c>
      <c r="O961" s="9" t="s">
        <v>7</v>
      </c>
      <c r="P961" s="9" t="s">
        <v>8</v>
      </c>
      <c r="Q961" s="206">
        <v>4</v>
      </c>
      <c r="R961" s="9"/>
      <c r="S961" s="9"/>
      <c r="T961" s="9" t="s">
        <v>331</v>
      </c>
      <c r="U961" s="9">
        <v>70500</v>
      </c>
      <c r="V961" s="28" t="s">
        <v>10</v>
      </c>
      <c r="W961" s="10" t="s">
        <v>11</v>
      </c>
      <c r="X961" s="9"/>
    </row>
    <row r="962" spans="1:33" s="4" customFormat="1" ht="80.099999999999994" customHeight="1" x14ac:dyDescent="0.25">
      <c r="A962" s="9">
        <f t="shared" si="92"/>
        <v>939</v>
      </c>
      <c r="B962" s="9">
        <f t="shared" si="91"/>
        <v>7</v>
      </c>
      <c r="C962" s="9" t="s">
        <v>103</v>
      </c>
      <c r="D962" s="10" t="s">
        <v>308</v>
      </c>
      <c r="E962" s="9" t="s">
        <v>316</v>
      </c>
      <c r="F962" s="9" t="s">
        <v>323</v>
      </c>
      <c r="G962" s="9" t="s">
        <v>323</v>
      </c>
      <c r="H962" s="110" t="s">
        <v>512</v>
      </c>
      <c r="I962" s="205" t="s">
        <v>511</v>
      </c>
      <c r="J962" s="39" t="s">
        <v>2752</v>
      </c>
      <c r="K962" s="110" t="s">
        <v>2707</v>
      </c>
      <c r="L962" s="28">
        <v>30.821155999999998</v>
      </c>
      <c r="M962" s="28">
        <v>67.736331000000007</v>
      </c>
      <c r="N962" s="28" t="s">
        <v>6</v>
      </c>
      <c r="O962" s="9" t="s">
        <v>7</v>
      </c>
      <c r="P962" s="9" t="s">
        <v>8</v>
      </c>
      <c r="Q962" s="206">
        <v>4</v>
      </c>
      <c r="R962" s="9"/>
      <c r="S962" s="9"/>
      <c r="T962" s="28" t="s">
        <v>335</v>
      </c>
      <c r="U962" s="9">
        <v>70500</v>
      </c>
      <c r="V962" s="28" t="s">
        <v>10</v>
      </c>
      <c r="W962" s="10" t="s">
        <v>11</v>
      </c>
      <c r="X962" s="9"/>
    </row>
    <row r="963" spans="1:33" s="4" customFormat="1" ht="80.099999999999994" customHeight="1" x14ac:dyDescent="0.25">
      <c r="A963" s="9">
        <f t="shared" si="92"/>
        <v>940</v>
      </c>
      <c r="B963" s="9">
        <f t="shared" si="91"/>
        <v>8</v>
      </c>
      <c r="C963" s="9" t="s">
        <v>103</v>
      </c>
      <c r="D963" s="10" t="s">
        <v>308</v>
      </c>
      <c r="E963" s="9" t="s">
        <v>316</v>
      </c>
      <c r="F963" s="9" t="s">
        <v>323</v>
      </c>
      <c r="G963" s="9" t="s">
        <v>323</v>
      </c>
      <c r="H963" s="110" t="s">
        <v>2753</v>
      </c>
      <c r="I963" s="205" t="s">
        <v>477</v>
      </c>
      <c r="J963" s="39" t="s">
        <v>2754</v>
      </c>
      <c r="K963" s="110" t="s">
        <v>2755</v>
      </c>
      <c r="L963" s="28">
        <v>30.840838000000002</v>
      </c>
      <c r="M963" s="28">
        <v>67.722080000000005</v>
      </c>
      <c r="N963" s="28" t="s">
        <v>6</v>
      </c>
      <c r="O963" s="9" t="s">
        <v>7</v>
      </c>
      <c r="P963" s="9" t="s">
        <v>8</v>
      </c>
      <c r="Q963" s="206">
        <v>3</v>
      </c>
      <c r="R963" s="9"/>
      <c r="S963" s="9"/>
      <c r="T963" s="9" t="s">
        <v>2746</v>
      </c>
      <c r="U963" s="9">
        <v>52875</v>
      </c>
      <c r="V963" s="28" t="s">
        <v>10</v>
      </c>
      <c r="W963" s="10" t="s">
        <v>11</v>
      </c>
      <c r="X963" s="9"/>
    </row>
    <row r="964" spans="1:33" s="4" customFormat="1" ht="80.099999999999994" customHeight="1" x14ac:dyDescent="0.25">
      <c r="A964" s="9">
        <f t="shared" si="92"/>
        <v>941</v>
      </c>
      <c r="B964" s="9">
        <f t="shared" si="91"/>
        <v>9</v>
      </c>
      <c r="C964" s="9" t="s">
        <v>103</v>
      </c>
      <c r="D964" s="10" t="s">
        <v>308</v>
      </c>
      <c r="E964" s="9" t="s">
        <v>316</v>
      </c>
      <c r="F964" s="9" t="s">
        <v>323</v>
      </c>
      <c r="G964" s="9" t="s">
        <v>323</v>
      </c>
      <c r="H964" s="110" t="s">
        <v>2756</v>
      </c>
      <c r="I964" s="205" t="s">
        <v>2757</v>
      </c>
      <c r="J964" s="39" t="s">
        <v>2754</v>
      </c>
      <c r="K964" s="110" t="s">
        <v>2758</v>
      </c>
      <c r="L964" s="28">
        <v>30.819098</v>
      </c>
      <c r="M964" s="28">
        <v>67.730296999999993</v>
      </c>
      <c r="N964" s="28" t="s">
        <v>6</v>
      </c>
      <c r="O964" s="9" t="s">
        <v>7</v>
      </c>
      <c r="P964" s="9" t="s">
        <v>8</v>
      </c>
      <c r="Q964" s="206">
        <v>4</v>
      </c>
      <c r="R964" s="9"/>
      <c r="S964" s="9"/>
      <c r="T964" s="9" t="s">
        <v>343</v>
      </c>
      <c r="U964" s="9">
        <v>94000</v>
      </c>
      <c r="V964" s="28" t="s">
        <v>10</v>
      </c>
      <c r="W964" s="10" t="s">
        <v>11</v>
      </c>
      <c r="X964" s="9"/>
    </row>
    <row r="965" spans="1:33" s="4" customFormat="1" ht="80.099999999999994" customHeight="1" x14ac:dyDescent="0.25">
      <c r="A965" s="9">
        <f t="shared" si="92"/>
        <v>942</v>
      </c>
      <c r="B965" s="9">
        <f t="shared" si="91"/>
        <v>10</v>
      </c>
      <c r="C965" s="9" t="s">
        <v>103</v>
      </c>
      <c r="D965" s="10" t="s">
        <v>308</v>
      </c>
      <c r="E965" s="9" t="s">
        <v>316</v>
      </c>
      <c r="F965" s="9" t="s">
        <v>323</v>
      </c>
      <c r="G965" s="9" t="s">
        <v>323</v>
      </c>
      <c r="H965" s="110" t="s">
        <v>478</v>
      </c>
      <c r="I965" s="205" t="s">
        <v>479</v>
      </c>
      <c r="J965" s="39" t="s">
        <v>369</v>
      </c>
      <c r="K965" s="110" t="s">
        <v>2755</v>
      </c>
      <c r="L965" s="28">
        <v>30.835982999999999</v>
      </c>
      <c r="M965" s="28">
        <v>67.720135999999997</v>
      </c>
      <c r="N965" s="28" t="s">
        <v>6</v>
      </c>
      <c r="O965" s="9" t="s">
        <v>7</v>
      </c>
      <c r="P965" s="9" t="s">
        <v>8</v>
      </c>
      <c r="Q965" s="206">
        <v>5</v>
      </c>
      <c r="R965" s="9"/>
      <c r="S965" s="9"/>
      <c r="T965" s="9" t="s">
        <v>322</v>
      </c>
      <c r="U965" s="9">
        <v>117500</v>
      </c>
      <c r="V965" s="28" t="s">
        <v>10</v>
      </c>
      <c r="W965" s="10" t="s">
        <v>11</v>
      </c>
      <c r="X965" s="9"/>
    </row>
    <row r="966" spans="1:33" s="4" customFormat="1" ht="80.099999999999994" customHeight="1" x14ac:dyDescent="0.25">
      <c r="A966" s="9">
        <f t="shared" si="92"/>
        <v>943</v>
      </c>
      <c r="B966" s="9">
        <f t="shared" si="91"/>
        <v>11</v>
      </c>
      <c r="C966" s="9" t="s">
        <v>103</v>
      </c>
      <c r="D966" s="10" t="s">
        <v>308</v>
      </c>
      <c r="E966" s="9" t="s">
        <v>316</v>
      </c>
      <c r="F966" s="9" t="s">
        <v>366</v>
      </c>
      <c r="G966" s="9" t="s">
        <v>318</v>
      </c>
      <c r="H966" s="110" t="s">
        <v>360</v>
      </c>
      <c r="I966" s="205" t="s">
        <v>2759</v>
      </c>
      <c r="J966" s="39" t="s">
        <v>369</v>
      </c>
      <c r="K966" s="110" t="s">
        <v>549</v>
      </c>
      <c r="L966" s="28">
        <v>30.884043999999999</v>
      </c>
      <c r="M966" s="28">
        <v>67.698607999999993</v>
      </c>
      <c r="N966" s="28" t="s">
        <v>6</v>
      </c>
      <c r="O966" s="9" t="s">
        <v>7</v>
      </c>
      <c r="P966" s="9" t="s">
        <v>8</v>
      </c>
      <c r="Q966" s="206">
        <v>6</v>
      </c>
      <c r="R966" s="9"/>
      <c r="S966" s="9"/>
      <c r="T966" s="9" t="s">
        <v>327</v>
      </c>
      <c r="U966" s="9">
        <v>141000</v>
      </c>
      <c r="V966" s="28" t="s">
        <v>10</v>
      </c>
      <c r="W966" s="10" t="s">
        <v>11</v>
      </c>
      <c r="X966" s="9"/>
    </row>
    <row r="967" spans="1:33" s="4" customFormat="1" ht="80.099999999999994" customHeight="1" x14ac:dyDescent="0.25">
      <c r="A967" s="9">
        <f t="shared" si="92"/>
        <v>944</v>
      </c>
      <c r="B967" s="9">
        <f t="shared" si="91"/>
        <v>12</v>
      </c>
      <c r="C967" s="9" t="s">
        <v>103</v>
      </c>
      <c r="D967" s="10" t="s">
        <v>308</v>
      </c>
      <c r="E967" s="9" t="s">
        <v>316</v>
      </c>
      <c r="F967" s="9" t="s">
        <v>366</v>
      </c>
      <c r="G967" s="9" t="s">
        <v>318</v>
      </c>
      <c r="H967" s="110" t="s">
        <v>2760</v>
      </c>
      <c r="I967" s="205" t="s">
        <v>2761</v>
      </c>
      <c r="J967" s="39" t="s">
        <v>369</v>
      </c>
      <c r="K967" s="110" t="s">
        <v>549</v>
      </c>
      <c r="L967" s="28">
        <v>30.883067</v>
      </c>
      <c r="M967" s="28">
        <v>67.699335000000005</v>
      </c>
      <c r="N967" s="28" t="s">
        <v>6</v>
      </c>
      <c r="O967" s="9" t="s">
        <v>7</v>
      </c>
      <c r="P967" s="9" t="s">
        <v>8</v>
      </c>
      <c r="Q967" s="206">
        <v>8</v>
      </c>
      <c r="R967" s="9"/>
      <c r="S967" s="9"/>
      <c r="T967" s="9" t="s">
        <v>331</v>
      </c>
      <c r="U967" s="9">
        <v>188000</v>
      </c>
      <c r="V967" s="28" t="s">
        <v>10</v>
      </c>
      <c r="W967" s="10" t="s">
        <v>11</v>
      </c>
      <c r="X967" s="9"/>
    </row>
    <row r="968" spans="1:33" s="4" customFormat="1" ht="80.099999999999994" customHeight="1" x14ac:dyDescent="0.25">
      <c r="A968" s="9">
        <f t="shared" si="92"/>
        <v>945</v>
      </c>
      <c r="B968" s="9">
        <f t="shared" si="91"/>
        <v>13</v>
      </c>
      <c r="C968" s="9" t="s">
        <v>103</v>
      </c>
      <c r="D968" s="10" t="s">
        <v>308</v>
      </c>
      <c r="E968" s="9" t="s">
        <v>309</v>
      </c>
      <c r="F968" s="9" t="s">
        <v>310</v>
      </c>
      <c r="G968" s="9" t="s">
        <v>311</v>
      </c>
      <c r="H968" s="110" t="s">
        <v>2748</v>
      </c>
      <c r="I968" s="205" t="s">
        <v>2762</v>
      </c>
      <c r="J968" s="39" t="s">
        <v>2763</v>
      </c>
      <c r="K968" s="110" t="s">
        <v>2710</v>
      </c>
      <c r="L968" s="28">
        <v>30.773681</v>
      </c>
      <c r="M968" s="28">
        <v>68.427816000000007</v>
      </c>
      <c r="N968" s="28" t="s">
        <v>6</v>
      </c>
      <c r="O968" s="9" t="s">
        <v>7</v>
      </c>
      <c r="P968" s="9" t="s">
        <v>8</v>
      </c>
      <c r="Q968" s="206">
        <v>4</v>
      </c>
      <c r="R968" s="9"/>
      <c r="S968" s="9"/>
      <c r="T968" s="28" t="s">
        <v>335</v>
      </c>
      <c r="U968" s="9">
        <v>94000</v>
      </c>
      <c r="V968" s="28" t="s">
        <v>10</v>
      </c>
      <c r="W968" s="10" t="s">
        <v>11</v>
      </c>
      <c r="X968" s="9"/>
    </row>
    <row r="969" spans="1:33" s="4" customFormat="1" ht="80.099999999999994" customHeight="1" x14ac:dyDescent="0.25">
      <c r="A969" s="9">
        <f t="shared" si="92"/>
        <v>946</v>
      </c>
      <c r="B969" s="9">
        <f t="shared" si="91"/>
        <v>14</v>
      </c>
      <c r="C969" s="9" t="s">
        <v>103</v>
      </c>
      <c r="D969" s="10" t="s">
        <v>308</v>
      </c>
      <c r="E969" s="9" t="s">
        <v>309</v>
      </c>
      <c r="F969" s="9" t="s">
        <v>310</v>
      </c>
      <c r="G969" s="9" t="s">
        <v>311</v>
      </c>
      <c r="H969" s="110" t="s">
        <v>2764</v>
      </c>
      <c r="I969" s="205" t="s">
        <v>2765</v>
      </c>
      <c r="J969" s="39" t="s">
        <v>2766</v>
      </c>
      <c r="K969" s="110" t="s">
        <v>2710</v>
      </c>
      <c r="L969" s="28">
        <v>30.815877</v>
      </c>
      <c r="M969" s="28">
        <v>68.393144000000007</v>
      </c>
      <c r="N969" s="28" t="s">
        <v>6</v>
      </c>
      <c r="O969" s="9" t="s">
        <v>7</v>
      </c>
      <c r="P969" s="9" t="s">
        <v>8</v>
      </c>
      <c r="Q969" s="206">
        <v>3</v>
      </c>
      <c r="R969" s="9"/>
      <c r="S969" s="9"/>
      <c r="T969" s="9" t="s">
        <v>339</v>
      </c>
      <c r="U969" s="9">
        <v>70500</v>
      </c>
      <c r="V969" s="28" t="s">
        <v>10</v>
      </c>
      <c r="W969" s="10" t="s">
        <v>11</v>
      </c>
      <c r="X969" s="9"/>
    </row>
    <row r="970" spans="1:33" s="4" customFormat="1" ht="80.099999999999994" customHeight="1" x14ac:dyDescent="0.25">
      <c r="A970" s="9">
        <f t="shared" si="92"/>
        <v>947</v>
      </c>
      <c r="B970" s="9">
        <f t="shared" si="91"/>
        <v>15</v>
      </c>
      <c r="C970" s="9" t="s">
        <v>103</v>
      </c>
      <c r="D970" s="10" t="s">
        <v>308</v>
      </c>
      <c r="E970" s="9" t="s">
        <v>309</v>
      </c>
      <c r="F970" s="9" t="s">
        <v>310</v>
      </c>
      <c r="G970" s="9" t="s">
        <v>311</v>
      </c>
      <c r="H970" s="110" t="s">
        <v>2767</v>
      </c>
      <c r="I970" s="205" t="s">
        <v>313</v>
      </c>
      <c r="J970" s="39" t="s">
        <v>314</v>
      </c>
      <c r="K970" s="110" t="s">
        <v>520</v>
      </c>
      <c r="L970" s="28">
        <v>30.787011</v>
      </c>
      <c r="M970" s="28">
        <v>68.424710000000005</v>
      </c>
      <c r="N970" s="28" t="s">
        <v>6</v>
      </c>
      <c r="O970" s="9" t="s">
        <v>7</v>
      </c>
      <c r="P970" s="9" t="s">
        <v>8</v>
      </c>
      <c r="Q970" s="206">
        <v>2</v>
      </c>
      <c r="R970" s="9"/>
      <c r="S970" s="9"/>
      <c r="T970" s="9" t="s">
        <v>343</v>
      </c>
      <c r="U970" s="9">
        <v>47000</v>
      </c>
      <c r="V970" s="28" t="s">
        <v>10</v>
      </c>
      <c r="W970" s="10" t="s">
        <v>11</v>
      </c>
      <c r="X970" s="9"/>
    </row>
    <row r="971" spans="1:33" s="4" customFormat="1" ht="80.099999999999994" customHeight="1" x14ac:dyDescent="0.25">
      <c r="A971" s="9">
        <f t="shared" si="92"/>
        <v>948</v>
      </c>
      <c r="B971" s="9">
        <f t="shared" si="91"/>
        <v>16</v>
      </c>
      <c r="C971" s="9" t="s">
        <v>103</v>
      </c>
      <c r="D971" s="10" t="s">
        <v>308</v>
      </c>
      <c r="E971" s="9" t="s">
        <v>316</v>
      </c>
      <c r="F971" s="9" t="s">
        <v>323</v>
      </c>
      <c r="G971" s="9" t="s">
        <v>323</v>
      </c>
      <c r="H971" s="110" t="s">
        <v>2768</v>
      </c>
      <c r="I971" s="205" t="s">
        <v>2769</v>
      </c>
      <c r="J971" s="39" t="s">
        <v>2770</v>
      </c>
      <c r="K971" s="110" t="s">
        <v>2771</v>
      </c>
      <c r="L971" s="28">
        <v>30.831966999999999</v>
      </c>
      <c r="M971" s="28">
        <v>67.754947999999999</v>
      </c>
      <c r="N971" s="28" t="s">
        <v>6</v>
      </c>
      <c r="O971" s="9" t="s">
        <v>7</v>
      </c>
      <c r="P971" s="9" t="s">
        <v>8</v>
      </c>
      <c r="Q971" s="206">
        <v>5</v>
      </c>
      <c r="R971" s="9"/>
      <c r="S971" s="9"/>
      <c r="T971" s="9" t="s">
        <v>347</v>
      </c>
      <c r="U971" s="9">
        <v>117500</v>
      </c>
      <c r="V971" s="28" t="s">
        <v>10</v>
      </c>
      <c r="W971" s="10" t="s">
        <v>11</v>
      </c>
      <c r="X971" s="9"/>
    </row>
    <row r="972" spans="1:33" s="190" customFormat="1" ht="80.099999999999994" customHeight="1" x14ac:dyDescent="0.25">
      <c r="A972" s="9">
        <f>A971+1</f>
        <v>949</v>
      </c>
      <c r="B972" s="9">
        <v>1</v>
      </c>
      <c r="C972" s="9" t="s">
        <v>103</v>
      </c>
      <c r="D972" s="10" t="s">
        <v>308</v>
      </c>
      <c r="E972" s="9" t="s">
        <v>309</v>
      </c>
      <c r="F972" s="9" t="s">
        <v>310</v>
      </c>
      <c r="G972" s="9" t="s">
        <v>311</v>
      </c>
      <c r="H972" s="9" t="s">
        <v>357</v>
      </c>
      <c r="I972" s="9" t="s">
        <v>358</v>
      </c>
      <c r="J972" s="9" t="s">
        <v>359</v>
      </c>
      <c r="K972" s="9" t="s">
        <v>310</v>
      </c>
      <c r="L972" s="9">
        <v>30.801335000000002</v>
      </c>
      <c r="M972" s="9">
        <v>68.391000000000005</v>
      </c>
      <c r="N972" s="9" t="s">
        <v>6</v>
      </c>
      <c r="O972" s="9" t="s">
        <v>7</v>
      </c>
      <c r="P972" s="79" t="s">
        <v>8</v>
      </c>
      <c r="Q972" s="9">
        <v>6</v>
      </c>
      <c r="R972" s="9"/>
      <c r="S972" s="9"/>
      <c r="T972" s="9" t="s">
        <v>335</v>
      </c>
      <c r="U972" s="9">
        <v>141000</v>
      </c>
      <c r="V972" s="28" t="s">
        <v>10</v>
      </c>
      <c r="W972" s="10" t="s">
        <v>107</v>
      </c>
      <c r="X972" s="9" t="s">
        <v>12</v>
      </c>
      <c r="Y972" s="4"/>
      <c r="Z972" s="4"/>
      <c r="AA972" s="4"/>
      <c r="AB972" s="4"/>
      <c r="AC972" s="4"/>
      <c r="AD972" s="4"/>
      <c r="AE972" s="4"/>
      <c r="AF972" s="4"/>
      <c r="AG972" s="4"/>
    </row>
    <row r="973" spans="1:33" s="4" customFormat="1" ht="80.099999999999994" customHeight="1" x14ac:dyDescent="0.25">
      <c r="A973" s="42">
        <f>A972+1</f>
        <v>950</v>
      </c>
      <c r="B973" s="42">
        <f>B972+1</f>
        <v>2</v>
      </c>
      <c r="C973" s="42" t="s">
        <v>103</v>
      </c>
      <c r="D973" s="111" t="s">
        <v>308</v>
      </c>
      <c r="E973" s="42" t="s">
        <v>309</v>
      </c>
      <c r="F973" s="42" t="s">
        <v>310</v>
      </c>
      <c r="G973" s="42" t="s">
        <v>311</v>
      </c>
      <c r="H973" s="42" t="s">
        <v>360</v>
      </c>
      <c r="I973" s="42" t="s">
        <v>361</v>
      </c>
      <c r="J973" s="42" t="s">
        <v>362</v>
      </c>
      <c r="K973" s="42" t="s">
        <v>310</v>
      </c>
      <c r="L973" s="42">
        <v>30.810196999999999</v>
      </c>
      <c r="M973" s="42">
        <v>68.435569000000001</v>
      </c>
      <c r="N973" s="42" t="s">
        <v>6</v>
      </c>
      <c r="O973" s="42" t="s">
        <v>7</v>
      </c>
      <c r="P973" s="207" t="s">
        <v>8</v>
      </c>
      <c r="Q973" s="9">
        <v>9</v>
      </c>
      <c r="R973" s="9"/>
      <c r="S973" s="9"/>
      <c r="T973" s="9" t="s">
        <v>339</v>
      </c>
      <c r="U973" s="9">
        <v>211500</v>
      </c>
      <c r="V973" s="28" t="s">
        <v>10</v>
      </c>
      <c r="W973" s="10" t="s">
        <v>107</v>
      </c>
      <c r="X973" s="9" t="s">
        <v>12</v>
      </c>
    </row>
    <row r="974" spans="1:33" s="4" customFormat="1" ht="80.099999999999994" customHeight="1" thickBot="1" x14ac:dyDescent="0.3">
      <c r="A974" s="9">
        <f>A973+1</f>
        <v>951</v>
      </c>
      <c r="B974" s="42">
        <f t="shared" ref="B974:B1007" si="93">B973+1</f>
        <v>3</v>
      </c>
      <c r="C974" s="9" t="s">
        <v>103</v>
      </c>
      <c r="D974" s="10" t="s">
        <v>308</v>
      </c>
      <c r="E974" s="9" t="s">
        <v>309</v>
      </c>
      <c r="F974" s="9" t="s">
        <v>310</v>
      </c>
      <c r="G974" s="9" t="s">
        <v>311</v>
      </c>
      <c r="H974" s="9" t="s">
        <v>363</v>
      </c>
      <c r="I974" s="9" t="s">
        <v>364</v>
      </c>
      <c r="J974" s="9" t="s">
        <v>365</v>
      </c>
      <c r="K974" s="9" t="s">
        <v>310</v>
      </c>
      <c r="L974" s="9">
        <v>30.812353999999999</v>
      </c>
      <c r="M974" s="9">
        <v>68.456248000000002</v>
      </c>
      <c r="N974" s="9" t="s">
        <v>6</v>
      </c>
      <c r="O974" s="9" t="s">
        <v>7</v>
      </c>
      <c r="P974" s="79" t="s">
        <v>8</v>
      </c>
      <c r="Q974" s="42">
        <v>3</v>
      </c>
      <c r="R974" s="42"/>
      <c r="S974" s="207"/>
      <c r="T974" s="42" t="s">
        <v>343</v>
      </c>
      <c r="U974" s="42">
        <v>70500</v>
      </c>
      <c r="V974" s="208" t="s">
        <v>10</v>
      </c>
      <c r="W974" s="111" t="s">
        <v>107</v>
      </c>
      <c r="X974" s="9" t="s">
        <v>12</v>
      </c>
    </row>
    <row r="975" spans="1:33" s="4" customFormat="1" ht="80.099999999999994" customHeight="1" thickBot="1" x14ac:dyDescent="0.3">
      <c r="A975" s="9">
        <f t="shared" ref="A975:A1007" si="94">A974+1</f>
        <v>952</v>
      </c>
      <c r="B975" s="42">
        <f t="shared" si="93"/>
        <v>4</v>
      </c>
      <c r="C975" s="9" t="s">
        <v>103</v>
      </c>
      <c r="D975" s="10" t="s">
        <v>308</v>
      </c>
      <c r="E975" s="9" t="s">
        <v>316</v>
      </c>
      <c r="F975" s="9" t="s">
        <v>366</v>
      </c>
      <c r="G975" s="9" t="s">
        <v>318</v>
      </c>
      <c r="H975" s="9" t="s">
        <v>367</v>
      </c>
      <c r="I975" s="9" t="s">
        <v>368</v>
      </c>
      <c r="J975" s="9" t="s">
        <v>369</v>
      </c>
      <c r="K975" s="9" t="s">
        <v>366</v>
      </c>
      <c r="L975" s="9">
        <v>30.897024999999999</v>
      </c>
      <c r="M975" s="9">
        <v>67.737684000000002</v>
      </c>
      <c r="N975" s="9" t="s">
        <v>6</v>
      </c>
      <c r="O975" s="9" t="s">
        <v>7</v>
      </c>
      <c r="P975" s="79" t="s">
        <v>8</v>
      </c>
      <c r="Q975" s="9">
        <v>6</v>
      </c>
      <c r="R975" s="9"/>
      <c r="S975" s="79"/>
      <c r="T975" s="9" t="s">
        <v>347</v>
      </c>
      <c r="U975" s="9">
        <v>141000</v>
      </c>
      <c r="V975" s="209" t="s">
        <v>10</v>
      </c>
      <c r="W975" s="10" t="s">
        <v>107</v>
      </c>
      <c r="X975" s="9" t="s">
        <v>12</v>
      </c>
    </row>
    <row r="976" spans="1:33" s="4" customFormat="1" ht="80.099999999999994" customHeight="1" thickBot="1" x14ac:dyDescent="0.3">
      <c r="A976" s="9">
        <f t="shared" si="94"/>
        <v>953</v>
      </c>
      <c r="B976" s="42">
        <f t="shared" si="93"/>
        <v>5</v>
      </c>
      <c r="C976" s="9" t="s">
        <v>103</v>
      </c>
      <c r="D976" s="10" t="s">
        <v>308</v>
      </c>
      <c r="E976" s="9" t="s">
        <v>316</v>
      </c>
      <c r="F976" s="9" t="s">
        <v>366</v>
      </c>
      <c r="G976" s="9" t="s">
        <v>318</v>
      </c>
      <c r="H976" s="9" t="s">
        <v>370</v>
      </c>
      <c r="I976" s="9" t="s">
        <v>371</v>
      </c>
      <c r="J976" s="9" t="s">
        <v>369</v>
      </c>
      <c r="K976" s="9" t="s">
        <v>366</v>
      </c>
      <c r="L976" s="9">
        <v>30.850542000000001</v>
      </c>
      <c r="M976" s="9">
        <v>67.666791000000003</v>
      </c>
      <c r="N976" s="9" t="s">
        <v>6</v>
      </c>
      <c r="O976" s="9" t="s">
        <v>7</v>
      </c>
      <c r="P976" s="79" t="s">
        <v>8</v>
      </c>
      <c r="Q976" s="9">
        <v>8</v>
      </c>
      <c r="R976" s="9"/>
      <c r="S976" s="79"/>
      <c r="T976" s="9" t="s">
        <v>339</v>
      </c>
      <c r="U976" s="9">
        <v>188000</v>
      </c>
      <c r="V976" s="209" t="s">
        <v>10</v>
      </c>
      <c r="W976" s="10" t="s">
        <v>107</v>
      </c>
      <c r="X976" s="9" t="s">
        <v>12</v>
      </c>
    </row>
    <row r="977" spans="1:74" s="4" customFormat="1" ht="80.099999999999994" customHeight="1" thickBot="1" x14ac:dyDescent="0.3">
      <c r="A977" s="9">
        <f t="shared" si="94"/>
        <v>954</v>
      </c>
      <c r="B977" s="42">
        <f t="shared" si="93"/>
        <v>6</v>
      </c>
      <c r="C977" s="9" t="s">
        <v>103</v>
      </c>
      <c r="D977" s="10" t="s">
        <v>308</v>
      </c>
      <c r="E977" s="9" t="s">
        <v>309</v>
      </c>
      <c r="F977" s="9" t="s">
        <v>310</v>
      </c>
      <c r="G977" s="9" t="s">
        <v>311</v>
      </c>
      <c r="H977" s="9" t="s">
        <v>372</v>
      </c>
      <c r="I977" s="9" t="s">
        <v>373</v>
      </c>
      <c r="J977" s="9" t="s">
        <v>365</v>
      </c>
      <c r="K977" s="9" t="s">
        <v>310</v>
      </c>
      <c r="L977" s="9">
        <v>30.817671000000001</v>
      </c>
      <c r="M977" s="9">
        <v>68.438316</v>
      </c>
      <c r="N977" s="9" t="s">
        <v>6</v>
      </c>
      <c r="O977" s="9" t="s">
        <v>7</v>
      </c>
      <c r="P977" s="79" t="s">
        <v>8</v>
      </c>
      <c r="Q977" s="9">
        <v>8</v>
      </c>
      <c r="R977" s="9"/>
      <c r="S977" s="79"/>
      <c r="T977" s="9" t="s">
        <v>339</v>
      </c>
      <c r="U977" s="9">
        <v>188000</v>
      </c>
      <c r="V977" s="209" t="s">
        <v>10</v>
      </c>
      <c r="W977" s="10" t="s">
        <v>107</v>
      </c>
      <c r="X977" s="9" t="s">
        <v>12</v>
      </c>
    </row>
    <row r="978" spans="1:74" s="4" customFormat="1" ht="80.099999999999994" customHeight="1" thickBot="1" x14ac:dyDescent="0.3">
      <c r="A978" s="9">
        <f t="shared" si="94"/>
        <v>955</v>
      </c>
      <c r="B978" s="42">
        <f t="shared" si="93"/>
        <v>7</v>
      </c>
      <c r="C978" s="9" t="s">
        <v>103</v>
      </c>
      <c r="D978" s="10" t="s">
        <v>308</v>
      </c>
      <c r="E978" s="9" t="s">
        <v>316</v>
      </c>
      <c r="F978" s="9" t="s">
        <v>374</v>
      </c>
      <c r="G978" s="9" t="s">
        <v>375</v>
      </c>
      <c r="H978" s="9" t="s">
        <v>376</v>
      </c>
      <c r="I978" s="9" t="s">
        <v>377</v>
      </c>
      <c r="J978" s="9" t="s">
        <v>369</v>
      </c>
      <c r="K978" s="9" t="s">
        <v>374</v>
      </c>
      <c r="L978" s="9">
        <v>30.840136999999999</v>
      </c>
      <c r="M978" s="9">
        <v>67.639329000000004</v>
      </c>
      <c r="N978" s="9" t="s">
        <v>6</v>
      </c>
      <c r="O978" s="9" t="s">
        <v>7</v>
      </c>
      <c r="P978" s="79" t="s">
        <v>8</v>
      </c>
      <c r="Q978" s="9">
        <v>6</v>
      </c>
      <c r="R978" s="9"/>
      <c r="S978" s="79"/>
      <c r="T978" s="9" t="s">
        <v>339</v>
      </c>
      <c r="U978" s="9">
        <v>141000</v>
      </c>
      <c r="V978" s="209" t="s">
        <v>10</v>
      </c>
      <c r="W978" s="10" t="s">
        <v>107</v>
      </c>
      <c r="X978" s="9" t="s">
        <v>12</v>
      </c>
    </row>
    <row r="979" spans="1:74" s="4" customFormat="1" ht="80.099999999999994" customHeight="1" thickBot="1" x14ac:dyDescent="0.3">
      <c r="A979" s="9">
        <f t="shared" si="94"/>
        <v>956</v>
      </c>
      <c r="B979" s="42">
        <f t="shared" si="93"/>
        <v>8</v>
      </c>
      <c r="C979" s="9" t="s">
        <v>103</v>
      </c>
      <c r="D979" s="10" t="s">
        <v>308</v>
      </c>
      <c r="E979" s="9" t="s">
        <v>309</v>
      </c>
      <c r="F979" s="9" t="s">
        <v>378</v>
      </c>
      <c r="G979" s="9" t="s">
        <v>379</v>
      </c>
      <c r="H979" s="9" t="s">
        <v>380</v>
      </c>
      <c r="I979" s="9" t="s">
        <v>381</v>
      </c>
      <c r="J979" s="9" t="s">
        <v>382</v>
      </c>
      <c r="K979" s="9" t="s">
        <v>378</v>
      </c>
      <c r="L979" s="9">
        <v>30.781665</v>
      </c>
      <c r="M979" s="9">
        <v>68.428061999999997</v>
      </c>
      <c r="N979" s="9" t="s">
        <v>6</v>
      </c>
      <c r="O979" s="9" t="s">
        <v>7</v>
      </c>
      <c r="P979" s="79" t="s">
        <v>8</v>
      </c>
      <c r="Q979" s="9">
        <v>5</v>
      </c>
      <c r="R979" s="9"/>
      <c r="S979" s="79"/>
      <c r="T979" s="9" t="s">
        <v>339</v>
      </c>
      <c r="U979" s="9">
        <v>117500</v>
      </c>
      <c r="V979" s="209" t="s">
        <v>10</v>
      </c>
      <c r="W979" s="10" t="s">
        <v>107</v>
      </c>
      <c r="X979" s="9" t="s">
        <v>12</v>
      </c>
    </row>
    <row r="980" spans="1:74" s="4" customFormat="1" ht="80.099999999999994" customHeight="1" thickBot="1" x14ac:dyDescent="0.3">
      <c r="A980" s="9">
        <f t="shared" si="94"/>
        <v>957</v>
      </c>
      <c r="B980" s="42">
        <f t="shared" si="93"/>
        <v>9</v>
      </c>
      <c r="C980" s="9" t="s">
        <v>103</v>
      </c>
      <c r="D980" s="10" t="s">
        <v>308</v>
      </c>
      <c r="E980" s="9" t="s">
        <v>309</v>
      </c>
      <c r="F980" s="9" t="s">
        <v>378</v>
      </c>
      <c r="G980" s="9" t="s">
        <v>379</v>
      </c>
      <c r="H980" s="9" t="s">
        <v>383</v>
      </c>
      <c r="I980" s="9" t="s">
        <v>384</v>
      </c>
      <c r="J980" s="9" t="s">
        <v>369</v>
      </c>
      <c r="K980" s="9" t="s">
        <v>378</v>
      </c>
      <c r="L980" s="9">
        <v>30.777298999999999</v>
      </c>
      <c r="M980" s="9">
        <v>68.439826999999994</v>
      </c>
      <c r="N980" s="9" t="s">
        <v>6</v>
      </c>
      <c r="O980" s="9" t="s">
        <v>7</v>
      </c>
      <c r="P980" s="79" t="s">
        <v>8</v>
      </c>
      <c r="Q980" s="9">
        <v>4</v>
      </c>
      <c r="R980" s="9"/>
      <c r="S980" s="79"/>
      <c r="T980" s="9" t="s">
        <v>339</v>
      </c>
      <c r="U980" s="9">
        <v>94000</v>
      </c>
      <c r="V980" s="209" t="s">
        <v>10</v>
      </c>
      <c r="W980" s="10" t="s">
        <v>107</v>
      </c>
      <c r="X980" s="9" t="s">
        <v>12</v>
      </c>
    </row>
    <row r="981" spans="1:74" s="4" customFormat="1" ht="80.099999999999994" customHeight="1" thickBot="1" x14ac:dyDescent="0.3">
      <c r="A981" s="9">
        <f t="shared" si="94"/>
        <v>958</v>
      </c>
      <c r="B981" s="42">
        <f t="shared" si="93"/>
        <v>10</v>
      </c>
      <c r="C981" s="9" t="s">
        <v>103</v>
      </c>
      <c r="D981" s="10" t="s">
        <v>308</v>
      </c>
      <c r="E981" s="9" t="s">
        <v>309</v>
      </c>
      <c r="F981" s="9" t="s">
        <v>310</v>
      </c>
      <c r="G981" s="9" t="s">
        <v>311</v>
      </c>
      <c r="H981" s="9" t="s">
        <v>385</v>
      </c>
      <c r="I981" s="9" t="s">
        <v>386</v>
      </c>
      <c r="J981" s="9" t="s">
        <v>387</v>
      </c>
      <c r="K981" s="9" t="s">
        <v>310</v>
      </c>
      <c r="L981" s="9">
        <v>30.809851999999999</v>
      </c>
      <c r="M981" s="9">
        <v>68.443380000000005</v>
      </c>
      <c r="N981" s="9" t="s">
        <v>6</v>
      </c>
      <c r="O981" s="9" t="s">
        <v>7</v>
      </c>
      <c r="P981" s="79" t="s">
        <v>8</v>
      </c>
      <c r="Q981" s="9">
        <v>8</v>
      </c>
      <c r="R981" s="9"/>
      <c r="S981" s="79"/>
      <c r="T981" s="9" t="s">
        <v>339</v>
      </c>
      <c r="U981" s="9">
        <v>188000</v>
      </c>
      <c r="V981" s="209" t="s">
        <v>10</v>
      </c>
      <c r="W981" s="10" t="s">
        <v>107</v>
      </c>
      <c r="X981" s="9" t="s">
        <v>12</v>
      </c>
    </row>
    <row r="982" spans="1:74" s="4" customFormat="1" ht="80.099999999999994" customHeight="1" thickBot="1" x14ac:dyDescent="0.3">
      <c r="A982" s="9">
        <f t="shared" si="94"/>
        <v>959</v>
      </c>
      <c r="B982" s="42">
        <f t="shared" si="93"/>
        <v>11</v>
      </c>
      <c r="C982" s="9" t="s">
        <v>103</v>
      </c>
      <c r="D982" s="10" t="s">
        <v>308</v>
      </c>
      <c r="E982" s="9" t="s">
        <v>309</v>
      </c>
      <c r="F982" s="9" t="s">
        <v>388</v>
      </c>
      <c r="G982" s="9" t="s">
        <v>389</v>
      </c>
      <c r="H982" s="9" t="s">
        <v>390</v>
      </c>
      <c r="I982" s="9" t="s">
        <v>391</v>
      </c>
      <c r="J982" s="9" t="s">
        <v>369</v>
      </c>
      <c r="K982" s="9" t="s">
        <v>388</v>
      </c>
      <c r="L982" s="9">
        <v>30.571241000000001</v>
      </c>
      <c r="M982" s="9">
        <v>68.530497999999994</v>
      </c>
      <c r="N982" s="9" t="s">
        <v>6</v>
      </c>
      <c r="O982" s="9" t="s">
        <v>7</v>
      </c>
      <c r="P982" s="79" t="s">
        <v>8</v>
      </c>
      <c r="Q982" s="9">
        <v>6</v>
      </c>
      <c r="R982" s="9"/>
      <c r="S982" s="79"/>
      <c r="T982" s="9" t="s">
        <v>339</v>
      </c>
      <c r="U982" s="9">
        <v>141000</v>
      </c>
      <c r="V982" s="209" t="s">
        <v>10</v>
      </c>
      <c r="W982" s="10" t="s">
        <v>107</v>
      </c>
      <c r="X982" s="9" t="s">
        <v>12</v>
      </c>
    </row>
    <row r="983" spans="1:74" s="4" customFormat="1" ht="80.099999999999994" customHeight="1" thickBot="1" x14ac:dyDescent="0.3">
      <c r="A983" s="9">
        <f t="shared" si="94"/>
        <v>960</v>
      </c>
      <c r="B983" s="42">
        <f t="shared" si="93"/>
        <v>12</v>
      </c>
      <c r="C983" s="9" t="s">
        <v>103</v>
      </c>
      <c r="D983" s="10" t="s">
        <v>308</v>
      </c>
      <c r="E983" s="9" t="s">
        <v>309</v>
      </c>
      <c r="F983" s="9" t="s">
        <v>388</v>
      </c>
      <c r="G983" s="9" t="s">
        <v>389</v>
      </c>
      <c r="H983" s="9" t="s">
        <v>392</v>
      </c>
      <c r="I983" s="9" t="s">
        <v>393</v>
      </c>
      <c r="J983" s="9" t="s">
        <v>369</v>
      </c>
      <c r="K983" s="9" t="s">
        <v>388</v>
      </c>
      <c r="L983" s="9">
        <v>30.566288</v>
      </c>
      <c r="M983" s="9">
        <v>68.527901</v>
      </c>
      <c r="N983" s="9" t="s">
        <v>6</v>
      </c>
      <c r="O983" s="9" t="s">
        <v>7</v>
      </c>
      <c r="P983" s="79" t="s">
        <v>8</v>
      </c>
      <c r="Q983" s="9">
        <v>1</v>
      </c>
      <c r="R983" s="9"/>
      <c r="S983" s="79"/>
      <c r="T983" s="9" t="s">
        <v>339</v>
      </c>
      <c r="U983" s="9">
        <v>23500</v>
      </c>
      <c r="V983" s="209" t="s">
        <v>10</v>
      </c>
      <c r="W983" s="10" t="s">
        <v>107</v>
      </c>
      <c r="X983" s="9" t="s">
        <v>12</v>
      </c>
    </row>
    <row r="984" spans="1:74" s="4" customFormat="1" ht="80.099999999999994" customHeight="1" thickBot="1" x14ac:dyDescent="0.3">
      <c r="A984" s="9">
        <f t="shared" si="94"/>
        <v>961</v>
      </c>
      <c r="B984" s="42">
        <f t="shared" si="93"/>
        <v>13</v>
      </c>
      <c r="C984" s="9" t="s">
        <v>103</v>
      </c>
      <c r="D984" s="10" t="s">
        <v>308</v>
      </c>
      <c r="E984" s="9" t="s">
        <v>309</v>
      </c>
      <c r="F984" s="9" t="s">
        <v>394</v>
      </c>
      <c r="G984" s="9" t="s">
        <v>105</v>
      </c>
      <c r="H984" s="9" t="s">
        <v>395</v>
      </c>
      <c r="I984" s="9" t="s">
        <v>396</v>
      </c>
      <c r="J984" s="9" t="s">
        <v>369</v>
      </c>
      <c r="K984" s="9" t="s">
        <v>394</v>
      </c>
      <c r="L984" s="9">
        <v>31.058494</v>
      </c>
      <c r="M984" s="9">
        <v>68.598201000000003</v>
      </c>
      <c r="N984" s="9" t="s">
        <v>6</v>
      </c>
      <c r="O984" s="9" t="s">
        <v>7</v>
      </c>
      <c r="P984" s="79" t="s">
        <v>8</v>
      </c>
      <c r="Q984" s="9">
        <v>1</v>
      </c>
      <c r="R984" s="9"/>
      <c r="S984" s="79"/>
      <c r="T984" s="9" t="s">
        <v>339</v>
      </c>
      <c r="U984" s="9">
        <v>23500</v>
      </c>
      <c r="V984" s="209" t="s">
        <v>10</v>
      </c>
      <c r="W984" s="10" t="s">
        <v>107</v>
      </c>
      <c r="X984" s="9" t="s">
        <v>12</v>
      </c>
    </row>
    <row r="985" spans="1:74" s="4" customFormat="1" ht="80.099999999999994" customHeight="1" thickBot="1" x14ac:dyDescent="0.3">
      <c r="A985" s="9">
        <f t="shared" si="94"/>
        <v>962</v>
      </c>
      <c r="B985" s="42">
        <f t="shared" si="93"/>
        <v>14</v>
      </c>
      <c r="C985" s="9" t="s">
        <v>103</v>
      </c>
      <c r="D985" s="10" t="s">
        <v>308</v>
      </c>
      <c r="E985" s="9" t="s">
        <v>309</v>
      </c>
      <c r="F985" s="9" t="s">
        <v>397</v>
      </c>
      <c r="G985" s="9" t="s">
        <v>389</v>
      </c>
      <c r="H985" s="9" t="s">
        <v>398</v>
      </c>
      <c r="I985" s="9" t="s">
        <v>399</v>
      </c>
      <c r="J985" s="9" t="s">
        <v>369</v>
      </c>
      <c r="K985" s="9" t="s">
        <v>397</v>
      </c>
      <c r="L985" s="9">
        <v>30.763753000000001</v>
      </c>
      <c r="M985" s="9">
        <v>68.550659999999993</v>
      </c>
      <c r="N985" s="9" t="s">
        <v>6</v>
      </c>
      <c r="O985" s="9" t="s">
        <v>7</v>
      </c>
      <c r="P985" s="79" t="s">
        <v>8</v>
      </c>
      <c r="Q985" s="9">
        <v>1</v>
      </c>
      <c r="R985" s="9"/>
      <c r="S985" s="79"/>
      <c r="T985" s="9" t="s">
        <v>339</v>
      </c>
      <c r="U985" s="9">
        <v>23500</v>
      </c>
      <c r="V985" s="209" t="s">
        <v>10</v>
      </c>
      <c r="W985" s="10" t="s">
        <v>107</v>
      </c>
      <c r="X985" s="9" t="s">
        <v>12</v>
      </c>
    </row>
    <row r="986" spans="1:74" s="4" customFormat="1" ht="80.099999999999994" customHeight="1" thickBot="1" x14ac:dyDescent="0.3">
      <c r="A986" s="9">
        <f t="shared" si="94"/>
        <v>963</v>
      </c>
      <c r="B986" s="42">
        <f t="shared" si="93"/>
        <v>15</v>
      </c>
      <c r="C986" s="9" t="s">
        <v>103</v>
      </c>
      <c r="D986" s="10" t="s">
        <v>308</v>
      </c>
      <c r="E986" s="9" t="s">
        <v>309</v>
      </c>
      <c r="F986" s="9" t="s">
        <v>310</v>
      </c>
      <c r="G986" s="9" t="s">
        <v>311</v>
      </c>
      <c r="H986" s="9" t="s">
        <v>400</v>
      </c>
      <c r="I986" s="9" t="s">
        <v>401</v>
      </c>
      <c r="J986" s="9" t="s">
        <v>402</v>
      </c>
      <c r="K986" s="9" t="s">
        <v>310</v>
      </c>
      <c r="L986" s="9">
        <v>30.801987</v>
      </c>
      <c r="M986" s="9">
        <v>68.000089000000003</v>
      </c>
      <c r="N986" s="9" t="s">
        <v>6</v>
      </c>
      <c r="O986" s="9" t="s">
        <v>7</v>
      </c>
      <c r="P986" s="79" t="s">
        <v>8</v>
      </c>
      <c r="Q986" s="9">
        <v>2</v>
      </c>
      <c r="R986" s="9"/>
      <c r="S986" s="79"/>
      <c r="T986" s="9" t="s">
        <v>339</v>
      </c>
      <c r="U986" s="9">
        <v>47000</v>
      </c>
      <c r="V986" s="209" t="s">
        <v>10</v>
      </c>
      <c r="W986" s="10" t="s">
        <v>107</v>
      </c>
      <c r="X986" s="9" t="s">
        <v>12</v>
      </c>
    </row>
    <row r="987" spans="1:74" s="4" customFormat="1" ht="80.099999999999994" customHeight="1" thickBot="1" x14ac:dyDescent="0.3">
      <c r="A987" s="9">
        <f t="shared" si="94"/>
        <v>964</v>
      </c>
      <c r="B987" s="42">
        <f t="shared" si="93"/>
        <v>16</v>
      </c>
      <c r="C987" s="9" t="s">
        <v>103</v>
      </c>
      <c r="D987" s="10" t="s">
        <v>308</v>
      </c>
      <c r="E987" s="9" t="s">
        <v>309</v>
      </c>
      <c r="F987" s="9" t="s">
        <v>403</v>
      </c>
      <c r="G987" s="9" t="s">
        <v>404</v>
      </c>
      <c r="H987" s="9" t="s">
        <v>405</v>
      </c>
      <c r="I987" s="9" t="s">
        <v>406</v>
      </c>
      <c r="J987" s="9" t="s">
        <v>407</v>
      </c>
      <c r="K987" s="9" t="s">
        <v>403</v>
      </c>
      <c r="L987" s="9">
        <v>30.708074</v>
      </c>
      <c r="M987" s="9">
        <v>68.835840000000005</v>
      </c>
      <c r="N987" s="9" t="s">
        <v>6</v>
      </c>
      <c r="O987" s="9" t="s">
        <v>7</v>
      </c>
      <c r="P987" s="79" t="s">
        <v>8</v>
      </c>
      <c r="Q987" s="9"/>
      <c r="R987" s="9"/>
      <c r="S987" s="79">
        <v>4</v>
      </c>
      <c r="T987" s="9" t="s">
        <v>339</v>
      </c>
      <c r="U987" s="9">
        <v>68000</v>
      </c>
      <c r="V987" s="209" t="s">
        <v>10</v>
      </c>
      <c r="W987" s="10" t="s">
        <v>107</v>
      </c>
      <c r="X987" s="9" t="s">
        <v>12</v>
      </c>
    </row>
    <row r="988" spans="1:74" s="4" customFormat="1" ht="80.099999999999994" customHeight="1" thickBot="1" x14ac:dyDescent="0.3">
      <c r="A988" s="9">
        <f t="shared" si="94"/>
        <v>965</v>
      </c>
      <c r="B988" s="42">
        <f t="shared" si="93"/>
        <v>17</v>
      </c>
      <c r="C988" s="9" t="s">
        <v>103</v>
      </c>
      <c r="D988" s="10" t="s">
        <v>308</v>
      </c>
      <c r="E988" s="9" t="s">
        <v>309</v>
      </c>
      <c r="F988" s="9" t="s">
        <v>408</v>
      </c>
      <c r="G988" s="9" t="s">
        <v>404</v>
      </c>
      <c r="H988" s="9" t="s">
        <v>380</v>
      </c>
      <c r="I988" s="9" t="s">
        <v>381</v>
      </c>
      <c r="J988" s="9" t="s">
        <v>369</v>
      </c>
      <c r="K988" s="9" t="s">
        <v>408</v>
      </c>
      <c r="L988" s="9">
        <v>30.704386</v>
      </c>
      <c r="M988" s="9">
        <v>68.835834000000006</v>
      </c>
      <c r="N988" s="9" t="s">
        <v>6</v>
      </c>
      <c r="O988" s="9" t="s">
        <v>7</v>
      </c>
      <c r="P988" s="79" t="s">
        <v>8</v>
      </c>
      <c r="Q988" s="9"/>
      <c r="R988" s="9"/>
      <c r="S988" s="79">
        <v>4</v>
      </c>
      <c r="T988" s="9" t="s">
        <v>339</v>
      </c>
      <c r="U988" s="9">
        <v>68000</v>
      </c>
      <c r="V988" s="209" t="s">
        <v>10</v>
      </c>
      <c r="W988" s="10" t="s">
        <v>107</v>
      </c>
      <c r="X988" s="9" t="s">
        <v>12</v>
      </c>
    </row>
    <row r="989" spans="1:74" s="4" customFormat="1" ht="80.099999999999994" customHeight="1" thickBot="1" x14ac:dyDescent="0.3">
      <c r="A989" s="9">
        <f t="shared" si="94"/>
        <v>966</v>
      </c>
      <c r="B989" s="42">
        <f t="shared" si="93"/>
        <v>18</v>
      </c>
      <c r="C989" s="9" t="s">
        <v>103</v>
      </c>
      <c r="D989" s="10" t="s">
        <v>308</v>
      </c>
      <c r="E989" s="9" t="s">
        <v>309</v>
      </c>
      <c r="F989" s="9" t="s">
        <v>409</v>
      </c>
      <c r="G989" s="9" t="s">
        <v>404</v>
      </c>
      <c r="H989" s="9" t="s">
        <v>410</v>
      </c>
      <c r="I989" s="9" t="s">
        <v>411</v>
      </c>
      <c r="J989" s="9" t="s">
        <v>412</v>
      </c>
      <c r="K989" s="9" t="s">
        <v>409</v>
      </c>
      <c r="L989" s="9">
        <v>30.703973000000001</v>
      </c>
      <c r="M989" s="9">
        <v>68.833376999999999</v>
      </c>
      <c r="N989" s="9" t="s">
        <v>6</v>
      </c>
      <c r="O989" s="9" t="s">
        <v>7</v>
      </c>
      <c r="P989" s="79" t="s">
        <v>8</v>
      </c>
      <c r="Q989" s="9"/>
      <c r="R989" s="9"/>
      <c r="S989" s="79">
        <v>4</v>
      </c>
      <c r="T989" s="9" t="s">
        <v>339</v>
      </c>
      <c r="U989" s="9">
        <v>68000</v>
      </c>
      <c r="V989" s="209" t="s">
        <v>10</v>
      </c>
      <c r="W989" s="10" t="s">
        <v>107</v>
      </c>
      <c r="X989" s="9" t="s">
        <v>12</v>
      </c>
    </row>
    <row r="990" spans="1:74" s="4" customFormat="1" ht="80.099999999999994" customHeight="1" thickBot="1" x14ac:dyDescent="0.3">
      <c r="A990" s="9">
        <f t="shared" si="94"/>
        <v>967</v>
      </c>
      <c r="B990" s="42">
        <f t="shared" si="93"/>
        <v>19</v>
      </c>
      <c r="C990" s="9" t="s">
        <v>103</v>
      </c>
      <c r="D990" s="10" t="s">
        <v>308</v>
      </c>
      <c r="E990" s="9" t="s">
        <v>309</v>
      </c>
      <c r="F990" s="9" t="s">
        <v>413</v>
      </c>
      <c r="G990" s="9" t="s">
        <v>404</v>
      </c>
      <c r="H990" s="9" t="s">
        <v>414</v>
      </c>
      <c r="I990" s="9" t="s">
        <v>415</v>
      </c>
      <c r="J990" s="9" t="s">
        <v>416</v>
      </c>
      <c r="K990" s="9" t="s">
        <v>413</v>
      </c>
      <c r="L990" s="9">
        <v>30.702256999999999</v>
      </c>
      <c r="M990" s="9">
        <v>68.831844000000004</v>
      </c>
      <c r="N990" s="9" t="s">
        <v>6</v>
      </c>
      <c r="O990" s="9" t="s">
        <v>7</v>
      </c>
      <c r="P990" s="79" t="s">
        <v>8</v>
      </c>
      <c r="Q990" s="9"/>
      <c r="R990" s="9"/>
      <c r="S990" s="79">
        <v>5</v>
      </c>
      <c r="T990" s="9" t="s">
        <v>339</v>
      </c>
      <c r="U990" s="9">
        <v>85000</v>
      </c>
      <c r="V990" s="209" t="s">
        <v>10</v>
      </c>
      <c r="W990" s="10" t="s">
        <v>107</v>
      </c>
      <c r="X990" s="9" t="s">
        <v>12</v>
      </c>
      <c r="BJ990" s="9"/>
      <c r="BK990" s="9"/>
      <c r="BL990" s="9"/>
      <c r="BM990" s="9"/>
      <c r="BN990" s="9"/>
      <c r="BO990" s="9"/>
      <c r="BP990" s="9"/>
      <c r="BQ990" s="9"/>
      <c r="BR990" s="9"/>
      <c r="BS990" s="9"/>
      <c r="BT990" s="9"/>
      <c r="BU990" s="9"/>
      <c r="BV990" s="9"/>
    </row>
    <row r="991" spans="1:74" s="4" customFormat="1" ht="80.099999999999994" customHeight="1" thickBot="1" x14ac:dyDescent="0.3">
      <c r="A991" s="9">
        <f t="shared" si="94"/>
        <v>968</v>
      </c>
      <c r="B991" s="42">
        <f t="shared" si="93"/>
        <v>20</v>
      </c>
      <c r="C991" s="9" t="s">
        <v>103</v>
      </c>
      <c r="D991" s="10" t="s">
        <v>308</v>
      </c>
      <c r="E991" s="9" t="s">
        <v>309</v>
      </c>
      <c r="F991" s="9" t="s">
        <v>413</v>
      </c>
      <c r="G991" s="9" t="s">
        <v>404</v>
      </c>
      <c r="H991" s="9" t="s">
        <v>417</v>
      </c>
      <c r="I991" s="9" t="s">
        <v>418</v>
      </c>
      <c r="J991" s="9" t="s">
        <v>419</v>
      </c>
      <c r="K991" s="9" t="s">
        <v>413</v>
      </c>
      <c r="L991" s="9">
        <v>30.661655</v>
      </c>
      <c r="M991" s="9">
        <v>68.855502999999999</v>
      </c>
      <c r="N991" s="9" t="s">
        <v>6</v>
      </c>
      <c r="O991" s="9" t="s">
        <v>7</v>
      </c>
      <c r="P991" s="79" t="s">
        <v>8</v>
      </c>
      <c r="Q991" s="9"/>
      <c r="R991" s="9"/>
      <c r="S991" s="79">
        <v>5</v>
      </c>
      <c r="T991" s="9" t="s">
        <v>339</v>
      </c>
      <c r="U991" s="9">
        <v>85000</v>
      </c>
      <c r="V991" s="209" t="s">
        <v>10</v>
      </c>
      <c r="W991" s="10" t="s">
        <v>107</v>
      </c>
      <c r="X991" s="9" t="s">
        <v>12</v>
      </c>
      <c r="BJ991" s="9"/>
      <c r="BK991" s="9"/>
      <c r="BL991" s="9"/>
      <c r="BM991" s="9"/>
      <c r="BN991" s="9"/>
      <c r="BO991" s="9"/>
      <c r="BP991" s="9"/>
      <c r="BQ991" s="9"/>
      <c r="BR991" s="9"/>
      <c r="BS991" s="9"/>
      <c r="BT991" s="9"/>
      <c r="BU991" s="9"/>
      <c r="BV991" s="9"/>
    </row>
    <row r="992" spans="1:74" s="4" customFormat="1" ht="80.099999999999994" customHeight="1" thickBot="1" x14ac:dyDescent="0.3">
      <c r="A992" s="9">
        <f t="shared" si="94"/>
        <v>969</v>
      </c>
      <c r="B992" s="42">
        <f t="shared" si="93"/>
        <v>21</v>
      </c>
      <c r="C992" s="9" t="s">
        <v>103</v>
      </c>
      <c r="D992" s="10" t="s">
        <v>308</v>
      </c>
      <c r="E992" s="9" t="s">
        <v>309</v>
      </c>
      <c r="F992" s="9" t="s">
        <v>413</v>
      </c>
      <c r="G992" s="9" t="s">
        <v>404</v>
      </c>
      <c r="H992" s="9" t="s">
        <v>420</v>
      </c>
      <c r="I992" s="9" t="s">
        <v>421</v>
      </c>
      <c r="J992" s="9" t="s">
        <v>422</v>
      </c>
      <c r="K992" s="9" t="s">
        <v>413</v>
      </c>
      <c r="L992" s="9">
        <v>30.660795</v>
      </c>
      <c r="M992" s="9">
        <v>68.860212000000004</v>
      </c>
      <c r="N992" s="9" t="s">
        <v>6</v>
      </c>
      <c r="O992" s="9" t="s">
        <v>7</v>
      </c>
      <c r="P992" s="79" t="s">
        <v>8</v>
      </c>
      <c r="Q992" s="9"/>
      <c r="R992" s="9"/>
      <c r="S992" s="79">
        <v>4.8099999999999996</v>
      </c>
      <c r="T992" s="9" t="s">
        <v>339</v>
      </c>
      <c r="U992" s="9">
        <v>68000</v>
      </c>
      <c r="V992" s="209" t="s">
        <v>10</v>
      </c>
      <c r="W992" s="10" t="s">
        <v>107</v>
      </c>
      <c r="X992" s="9" t="s">
        <v>12</v>
      </c>
      <c r="BJ992" s="9"/>
      <c r="BK992" s="9"/>
      <c r="BL992" s="9"/>
      <c r="BM992" s="9"/>
      <c r="BN992" s="9"/>
      <c r="BO992" s="9"/>
      <c r="BP992" s="9"/>
      <c r="BQ992" s="9"/>
      <c r="BR992" s="9"/>
      <c r="BS992" s="9"/>
      <c r="BT992" s="9"/>
      <c r="BU992" s="9"/>
      <c r="BV992" s="9"/>
    </row>
    <row r="993" spans="1:74" s="4" customFormat="1" ht="80.099999999999994" customHeight="1" thickBot="1" x14ac:dyDescent="0.3">
      <c r="A993" s="9">
        <f t="shared" si="94"/>
        <v>970</v>
      </c>
      <c r="B993" s="42">
        <f t="shared" si="93"/>
        <v>22</v>
      </c>
      <c r="C993" s="9" t="s">
        <v>103</v>
      </c>
      <c r="D993" s="10" t="s">
        <v>308</v>
      </c>
      <c r="E993" s="9" t="s">
        <v>309</v>
      </c>
      <c r="F993" s="9" t="s">
        <v>413</v>
      </c>
      <c r="G993" s="9" t="s">
        <v>404</v>
      </c>
      <c r="H993" s="9" t="s">
        <v>423</v>
      </c>
      <c r="I993" s="9" t="s">
        <v>424</v>
      </c>
      <c r="J993" s="9" t="s">
        <v>369</v>
      </c>
      <c r="K993" s="9" t="s">
        <v>413</v>
      </c>
      <c r="L993" s="9">
        <v>30.654143000000001</v>
      </c>
      <c r="M993" s="9">
        <v>68.871745000000004</v>
      </c>
      <c r="N993" s="9" t="s">
        <v>6</v>
      </c>
      <c r="O993" s="9" t="s">
        <v>7</v>
      </c>
      <c r="P993" s="79" t="s">
        <v>8</v>
      </c>
      <c r="Q993" s="9"/>
      <c r="R993" s="9"/>
      <c r="S993" s="79">
        <v>2</v>
      </c>
      <c r="T993" s="9" t="s">
        <v>339</v>
      </c>
      <c r="U993" s="9">
        <v>34000</v>
      </c>
      <c r="V993" s="209" t="s">
        <v>10</v>
      </c>
      <c r="W993" s="10" t="s">
        <v>107</v>
      </c>
      <c r="X993" s="9" t="s">
        <v>12</v>
      </c>
      <c r="BJ993" s="9"/>
      <c r="BK993" s="9"/>
      <c r="BL993" s="9"/>
      <c r="BM993" s="9"/>
      <c r="BN993" s="9"/>
      <c r="BO993" s="9"/>
      <c r="BP993" s="9"/>
      <c r="BQ993" s="9"/>
      <c r="BR993" s="9"/>
      <c r="BS993" s="9"/>
      <c r="BT993" s="9"/>
      <c r="BU993" s="9"/>
      <c r="BV993" s="9"/>
    </row>
    <row r="994" spans="1:74" s="4" customFormat="1" ht="80.099999999999994" customHeight="1" thickBot="1" x14ac:dyDescent="0.3">
      <c r="A994" s="9">
        <f t="shared" si="94"/>
        <v>971</v>
      </c>
      <c r="B994" s="42">
        <f t="shared" si="93"/>
        <v>23</v>
      </c>
      <c r="C994" s="9" t="s">
        <v>103</v>
      </c>
      <c r="D994" s="10" t="s">
        <v>308</v>
      </c>
      <c r="E994" s="9" t="s">
        <v>309</v>
      </c>
      <c r="F994" s="9" t="s">
        <v>413</v>
      </c>
      <c r="G994" s="9" t="s">
        <v>404</v>
      </c>
      <c r="H994" s="9" t="s">
        <v>425</v>
      </c>
      <c r="I994" s="9" t="s">
        <v>426</v>
      </c>
      <c r="J994" s="9" t="s">
        <v>369</v>
      </c>
      <c r="K994" s="9" t="s">
        <v>413</v>
      </c>
      <c r="L994" s="9">
        <v>30.65072</v>
      </c>
      <c r="M994" s="9">
        <v>68.866129000000001</v>
      </c>
      <c r="N994" s="9" t="s">
        <v>6</v>
      </c>
      <c r="O994" s="9" t="s">
        <v>7</v>
      </c>
      <c r="P994" s="79" t="s">
        <v>8</v>
      </c>
      <c r="Q994" s="9"/>
      <c r="R994" s="9"/>
      <c r="S994" s="79">
        <v>2</v>
      </c>
      <c r="T994" s="9" t="s">
        <v>339</v>
      </c>
      <c r="U994" s="9">
        <v>34000</v>
      </c>
      <c r="V994" s="209" t="s">
        <v>10</v>
      </c>
      <c r="W994" s="10" t="s">
        <v>107</v>
      </c>
      <c r="X994" s="9" t="s">
        <v>12</v>
      </c>
      <c r="BJ994" s="9"/>
      <c r="BK994" s="9"/>
      <c r="BL994" s="9"/>
      <c r="BM994" s="9"/>
      <c r="BN994" s="9"/>
      <c r="BO994" s="9"/>
      <c r="BP994" s="9"/>
      <c r="BQ994" s="9"/>
      <c r="BR994" s="9"/>
      <c r="BS994" s="9"/>
      <c r="BT994" s="9"/>
      <c r="BU994" s="9"/>
      <c r="BV994" s="9"/>
    </row>
    <row r="995" spans="1:74" s="4" customFormat="1" ht="80.099999999999994" customHeight="1" thickBot="1" x14ac:dyDescent="0.3">
      <c r="A995" s="9">
        <f t="shared" si="94"/>
        <v>972</v>
      </c>
      <c r="B995" s="42">
        <f t="shared" si="93"/>
        <v>24</v>
      </c>
      <c r="C995" s="9" t="s">
        <v>103</v>
      </c>
      <c r="D995" s="10" t="s">
        <v>308</v>
      </c>
      <c r="E995" s="9" t="s">
        <v>309</v>
      </c>
      <c r="F995" s="9" t="s">
        <v>413</v>
      </c>
      <c r="G995" s="9" t="s">
        <v>404</v>
      </c>
      <c r="H995" s="9" t="s">
        <v>427</v>
      </c>
      <c r="I995" s="9" t="s">
        <v>428</v>
      </c>
      <c r="J995" s="9" t="s">
        <v>369</v>
      </c>
      <c r="K995" s="9" t="s">
        <v>413</v>
      </c>
      <c r="L995" s="9">
        <v>30.654250999999999</v>
      </c>
      <c r="M995" s="9">
        <v>68.872641999999999</v>
      </c>
      <c r="N995" s="9" t="s">
        <v>6</v>
      </c>
      <c r="O995" s="9" t="s">
        <v>7</v>
      </c>
      <c r="P995" s="79" t="s">
        <v>8</v>
      </c>
      <c r="Q995" s="9"/>
      <c r="R995" s="9"/>
      <c r="S995" s="79">
        <v>2</v>
      </c>
      <c r="T995" s="9" t="s">
        <v>339</v>
      </c>
      <c r="U995" s="9">
        <v>34000</v>
      </c>
      <c r="V995" s="209" t="s">
        <v>10</v>
      </c>
      <c r="W995" s="10" t="s">
        <v>107</v>
      </c>
      <c r="X995" s="9" t="s">
        <v>12</v>
      </c>
      <c r="BJ995" s="9"/>
      <c r="BK995" s="9"/>
      <c r="BL995" s="9"/>
      <c r="BM995" s="9"/>
      <c r="BN995" s="9"/>
      <c r="BO995" s="9"/>
      <c r="BP995" s="9"/>
      <c r="BQ995" s="9"/>
      <c r="BR995" s="9"/>
      <c r="BS995" s="9"/>
      <c r="BT995" s="9"/>
      <c r="BU995" s="9"/>
      <c r="BV995" s="9"/>
    </row>
    <row r="996" spans="1:74" s="4" customFormat="1" ht="80.099999999999994" customHeight="1" thickBot="1" x14ac:dyDescent="0.3">
      <c r="A996" s="9">
        <f t="shared" si="94"/>
        <v>973</v>
      </c>
      <c r="B996" s="42">
        <f t="shared" si="93"/>
        <v>25</v>
      </c>
      <c r="C996" s="9" t="s">
        <v>103</v>
      </c>
      <c r="D996" s="10" t="s">
        <v>308</v>
      </c>
      <c r="E996" s="9" t="s">
        <v>309</v>
      </c>
      <c r="F996" s="9" t="s">
        <v>413</v>
      </c>
      <c r="G996" s="9" t="s">
        <v>404</v>
      </c>
      <c r="H996" s="9" t="s">
        <v>429</v>
      </c>
      <c r="I996" s="9" t="s">
        <v>430</v>
      </c>
      <c r="J996" s="9" t="s">
        <v>369</v>
      </c>
      <c r="K996" s="9" t="s">
        <v>413</v>
      </c>
      <c r="L996" s="9">
        <v>30.656624999999998</v>
      </c>
      <c r="M996" s="9">
        <v>68.882615999999999</v>
      </c>
      <c r="N996" s="9" t="s">
        <v>6</v>
      </c>
      <c r="O996" s="9" t="s">
        <v>7</v>
      </c>
      <c r="P996" s="79" t="s">
        <v>8</v>
      </c>
      <c r="Q996" s="9"/>
      <c r="R996" s="9"/>
      <c r="S996" s="79">
        <v>2</v>
      </c>
      <c r="T996" s="9" t="s">
        <v>339</v>
      </c>
      <c r="U996" s="9">
        <v>34000</v>
      </c>
      <c r="V996" s="209" t="s">
        <v>10</v>
      </c>
      <c r="W996" s="10" t="s">
        <v>107</v>
      </c>
      <c r="X996" s="9" t="s">
        <v>12</v>
      </c>
      <c r="BJ996" s="9"/>
      <c r="BK996" s="9"/>
      <c r="BL996" s="9"/>
      <c r="BM996" s="9"/>
      <c r="BN996" s="9"/>
      <c r="BO996" s="9"/>
      <c r="BP996" s="9"/>
      <c r="BQ996" s="9"/>
      <c r="BR996" s="9"/>
      <c r="BS996" s="9"/>
      <c r="BT996" s="9"/>
      <c r="BU996" s="9"/>
      <c r="BV996" s="9"/>
    </row>
    <row r="997" spans="1:74" s="4" customFormat="1" ht="80.099999999999994" customHeight="1" thickBot="1" x14ac:dyDescent="0.3">
      <c r="A997" s="9">
        <f t="shared" si="94"/>
        <v>974</v>
      </c>
      <c r="B997" s="42">
        <f t="shared" si="93"/>
        <v>26</v>
      </c>
      <c r="C997" s="9" t="s">
        <v>103</v>
      </c>
      <c r="D997" s="10" t="s">
        <v>308</v>
      </c>
      <c r="E997" s="9" t="s">
        <v>309</v>
      </c>
      <c r="F997" s="9" t="s">
        <v>413</v>
      </c>
      <c r="G997" s="9" t="s">
        <v>404</v>
      </c>
      <c r="H997" s="9" t="s">
        <v>431</v>
      </c>
      <c r="I997" s="9" t="s">
        <v>432</v>
      </c>
      <c r="J997" s="9" t="s">
        <v>369</v>
      </c>
      <c r="K997" s="9" t="s">
        <v>413</v>
      </c>
      <c r="L997" s="9">
        <v>30.658073999999999</v>
      </c>
      <c r="M997" s="9">
        <v>68.893462</v>
      </c>
      <c r="N997" s="9" t="s">
        <v>6</v>
      </c>
      <c r="O997" s="9" t="s">
        <v>7</v>
      </c>
      <c r="P997" s="79" t="s">
        <v>8</v>
      </c>
      <c r="Q997" s="9"/>
      <c r="R997" s="9"/>
      <c r="S997" s="79">
        <v>2</v>
      </c>
      <c r="T997" s="9" t="s">
        <v>339</v>
      </c>
      <c r="U997" s="9">
        <v>34000</v>
      </c>
      <c r="V997" s="209" t="s">
        <v>10</v>
      </c>
      <c r="W997" s="10" t="s">
        <v>107</v>
      </c>
      <c r="X997" s="9" t="s">
        <v>12</v>
      </c>
      <c r="BJ997" s="9"/>
      <c r="BK997" s="9"/>
      <c r="BL997" s="9"/>
      <c r="BM997" s="9"/>
      <c r="BN997" s="9"/>
      <c r="BO997" s="9"/>
      <c r="BP997" s="9"/>
      <c r="BQ997" s="9"/>
      <c r="BR997" s="9"/>
      <c r="BS997" s="9"/>
      <c r="BT997" s="9"/>
      <c r="BU997" s="9"/>
      <c r="BV997" s="9"/>
    </row>
    <row r="998" spans="1:74" s="4" customFormat="1" ht="80.099999999999994" customHeight="1" thickBot="1" x14ac:dyDescent="0.3">
      <c r="A998" s="9">
        <f t="shared" si="94"/>
        <v>975</v>
      </c>
      <c r="B998" s="42">
        <f t="shared" si="93"/>
        <v>27</v>
      </c>
      <c r="C998" s="9" t="s">
        <v>103</v>
      </c>
      <c r="D998" s="10" t="s">
        <v>308</v>
      </c>
      <c r="E998" s="9" t="s">
        <v>309</v>
      </c>
      <c r="F998" s="9" t="s">
        <v>413</v>
      </c>
      <c r="G998" s="9" t="s">
        <v>404</v>
      </c>
      <c r="H998" s="9" t="s">
        <v>433</v>
      </c>
      <c r="I998" s="9" t="s">
        <v>434</v>
      </c>
      <c r="J998" s="9" t="s">
        <v>369</v>
      </c>
      <c r="K998" s="9" t="s">
        <v>413</v>
      </c>
      <c r="L998" s="9">
        <v>30.662972</v>
      </c>
      <c r="M998" s="9">
        <v>68.894052000000002</v>
      </c>
      <c r="N998" s="9" t="s">
        <v>6</v>
      </c>
      <c r="O998" s="9" t="s">
        <v>7</v>
      </c>
      <c r="P998" s="79" t="s">
        <v>8</v>
      </c>
      <c r="Q998" s="9"/>
      <c r="R998" s="9"/>
      <c r="S998" s="79">
        <v>2</v>
      </c>
      <c r="T998" s="9" t="s">
        <v>339</v>
      </c>
      <c r="U998" s="9">
        <v>34000</v>
      </c>
      <c r="V998" s="209" t="s">
        <v>10</v>
      </c>
      <c r="W998" s="10" t="s">
        <v>107</v>
      </c>
      <c r="X998" s="9" t="s">
        <v>12</v>
      </c>
      <c r="BJ998" s="9"/>
      <c r="BK998" s="9"/>
      <c r="BL998" s="9"/>
      <c r="BM998" s="9"/>
      <c r="BN998" s="9"/>
      <c r="BO998" s="9"/>
      <c r="BP998" s="9"/>
      <c r="BQ998" s="9"/>
      <c r="BR998" s="9"/>
      <c r="BS998" s="9"/>
      <c r="BT998" s="9"/>
      <c r="BU998" s="9"/>
      <c r="BV998" s="9"/>
    </row>
    <row r="999" spans="1:74" s="4" customFormat="1" ht="80.099999999999994" customHeight="1" thickBot="1" x14ac:dyDescent="0.3">
      <c r="A999" s="9">
        <f t="shared" si="94"/>
        <v>976</v>
      </c>
      <c r="B999" s="42">
        <f t="shared" si="93"/>
        <v>28</v>
      </c>
      <c r="C999" s="9" t="s">
        <v>103</v>
      </c>
      <c r="D999" s="10" t="s">
        <v>308</v>
      </c>
      <c r="E999" s="9" t="s">
        <v>309</v>
      </c>
      <c r="F999" s="9" t="s">
        <v>413</v>
      </c>
      <c r="G999" s="9" t="s">
        <v>404</v>
      </c>
      <c r="H999" s="9" t="s">
        <v>435</v>
      </c>
      <c r="I999" s="9" t="s">
        <v>436</v>
      </c>
      <c r="J999" s="9" t="s">
        <v>369</v>
      </c>
      <c r="K999" s="9" t="s">
        <v>413</v>
      </c>
      <c r="L999" s="9">
        <v>30.661149999999999</v>
      </c>
      <c r="M999" s="9">
        <v>68.898745000000005</v>
      </c>
      <c r="N999" s="9" t="s">
        <v>6</v>
      </c>
      <c r="O999" s="9" t="s">
        <v>7</v>
      </c>
      <c r="P999" s="79" t="s">
        <v>8</v>
      </c>
      <c r="Q999" s="9"/>
      <c r="R999" s="9"/>
      <c r="S999" s="79">
        <v>2</v>
      </c>
      <c r="T999" s="9" t="s">
        <v>339</v>
      </c>
      <c r="U999" s="9">
        <v>34000</v>
      </c>
      <c r="V999" s="209" t="s">
        <v>10</v>
      </c>
      <c r="W999" s="10" t="s">
        <v>107</v>
      </c>
      <c r="X999" s="9" t="s">
        <v>12</v>
      </c>
      <c r="BJ999" s="9"/>
      <c r="BK999" s="9"/>
      <c r="BL999" s="9"/>
      <c r="BM999" s="9"/>
      <c r="BN999" s="9"/>
      <c r="BO999" s="9"/>
      <c r="BP999" s="9"/>
      <c r="BQ999" s="9"/>
      <c r="BR999" s="9"/>
      <c r="BS999" s="9"/>
      <c r="BT999" s="9"/>
      <c r="BU999" s="9"/>
      <c r="BV999" s="9"/>
    </row>
    <row r="1000" spans="1:74" s="4" customFormat="1" ht="80.099999999999994" customHeight="1" thickBot="1" x14ac:dyDescent="0.3">
      <c r="A1000" s="9">
        <f t="shared" si="94"/>
        <v>977</v>
      </c>
      <c r="B1000" s="42">
        <f t="shared" si="93"/>
        <v>29</v>
      </c>
      <c r="C1000" s="9" t="s">
        <v>103</v>
      </c>
      <c r="D1000" s="10" t="s">
        <v>308</v>
      </c>
      <c r="E1000" s="9" t="s">
        <v>309</v>
      </c>
      <c r="F1000" s="9" t="s">
        <v>413</v>
      </c>
      <c r="G1000" s="9" t="s">
        <v>404</v>
      </c>
      <c r="H1000" s="9" t="s">
        <v>437</v>
      </c>
      <c r="I1000" s="9" t="s">
        <v>438</v>
      </c>
      <c r="J1000" s="9" t="s">
        <v>369</v>
      </c>
      <c r="K1000" s="9" t="s">
        <v>413</v>
      </c>
      <c r="L1000" s="9">
        <v>30.656528999999999</v>
      </c>
      <c r="M1000" s="9">
        <v>68.990015799999995</v>
      </c>
      <c r="N1000" s="9" t="s">
        <v>6</v>
      </c>
      <c r="O1000" s="9" t="s">
        <v>7</v>
      </c>
      <c r="P1000" s="79" t="s">
        <v>8</v>
      </c>
      <c r="Q1000" s="9"/>
      <c r="R1000" s="9"/>
      <c r="S1000" s="79">
        <v>2</v>
      </c>
      <c r="T1000" s="9" t="s">
        <v>339</v>
      </c>
      <c r="U1000" s="9">
        <v>34000</v>
      </c>
      <c r="V1000" s="209" t="s">
        <v>10</v>
      </c>
      <c r="W1000" s="10" t="s">
        <v>107</v>
      </c>
      <c r="X1000" s="9" t="s">
        <v>12</v>
      </c>
      <c r="BJ1000" s="9"/>
      <c r="BK1000" s="9"/>
      <c r="BL1000" s="9"/>
      <c r="BM1000" s="9"/>
      <c r="BN1000" s="9"/>
      <c r="BO1000" s="9"/>
      <c r="BP1000" s="9"/>
      <c r="BQ1000" s="9"/>
      <c r="BR1000" s="9"/>
      <c r="BS1000" s="9"/>
      <c r="BT1000" s="9"/>
      <c r="BU1000" s="9"/>
      <c r="BV1000" s="9"/>
    </row>
    <row r="1001" spans="1:74" s="4" customFormat="1" ht="80.099999999999994" customHeight="1" thickBot="1" x14ac:dyDescent="0.3">
      <c r="A1001" s="9">
        <f t="shared" si="94"/>
        <v>978</v>
      </c>
      <c r="B1001" s="42">
        <f t="shared" si="93"/>
        <v>30</v>
      </c>
      <c r="C1001" s="9" t="s">
        <v>103</v>
      </c>
      <c r="D1001" s="10" t="s">
        <v>308</v>
      </c>
      <c r="E1001" s="9" t="s">
        <v>309</v>
      </c>
      <c r="F1001" s="9" t="s">
        <v>413</v>
      </c>
      <c r="G1001" s="9" t="s">
        <v>404</v>
      </c>
      <c r="H1001" s="9" t="s">
        <v>439</v>
      </c>
      <c r="I1001" s="9" t="s">
        <v>440</v>
      </c>
      <c r="J1001" s="9" t="s">
        <v>369</v>
      </c>
      <c r="K1001" s="9" t="s">
        <v>413</v>
      </c>
      <c r="L1001" s="9">
        <v>30.658255</v>
      </c>
      <c r="M1001" s="9">
        <v>68.989754099999999</v>
      </c>
      <c r="N1001" s="9" t="s">
        <v>6</v>
      </c>
      <c r="O1001" s="9" t="s">
        <v>7</v>
      </c>
      <c r="P1001" s="79" t="s">
        <v>8</v>
      </c>
      <c r="Q1001" s="9"/>
      <c r="R1001" s="9"/>
      <c r="S1001" s="79">
        <v>2</v>
      </c>
      <c r="T1001" s="9" t="s">
        <v>339</v>
      </c>
      <c r="U1001" s="9">
        <v>34000</v>
      </c>
      <c r="V1001" s="209" t="s">
        <v>10</v>
      </c>
      <c r="W1001" s="10" t="s">
        <v>107</v>
      </c>
      <c r="X1001" s="9" t="s">
        <v>12</v>
      </c>
      <c r="BJ1001" s="9"/>
      <c r="BK1001" s="9"/>
      <c r="BL1001" s="9"/>
      <c r="BM1001" s="9"/>
      <c r="BN1001" s="9"/>
      <c r="BO1001" s="9"/>
      <c r="BP1001" s="9"/>
      <c r="BQ1001" s="9"/>
      <c r="BR1001" s="9"/>
      <c r="BS1001" s="9"/>
      <c r="BT1001" s="9"/>
      <c r="BU1001" s="9"/>
      <c r="BV1001" s="9"/>
    </row>
    <row r="1002" spans="1:74" s="4" customFormat="1" ht="80.099999999999994" customHeight="1" thickBot="1" x14ac:dyDescent="0.3">
      <c r="A1002" s="9">
        <f t="shared" si="94"/>
        <v>979</v>
      </c>
      <c r="B1002" s="42">
        <f t="shared" si="93"/>
        <v>31</v>
      </c>
      <c r="C1002" s="9" t="s">
        <v>103</v>
      </c>
      <c r="D1002" s="10" t="s">
        <v>308</v>
      </c>
      <c r="E1002" s="9" t="s">
        <v>309</v>
      </c>
      <c r="F1002" s="9" t="s">
        <v>413</v>
      </c>
      <c r="G1002" s="9" t="s">
        <v>404</v>
      </c>
      <c r="H1002" s="9" t="s">
        <v>441</v>
      </c>
      <c r="I1002" s="9" t="s">
        <v>442</v>
      </c>
      <c r="J1002" s="9" t="s">
        <v>369</v>
      </c>
      <c r="K1002" s="9" t="s">
        <v>413</v>
      </c>
      <c r="L1002" s="9">
        <v>30.669605000000001</v>
      </c>
      <c r="M1002" s="9">
        <v>68.880919000000006</v>
      </c>
      <c r="N1002" s="9" t="s">
        <v>6</v>
      </c>
      <c r="O1002" s="9" t="s">
        <v>7</v>
      </c>
      <c r="P1002" s="79" t="s">
        <v>8</v>
      </c>
      <c r="Q1002" s="9"/>
      <c r="R1002" s="9"/>
      <c r="S1002" s="79">
        <v>2</v>
      </c>
      <c r="T1002" s="9" t="s">
        <v>339</v>
      </c>
      <c r="U1002" s="9">
        <v>34000</v>
      </c>
      <c r="V1002" s="209" t="s">
        <v>10</v>
      </c>
      <c r="W1002" s="10" t="s">
        <v>107</v>
      </c>
      <c r="X1002" s="9" t="s">
        <v>12</v>
      </c>
      <c r="BJ1002" s="9"/>
      <c r="BK1002" s="9"/>
      <c r="BL1002" s="9"/>
      <c r="BM1002" s="9"/>
      <c r="BN1002" s="9"/>
      <c r="BO1002" s="9"/>
      <c r="BP1002" s="9"/>
      <c r="BQ1002" s="9"/>
      <c r="BR1002" s="9"/>
      <c r="BS1002" s="9"/>
      <c r="BT1002" s="9"/>
      <c r="BU1002" s="9"/>
      <c r="BV1002" s="9"/>
    </row>
    <row r="1003" spans="1:74" s="4" customFormat="1" ht="80.099999999999994" customHeight="1" thickBot="1" x14ac:dyDescent="0.3">
      <c r="A1003" s="9">
        <f t="shared" si="94"/>
        <v>980</v>
      </c>
      <c r="B1003" s="42">
        <f t="shared" si="93"/>
        <v>32</v>
      </c>
      <c r="C1003" s="9" t="s">
        <v>103</v>
      </c>
      <c r="D1003" s="10" t="s">
        <v>308</v>
      </c>
      <c r="E1003" s="9" t="s">
        <v>309</v>
      </c>
      <c r="F1003" s="9" t="s">
        <v>413</v>
      </c>
      <c r="G1003" s="9" t="s">
        <v>404</v>
      </c>
      <c r="H1003" s="9" t="s">
        <v>443</v>
      </c>
      <c r="I1003" s="9" t="s">
        <v>444</v>
      </c>
      <c r="J1003" s="9" t="s">
        <v>369</v>
      </c>
      <c r="K1003" s="9" t="s">
        <v>413</v>
      </c>
      <c r="L1003" s="9">
        <v>30.667946000000001</v>
      </c>
      <c r="M1003" s="9">
        <v>68.877611999999999</v>
      </c>
      <c r="N1003" s="9" t="s">
        <v>6</v>
      </c>
      <c r="O1003" s="9" t="s">
        <v>7</v>
      </c>
      <c r="P1003" s="79" t="s">
        <v>8</v>
      </c>
      <c r="Q1003" s="9"/>
      <c r="R1003" s="9"/>
      <c r="S1003" s="79">
        <v>2</v>
      </c>
      <c r="T1003" s="9" t="s">
        <v>339</v>
      </c>
      <c r="U1003" s="9">
        <v>34000</v>
      </c>
      <c r="V1003" s="209" t="s">
        <v>10</v>
      </c>
      <c r="W1003" s="10" t="s">
        <v>107</v>
      </c>
      <c r="X1003" s="9" t="s">
        <v>12</v>
      </c>
      <c r="BJ1003" s="9"/>
      <c r="BK1003" s="9"/>
      <c r="BL1003" s="9"/>
      <c r="BM1003" s="9"/>
      <c r="BN1003" s="9"/>
      <c r="BO1003" s="9"/>
      <c r="BP1003" s="9"/>
      <c r="BQ1003" s="9"/>
      <c r="BR1003" s="9"/>
      <c r="BS1003" s="9"/>
      <c r="BT1003" s="9"/>
      <c r="BU1003" s="9"/>
      <c r="BV1003" s="9"/>
    </row>
    <row r="1004" spans="1:74" s="4" customFormat="1" ht="80.099999999999994" customHeight="1" thickBot="1" x14ac:dyDescent="0.3">
      <c r="A1004" s="9">
        <f t="shared" si="94"/>
        <v>981</v>
      </c>
      <c r="B1004" s="42">
        <f t="shared" si="93"/>
        <v>33</v>
      </c>
      <c r="C1004" s="9" t="s">
        <v>103</v>
      </c>
      <c r="D1004" s="10" t="s">
        <v>308</v>
      </c>
      <c r="E1004" s="9" t="s">
        <v>309</v>
      </c>
      <c r="F1004" s="9" t="s">
        <v>413</v>
      </c>
      <c r="G1004" s="9" t="s">
        <v>404</v>
      </c>
      <c r="H1004" s="9" t="s">
        <v>445</v>
      </c>
      <c r="I1004" s="9" t="s">
        <v>446</v>
      </c>
      <c r="J1004" s="9" t="s">
        <v>369</v>
      </c>
      <c r="K1004" s="9" t="s">
        <v>413</v>
      </c>
      <c r="L1004" s="9">
        <v>30.664974000000001</v>
      </c>
      <c r="M1004" s="9">
        <v>68.876031999999995</v>
      </c>
      <c r="N1004" s="9" t="s">
        <v>6</v>
      </c>
      <c r="O1004" s="9" t="s">
        <v>7</v>
      </c>
      <c r="P1004" s="79" t="s">
        <v>8</v>
      </c>
      <c r="Q1004" s="9"/>
      <c r="R1004" s="9"/>
      <c r="S1004" s="79">
        <v>2</v>
      </c>
      <c r="T1004" s="9" t="s">
        <v>339</v>
      </c>
      <c r="U1004" s="9">
        <v>34000</v>
      </c>
      <c r="V1004" s="209" t="s">
        <v>10</v>
      </c>
      <c r="W1004" s="10" t="s">
        <v>107</v>
      </c>
      <c r="X1004" s="9" t="s">
        <v>12</v>
      </c>
      <c r="BJ1004" s="9"/>
      <c r="BK1004" s="9"/>
      <c r="BL1004" s="9"/>
      <c r="BM1004" s="9"/>
      <c r="BN1004" s="9"/>
      <c r="BO1004" s="9"/>
      <c r="BP1004" s="9"/>
      <c r="BQ1004" s="9"/>
      <c r="BR1004" s="9"/>
      <c r="BS1004" s="9"/>
      <c r="BT1004" s="9"/>
      <c r="BU1004" s="9"/>
      <c r="BV1004" s="9"/>
    </row>
    <row r="1005" spans="1:74" s="4" customFormat="1" ht="80.099999999999994" customHeight="1" thickBot="1" x14ac:dyDescent="0.3">
      <c r="A1005" s="9">
        <f t="shared" si="94"/>
        <v>982</v>
      </c>
      <c r="B1005" s="42">
        <f t="shared" si="93"/>
        <v>34</v>
      </c>
      <c r="C1005" s="9" t="s">
        <v>103</v>
      </c>
      <c r="D1005" s="10" t="s">
        <v>308</v>
      </c>
      <c r="E1005" s="9" t="s">
        <v>309</v>
      </c>
      <c r="F1005" s="9" t="s">
        <v>413</v>
      </c>
      <c r="G1005" s="9" t="s">
        <v>404</v>
      </c>
      <c r="H1005" s="9" t="s">
        <v>447</v>
      </c>
      <c r="I1005" s="9" t="s">
        <v>448</v>
      </c>
      <c r="J1005" s="9" t="s">
        <v>369</v>
      </c>
      <c r="K1005" s="9" t="s">
        <v>413</v>
      </c>
      <c r="L1005" s="9">
        <v>30.664166999999999</v>
      </c>
      <c r="M1005" s="9">
        <v>68.87397</v>
      </c>
      <c r="N1005" s="9" t="s">
        <v>6</v>
      </c>
      <c r="O1005" s="9" t="s">
        <v>7</v>
      </c>
      <c r="P1005" s="79" t="s">
        <v>8</v>
      </c>
      <c r="Q1005" s="9"/>
      <c r="R1005" s="9"/>
      <c r="S1005" s="79">
        <v>2</v>
      </c>
      <c r="T1005" s="9" t="s">
        <v>339</v>
      </c>
      <c r="U1005" s="9">
        <v>34000</v>
      </c>
      <c r="V1005" s="209" t="s">
        <v>10</v>
      </c>
      <c r="W1005" s="10" t="s">
        <v>107</v>
      </c>
      <c r="X1005" s="9" t="s">
        <v>12</v>
      </c>
      <c r="BJ1005" s="9"/>
      <c r="BK1005" s="9"/>
      <c r="BL1005" s="9"/>
      <c r="BM1005" s="9"/>
      <c r="BN1005" s="9"/>
      <c r="BO1005" s="9"/>
      <c r="BP1005" s="9"/>
      <c r="BQ1005" s="9"/>
      <c r="BR1005" s="9"/>
      <c r="BS1005" s="9"/>
      <c r="BT1005" s="9"/>
      <c r="BU1005" s="9"/>
      <c r="BV1005" s="9"/>
    </row>
    <row r="1006" spans="1:74" s="4" customFormat="1" ht="80.099999999999994" customHeight="1" x14ac:dyDescent="0.25">
      <c r="A1006" s="9">
        <f t="shared" si="94"/>
        <v>983</v>
      </c>
      <c r="B1006" s="42">
        <f t="shared" si="93"/>
        <v>35</v>
      </c>
      <c r="C1006" s="30" t="s">
        <v>103</v>
      </c>
      <c r="D1006" s="56" t="s">
        <v>308</v>
      </c>
      <c r="E1006" s="30" t="s">
        <v>449</v>
      </c>
      <c r="F1006" s="30" t="s">
        <v>450</v>
      </c>
      <c r="G1006" s="30" t="s">
        <v>451</v>
      </c>
      <c r="H1006" s="30" t="s">
        <v>452</v>
      </c>
      <c r="I1006" s="30" t="s">
        <v>453</v>
      </c>
      <c r="J1006" s="30" t="s">
        <v>369</v>
      </c>
      <c r="K1006" s="30" t="s">
        <v>450</v>
      </c>
      <c r="L1006" s="30">
        <v>30.851322</v>
      </c>
      <c r="M1006" s="30">
        <v>69.038826999999998</v>
      </c>
      <c r="N1006" s="30" t="s">
        <v>6</v>
      </c>
      <c r="O1006" s="30" t="s">
        <v>7</v>
      </c>
      <c r="P1006" s="186" t="s">
        <v>8</v>
      </c>
      <c r="Q1006" s="30"/>
      <c r="R1006" s="30"/>
      <c r="S1006" s="186">
        <v>2</v>
      </c>
      <c r="T1006" s="30" t="s">
        <v>339</v>
      </c>
      <c r="U1006" s="30">
        <v>34000</v>
      </c>
      <c r="V1006" s="33" t="s">
        <v>10</v>
      </c>
      <c r="W1006" s="56" t="s">
        <v>107</v>
      </c>
      <c r="X1006" s="9" t="s">
        <v>12</v>
      </c>
      <c r="BJ1006" s="9"/>
      <c r="BK1006" s="9"/>
      <c r="BL1006" s="9"/>
      <c r="BM1006" s="9"/>
      <c r="BN1006" s="9"/>
      <c r="BO1006" s="9"/>
      <c r="BP1006" s="9"/>
      <c r="BQ1006" s="9"/>
      <c r="BR1006" s="9"/>
      <c r="BS1006" s="9"/>
      <c r="BT1006" s="9"/>
      <c r="BU1006" s="9"/>
      <c r="BV1006" s="9"/>
    </row>
    <row r="1007" spans="1:74" s="4" customFormat="1" ht="80.099999999999994" customHeight="1" x14ac:dyDescent="0.25">
      <c r="A1007" s="9">
        <f t="shared" si="94"/>
        <v>984</v>
      </c>
      <c r="B1007" s="42">
        <f t="shared" si="93"/>
        <v>36</v>
      </c>
      <c r="C1007" s="9" t="s">
        <v>103</v>
      </c>
      <c r="D1007" s="10" t="s">
        <v>308</v>
      </c>
      <c r="E1007" s="9" t="s">
        <v>449</v>
      </c>
      <c r="F1007" s="9" t="s">
        <v>450</v>
      </c>
      <c r="G1007" s="9" t="s">
        <v>451</v>
      </c>
      <c r="H1007" s="9" t="s">
        <v>454</v>
      </c>
      <c r="I1007" s="9" t="s">
        <v>455</v>
      </c>
      <c r="J1007" s="9" t="s">
        <v>369</v>
      </c>
      <c r="K1007" s="9" t="s">
        <v>450</v>
      </c>
      <c r="L1007" s="9">
        <v>30.858816999999998</v>
      </c>
      <c r="M1007" s="9">
        <v>69.041034999999994</v>
      </c>
      <c r="N1007" s="9" t="s">
        <v>6</v>
      </c>
      <c r="O1007" s="9" t="s">
        <v>7</v>
      </c>
      <c r="P1007" s="9" t="s">
        <v>8</v>
      </c>
      <c r="Q1007" s="9"/>
      <c r="R1007" s="9"/>
      <c r="S1007" s="9">
        <v>2</v>
      </c>
      <c r="T1007" s="9" t="s">
        <v>339</v>
      </c>
      <c r="U1007" s="9">
        <v>34000</v>
      </c>
      <c r="V1007" s="28" t="s">
        <v>10</v>
      </c>
      <c r="W1007" s="10" t="s">
        <v>107</v>
      </c>
      <c r="X1007" s="9" t="s">
        <v>12</v>
      </c>
      <c r="BJ1007" s="9"/>
      <c r="BK1007" s="9"/>
      <c r="BL1007" s="9"/>
      <c r="BM1007" s="9"/>
      <c r="BN1007" s="9"/>
      <c r="BO1007" s="9"/>
      <c r="BP1007" s="9"/>
      <c r="BQ1007" s="9"/>
      <c r="BR1007" s="9"/>
      <c r="BS1007" s="9"/>
      <c r="BT1007" s="9"/>
      <c r="BU1007" s="9"/>
      <c r="BV1007" s="9"/>
    </row>
    <row r="1008" spans="1:74" s="9" customFormat="1" ht="80.099999999999994" customHeight="1" x14ac:dyDescent="0.25">
      <c r="A1008" s="9">
        <f>A1007+1</f>
        <v>985</v>
      </c>
      <c r="B1008" s="9">
        <v>1</v>
      </c>
      <c r="C1008" s="9" t="s">
        <v>103</v>
      </c>
      <c r="D1008" s="10" t="s">
        <v>308</v>
      </c>
      <c r="E1008" s="9" t="s">
        <v>449</v>
      </c>
      <c r="F1008" s="9" t="s">
        <v>450</v>
      </c>
      <c r="G1008" s="9" t="s">
        <v>451</v>
      </c>
      <c r="H1008" s="112" t="s">
        <v>456</v>
      </c>
      <c r="I1008" s="113" t="s">
        <v>457</v>
      </c>
      <c r="J1008" s="65" t="s">
        <v>369</v>
      </c>
      <c r="K1008" s="114" t="s">
        <v>458</v>
      </c>
      <c r="L1008" s="42">
        <v>30.867353999999999</v>
      </c>
      <c r="M1008" s="42">
        <v>69.04974</v>
      </c>
      <c r="N1008" s="76" t="s">
        <v>6</v>
      </c>
      <c r="O1008" s="74" t="s">
        <v>7</v>
      </c>
      <c r="P1008" s="42" t="s">
        <v>8</v>
      </c>
      <c r="Q1008" s="42"/>
      <c r="R1008" s="42"/>
      <c r="S1008" s="42">
        <v>2</v>
      </c>
      <c r="T1008" s="9" t="s">
        <v>459</v>
      </c>
      <c r="U1008" s="9">
        <v>25000</v>
      </c>
      <c r="V1008" s="28" t="s">
        <v>10</v>
      </c>
      <c r="W1008" s="10" t="s">
        <v>107</v>
      </c>
      <c r="X1008" s="9" t="s">
        <v>12</v>
      </c>
      <c r="Y1008" s="4"/>
      <c r="Z1008" s="303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  <c r="BI1008" s="4"/>
    </row>
    <row r="1009" spans="1:61" s="30" customFormat="1" ht="80.099999999999994" customHeight="1" x14ac:dyDescent="0.25">
      <c r="A1009" s="9">
        <f t="shared" ref="A1009:B1024" si="95">A1008+1</f>
        <v>986</v>
      </c>
      <c r="B1009" s="9">
        <f>B1008+1</f>
        <v>2</v>
      </c>
      <c r="C1009" s="9" t="s">
        <v>103</v>
      </c>
      <c r="D1009" s="10" t="s">
        <v>308</v>
      </c>
      <c r="E1009" s="9" t="s">
        <v>449</v>
      </c>
      <c r="F1009" s="9" t="s">
        <v>450</v>
      </c>
      <c r="G1009" s="9" t="s">
        <v>451</v>
      </c>
      <c r="H1009" s="110" t="s">
        <v>460</v>
      </c>
      <c r="I1009" s="115" t="s">
        <v>461</v>
      </c>
      <c r="J1009" s="39" t="s">
        <v>369</v>
      </c>
      <c r="K1009" s="110" t="s">
        <v>458</v>
      </c>
      <c r="L1009" s="9">
        <v>30.870639000000001</v>
      </c>
      <c r="M1009" s="9">
        <v>69.063068999999999</v>
      </c>
      <c r="N1009" s="33" t="s">
        <v>6</v>
      </c>
      <c r="O1009" s="30" t="s">
        <v>7</v>
      </c>
      <c r="P1009" s="186" t="s">
        <v>8</v>
      </c>
      <c r="Q1009" s="9"/>
      <c r="R1009" s="9"/>
      <c r="S1009" s="79">
        <v>2</v>
      </c>
      <c r="T1009" s="9" t="s">
        <v>459</v>
      </c>
      <c r="U1009" s="9">
        <v>25000</v>
      </c>
      <c r="V1009" s="33" t="s">
        <v>10</v>
      </c>
      <c r="W1009" s="10" t="s">
        <v>107</v>
      </c>
      <c r="X1009" s="9" t="s">
        <v>12</v>
      </c>
      <c r="Y1009" s="4"/>
      <c r="Z1009" s="303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</row>
    <row r="1010" spans="1:61" s="4" customFormat="1" ht="80.099999999999994" customHeight="1" x14ac:dyDescent="0.25">
      <c r="A1010" s="9">
        <f t="shared" si="95"/>
        <v>987</v>
      </c>
      <c r="B1010" s="9">
        <f t="shared" si="95"/>
        <v>3</v>
      </c>
      <c r="C1010" s="9" t="s">
        <v>103</v>
      </c>
      <c r="D1010" s="10" t="s">
        <v>308</v>
      </c>
      <c r="E1010" s="9" t="s">
        <v>449</v>
      </c>
      <c r="F1010" s="9" t="s">
        <v>450</v>
      </c>
      <c r="G1010" s="9" t="s">
        <v>451</v>
      </c>
      <c r="H1010" s="110" t="s">
        <v>462</v>
      </c>
      <c r="I1010" s="115" t="s">
        <v>463</v>
      </c>
      <c r="J1010" s="39" t="s">
        <v>369</v>
      </c>
      <c r="K1010" s="110" t="s">
        <v>458</v>
      </c>
      <c r="L1010" s="9">
        <v>30.880875</v>
      </c>
      <c r="M1010" s="9">
        <v>69.057222999999993</v>
      </c>
      <c r="N1010" s="33" t="s">
        <v>6</v>
      </c>
      <c r="O1010" s="30" t="s">
        <v>7</v>
      </c>
      <c r="P1010" s="186" t="s">
        <v>8</v>
      </c>
      <c r="Q1010" s="9"/>
      <c r="R1010" s="9"/>
      <c r="S1010" s="79">
        <v>2</v>
      </c>
      <c r="T1010" s="9" t="s">
        <v>459</v>
      </c>
      <c r="U1010" s="9">
        <v>25000</v>
      </c>
      <c r="V1010" s="33" t="s">
        <v>10</v>
      </c>
      <c r="W1010" s="10" t="s">
        <v>107</v>
      </c>
      <c r="X1010" s="9" t="s">
        <v>12</v>
      </c>
      <c r="Z1010" s="303"/>
    </row>
    <row r="1011" spans="1:61" s="4" customFormat="1" ht="80.099999999999994" customHeight="1" x14ac:dyDescent="0.25">
      <c r="A1011" s="9">
        <f t="shared" ref="A1011" si="96">A1010+1</f>
        <v>988</v>
      </c>
      <c r="B1011" s="9">
        <f t="shared" si="95"/>
        <v>4</v>
      </c>
      <c r="C1011" s="9" t="s">
        <v>103</v>
      </c>
      <c r="D1011" s="10" t="s">
        <v>308</v>
      </c>
      <c r="E1011" s="9" t="s">
        <v>449</v>
      </c>
      <c r="F1011" s="9" t="s">
        <v>450</v>
      </c>
      <c r="G1011" s="9" t="s">
        <v>451</v>
      </c>
      <c r="H1011" s="110" t="s">
        <v>464</v>
      </c>
      <c r="I1011" s="115" t="s">
        <v>465</v>
      </c>
      <c r="J1011" s="39" t="s">
        <v>369</v>
      </c>
      <c r="K1011" s="110" t="s">
        <v>458</v>
      </c>
      <c r="L1011" s="9">
        <v>30.884944000000001</v>
      </c>
      <c r="M1011" s="9">
        <v>69.065144000000004</v>
      </c>
      <c r="N1011" s="33" t="s">
        <v>6</v>
      </c>
      <c r="O1011" s="30" t="s">
        <v>7</v>
      </c>
      <c r="P1011" s="186" t="s">
        <v>8</v>
      </c>
      <c r="Q1011" s="9"/>
      <c r="R1011" s="9"/>
      <c r="S1011" s="79">
        <v>2</v>
      </c>
      <c r="T1011" s="9" t="s">
        <v>459</v>
      </c>
      <c r="U1011" s="9">
        <v>25000</v>
      </c>
      <c r="V1011" s="33" t="s">
        <v>10</v>
      </c>
      <c r="W1011" s="10" t="s">
        <v>107</v>
      </c>
      <c r="X1011" s="9" t="s">
        <v>12</v>
      </c>
      <c r="Z1011" s="303"/>
    </row>
    <row r="1012" spans="1:61" s="4" customFormat="1" ht="80.099999999999994" customHeight="1" x14ac:dyDescent="0.25">
      <c r="A1012" s="9">
        <f t="shared" ref="A1012" si="97">A1011+1</f>
        <v>989</v>
      </c>
      <c r="B1012" s="9">
        <f t="shared" si="95"/>
        <v>5</v>
      </c>
      <c r="C1012" s="9" t="s">
        <v>103</v>
      </c>
      <c r="D1012" s="10" t="s">
        <v>308</v>
      </c>
      <c r="E1012" s="9" t="s">
        <v>449</v>
      </c>
      <c r="F1012" s="9" t="s">
        <v>450</v>
      </c>
      <c r="G1012" s="9" t="s">
        <v>451</v>
      </c>
      <c r="H1012" s="110" t="s">
        <v>466</v>
      </c>
      <c r="I1012" s="115" t="s">
        <v>467</v>
      </c>
      <c r="J1012" s="39" t="s">
        <v>369</v>
      </c>
      <c r="K1012" s="110" t="s">
        <v>458</v>
      </c>
      <c r="L1012" s="9">
        <v>30.888141999999998</v>
      </c>
      <c r="M1012" s="9">
        <v>69.078394000000003</v>
      </c>
      <c r="N1012" s="33" t="s">
        <v>6</v>
      </c>
      <c r="O1012" s="30" t="s">
        <v>7</v>
      </c>
      <c r="P1012" s="186" t="s">
        <v>8</v>
      </c>
      <c r="Q1012" s="9"/>
      <c r="R1012" s="9"/>
      <c r="S1012" s="79">
        <v>2</v>
      </c>
      <c r="T1012" s="9" t="s">
        <v>459</v>
      </c>
      <c r="U1012" s="9">
        <v>25000</v>
      </c>
      <c r="V1012" s="33" t="s">
        <v>10</v>
      </c>
      <c r="W1012" s="10" t="s">
        <v>107</v>
      </c>
      <c r="X1012" s="9" t="s">
        <v>12</v>
      </c>
      <c r="Z1012" s="303"/>
    </row>
    <row r="1013" spans="1:61" s="4" customFormat="1" ht="80.099999999999994" customHeight="1" x14ac:dyDescent="0.25">
      <c r="A1013" s="9">
        <f t="shared" ref="A1013" si="98">A1012+1</f>
        <v>990</v>
      </c>
      <c r="B1013" s="9">
        <f t="shared" si="95"/>
        <v>6</v>
      </c>
      <c r="C1013" s="9" t="s">
        <v>103</v>
      </c>
      <c r="D1013" s="10" t="s">
        <v>308</v>
      </c>
      <c r="E1013" s="9" t="s">
        <v>449</v>
      </c>
      <c r="F1013" s="9" t="s">
        <v>450</v>
      </c>
      <c r="G1013" s="9" t="s">
        <v>451</v>
      </c>
      <c r="H1013" s="110" t="s">
        <v>468</v>
      </c>
      <c r="I1013" s="115" t="s">
        <v>469</v>
      </c>
      <c r="J1013" s="39" t="s">
        <v>369</v>
      </c>
      <c r="K1013" s="110" t="s">
        <v>458</v>
      </c>
      <c r="L1013" s="9">
        <v>30.878250000000001</v>
      </c>
      <c r="M1013" s="9">
        <v>69.083819000000005</v>
      </c>
      <c r="N1013" s="33" t="s">
        <v>6</v>
      </c>
      <c r="O1013" s="30" t="s">
        <v>7</v>
      </c>
      <c r="P1013" s="186" t="s">
        <v>8</v>
      </c>
      <c r="Q1013" s="9"/>
      <c r="R1013" s="9"/>
      <c r="S1013" s="79">
        <v>2</v>
      </c>
      <c r="T1013" s="9" t="s">
        <v>459</v>
      </c>
      <c r="U1013" s="9">
        <v>25000</v>
      </c>
      <c r="V1013" s="33" t="s">
        <v>10</v>
      </c>
      <c r="W1013" s="10" t="s">
        <v>107</v>
      </c>
      <c r="X1013" s="9" t="s">
        <v>12</v>
      </c>
      <c r="Z1013" s="303"/>
    </row>
    <row r="1014" spans="1:61" s="4" customFormat="1" ht="80.099999999999994" customHeight="1" x14ac:dyDescent="0.25">
      <c r="A1014" s="9">
        <f t="shared" ref="A1014" si="99">A1013+1</f>
        <v>991</v>
      </c>
      <c r="B1014" s="9">
        <f t="shared" si="95"/>
        <v>7</v>
      </c>
      <c r="C1014" s="9" t="s">
        <v>103</v>
      </c>
      <c r="D1014" s="10" t="s">
        <v>308</v>
      </c>
      <c r="E1014" s="9" t="s">
        <v>449</v>
      </c>
      <c r="F1014" s="9" t="s">
        <v>450</v>
      </c>
      <c r="G1014" s="9" t="s">
        <v>451</v>
      </c>
      <c r="H1014" s="110" t="s">
        <v>470</v>
      </c>
      <c r="I1014" s="115" t="s">
        <v>471</v>
      </c>
      <c r="J1014" s="39" t="s">
        <v>369</v>
      </c>
      <c r="K1014" s="110" t="s">
        <v>458</v>
      </c>
      <c r="L1014" s="9">
        <v>30.886525200000001</v>
      </c>
      <c r="M1014" s="9">
        <v>69.088588999999999</v>
      </c>
      <c r="N1014" s="33" t="s">
        <v>6</v>
      </c>
      <c r="O1014" s="30" t="s">
        <v>7</v>
      </c>
      <c r="P1014" s="186" t="s">
        <v>8</v>
      </c>
      <c r="Q1014" s="9"/>
      <c r="R1014" s="9"/>
      <c r="S1014" s="79">
        <v>2</v>
      </c>
      <c r="T1014" s="9" t="s">
        <v>459</v>
      </c>
      <c r="U1014" s="9">
        <v>25000</v>
      </c>
      <c r="V1014" s="33" t="s">
        <v>10</v>
      </c>
      <c r="W1014" s="10" t="s">
        <v>107</v>
      </c>
      <c r="X1014" s="9" t="s">
        <v>12</v>
      </c>
      <c r="Z1014" s="303"/>
    </row>
    <row r="1015" spans="1:61" s="4" customFormat="1" ht="80.099999999999994" customHeight="1" x14ac:dyDescent="0.25">
      <c r="A1015" s="9">
        <f t="shared" ref="A1015" si="100">A1014+1</f>
        <v>992</v>
      </c>
      <c r="B1015" s="9">
        <f t="shared" si="95"/>
        <v>8</v>
      </c>
      <c r="C1015" s="9" t="s">
        <v>103</v>
      </c>
      <c r="D1015" s="10" t="s">
        <v>308</v>
      </c>
      <c r="E1015" s="9" t="s">
        <v>449</v>
      </c>
      <c r="F1015" s="9" t="s">
        <v>450</v>
      </c>
      <c r="G1015" s="9" t="s">
        <v>451</v>
      </c>
      <c r="H1015" s="110" t="s">
        <v>472</v>
      </c>
      <c r="I1015" s="115" t="s">
        <v>473</v>
      </c>
      <c r="J1015" s="39" t="s">
        <v>369</v>
      </c>
      <c r="K1015" s="110" t="s">
        <v>458</v>
      </c>
      <c r="L1015" s="9">
        <v>30.857344000000001</v>
      </c>
      <c r="M1015" s="9">
        <v>69.088032999999996</v>
      </c>
      <c r="N1015" s="33" t="s">
        <v>6</v>
      </c>
      <c r="O1015" s="30" t="s">
        <v>7</v>
      </c>
      <c r="P1015" s="186" t="s">
        <v>8</v>
      </c>
      <c r="Q1015" s="9"/>
      <c r="R1015" s="9"/>
      <c r="S1015" s="79">
        <v>2</v>
      </c>
      <c r="T1015" s="9" t="s">
        <v>459</v>
      </c>
      <c r="U1015" s="9">
        <v>25000</v>
      </c>
      <c r="V1015" s="33" t="s">
        <v>10</v>
      </c>
      <c r="W1015" s="10" t="s">
        <v>107</v>
      </c>
      <c r="X1015" s="9" t="s">
        <v>12</v>
      </c>
      <c r="Z1015" s="303"/>
    </row>
    <row r="1016" spans="1:61" s="4" customFormat="1" ht="80.099999999999994" customHeight="1" x14ac:dyDescent="0.25">
      <c r="A1016" s="9">
        <f t="shared" ref="A1016" si="101">A1015+1</f>
        <v>993</v>
      </c>
      <c r="B1016" s="9">
        <f t="shared" si="95"/>
        <v>9</v>
      </c>
      <c r="C1016" s="9" t="s">
        <v>103</v>
      </c>
      <c r="D1016" s="10" t="s">
        <v>308</v>
      </c>
      <c r="E1016" s="9" t="s">
        <v>316</v>
      </c>
      <c r="F1016" s="9" t="s">
        <v>450</v>
      </c>
      <c r="G1016" s="9" t="s">
        <v>451</v>
      </c>
      <c r="H1016" s="110" t="s">
        <v>474</v>
      </c>
      <c r="I1016" s="115" t="s">
        <v>475</v>
      </c>
      <c r="J1016" s="39" t="s">
        <v>369</v>
      </c>
      <c r="K1016" s="110" t="s">
        <v>323</v>
      </c>
      <c r="L1016" s="9">
        <v>30.8261</v>
      </c>
      <c r="M1016" s="9">
        <v>67.715331000000006</v>
      </c>
      <c r="N1016" s="33" t="s">
        <v>6</v>
      </c>
      <c r="O1016" s="30" t="s">
        <v>7</v>
      </c>
      <c r="P1016" s="186" t="s">
        <v>8</v>
      </c>
      <c r="Q1016" s="9"/>
      <c r="R1016" s="9"/>
      <c r="S1016" s="79">
        <v>2</v>
      </c>
      <c r="T1016" s="9" t="s">
        <v>459</v>
      </c>
      <c r="U1016" s="9">
        <v>25000</v>
      </c>
      <c r="V1016" s="33" t="s">
        <v>10</v>
      </c>
      <c r="W1016" s="10" t="s">
        <v>107</v>
      </c>
      <c r="X1016" s="9" t="s">
        <v>12</v>
      </c>
      <c r="Z1016" s="303"/>
    </row>
    <row r="1017" spans="1:61" s="4" customFormat="1" ht="80.099999999999994" customHeight="1" x14ac:dyDescent="0.25">
      <c r="A1017" s="9">
        <f t="shared" ref="A1017" si="102">A1016+1</f>
        <v>994</v>
      </c>
      <c r="B1017" s="9">
        <f t="shared" si="95"/>
        <v>10</v>
      </c>
      <c r="C1017" s="9" t="s">
        <v>103</v>
      </c>
      <c r="D1017" s="10" t="s">
        <v>308</v>
      </c>
      <c r="E1017" s="9" t="s">
        <v>316</v>
      </c>
      <c r="F1017" s="9" t="s">
        <v>476</v>
      </c>
      <c r="G1017" s="110" t="s">
        <v>323</v>
      </c>
      <c r="H1017" s="110" t="s">
        <v>420</v>
      </c>
      <c r="I1017" s="115" t="s">
        <v>477</v>
      </c>
      <c r="J1017" s="39" t="s">
        <v>369</v>
      </c>
      <c r="K1017" s="110" t="s">
        <v>323</v>
      </c>
      <c r="L1017" s="9">
        <v>30.827881999999999</v>
      </c>
      <c r="M1017" s="9">
        <v>67.708748999999997</v>
      </c>
      <c r="N1017" s="33" t="s">
        <v>6</v>
      </c>
      <c r="O1017" s="30" t="s">
        <v>7</v>
      </c>
      <c r="P1017" s="186" t="s">
        <v>8</v>
      </c>
      <c r="Q1017" s="9"/>
      <c r="R1017" s="9"/>
      <c r="S1017" s="79">
        <v>2</v>
      </c>
      <c r="T1017" s="9" t="s">
        <v>459</v>
      </c>
      <c r="U1017" s="9">
        <v>25000</v>
      </c>
      <c r="V1017" s="33" t="s">
        <v>10</v>
      </c>
      <c r="W1017" s="10" t="s">
        <v>107</v>
      </c>
      <c r="X1017" s="9" t="s">
        <v>12</v>
      </c>
      <c r="Z1017" s="303"/>
    </row>
    <row r="1018" spans="1:61" s="4" customFormat="1" ht="80.099999999999994" customHeight="1" x14ac:dyDescent="0.25">
      <c r="A1018" s="9">
        <f t="shared" ref="A1018" si="103">A1017+1</f>
        <v>995</v>
      </c>
      <c r="B1018" s="9">
        <f t="shared" si="95"/>
        <v>11</v>
      </c>
      <c r="C1018" s="9" t="s">
        <v>103</v>
      </c>
      <c r="D1018" s="10" t="s">
        <v>308</v>
      </c>
      <c r="E1018" s="9" t="s">
        <v>316</v>
      </c>
      <c r="F1018" s="9" t="s">
        <v>476</v>
      </c>
      <c r="G1018" s="110" t="s">
        <v>323</v>
      </c>
      <c r="H1018" s="110" t="s">
        <v>478</v>
      </c>
      <c r="I1018" s="115" t="s">
        <v>479</v>
      </c>
      <c r="J1018" s="39" t="s">
        <v>369</v>
      </c>
      <c r="K1018" s="110" t="s">
        <v>323</v>
      </c>
      <c r="L1018" s="9">
        <v>30.829556</v>
      </c>
      <c r="M1018" s="9">
        <v>67.699807000000007</v>
      </c>
      <c r="N1018" s="33" t="s">
        <v>6</v>
      </c>
      <c r="O1018" s="30" t="s">
        <v>7</v>
      </c>
      <c r="P1018" s="186" t="s">
        <v>8</v>
      </c>
      <c r="Q1018" s="9"/>
      <c r="R1018" s="9"/>
      <c r="S1018" s="79">
        <v>2</v>
      </c>
      <c r="T1018" s="9" t="s">
        <v>459</v>
      </c>
      <c r="U1018" s="9">
        <v>25000</v>
      </c>
      <c r="V1018" s="33" t="s">
        <v>10</v>
      </c>
      <c r="W1018" s="10" t="s">
        <v>107</v>
      </c>
      <c r="X1018" s="9" t="s">
        <v>12</v>
      </c>
      <c r="Z1018" s="303"/>
    </row>
    <row r="1019" spans="1:61" s="4" customFormat="1" ht="80.099999999999994" customHeight="1" x14ac:dyDescent="0.25">
      <c r="A1019" s="9">
        <f t="shared" ref="A1019" si="104">A1018+1</f>
        <v>996</v>
      </c>
      <c r="B1019" s="9">
        <f t="shared" si="95"/>
        <v>12</v>
      </c>
      <c r="C1019" s="9" t="s">
        <v>103</v>
      </c>
      <c r="D1019" s="10" t="s">
        <v>308</v>
      </c>
      <c r="E1019" s="9" t="s">
        <v>309</v>
      </c>
      <c r="F1019" s="9" t="s">
        <v>480</v>
      </c>
      <c r="G1019" s="9" t="s">
        <v>481</v>
      </c>
      <c r="H1019" s="110" t="s">
        <v>482</v>
      </c>
      <c r="I1019" s="115" t="s">
        <v>483</v>
      </c>
      <c r="J1019" s="39" t="s">
        <v>484</v>
      </c>
      <c r="K1019" s="110" t="s">
        <v>389</v>
      </c>
      <c r="L1019" s="9">
        <v>30.674896</v>
      </c>
      <c r="M1019" s="9">
        <v>68.538235</v>
      </c>
      <c r="N1019" s="33" t="s">
        <v>6</v>
      </c>
      <c r="O1019" s="30" t="s">
        <v>7</v>
      </c>
      <c r="P1019" s="186" t="s">
        <v>8</v>
      </c>
      <c r="Q1019" s="9"/>
      <c r="R1019" s="9"/>
      <c r="S1019" s="79">
        <v>2</v>
      </c>
      <c r="T1019" s="9" t="s">
        <v>459</v>
      </c>
      <c r="U1019" s="9">
        <v>25000</v>
      </c>
      <c r="V1019" s="33" t="s">
        <v>10</v>
      </c>
      <c r="W1019" s="10" t="s">
        <v>107</v>
      </c>
      <c r="X1019" s="9" t="s">
        <v>12</v>
      </c>
      <c r="Z1019" s="303"/>
    </row>
    <row r="1020" spans="1:61" s="4" customFormat="1" ht="80.099999999999994" customHeight="1" x14ac:dyDescent="0.25">
      <c r="A1020" s="9">
        <f t="shared" ref="A1020" si="105">A1019+1</f>
        <v>997</v>
      </c>
      <c r="B1020" s="9">
        <f t="shared" si="95"/>
        <v>13</v>
      </c>
      <c r="C1020" s="9" t="s">
        <v>103</v>
      </c>
      <c r="D1020" s="10" t="s">
        <v>308</v>
      </c>
      <c r="E1020" s="9" t="s">
        <v>309</v>
      </c>
      <c r="F1020" s="9" t="s">
        <v>480</v>
      </c>
      <c r="G1020" s="9" t="s">
        <v>481</v>
      </c>
      <c r="H1020" s="110" t="s">
        <v>468</v>
      </c>
      <c r="I1020" s="115" t="s">
        <v>485</v>
      </c>
      <c r="J1020" s="39" t="s">
        <v>484</v>
      </c>
      <c r="K1020" s="110" t="s">
        <v>389</v>
      </c>
      <c r="L1020" s="9">
        <v>30.674795</v>
      </c>
      <c r="M1020" s="9">
        <v>68.538340000000005</v>
      </c>
      <c r="N1020" s="33" t="s">
        <v>6</v>
      </c>
      <c r="O1020" s="30" t="s">
        <v>7</v>
      </c>
      <c r="P1020" s="186" t="s">
        <v>8</v>
      </c>
      <c r="Q1020" s="9"/>
      <c r="R1020" s="9"/>
      <c r="S1020" s="79">
        <v>2</v>
      </c>
      <c r="T1020" s="9" t="s">
        <v>459</v>
      </c>
      <c r="U1020" s="9">
        <v>25000</v>
      </c>
      <c r="V1020" s="33" t="s">
        <v>10</v>
      </c>
      <c r="W1020" s="10" t="s">
        <v>107</v>
      </c>
      <c r="X1020" s="9" t="s">
        <v>12</v>
      </c>
      <c r="Z1020" s="303"/>
    </row>
    <row r="1021" spans="1:61" s="4" customFormat="1" ht="80.099999999999994" customHeight="1" x14ac:dyDescent="0.25">
      <c r="A1021" s="9">
        <f t="shared" ref="A1021" si="106">A1020+1</f>
        <v>998</v>
      </c>
      <c r="B1021" s="9">
        <f t="shared" si="95"/>
        <v>14</v>
      </c>
      <c r="C1021" s="9" t="s">
        <v>103</v>
      </c>
      <c r="D1021" s="10" t="s">
        <v>308</v>
      </c>
      <c r="E1021" s="9" t="s">
        <v>309</v>
      </c>
      <c r="F1021" s="9" t="s">
        <v>480</v>
      </c>
      <c r="G1021" s="9" t="s">
        <v>481</v>
      </c>
      <c r="H1021" s="110" t="s">
        <v>486</v>
      </c>
      <c r="I1021" s="115" t="s">
        <v>487</v>
      </c>
      <c r="J1021" s="39" t="s">
        <v>369</v>
      </c>
      <c r="K1021" s="110" t="s">
        <v>389</v>
      </c>
      <c r="L1021" s="9">
        <v>30.682880000000001</v>
      </c>
      <c r="M1021" s="9">
        <v>68.539578000000006</v>
      </c>
      <c r="N1021" s="33" t="s">
        <v>6</v>
      </c>
      <c r="O1021" s="30" t="s">
        <v>7</v>
      </c>
      <c r="P1021" s="186" t="s">
        <v>8</v>
      </c>
      <c r="Q1021" s="9"/>
      <c r="R1021" s="9"/>
      <c r="S1021" s="79">
        <v>2</v>
      </c>
      <c r="T1021" s="9" t="s">
        <v>459</v>
      </c>
      <c r="U1021" s="9">
        <v>25000</v>
      </c>
      <c r="V1021" s="33" t="s">
        <v>10</v>
      </c>
      <c r="W1021" s="10" t="s">
        <v>107</v>
      </c>
      <c r="X1021" s="9" t="s">
        <v>12</v>
      </c>
      <c r="Z1021" s="303"/>
    </row>
    <row r="1022" spans="1:61" s="4" customFormat="1" ht="80.099999999999994" customHeight="1" x14ac:dyDescent="0.25">
      <c r="A1022" s="9">
        <f t="shared" ref="A1022" si="107">A1021+1</f>
        <v>999</v>
      </c>
      <c r="B1022" s="9">
        <f t="shared" si="95"/>
        <v>15</v>
      </c>
      <c r="C1022" s="9" t="s">
        <v>103</v>
      </c>
      <c r="D1022" s="10" t="s">
        <v>308</v>
      </c>
      <c r="E1022" s="9" t="s">
        <v>309</v>
      </c>
      <c r="F1022" s="9" t="s">
        <v>480</v>
      </c>
      <c r="G1022" s="9" t="s">
        <v>481</v>
      </c>
      <c r="H1022" s="110" t="s">
        <v>488</v>
      </c>
      <c r="I1022" s="115" t="s">
        <v>489</v>
      </c>
      <c r="J1022" s="39" t="s">
        <v>369</v>
      </c>
      <c r="K1022" s="110" t="s">
        <v>389</v>
      </c>
      <c r="L1022" s="9">
        <v>30.682880000000001</v>
      </c>
      <c r="M1022" s="9">
        <v>68.539578000000006</v>
      </c>
      <c r="N1022" s="33" t="s">
        <v>6</v>
      </c>
      <c r="O1022" s="30" t="s">
        <v>7</v>
      </c>
      <c r="P1022" s="186" t="s">
        <v>8</v>
      </c>
      <c r="Q1022" s="9"/>
      <c r="R1022" s="9"/>
      <c r="S1022" s="79">
        <v>2</v>
      </c>
      <c r="T1022" s="9" t="s">
        <v>459</v>
      </c>
      <c r="U1022" s="9">
        <v>25000</v>
      </c>
      <c r="V1022" s="33" t="s">
        <v>10</v>
      </c>
      <c r="W1022" s="10" t="s">
        <v>107</v>
      </c>
      <c r="X1022" s="9" t="s">
        <v>12</v>
      </c>
      <c r="Z1022" s="303"/>
      <c r="AA1022" s="179"/>
      <c r="AB1022" s="179"/>
      <c r="AC1022" s="179"/>
    </row>
    <row r="1023" spans="1:61" s="4" customFormat="1" ht="80.099999999999994" customHeight="1" x14ac:dyDescent="0.25">
      <c r="A1023" s="9">
        <f t="shared" ref="A1023" si="108">A1022+1</f>
        <v>1000</v>
      </c>
      <c r="B1023" s="9">
        <f t="shared" si="95"/>
        <v>16</v>
      </c>
      <c r="C1023" s="9" t="s">
        <v>103</v>
      </c>
      <c r="D1023" s="10" t="s">
        <v>308</v>
      </c>
      <c r="E1023" s="9" t="s">
        <v>316</v>
      </c>
      <c r="F1023" s="9" t="s">
        <v>476</v>
      </c>
      <c r="G1023" s="110" t="s">
        <v>323</v>
      </c>
      <c r="H1023" s="110" t="s">
        <v>328</v>
      </c>
      <c r="I1023" s="115" t="s">
        <v>490</v>
      </c>
      <c r="J1023" s="39" t="s">
        <v>369</v>
      </c>
      <c r="K1023" s="110" t="s">
        <v>323</v>
      </c>
      <c r="L1023" s="9">
        <v>30.838529000000001</v>
      </c>
      <c r="M1023" s="9">
        <v>67.696681999999996</v>
      </c>
      <c r="N1023" s="33" t="s">
        <v>6</v>
      </c>
      <c r="O1023" s="30" t="s">
        <v>7</v>
      </c>
      <c r="P1023" s="186" t="s">
        <v>8</v>
      </c>
      <c r="Q1023" s="9"/>
      <c r="R1023" s="9"/>
      <c r="S1023" s="79">
        <v>2</v>
      </c>
      <c r="T1023" s="9" t="s">
        <v>459</v>
      </c>
      <c r="U1023" s="9">
        <v>25000</v>
      </c>
      <c r="V1023" s="33" t="s">
        <v>10</v>
      </c>
      <c r="W1023" s="10" t="s">
        <v>107</v>
      </c>
      <c r="X1023" s="9" t="s">
        <v>12</v>
      </c>
      <c r="Z1023" s="303"/>
      <c r="AA1023" s="179"/>
      <c r="AB1023" s="179"/>
      <c r="AC1023" s="179"/>
    </row>
    <row r="1024" spans="1:61" s="4" customFormat="1" ht="80.099999999999994" customHeight="1" x14ac:dyDescent="0.25">
      <c r="A1024" s="9">
        <f t="shared" ref="A1024" si="109">A1023+1</f>
        <v>1001</v>
      </c>
      <c r="B1024" s="9">
        <f t="shared" si="95"/>
        <v>17</v>
      </c>
      <c r="C1024" s="9" t="s">
        <v>103</v>
      </c>
      <c r="D1024" s="10" t="s">
        <v>308</v>
      </c>
      <c r="E1024" s="9" t="s">
        <v>316</v>
      </c>
      <c r="F1024" s="9" t="s">
        <v>476</v>
      </c>
      <c r="G1024" s="110" t="s">
        <v>323</v>
      </c>
      <c r="H1024" s="110" t="s">
        <v>491</v>
      </c>
      <c r="I1024" s="115" t="s">
        <v>333</v>
      </c>
      <c r="J1024" s="39" t="s">
        <v>369</v>
      </c>
      <c r="K1024" s="110" t="s">
        <v>323</v>
      </c>
      <c r="L1024" s="9">
        <v>30.834686000000001</v>
      </c>
      <c r="M1024" s="9">
        <v>67.698708999999994</v>
      </c>
      <c r="N1024" s="33" t="s">
        <v>6</v>
      </c>
      <c r="O1024" s="30" t="s">
        <v>7</v>
      </c>
      <c r="P1024" s="186" t="s">
        <v>8</v>
      </c>
      <c r="Q1024" s="9"/>
      <c r="R1024" s="9"/>
      <c r="S1024" s="79">
        <v>2</v>
      </c>
      <c r="T1024" s="9" t="s">
        <v>459</v>
      </c>
      <c r="U1024" s="9">
        <v>25000</v>
      </c>
      <c r="V1024" s="33" t="s">
        <v>10</v>
      </c>
      <c r="W1024" s="10" t="s">
        <v>107</v>
      </c>
      <c r="X1024" s="9" t="s">
        <v>12</v>
      </c>
      <c r="Z1024" s="303"/>
      <c r="AD1024" s="179"/>
      <c r="AE1024" s="179"/>
      <c r="AF1024" s="179"/>
      <c r="AG1024" s="179"/>
      <c r="AH1024" s="179"/>
      <c r="AI1024" s="179"/>
    </row>
    <row r="1025" spans="1:61" s="4" customFormat="1" ht="80.099999999999994" customHeight="1" x14ac:dyDescent="0.25">
      <c r="A1025" s="9">
        <f t="shared" ref="A1025" si="110">A1024+1</f>
        <v>1002</v>
      </c>
      <c r="B1025" s="9">
        <f t="shared" ref="B1025:B1040" si="111">B1024+1</f>
        <v>18</v>
      </c>
      <c r="C1025" s="9" t="s">
        <v>103</v>
      </c>
      <c r="D1025" s="10" t="s">
        <v>308</v>
      </c>
      <c r="E1025" s="9" t="s">
        <v>316</v>
      </c>
      <c r="F1025" s="9" t="s">
        <v>476</v>
      </c>
      <c r="G1025" s="110" t="s">
        <v>323</v>
      </c>
      <c r="H1025" s="110" t="s">
        <v>492</v>
      </c>
      <c r="I1025" s="115" t="s">
        <v>493</v>
      </c>
      <c r="J1025" s="39" t="s">
        <v>369</v>
      </c>
      <c r="K1025" s="110" t="s">
        <v>323</v>
      </c>
      <c r="L1025" s="9">
        <v>30.824963</v>
      </c>
      <c r="M1025" s="9">
        <v>67.696817999999993</v>
      </c>
      <c r="N1025" s="33" t="s">
        <v>6</v>
      </c>
      <c r="O1025" s="30" t="s">
        <v>7</v>
      </c>
      <c r="P1025" s="186" t="s">
        <v>8</v>
      </c>
      <c r="Q1025" s="9"/>
      <c r="R1025" s="9"/>
      <c r="S1025" s="79">
        <v>2</v>
      </c>
      <c r="T1025" s="9" t="s">
        <v>459</v>
      </c>
      <c r="U1025" s="9">
        <v>25000</v>
      </c>
      <c r="V1025" s="33" t="s">
        <v>10</v>
      </c>
      <c r="W1025" s="10" t="s">
        <v>107</v>
      </c>
      <c r="X1025" s="9" t="s">
        <v>12</v>
      </c>
      <c r="Z1025" s="303"/>
      <c r="AD1025" s="179"/>
      <c r="AE1025" s="179"/>
      <c r="AF1025" s="179"/>
      <c r="AG1025" s="179"/>
      <c r="AH1025" s="179"/>
      <c r="AI1025" s="179"/>
    </row>
    <row r="1026" spans="1:61" s="4" customFormat="1" ht="80.099999999999994" customHeight="1" x14ac:dyDescent="0.25">
      <c r="A1026" s="9">
        <f t="shared" ref="A1026" si="112">A1025+1</f>
        <v>1003</v>
      </c>
      <c r="B1026" s="9">
        <f t="shared" si="111"/>
        <v>19</v>
      </c>
      <c r="C1026" s="9" t="s">
        <v>103</v>
      </c>
      <c r="D1026" s="10" t="s">
        <v>308</v>
      </c>
      <c r="E1026" s="9" t="s">
        <v>316</v>
      </c>
      <c r="F1026" s="9" t="s">
        <v>476</v>
      </c>
      <c r="G1026" s="110" t="s">
        <v>323</v>
      </c>
      <c r="H1026" s="110" t="s">
        <v>494</v>
      </c>
      <c r="I1026" s="115" t="s">
        <v>495</v>
      </c>
      <c r="J1026" s="39" t="s">
        <v>369</v>
      </c>
      <c r="K1026" s="110" t="s">
        <v>323</v>
      </c>
      <c r="L1026" s="9">
        <v>30.828600000000002</v>
      </c>
      <c r="M1026" s="9">
        <v>67.710470999999998</v>
      </c>
      <c r="N1026" s="33" t="s">
        <v>6</v>
      </c>
      <c r="O1026" s="30" t="s">
        <v>7</v>
      </c>
      <c r="P1026" s="186" t="s">
        <v>8</v>
      </c>
      <c r="Q1026" s="9"/>
      <c r="R1026" s="9"/>
      <c r="S1026" s="79">
        <v>2</v>
      </c>
      <c r="T1026" s="9" t="s">
        <v>459</v>
      </c>
      <c r="U1026" s="9">
        <v>25000</v>
      </c>
      <c r="V1026" s="33" t="s">
        <v>10</v>
      </c>
      <c r="W1026" s="10" t="s">
        <v>107</v>
      </c>
      <c r="X1026" s="9" t="s">
        <v>12</v>
      </c>
      <c r="Z1026" s="303"/>
    </row>
    <row r="1027" spans="1:61" s="31" customFormat="1" ht="80.099999999999994" customHeight="1" x14ac:dyDescent="0.25">
      <c r="A1027" s="9">
        <f t="shared" ref="A1027" si="113">A1026+1</f>
        <v>1004</v>
      </c>
      <c r="B1027" s="9">
        <f t="shared" si="111"/>
        <v>20</v>
      </c>
      <c r="C1027" s="9" t="s">
        <v>103</v>
      </c>
      <c r="D1027" s="10" t="s">
        <v>308</v>
      </c>
      <c r="E1027" s="9" t="s">
        <v>316</v>
      </c>
      <c r="F1027" s="9" t="s">
        <v>476</v>
      </c>
      <c r="G1027" s="110" t="s">
        <v>323</v>
      </c>
      <c r="H1027" s="110" t="s">
        <v>496</v>
      </c>
      <c r="I1027" s="115" t="s">
        <v>497</v>
      </c>
      <c r="J1027" s="39" t="s">
        <v>369</v>
      </c>
      <c r="K1027" s="110" t="s">
        <v>323</v>
      </c>
      <c r="L1027" s="9">
        <v>30.827926999999999</v>
      </c>
      <c r="M1027" s="9">
        <v>67.691558000000001</v>
      </c>
      <c r="N1027" s="33" t="s">
        <v>6</v>
      </c>
      <c r="O1027" s="30" t="s">
        <v>7</v>
      </c>
      <c r="P1027" s="186" t="s">
        <v>8</v>
      </c>
      <c r="Q1027" s="9"/>
      <c r="R1027" s="9"/>
      <c r="S1027" s="79">
        <v>2</v>
      </c>
      <c r="T1027" s="9" t="s">
        <v>459</v>
      </c>
      <c r="U1027" s="9">
        <v>25000</v>
      </c>
      <c r="V1027" s="33" t="s">
        <v>10</v>
      </c>
      <c r="W1027" s="10" t="s">
        <v>107</v>
      </c>
      <c r="X1027" s="9" t="s">
        <v>12</v>
      </c>
      <c r="Z1027" s="303"/>
      <c r="AA1027" s="4"/>
      <c r="AB1027" s="4"/>
      <c r="AC1027" s="4"/>
      <c r="AD1027" s="4"/>
      <c r="AE1027" s="4"/>
      <c r="AF1027" s="4"/>
      <c r="AG1027" s="4"/>
      <c r="AH1027" s="4"/>
      <c r="AJ1027" s="66"/>
      <c r="AK1027" s="66"/>
      <c r="AL1027" s="66"/>
      <c r="AM1027" s="66"/>
      <c r="AN1027" s="66"/>
      <c r="AO1027" s="66"/>
      <c r="AP1027" s="66"/>
      <c r="AQ1027" s="66"/>
      <c r="AR1027" s="66"/>
      <c r="AS1027" s="66"/>
      <c r="AT1027" s="66"/>
      <c r="AU1027" s="66"/>
      <c r="AV1027" s="66"/>
      <c r="AW1027" s="66"/>
      <c r="AX1027" s="66"/>
      <c r="AY1027" s="66"/>
      <c r="AZ1027" s="66"/>
    </row>
    <row r="1028" spans="1:61" s="43" customFormat="1" ht="80.099999999999994" customHeight="1" x14ac:dyDescent="0.25">
      <c r="A1028" s="9">
        <f t="shared" ref="A1028" si="114">A1027+1</f>
        <v>1005</v>
      </c>
      <c r="B1028" s="9">
        <f t="shared" si="111"/>
        <v>21</v>
      </c>
      <c r="C1028" s="9" t="s">
        <v>103</v>
      </c>
      <c r="D1028" s="10" t="s">
        <v>308</v>
      </c>
      <c r="E1028" s="9" t="s">
        <v>316</v>
      </c>
      <c r="F1028" s="9" t="s">
        <v>280</v>
      </c>
      <c r="G1028" s="9" t="s">
        <v>498</v>
      </c>
      <c r="H1028" s="110" t="s">
        <v>336</v>
      </c>
      <c r="I1028" s="115" t="s">
        <v>337</v>
      </c>
      <c r="J1028" s="39" t="s">
        <v>369</v>
      </c>
      <c r="K1028" s="110" t="s">
        <v>498</v>
      </c>
      <c r="L1028" s="9">
        <v>30.833735000000001</v>
      </c>
      <c r="M1028" s="9">
        <v>67.777925999999994</v>
      </c>
      <c r="N1028" s="33" t="s">
        <v>6</v>
      </c>
      <c r="O1028" s="30" t="s">
        <v>7</v>
      </c>
      <c r="P1028" s="186" t="s">
        <v>8</v>
      </c>
      <c r="Q1028" s="9"/>
      <c r="R1028" s="9"/>
      <c r="S1028" s="79">
        <v>2</v>
      </c>
      <c r="T1028" s="9" t="s">
        <v>459</v>
      </c>
      <c r="U1028" s="9">
        <v>25000</v>
      </c>
      <c r="V1028" s="33" t="s">
        <v>10</v>
      </c>
      <c r="W1028" s="10" t="s">
        <v>107</v>
      </c>
      <c r="X1028" s="9" t="s">
        <v>12</v>
      </c>
      <c r="Y1028" s="31"/>
      <c r="Z1028" s="303"/>
      <c r="AA1028" s="4"/>
      <c r="AB1028" s="4"/>
      <c r="AC1028" s="4"/>
      <c r="AD1028" s="4"/>
      <c r="AE1028" s="4"/>
      <c r="AF1028" s="4"/>
      <c r="AG1028" s="4"/>
      <c r="AH1028" s="4"/>
      <c r="AI1028" s="31"/>
      <c r="AJ1028" s="66"/>
      <c r="AK1028" s="66"/>
      <c r="AL1028" s="66"/>
      <c r="AM1028" s="66"/>
      <c r="AN1028" s="66"/>
      <c r="AO1028" s="66"/>
      <c r="AP1028" s="66"/>
      <c r="AQ1028" s="66"/>
      <c r="AR1028" s="66"/>
      <c r="AS1028" s="66"/>
      <c r="AT1028" s="66"/>
      <c r="AU1028" s="66"/>
      <c r="AV1028" s="66"/>
      <c r="AW1028" s="66"/>
      <c r="AX1028" s="66"/>
      <c r="AY1028" s="66"/>
      <c r="AZ1028" s="66"/>
      <c r="BA1028" s="31"/>
      <c r="BB1028" s="31"/>
      <c r="BC1028" s="31"/>
      <c r="BD1028" s="31"/>
      <c r="BE1028" s="31"/>
      <c r="BF1028" s="31"/>
      <c r="BG1028" s="31"/>
      <c r="BH1028" s="31"/>
      <c r="BI1028" s="31"/>
    </row>
    <row r="1029" spans="1:61" s="9" customFormat="1" ht="80.099999999999994" customHeight="1" x14ac:dyDescent="0.25">
      <c r="A1029" s="9">
        <f t="shared" ref="A1029" si="115">A1028+1</f>
        <v>1006</v>
      </c>
      <c r="B1029" s="9">
        <f t="shared" si="111"/>
        <v>22</v>
      </c>
      <c r="C1029" s="9" t="s">
        <v>103</v>
      </c>
      <c r="D1029" s="10" t="s">
        <v>308</v>
      </c>
      <c r="E1029" s="9" t="s">
        <v>316</v>
      </c>
      <c r="F1029" s="9" t="s">
        <v>280</v>
      </c>
      <c r="G1029" s="9" t="s">
        <v>498</v>
      </c>
      <c r="H1029" s="110" t="s">
        <v>340</v>
      </c>
      <c r="I1029" s="115" t="s">
        <v>341</v>
      </c>
      <c r="J1029" s="39" t="s">
        <v>369</v>
      </c>
      <c r="K1029" s="110" t="s">
        <v>498</v>
      </c>
      <c r="L1029" s="9">
        <v>30.840917000000001</v>
      </c>
      <c r="M1029" s="9">
        <v>67.786856</v>
      </c>
      <c r="N1029" s="33" t="s">
        <v>6</v>
      </c>
      <c r="O1029" s="30" t="s">
        <v>7</v>
      </c>
      <c r="P1029" s="186" t="s">
        <v>8</v>
      </c>
      <c r="S1029" s="79">
        <v>2</v>
      </c>
      <c r="T1029" s="9" t="s">
        <v>459</v>
      </c>
      <c r="U1029" s="9">
        <v>25000</v>
      </c>
      <c r="V1029" s="33" t="s">
        <v>10</v>
      </c>
      <c r="W1029" s="10" t="s">
        <v>107</v>
      </c>
      <c r="X1029" s="9" t="s">
        <v>12</v>
      </c>
      <c r="Y1029" s="4"/>
      <c r="Z1029" s="303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</row>
    <row r="1030" spans="1:61" s="9" customFormat="1" ht="80.099999999999994" customHeight="1" x14ac:dyDescent="0.25">
      <c r="A1030" s="9">
        <f t="shared" ref="A1030" si="116">A1029+1</f>
        <v>1007</v>
      </c>
      <c r="B1030" s="9">
        <f t="shared" si="111"/>
        <v>23</v>
      </c>
      <c r="C1030" s="9" t="s">
        <v>103</v>
      </c>
      <c r="D1030" s="10" t="s">
        <v>308</v>
      </c>
      <c r="E1030" s="9" t="s">
        <v>316</v>
      </c>
      <c r="F1030" s="9" t="s">
        <v>280</v>
      </c>
      <c r="G1030" s="9" t="s">
        <v>498</v>
      </c>
      <c r="H1030" s="110" t="s">
        <v>456</v>
      </c>
      <c r="I1030" s="115" t="s">
        <v>499</v>
      </c>
      <c r="J1030" s="39" t="s">
        <v>369</v>
      </c>
      <c r="K1030" s="110" t="s">
        <v>498</v>
      </c>
      <c r="L1030" s="9">
        <v>30.835607</v>
      </c>
      <c r="M1030" s="9">
        <v>67.784084000000007</v>
      </c>
      <c r="N1030" s="33" t="s">
        <v>6</v>
      </c>
      <c r="O1030" s="30" t="s">
        <v>7</v>
      </c>
      <c r="P1030" s="186" t="s">
        <v>8</v>
      </c>
      <c r="S1030" s="79">
        <v>2</v>
      </c>
      <c r="T1030" s="9" t="s">
        <v>459</v>
      </c>
      <c r="U1030" s="9">
        <v>25000</v>
      </c>
      <c r="V1030" s="33" t="s">
        <v>10</v>
      </c>
      <c r="W1030" s="10" t="s">
        <v>107</v>
      </c>
      <c r="X1030" s="9" t="s">
        <v>12</v>
      </c>
      <c r="Y1030" s="4"/>
      <c r="Z1030" s="303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</row>
    <row r="1031" spans="1:61" s="9" customFormat="1" ht="80.099999999999994" customHeight="1" x14ac:dyDescent="0.25">
      <c r="A1031" s="9">
        <f t="shared" ref="A1031" si="117">A1030+1</f>
        <v>1008</v>
      </c>
      <c r="B1031" s="9">
        <f t="shared" si="111"/>
        <v>24</v>
      </c>
      <c r="C1031" s="9" t="s">
        <v>103</v>
      </c>
      <c r="D1031" s="10" t="s">
        <v>308</v>
      </c>
      <c r="E1031" s="9" t="s">
        <v>316</v>
      </c>
      <c r="F1031" s="9" t="s">
        <v>280</v>
      </c>
      <c r="G1031" s="9" t="s">
        <v>498</v>
      </c>
      <c r="H1031" s="110" t="s">
        <v>324</v>
      </c>
      <c r="I1031" s="115" t="s">
        <v>325</v>
      </c>
      <c r="J1031" s="39" t="s">
        <v>369</v>
      </c>
      <c r="K1031" s="110" t="s">
        <v>498</v>
      </c>
      <c r="L1031" s="9">
        <v>30.842946999999999</v>
      </c>
      <c r="M1031" s="9">
        <v>67.790381999999994</v>
      </c>
      <c r="N1031" s="33" t="s">
        <v>6</v>
      </c>
      <c r="O1031" s="30" t="s">
        <v>7</v>
      </c>
      <c r="P1031" s="186" t="s">
        <v>8</v>
      </c>
      <c r="S1031" s="79">
        <v>2</v>
      </c>
      <c r="T1031" s="9" t="s">
        <v>459</v>
      </c>
      <c r="U1031" s="9">
        <v>25000</v>
      </c>
      <c r="V1031" s="33" t="s">
        <v>10</v>
      </c>
      <c r="W1031" s="10" t="s">
        <v>107</v>
      </c>
      <c r="X1031" s="9" t="s">
        <v>12</v>
      </c>
      <c r="Y1031" s="4"/>
      <c r="Z1031" s="303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</row>
    <row r="1032" spans="1:61" s="9" customFormat="1" ht="80.099999999999994" customHeight="1" x14ac:dyDescent="0.25">
      <c r="A1032" s="9">
        <f t="shared" ref="A1032" si="118">A1031+1</f>
        <v>1009</v>
      </c>
      <c r="B1032" s="9">
        <f t="shared" si="111"/>
        <v>25</v>
      </c>
      <c r="C1032" s="9" t="s">
        <v>103</v>
      </c>
      <c r="D1032" s="10" t="s">
        <v>308</v>
      </c>
      <c r="E1032" s="9" t="s">
        <v>316</v>
      </c>
      <c r="F1032" s="9" t="s">
        <v>280</v>
      </c>
      <c r="G1032" s="9" t="s">
        <v>498</v>
      </c>
      <c r="H1032" s="110" t="s">
        <v>500</v>
      </c>
      <c r="I1032" s="115" t="s">
        <v>501</v>
      </c>
      <c r="J1032" s="39" t="s">
        <v>369</v>
      </c>
      <c r="K1032" s="110" t="s">
        <v>498</v>
      </c>
      <c r="L1032" s="9">
        <v>30.839561</v>
      </c>
      <c r="M1032" s="9">
        <v>67.785128999999998</v>
      </c>
      <c r="N1032" s="33" t="s">
        <v>6</v>
      </c>
      <c r="O1032" s="30" t="s">
        <v>7</v>
      </c>
      <c r="P1032" s="186" t="s">
        <v>8</v>
      </c>
      <c r="S1032" s="79">
        <v>2</v>
      </c>
      <c r="T1032" s="9" t="s">
        <v>459</v>
      </c>
      <c r="U1032" s="9">
        <v>25000</v>
      </c>
      <c r="V1032" s="33" t="s">
        <v>10</v>
      </c>
      <c r="W1032" s="10" t="s">
        <v>107</v>
      </c>
      <c r="X1032" s="9" t="s">
        <v>12</v>
      </c>
      <c r="Y1032" s="4"/>
      <c r="Z1032" s="303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</row>
    <row r="1033" spans="1:61" s="9" customFormat="1" ht="80.099999999999994" customHeight="1" x14ac:dyDescent="0.25">
      <c r="A1033" s="9">
        <f t="shared" ref="A1033" si="119">A1032+1</f>
        <v>1010</v>
      </c>
      <c r="B1033" s="9">
        <f t="shared" si="111"/>
        <v>26</v>
      </c>
      <c r="C1033" s="9" t="s">
        <v>103</v>
      </c>
      <c r="D1033" s="10" t="s">
        <v>308</v>
      </c>
      <c r="E1033" s="9" t="s">
        <v>316</v>
      </c>
      <c r="F1033" s="9" t="s">
        <v>280</v>
      </c>
      <c r="G1033" s="9" t="s">
        <v>498</v>
      </c>
      <c r="H1033" s="110" t="s">
        <v>502</v>
      </c>
      <c r="I1033" s="115" t="s">
        <v>503</v>
      </c>
      <c r="J1033" s="39" t="s">
        <v>369</v>
      </c>
      <c r="K1033" s="110" t="s">
        <v>498</v>
      </c>
      <c r="L1033" s="9">
        <v>30.841822000000001</v>
      </c>
      <c r="M1033" s="9">
        <v>67.787862000000004</v>
      </c>
      <c r="N1033" s="33" t="s">
        <v>6</v>
      </c>
      <c r="O1033" s="30" t="s">
        <v>7</v>
      </c>
      <c r="P1033" s="186" t="s">
        <v>8</v>
      </c>
      <c r="S1033" s="79">
        <v>2</v>
      </c>
      <c r="T1033" s="9" t="s">
        <v>459</v>
      </c>
      <c r="U1033" s="9">
        <v>25000</v>
      </c>
      <c r="V1033" s="33" t="s">
        <v>10</v>
      </c>
      <c r="W1033" s="10" t="s">
        <v>107</v>
      </c>
      <c r="X1033" s="9" t="s">
        <v>12</v>
      </c>
      <c r="Y1033" s="4"/>
      <c r="Z1033" s="303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</row>
    <row r="1034" spans="1:61" s="9" customFormat="1" ht="80.099999999999994" customHeight="1" x14ac:dyDescent="0.25">
      <c r="A1034" s="9">
        <f t="shared" ref="A1034" si="120">A1033+1</f>
        <v>1011</v>
      </c>
      <c r="B1034" s="9">
        <f t="shared" si="111"/>
        <v>27</v>
      </c>
      <c r="C1034" s="9" t="s">
        <v>103</v>
      </c>
      <c r="D1034" s="10" t="s">
        <v>308</v>
      </c>
      <c r="E1034" s="9" t="s">
        <v>316</v>
      </c>
      <c r="F1034" s="9" t="s">
        <v>280</v>
      </c>
      <c r="G1034" s="9" t="s">
        <v>498</v>
      </c>
      <c r="H1034" s="110" t="s">
        <v>370</v>
      </c>
      <c r="I1034" s="115" t="s">
        <v>371</v>
      </c>
      <c r="J1034" s="39" t="s">
        <v>369</v>
      </c>
      <c r="K1034" s="110" t="s">
        <v>498</v>
      </c>
      <c r="L1034" s="9">
        <v>30.839941</v>
      </c>
      <c r="M1034" s="9">
        <v>67.794933999999998</v>
      </c>
      <c r="N1034" s="33" t="s">
        <v>6</v>
      </c>
      <c r="O1034" s="30" t="s">
        <v>7</v>
      </c>
      <c r="P1034" s="186" t="s">
        <v>8</v>
      </c>
      <c r="S1034" s="79">
        <v>2</v>
      </c>
      <c r="T1034" s="9" t="s">
        <v>459</v>
      </c>
      <c r="U1034" s="9">
        <v>25000</v>
      </c>
      <c r="V1034" s="33" t="s">
        <v>10</v>
      </c>
      <c r="W1034" s="10" t="s">
        <v>107</v>
      </c>
      <c r="X1034" s="9" t="s">
        <v>12</v>
      </c>
      <c r="Y1034" s="4"/>
      <c r="Z1034" s="303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</row>
    <row r="1035" spans="1:61" s="9" customFormat="1" ht="80.099999999999994" customHeight="1" x14ac:dyDescent="0.25">
      <c r="A1035" s="9">
        <f t="shared" ref="A1035" si="121">A1034+1</f>
        <v>1012</v>
      </c>
      <c r="B1035" s="9">
        <f t="shared" si="111"/>
        <v>28</v>
      </c>
      <c r="C1035" s="9" t="s">
        <v>103</v>
      </c>
      <c r="D1035" s="10" t="s">
        <v>308</v>
      </c>
      <c r="E1035" s="9" t="s">
        <v>316</v>
      </c>
      <c r="F1035" s="9" t="s">
        <v>280</v>
      </c>
      <c r="G1035" s="9" t="s">
        <v>498</v>
      </c>
      <c r="H1035" s="110" t="s">
        <v>504</v>
      </c>
      <c r="I1035" s="115" t="s">
        <v>505</v>
      </c>
      <c r="J1035" s="39" t="s">
        <v>369</v>
      </c>
      <c r="K1035" s="110" t="s">
        <v>498</v>
      </c>
      <c r="L1035" s="9">
        <v>30.837402999999998</v>
      </c>
      <c r="M1035" s="9">
        <v>67.784941000000003</v>
      </c>
      <c r="N1035" s="33" t="s">
        <v>6</v>
      </c>
      <c r="O1035" s="30" t="s">
        <v>7</v>
      </c>
      <c r="P1035" s="186" t="s">
        <v>8</v>
      </c>
      <c r="S1035" s="79">
        <v>2</v>
      </c>
      <c r="T1035" s="9" t="s">
        <v>459</v>
      </c>
      <c r="U1035" s="9">
        <v>25000</v>
      </c>
      <c r="V1035" s="33" t="s">
        <v>10</v>
      </c>
      <c r="W1035" s="10" t="s">
        <v>107</v>
      </c>
      <c r="X1035" s="9" t="s">
        <v>12</v>
      </c>
      <c r="Y1035" s="4"/>
      <c r="Z1035" s="303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</row>
    <row r="1036" spans="1:61" s="9" customFormat="1" ht="80.099999999999994" customHeight="1" x14ac:dyDescent="0.25">
      <c r="A1036" s="9">
        <f t="shared" ref="A1036" si="122">A1035+1</f>
        <v>1013</v>
      </c>
      <c r="B1036" s="9">
        <f t="shared" si="111"/>
        <v>29</v>
      </c>
      <c r="C1036" s="9" t="s">
        <v>103</v>
      </c>
      <c r="D1036" s="10" t="s">
        <v>308</v>
      </c>
      <c r="E1036" s="9" t="s">
        <v>316</v>
      </c>
      <c r="F1036" s="9" t="s">
        <v>280</v>
      </c>
      <c r="G1036" s="9" t="s">
        <v>498</v>
      </c>
      <c r="H1036" s="110" t="s">
        <v>506</v>
      </c>
      <c r="I1036" s="115" t="s">
        <v>507</v>
      </c>
      <c r="J1036" s="39" t="s">
        <v>369</v>
      </c>
      <c r="K1036" s="110" t="s">
        <v>498</v>
      </c>
      <c r="L1036" s="9">
        <v>30.834568999999998</v>
      </c>
      <c r="M1036" s="9">
        <v>67.785516000000001</v>
      </c>
      <c r="N1036" s="33" t="s">
        <v>6</v>
      </c>
      <c r="O1036" s="30" t="s">
        <v>7</v>
      </c>
      <c r="P1036" s="186" t="s">
        <v>8</v>
      </c>
      <c r="S1036" s="79">
        <v>2</v>
      </c>
      <c r="T1036" s="9" t="s">
        <v>459</v>
      </c>
      <c r="U1036" s="9">
        <v>25000</v>
      </c>
      <c r="V1036" s="33" t="s">
        <v>10</v>
      </c>
      <c r="W1036" s="10" t="s">
        <v>107</v>
      </c>
      <c r="X1036" s="9" t="s">
        <v>12</v>
      </c>
      <c r="Y1036" s="4"/>
      <c r="Z1036" s="303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</row>
    <row r="1037" spans="1:61" s="9" customFormat="1" ht="80.099999999999994" customHeight="1" x14ac:dyDescent="0.25">
      <c r="A1037" s="9">
        <f t="shared" ref="A1037" si="123">A1036+1</f>
        <v>1014</v>
      </c>
      <c r="B1037" s="9">
        <f t="shared" si="111"/>
        <v>30</v>
      </c>
      <c r="C1037" s="9" t="s">
        <v>103</v>
      </c>
      <c r="D1037" s="10" t="s">
        <v>308</v>
      </c>
      <c r="E1037" s="9" t="s">
        <v>316</v>
      </c>
      <c r="F1037" s="9" t="s">
        <v>476</v>
      </c>
      <c r="G1037" s="9" t="s">
        <v>323</v>
      </c>
      <c r="H1037" s="110" t="s">
        <v>508</v>
      </c>
      <c r="I1037" s="115" t="s">
        <v>509</v>
      </c>
      <c r="J1037" s="39" t="s">
        <v>369</v>
      </c>
      <c r="K1037" s="110" t="s">
        <v>323</v>
      </c>
      <c r="L1037" s="9">
        <v>30.823792000000001</v>
      </c>
      <c r="M1037" s="9">
        <v>67.758292999999995</v>
      </c>
      <c r="N1037" s="33" t="s">
        <v>6</v>
      </c>
      <c r="O1037" s="30" t="s">
        <v>7</v>
      </c>
      <c r="P1037" s="186" t="s">
        <v>8</v>
      </c>
      <c r="S1037" s="79">
        <v>2</v>
      </c>
      <c r="T1037" s="9" t="s">
        <v>459</v>
      </c>
      <c r="U1037" s="9">
        <v>25000</v>
      </c>
      <c r="V1037" s="33" t="s">
        <v>10</v>
      </c>
      <c r="W1037" s="10" t="s">
        <v>107</v>
      </c>
      <c r="X1037" s="9" t="s">
        <v>12</v>
      </c>
      <c r="Y1037" s="4"/>
      <c r="Z1037" s="303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</row>
    <row r="1038" spans="1:61" s="9" customFormat="1" ht="80.099999999999994" customHeight="1" x14ac:dyDescent="0.25">
      <c r="A1038" s="9">
        <f t="shared" ref="A1038" si="124">A1037+1</f>
        <v>1015</v>
      </c>
      <c r="B1038" s="9">
        <f t="shared" si="111"/>
        <v>31</v>
      </c>
      <c r="C1038" s="9" t="s">
        <v>103</v>
      </c>
      <c r="D1038" s="10" t="s">
        <v>308</v>
      </c>
      <c r="E1038" s="9" t="s">
        <v>316</v>
      </c>
      <c r="F1038" s="9" t="s">
        <v>476</v>
      </c>
      <c r="G1038" s="9" t="s">
        <v>323</v>
      </c>
      <c r="H1038" s="110" t="s">
        <v>510</v>
      </c>
      <c r="I1038" s="115" t="s">
        <v>511</v>
      </c>
      <c r="J1038" s="39" t="s">
        <v>369</v>
      </c>
      <c r="K1038" s="110" t="s">
        <v>316</v>
      </c>
      <c r="L1038" s="9">
        <v>30.832339000000001</v>
      </c>
      <c r="M1038" s="9">
        <v>67.754445000000004</v>
      </c>
      <c r="N1038" s="33" t="s">
        <v>6</v>
      </c>
      <c r="O1038" s="30" t="s">
        <v>7</v>
      </c>
      <c r="P1038" s="186" t="s">
        <v>8</v>
      </c>
      <c r="S1038" s="79">
        <v>2</v>
      </c>
      <c r="T1038" s="9" t="s">
        <v>459</v>
      </c>
      <c r="U1038" s="9">
        <v>25000</v>
      </c>
      <c r="V1038" s="33" t="s">
        <v>10</v>
      </c>
      <c r="W1038" s="10" t="s">
        <v>107</v>
      </c>
      <c r="X1038" s="9" t="s">
        <v>12</v>
      </c>
      <c r="Y1038" s="4"/>
      <c r="Z1038" s="303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</row>
    <row r="1039" spans="1:61" s="9" customFormat="1" ht="80.099999999999994" customHeight="1" x14ac:dyDescent="0.25">
      <c r="A1039" s="9">
        <f t="shared" ref="A1039" si="125">A1038+1</f>
        <v>1016</v>
      </c>
      <c r="B1039" s="9">
        <f t="shared" si="111"/>
        <v>32</v>
      </c>
      <c r="C1039" s="9" t="s">
        <v>103</v>
      </c>
      <c r="D1039" s="10" t="s">
        <v>308</v>
      </c>
      <c r="E1039" s="9" t="s">
        <v>316</v>
      </c>
      <c r="F1039" s="9" t="s">
        <v>476</v>
      </c>
      <c r="G1039" s="9" t="s">
        <v>323</v>
      </c>
      <c r="H1039" s="110" t="s">
        <v>512</v>
      </c>
      <c r="I1039" s="115" t="s">
        <v>513</v>
      </c>
      <c r="J1039" s="39" t="s">
        <v>369</v>
      </c>
      <c r="K1039" s="110" t="s">
        <v>323</v>
      </c>
      <c r="L1039" s="9">
        <v>30.835526000000002</v>
      </c>
      <c r="M1039" s="9">
        <v>67.552284</v>
      </c>
      <c r="N1039" s="33" t="s">
        <v>6</v>
      </c>
      <c r="O1039" s="30" t="s">
        <v>7</v>
      </c>
      <c r="P1039" s="186" t="s">
        <v>8</v>
      </c>
      <c r="S1039" s="79">
        <v>2</v>
      </c>
      <c r="T1039" s="9" t="s">
        <v>459</v>
      </c>
      <c r="U1039" s="9">
        <v>25000</v>
      </c>
      <c r="V1039" s="33" t="s">
        <v>10</v>
      </c>
      <c r="W1039" s="10" t="s">
        <v>107</v>
      </c>
      <c r="X1039" s="9" t="s">
        <v>12</v>
      </c>
      <c r="Y1039" s="4"/>
      <c r="Z1039" s="303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</row>
    <row r="1040" spans="1:61" s="9" customFormat="1" ht="80.099999999999994" customHeight="1" x14ac:dyDescent="0.25">
      <c r="A1040" s="9">
        <f t="shared" ref="A1040" si="126">A1039+1</f>
        <v>1017</v>
      </c>
      <c r="B1040" s="9">
        <f t="shared" si="111"/>
        <v>33</v>
      </c>
      <c r="C1040" s="9" t="s">
        <v>103</v>
      </c>
      <c r="D1040" s="10" t="s">
        <v>308</v>
      </c>
      <c r="E1040" s="9" t="s">
        <v>309</v>
      </c>
      <c r="F1040" s="9" t="s">
        <v>378</v>
      </c>
      <c r="G1040" s="9" t="s">
        <v>379</v>
      </c>
      <c r="H1040" s="110" t="s">
        <v>514</v>
      </c>
      <c r="I1040" s="115" t="s">
        <v>515</v>
      </c>
      <c r="J1040" s="39" t="s">
        <v>369</v>
      </c>
      <c r="K1040" s="110" t="s">
        <v>378</v>
      </c>
      <c r="L1040" s="9">
        <v>31.033000000000001</v>
      </c>
      <c r="M1040" s="9">
        <v>68.553693999999993</v>
      </c>
      <c r="N1040" s="33" t="s">
        <v>6</v>
      </c>
      <c r="O1040" s="30" t="s">
        <v>7</v>
      </c>
      <c r="P1040" s="186" t="s">
        <v>8</v>
      </c>
      <c r="S1040" s="79">
        <v>2</v>
      </c>
      <c r="T1040" s="9" t="s">
        <v>459</v>
      </c>
      <c r="U1040" s="9">
        <v>25000</v>
      </c>
      <c r="V1040" s="33" t="s">
        <v>10</v>
      </c>
      <c r="W1040" s="10" t="s">
        <v>107</v>
      </c>
      <c r="X1040" s="9" t="s">
        <v>12</v>
      </c>
      <c r="Y1040" s="4"/>
      <c r="Z1040" s="303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</row>
    <row r="1041" spans="1:74" s="9" customFormat="1" ht="80.099999999999994" customHeight="1" x14ac:dyDescent="0.25">
      <c r="A1041" s="9">
        <f t="shared" ref="A1041" si="127">A1040+1</f>
        <v>1018</v>
      </c>
      <c r="B1041" s="9">
        <f t="shared" ref="B1041:B1056" si="128">B1040+1</f>
        <v>34</v>
      </c>
      <c r="C1041" s="9" t="s">
        <v>103</v>
      </c>
      <c r="D1041" s="10" t="s">
        <v>308</v>
      </c>
      <c r="E1041" s="9" t="s">
        <v>309</v>
      </c>
      <c r="F1041" s="9" t="s">
        <v>516</v>
      </c>
      <c r="G1041" s="9" t="s">
        <v>311</v>
      </c>
      <c r="H1041" s="110" t="s">
        <v>517</v>
      </c>
      <c r="I1041" s="115" t="s">
        <v>518</v>
      </c>
      <c r="J1041" s="39" t="s">
        <v>519</v>
      </c>
      <c r="K1041" s="110" t="s">
        <v>520</v>
      </c>
      <c r="L1041" s="9">
        <v>30.782730999999998</v>
      </c>
      <c r="M1041" s="9">
        <v>68.425669999999997</v>
      </c>
      <c r="N1041" s="33" t="s">
        <v>6</v>
      </c>
      <c r="O1041" s="30" t="s">
        <v>7</v>
      </c>
      <c r="P1041" s="186" t="s">
        <v>8</v>
      </c>
      <c r="S1041" s="79">
        <v>2</v>
      </c>
      <c r="T1041" s="9" t="s">
        <v>459</v>
      </c>
      <c r="U1041" s="9">
        <v>25000</v>
      </c>
      <c r="V1041" s="33" t="s">
        <v>10</v>
      </c>
      <c r="W1041" s="10" t="s">
        <v>107</v>
      </c>
      <c r="X1041" s="9" t="s">
        <v>12</v>
      </c>
      <c r="Y1041" s="4"/>
      <c r="Z1041" s="303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</row>
    <row r="1042" spans="1:74" s="9" customFormat="1" ht="80.099999999999994" customHeight="1" x14ac:dyDescent="0.25">
      <c r="A1042" s="9">
        <f t="shared" ref="A1042" si="129">A1041+1</f>
        <v>1019</v>
      </c>
      <c r="B1042" s="9">
        <f t="shared" si="128"/>
        <v>35</v>
      </c>
      <c r="C1042" s="9" t="s">
        <v>103</v>
      </c>
      <c r="D1042" s="10" t="s">
        <v>308</v>
      </c>
      <c r="E1042" s="9" t="s">
        <v>309</v>
      </c>
      <c r="F1042" s="9" t="s">
        <v>516</v>
      </c>
      <c r="G1042" s="9" t="s">
        <v>311</v>
      </c>
      <c r="H1042" s="110" t="s">
        <v>521</v>
      </c>
      <c r="I1042" s="115" t="s">
        <v>522</v>
      </c>
      <c r="J1042" s="39" t="s">
        <v>523</v>
      </c>
      <c r="K1042" s="110" t="s">
        <v>520</v>
      </c>
      <c r="L1042" s="9">
        <v>30.800923999999998</v>
      </c>
      <c r="M1042" s="9">
        <v>68.390936999999994</v>
      </c>
      <c r="N1042" s="33" t="s">
        <v>6</v>
      </c>
      <c r="O1042" s="30" t="s">
        <v>7</v>
      </c>
      <c r="P1042" s="186" t="s">
        <v>8</v>
      </c>
      <c r="S1042" s="79">
        <v>2</v>
      </c>
      <c r="T1042" s="9" t="s">
        <v>459</v>
      </c>
      <c r="U1042" s="9">
        <v>25000</v>
      </c>
      <c r="V1042" s="33" t="s">
        <v>10</v>
      </c>
      <c r="W1042" s="10" t="s">
        <v>107</v>
      </c>
      <c r="X1042" s="9" t="s">
        <v>12</v>
      </c>
      <c r="Y1042" s="4"/>
      <c r="Z1042" s="303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</row>
    <row r="1043" spans="1:74" s="9" customFormat="1" ht="80.099999999999994" customHeight="1" x14ac:dyDescent="0.25">
      <c r="A1043" s="9">
        <f t="shared" ref="A1043" si="130">A1042+1</f>
        <v>1020</v>
      </c>
      <c r="B1043" s="9">
        <f t="shared" si="128"/>
        <v>36</v>
      </c>
      <c r="C1043" s="9" t="s">
        <v>103</v>
      </c>
      <c r="D1043" s="10" t="s">
        <v>308</v>
      </c>
      <c r="E1043" s="9" t="s">
        <v>309</v>
      </c>
      <c r="F1043" s="9" t="s">
        <v>516</v>
      </c>
      <c r="G1043" s="9" t="s">
        <v>311</v>
      </c>
      <c r="H1043" s="110" t="s">
        <v>524</v>
      </c>
      <c r="I1043" s="115" t="s">
        <v>525</v>
      </c>
      <c r="J1043" s="39" t="s">
        <v>523</v>
      </c>
      <c r="K1043" s="110" t="s">
        <v>520</v>
      </c>
      <c r="L1043" s="9">
        <v>30.792324000000001</v>
      </c>
      <c r="M1043" s="9">
        <v>68.385864999999995</v>
      </c>
      <c r="N1043" s="33" t="s">
        <v>6</v>
      </c>
      <c r="O1043" s="30" t="s">
        <v>7</v>
      </c>
      <c r="P1043" s="186" t="s">
        <v>8</v>
      </c>
      <c r="S1043" s="79">
        <v>2</v>
      </c>
      <c r="T1043" s="9" t="s">
        <v>459</v>
      </c>
      <c r="U1043" s="9">
        <v>25000</v>
      </c>
      <c r="V1043" s="33" t="s">
        <v>10</v>
      </c>
      <c r="W1043" s="10" t="s">
        <v>107</v>
      </c>
      <c r="X1043" s="9" t="s">
        <v>12</v>
      </c>
      <c r="Y1043" s="4"/>
      <c r="Z1043" s="303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</row>
    <row r="1044" spans="1:74" s="9" customFormat="1" ht="80.099999999999994" customHeight="1" x14ac:dyDescent="0.25">
      <c r="A1044" s="9">
        <f t="shared" ref="A1044" si="131">A1043+1</f>
        <v>1021</v>
      </c>
      <c r="B1044" s="9">
        <f t="shared" si="128"/>
        <v>37</v>
      </c>
      <c r="C1044" s="9" t="s">
        <v>103</v>
      </c>
      <c r="D1044" s="10" t="s">
        <v>308</v>
      </c>
      <c r="E1044" s="9" t="s">
        <v>309</v>
      </c>
      <c r="F1044" s="9" t="s">
        <v>516</v>
      </c>
      <c r="G1044" s="9" t="s">
        <v>311</v>
      </c>
      <c r="H1044" s="110" t="s">
        <v>526</v>
      </c>
      <c r="I1044" s="115" t="s">
        <v>527</v>
      </c>
      <c r="J1044" s="39" t="s">
        <v>528</v>
      </c>
      <c r="K1044" s="110" t="s">
        <v>520</v>
      </c>
      <c r="L1044" s="9">
        <v>30.802596000000001</v>
      </c>
      <c r="M1044" s="9">
        <v>68.388383000000005</v>
      </c>
      <c r="N1044" s="33" t="s">
        <v>6</v>
      </c>
      <c r="O1044" s="30" t="s">
        <v>7</v>
      </c>
      <c r="P1044" s="186" t="s">
        <v>8</v>
      </c>
      <c r="S1044" s="79">
        <v>2</v>
      </c>
      <c r="T1044" s="9" t="s">
        <v>459</v>
      </c>
      <c r="U1044" s="9">
        <v>25000</v>
      </c>
      <c r="V1044" s="33" t="s">
        <v>10</v>
      </c>
      <c r="W1044" s="10" t="s">
        <v>107</v>
      </c>
      <c r="X1044" s="9" t="s">
        <v>12</v>
      </c>
      <c r="Y1044" s="4"/>
      <c r="Z1044" s="303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/>
      <c r="AX1044" s="4"/>
      <c r="AY1044" s="4"/>
      <c r="AZ1044" s="4"/>
      <c r="BA1044" s="193"/>
      <c r="BB1044" s="193"/>
      <c r="BC1044" s="193"/>
      <c r="BD1044" s="193"/>
      <c r="BE1044" s="193"/>
      <c r="BF1044" s="193"/>
      <c r="BG1044" s="193"/>
      <c r="BH1044" s="193"/>
      <c r="BI1044" s="193"/>
      <c r="BJ1044" s="193"/>
      <c r="BK1044" s="193"/>
      <c r="BL1044" s="193"/>
      <c r="BM1044" s="193"/>
      <c r="BN1044" s="193"/>
      <c r="BO1044" s="193"/>
      <c r="BP1044" s="193"/>
      <c r="BQ1044" s="193"/>
      <c r="BR1044" s="193"/>
      <c r="BS1044" s="193"/>
      <c r="BT1044" s="193"/>
      <c r="BU1044" s="193"/>
      <c r="BV1044" s="193"/>
    </row>
    <row r="1045" spans="1:74" s="9" customFormat="1" ht="80.099999999999994" customHeight="1" x14ac:dyDescent="0.25">
      <c r="A1045" s="9">
        <f t="shared" ref="A1045" si="132">A1044+1</f>
        <v>1022</v>
      </c>
      <c r="B1045" s="9">
        <f t="shared" si="128"/>
        <v>38</v>
      </c>
      <c r="C1045" s="9" t="s">
        <v>103</v>
      </c>
      <c r="D1045" s="10" t="s">
        <v>308</v>
      </c>
      <c r="E1045" s="9" t="s">
        <v>309</v>
      </c>
      <c r="F1045" s="9" t="s">
        <v>378</v>
      </c>
      <c r="G1045" s="9" t="s">
        <v>379</v>
      </c>
      <c r="H1045" s="110" t="s">
        <v>529</v>
      </c>
      <c r="I1045" s="115" t="s">
        <v>530</v>
      </c>
      <c r="J1045" s="39" t="s">
        <v>382</v>
      </c>
      <c r="K1045" s="110" t="s">
        <v>378</v>
      </c>
      <c r="L1045" s="9">
        <v>31.031806</v>
      </c>
      <c r="M1045" s="9">
        <v>68.523634000000001</v>
      </c>
      <c r="N1045" s="33" t="s">
        <v>6</v>
      </c>
      <c r="O1045" s="30" t="s">
        <v>7</v>
      </c>
      <c r="P1045" s="186" t="s">
        <v>8</v>
      </c>
      <c r="S1045" s="79">
        <v>2</v>
      </c>
      <c r="T1045" s="9" t="s">
        <v>459</v>
      </c>
      <c r="U1045" s="9">
        <v>25000</v>
      </c>
      <c r="V1045" s="33" t="s">
        <v>10</v>
      </c>
      <c r="W1045" s="10" t="s">
        <v>107</v>
      </c>
      <c r="X1045" s="9" t="s">
        <v>12</v>
      </c>
      <c r="Y1045" s="4"/>
      <c r="Z1045" s="303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193"/>
      <c r="BB1045" s="193"/>
      <c r="BC1045" s="193"/>
      <c r="BD1045" s="193"/>
      <c r="BE1045" s="193"/>
      <c r="BF1045" s="193"/>
      <c r="BG1045" s="193"/>
      <c r="BH1045" s="193"/>
      <c r="BI1045" s="193"/>
      <c r="BJ1045" s="193"/>
      <c r="BK1045" s="193"/>
      <c r="BL1045" s="193"/>
      <c r="BM1045" s="193"/>
      <c r="BN1045" s="193"/>
      <c r="BO1045" s="193"/>
      <c r="BP1045" s="193"/>
      <c r="BQ1045" s="193"/>
      <c r="BR1045" s="193"/>
      <c r="BS1045" s="193"/>
      <c r="BT1045" s="193"/>
      <c r="BU1045" s="193"/>
      <c r="BV1045" s="193"/>
    </row>
    <row r="1046" spans="1:74" s="9" customFormat="1" ht="80.099999999999994" customHeight="1" x14ac:dyDescent="0.25">
      <c r="A1046" s="9">
        <f t="shared" ref="A1046" si="133">A1045+1</f>
        <v>1023</v>
      </c>
      <c r="B1046" s="9">
        <f t="shared" si="128"/>
        <v>39</v>
      </c>
      <c r="C1046" s="9" t="s">
        <v>103</v>
      </c>
      <c r="D1046" s="10" t="s">
        <v>308</v>
      </c>
      <c r="E1046" s="9" t="s">
        <v>309</v>
      </c>
      <c r="F1046" s="9" t="s">
        <v>378</v>
      </c>
      <c r="G1046" s="9" t="s">
        <v>379</v>
      </c>
      <c r="H1046" s="110" t="s">
        <v>360</v>
      </c>
      <c r="I1046" s="115" t="s">
        <v>361</v>
      </c>
      <c r="J1046" s="39" t="s">
        <v>531</v>
      </c>
      <c r="K1046" s="110" t="s">
        <v>378</v>
      </c>
      <c r="L1046" s="9">
        <v>31.03473</v>
      </c>
      <c r="M1046" s="9">
        <v>68.534203000000005</v>
      </c>
      <c r="N1046" s="33" t="s">
        <v>6</v>
      </c>
      <c r="O1046" s="30" t="s">
        <v>7</v>
      </c>
      <c r="P1046" s="186" t="s">
        <v>8</v>
      </c>
      <c r="S1046" s="79">
        <v>2</v>
      </c>
      <c r="T1046" s="9" t="s">
        <v>459</v>
      </c>
      <c r="U1046" s="9">
        <v>25000</v>
      </c>
      <c r="V1046" s="33" t="s">
        <v>10</v>
      </c>
      <c r="W1046" s="10" t="s">
        <v>107</v>
      </c>
      <c r="X1046" s="9" t="s">
        <v>12</v>
      </c>
      <c r="Y1046" s="4"/>
      <c r="Z1046" s="303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</row>
    <row r="1047" spans="1:74" s="9" customFormat="1" ht="80.099999999999994" customHeight="1" x14ac:dyDescent="0.25">
      <c r="A1047" s="9">
        <f t="shared" ref="A1047" si="134">A1046+1</f>
        <v>1024</v>
      </c>
      <c r="B1047" s="9">
        <f t="shared" si="128"/>
        <v>40</v>
      </c>
      <c r="C1047" s="9" t="s">
        <v>103</v>
      </c>
      <c r="D1047" s="10" t="s">
        <v>308</v>
      </c>
      <c r="E1047" s="9" t="s">
        <v>309</v>
      </c>
      <c r="F1047" s="9" t="s">
        <v>378</v>
      </c>
      <c r="G1047" s="9" t="s">
        <v>379</v>
      </c>
      <c r="H1047" s="110" t="s">
        <v>532</v>
      </c>
      <c r="I1047" s="115" t="s">
        <v>533</v>
      </c>
      <c r="J1047" s="39" t="s">
        <v>369</v>
      </c>
      <c r="K1047" s="110" t="s">
        <v>378</v>
      </c>
      <c r="L1047" s="9">
        <v>31.030894</v>
      </c>
      <c r="M1047" s="9">
        <v>68.526116000000002</v>
      </c>
      <c r="N1047" s="33" t="s">
        <v>6</v>
      </c>
      <c r="O1047" s="30" t="s">
        <v>7</v>
      </c>
      <c r="P1047" s="186" t="s">
        <v>8</v>
      </c>
      <c r="S1047" s="79">
        <v>1</v>
      </c>
      <c r="T1047" s="9" t="s">
        <v>459</v>
      </c>
      <c r="U1047" s="9">
        <v>12750</v>
      </c>
      <c r="V1047" s="33" t="s">
        <v>10</v>
      </c>
      <c r="W1047" s="10" t="s">
        <v>107</v>
      </c>
      <c r="X1047" s="9" t="s">
        <v>12</v>
      </c>
      <c r="Y1047" s="4"/>
      <c r="Z1047" s="303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</row>
    <row r="1048" spans="1:74" s="9" customFormat="1" ht="80.099999999999994" customHeight="1" x14ac:dyDescent="0.25">
      <c r="A1048" s="9">
        <f t="shared" ref="A1048" si="135">A1047+1</f>
        <v>1025</v>
      </c>
      <c r="B1048" s="9">
        <f t="shared" si="128"/>
        <v>41</v>
      </c>
      <c r="C1048" s="9" t="s">
        <v>103</v>
      </c>
      <c r="D1048" s="10" t="s">
        <v>308</v>
      </c>
      <c r="E1048" s="9" t="s">
        <v>316</v>
      </c>
      <c r="F1048" s="9" t="s">
        <v>476</v>
      </c>
      <c r="G1048" s="9" t="s">
        <v>498</v>
      </c>
      <c r="H1048" s="110" t="s">
        <v>506</v>
      </c>
      <c r="I1048" s="115" t="s">
        <v>507</v>
      </c>
      <c r="J1048" s="39" t="s">
        <v>369</v>
      </c>
      <c r="K1048" s="110" t="s">
        <v>498</v>
      </c>
      <c r="L1048" s="9">
        <v>30.824589</v>
      </c>
      <c r="M1048" s="9">
        <v>67.761769999999999</v>
      </c>
      <c r="N1048" s="33" t="s">
        <v>6</v>
      </c>
      <c r="O1048" s="30" t="s">
        <v>7</v>
      </c>
      <c r="P1048" s="186" t="s">
        <v>8</v>
      </c>
      <c r="S1048" s="79">
        <v>1</v>
      </c>
      <c r="T1048" s="9" t="s">
        <v>459</v>
      </c>
      <c r="U1048" s="9">
        <v>12750</v>
      </c>
      <c r="V1048" s="33" t="s">
        <v>10</v>
      </c>
      <c r="W1048" s="10" t="s">
        <v>107</v>
      </c>
      <c r="X1048" s="9" t="s">
        <v>12</v>
      </c>
      <c r="Y1048" s="4"/>
      <c r="Z1048" s="303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</row>
    <row r="1049" spans="1:74" s="9" customFormat="1" ht="80.099999999999994" customHeight="1" x14ac:dyDescent="0.25">
      <c r="A1049" s="9">
        <f t="shared" ref="A1049" si="136">A1048+1</f>
        <v>1026</v>
      </c>
      <c r="B1049" s="9">
        <f t="shared" si="128"/>
        <v>42</v>
      </c>
      <c r="C1049" s="9" t="s">
        <v>103</v>
      </c>
      <c r="D1049" s="10" t="s">
        <v>308</v>
      </c>
      <c r="E1049" s="9" t="s">
        <v>316</v>
      </c>
      <c r="F1049" s="9" t="s">
        <v>476</v>
      </c>
      <c r="G1049" s="9" t="s">
        <v>534</v>
      </c>
      <c r="H1049" s="110" t="s">
        <v>344</v>
      </c>
      <c r="I1049" s="115" t="s">
        <v>535</v>
      </c>
      <c r="J1049" s="39" t="s">
        <v>369</v>
      </c>
      <c r="K1049" s="110" t="s">
        <v>323</v>
      </c>
      <c r="L1049" s="9">
        <v>30.811218</v>
      </c>
      <c r="M1049" s="9">
        <v>67.717575999999994</v>
      </c>
      <c r="N1049" s="33" t="s">
        <v>6</v>
      </c>
      <c r="O1049" s="30" t="s">
        <v>7</v>
      </c>
      <c r="P1049" s="186" t="s">
        <v>8</v>
      </c>
      <c r="S1049" s="79">
        <v>1</v>
      </c>
      <c r="T1049" s="9" t="s">
        <v>459</v>
      </c>
      <c r="U1049" s="9">
        <v>12750</v>
      </c>
      <c r="V1049" s="33" t="s">
        <v>10</v>
      </c>
      <c r="W1049" s="10" t="s">
        <v>107</v>
      </c>
      <c r="X1049" s="9" t="s">
        <v>12</v>
      </c>
      <c r="Y1049" s="4"/>
      <c r="Z1049" s="303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</row>
    <row r="1050" spans="1:74" s="9" customFormat="1" ht="80.099999999999994" customHeight="1" x14ac:dyDescent="0.25">
      <c r="A1050" s="9">
        <f t="shared" ref="A1050" si="137">A1049+1</f>
        <v>1027</v>
      </c>
      <c r="B1050" s="9">
        <f t="shared" si="128"/>
        <v>43</v>
      </c>
      <c r="C1050" s="9" t="s">
        <v>103</v>
      </c>
      <c r="D1050" s="10" t="s">
        <v>308</v>
      </c>
      <c r="E1050" s="9" t="s">
        <v>316</v>
      </c>
      <c r="F1050" s="9" t="s">
        <v>498</v>
      </c>
      <c r="G1050" s="9" t="s">
        <v>536</v>
      </c>
      <c r="H1050" s="110" t="s">
        <v>340</v>
      </c>
      <c r="I1050" s="115" t="s">
        <v>341</v>
      </c>
      <c r="J1050" s="39" t="s">
        <v>369</v>
      </c>
      <c r="K1050" s="110" t="s">
        <v>537</v>
      </c>
      <c r="L1050" s="9">
        <v>30.883274</v>
      </c>
      <c r="M1050" s="9">
        <v>67.705089000000001</v>
      </c>
      <c r="N1050" s="33" t="s">
        <v>6</v>
      </c>
      <c r="O1050" s="30" t="s">
        <v>7</v>
      </c>
      <c r="P1050" s="186" t="s">
        <v>8</v>
      </c>
      <c r="S1050" s="79">
        <v>1</v>
      </c>
      <c r="T1050" s="9" t="s">
        <v>459</v>
      </c>
      <c r="U1050" s="9">
        <v>12750</v>
      </c>
      <c r="V1050" s="33" t="s">
        <v>10</v>
      </c>
      <c r="W1050" s="10" t="s">
        <v>107</v>
      </c>
      <c r="X1050" s="9" t="s">
        <v>12</v>
      </c>
      <c r="Y1050" s="4"/>
      <c r="Z1050" s="303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  <c r="BU1050" s="4"/>
      <c r="BV1050" s="4"/>
    </row>
    <row r="1051" spans="1:74" s="9" customFormat="1" ht="80.099999999999994" customHeight="1" x14ac:dyDescent="0.25">
      <c r="A1051" s="9">
        <f t="shared" ref="A1051" si="138">A1050+1</f>
        <v>1028</v>
      </c>
      <c r="B1051" s="9">
        <f t="shared" si="128"/>
        <v>44</v>
      </c>
      <c r="C1051" s="9" t="s">
        <v>103</v>
      </c>
      <c r="D1051" s="10" t="s">
        <v>308</v>
      </c>
      <c r="E1051" s="9" t="s">
        <v>316</v>
      </c>
      <c r="F1051" s="9" t="s">
        <v>476</v>
      </c>
      <c r="G1051" s="9" t="s">
        <v>534</v>
      </c>
      <c r="H1051" s="110" t="s">
        <v>538</v>
      </c>
      <c r="I1051" s="115" t="s">
        <v>539</v>
      </c>
      <c r="J1051" s="39" t="s">
        <v>369</v>
      </c>
      <c r="K1051" s="110" t="s">
        <v>540</v>
      </c>
      <c r="L1051" s="9">
        <v>30.842153</v>
      </c>
      <c r="M1051" s="9">
        <v>67.720236999999997</v>
      </c>
      <c r="N1051" s="33" t="s">
        <v>6</v>
      </c>
      <c r="O1051" s="30" t="s">
        <v>7</v>
      </c>
      <c r="P1051" s="186" t="s">
        <v>8</v>
      </c>
      <c r="S1051" s="79">
        <v>1</v>
      </c>
      <c r="T1051" s="9" t="s">
        <v>459</v>
      </c>
      <c r="U1051" s="9">
        <v>12750</v>
      </c>
      <c r="V1051" s="33" t="s">
        <v>10</v>
      </c>
      <c r="W1051" s="10" t="s">
        <v>107</v>
      </c>
      <c r="X1051" s="9" t="s">
        <v>12</v>
      </c>
      <c r="Y1051" s="4"/>
      <c r="Z1051" s="303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</row>
    <row r="1052" spans="1:74" s="9" customFormat="1" ht="80.099999999999994" customHeight="1" x14ac:dyDescent="0.25">
      <c r="A1052" s="9">
        <f t="shared" ref="A1052" si="139">A1051+1</f>
        <v>1029</v>
      </c>
      <c r="B1052" s="9">
        <f t="shared" si="128"/>
        <v>45</v>
      </c>
      <c r="C1052" s="9" t="s">
        <v>103</v>
      </c>
      <c r="D1052" s="10" t="s">
        <v>308</v>
      </c>
      <c r="E1052" s="9" t="s">
        <v>316</v>
      </c>
      <c r="F1052" s="9" t="s">
        <v>374</v>
      </c>
      <c r="G1052" s="9" t="s">
        <v>375</v>
      </c>
      <c r="H1052" s="110" t="s">
        <v>541</v>
      </c>
      <c r="I1052" s="115" t="s">
        <v>542</v>
      </c>
      <c r="J1052" s="39" t="s">
        <v>369</v>
      </c>
      <c r="K1052" s="110" t="s">
        <v>375</v>
      </c>
      <c r="L1052" s="9">
        <v>30.837092999999999</v>
      </c>
      <c r="M1052" s="9">
        <v>67.640776000000002</v>
      </c>
      <c r="N1052" s="33" t="s">
        <v>6</v>
      </c>
      <c r="O1052" s="30" t="s">
        <v>7</v>
      </c>
      <c r="P1052" s="186" t="s">
        <v>8</v>
      </c>
      <c r="S1052" s="79">
        <v>1</v>
      </c>
      <c r="T1052" s="9" t="s">
        <v>459</v>
      </c>
      <c r="U1052" s="9">
        <v>12750</v>
      </c>
      <c r="V1052" s="33" t="s">
        <v>10</v>
      </c>
      <c r="W1052" s="10" t="s">
        <v>107</v>
      </c>
      <c r="X1052" s="9" t="s">
        <v>12</v>
      </c>
      <c r="Y1052" s="4"/>
      <c r="Z1052" s="303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</row>
    <row r="1053" spans="1:74" s="9" customFormat="1" ht="80.099999999999994" customHeight="1" x14ac:dyDescent="0.25">
      <c r="A1053" s="9">
        <f t="shared" ref="A1053" si="140">A1052+1</f>
        <v>1030</v>
      </c>
      <c r="B1053" s="9">
        <f t="shared" si="128"/>
        <v>46</v>
      </c>
      <c r="C1053" s="9" t="s">
        <v>103</v>
      </c>
      <c r="D1053" s="10" t="s">
        <v>308</v>
      </c>
      <c r="E1053" s="9" t="s">
        <v>316</v>
      </c>
      <c r="F1053" s="9" t="s">
        <v>476</v>
      </c>
      <c r="G1053" s="110" t="s">
        <v>498</v>
      </c>
      <c r="H1053" s="110" t="s">
        <v>543</v>
      </c>
      <c r="I1053" s="115" t="s">
        <v>544</v>
      </c>
      <c r="J1053" s="39" t="s">
        <v>369</v>
      </c>
      <c r="K1053" s="110" t="s">
        <v>375</v>
      </c>
      <c r="L1053" s="9">
        <v>30.836642000000001</v>
      </c>
      <c r="M1053" s="9">
        <v>67.641355000000004</v>
      </c>
      <c r="N1053" s="33" t="s">
        <v>6</v>
      </c>
      <c r="O1053" s="30" t="s">
        <v>7</v>
      </c>
      <c r="P1053" s="186" t="s">
        <v>8</v>
      </c>
      <c r="S1053" s="79">
        <v>1</v>
      </c>
      <c r="T1053" s="9" t="s">
        <v>459</v>
      </c>
      <c r="U1053" s="9">
        <v>12750</v>
      </c>
      <c r="V1053" s="33" t="s">
        <v>10</v>
      </c>
      <c r="W1053" s="10" t="s">
        <v>107</v>
      </c>
      <c r="X1053" s="9" t="s">
        <v>12</v>
      </c>
      <c r="Y1053" s="4"/>
      <c r="Z1053" s="303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</row>
    <row r="1054" spans="1:74" s="9" customFormat="1" ht="80.099999999999994" customHeight="1" x14ac:dyDescent="0.25">
      <c r="A1054" s="9">
        <f t="shared" ref="A1054" si="141">A1053+1</f>
        <v>1031</v>
      </c>
      <c r="B1054" s="9">
        <f t="shared" si="128"/>
        <v>47</v>
      </c>
      <c r="C1054" s="9" t="s">
        <v>103</v>
      </c>
      <c r="D1054" s="10" t="s">
        <v>308</v>
      </c>
      <c r="E1054" s="9" t="s">
        <v>316</v>
      </c>
      <c r="F1054" s="9" t="s">
        <v>476</v>
      </c>
      <c r="G1054" s="110" t="s">
        <v>498</v>
      </c>
      <c r="H1054" s="110" t="s">
        <v>545</v>
      </c>
      <c r="I1054" s="115" t="s">
        <v>546</v>
      </c>
      <c r="J1054" s="39" t="s">
        <v>369</v>
      </c>
      <c r="K1054" s="110" t="s">
        <v>498</v>
      </c>
      <c r="L1054" s="9">
        <v>30.833044999999998</v>
      </c>
      <c r="M1054" s="9">
        <v>67.705720999999997</v>
      </c>
      <c r="N1054" s="33" t="s">
        <v>6</v>
      </c>
      <c r="O1054" s="30" t="s">
        <v>7</v>
      </c>
      <c r="P1054" s="186" t="s">
        <v>8</v>
      </c>
      <c r="S1054" s="79">
        <v>1</v>
      </c>
      <c r="T1054" s="9" t="s">
        <v>459</v>
      </c>
      <c r="U1054" s="9">
        <v>12750</v>
      </c>
      <c r="V1054" s="33" t="s">
        <v>10</v>
      </c>
      <c r="W1054" s="10" t="s">
        <v>107</v>
      </c>
      <c r="X1054" s="9" t="s">
        <v>12</v>
      </c>
      <c r="Y1054" s="4"/>
      <c r="Z1054" s="303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</row>
    <row r="1055" spans="1:74" s="9" customFormat="1" ht="80.099999999999994" customHeight="1" x14ac:dyDescent="0.25">
      <c r="A1055" s="9">
        <f t="shared" ref="A1055" si="142">A1054+1</f>
        <v>1032</v>
      </c>
      <c r="B1055" s="9">
        <f t="shared" si="128"/>
        <v>48</v>
      </c>
      <c r="C1055" s="9" t="s">
        <v>103</v>
      </c>
      <c r="D1055" s="10" t="s">
        <v>308</v>
      </c>
      <c r="E1055" s="9" t="s">
        <v>316</v>
      </c>
      <c r="F1055" s="9" t="s">
        <v>476</v>
      </c>
      <c r="G1055" s="110" t="s">
        <v>498</v>
      </c>
      <c r="H1055" s="110" t="s">
        <v>547</v>
      </c>
      <c r="I1055" s="115" t="s">
        <v>548</v>
      </c>
      <c r="J1055" s="39" t="s">
        <v>369</v>
      </c>
      <c r="K1055" s="110" t="s">
        <v>549</v>
      </c>
      <c r="L1055" s="9" t="s">
        <v>7995</v>
      </c>
      <c r="M1055" s="9">
        <v>67.663340000000005</v>
      </c>
      <c r="N1055" s="33" t="s">
        <v>6</v>
      </c>
      <c r="O1055" s="30" t="s">
        <v>7</v>
      </c>
      <c r="P1055" s="186" t="s">
        <v>8</v>
      </c>
      <c r="S1055" s="79">
        <v>1</v>
      </c>
      <c r="T1055" s="9" t="s">
        <v>459</v>
      </c>
      <c r="U1055" s="9">
        <v>12750</v>
      </c>
      <c r="V1055" s="33" t="s">
        <v>10</v>
      </c>
      <c r="W1055" s="10" t="s">
        <v>107</v>
      </c>
      <c r="X1055" s="9" t="s">
        <v>12</v>
      </c>
      <c r="Y1055" s="4"/>
      <c r="Z1055" s="303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</row>
    <row r="1056" spans="1:74" s="9" customFormat="1" ht="80.099999999999994" customHeight="1" x14ac:dyDescent="0.25">
      <c r="A1056" s="9">
        <f t="shared" ref="A1056" si="143">A1055+1</f>
        <v>1033</v>
      </c>
      <c r="B1056" s="9">
        <f t="shared" si="128"/>
        <v>49</v>
      </c>
      <c r="C1056" s="9" t="s">
        <v>103</v>
      </c>
      <c r="D1056" s="10" t="s">
        <v>308</v>
      </c>
      <c r="E1056" s="9" t="s">
        <v>316</v>
      </c>
      <c r="F1056" s="9" t="s">
        <v>476</v>
      </c>
      <c r="G1056" s="110" t="s">
        <v>498</v>
      </c>
      <c r="H1056" s="110" t="s">
        <v>545</v>
      </c>
      <c r="I1056" s="115" t="s">
        <v>550</v>
      </c>
      <c r="J1056" s="39" t="s">
        <v>369</v>
      </c>
      <c r="K1056" s="110" t="s">
        <v>549</v>
      </c>
      <c r="L1056" s="9">
        <v>30.899664999999999</v>
      </c>
      <c r="M1056" s="9">
        <v>67.659977999999995</v>
      </c>
      <c r="N1056" s="33" t="s">
        <v>6</v>
      </c>
      <c r="O1056" s="30" t="s">
        <v>7</v>
      </c>
      <c r="P1056" s="186" t="s">
        <v>8</v>
      </c>
      <c r="S1056" s="79">
        <v>1</v>
      </c>
      <c r="T1056" s="9" t="s">
        <v>459</v>
      </c>
      <c r="U1056" s="9">
        <v>12750</v>
      </c>
      <c r="V1056" s="33" t="s">
        <v>10</v>
      </c>
      <c r="W1056" s="10" t="s">
        <v>107</v>
      </c>
      <c r="X1056" s="9" t="s">
        <v>12</v>
      </c>
      <c r="Y1056" s="4"/>
      <c r="Z1056" s="303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</row>
    <row r="1057" spans="1:74" s="9" customFormat="1" ht="80.099999999999994" customHeight="1" x14ac:dyDescent="0.25">
      <c r="A1057" s="9">
        <f t="shared" ref="A1057" si="144">A1056+1</f>
        <v>1034</v>
      </c>
      <c r="B1057" s="9">
        <f t="shared" ref="B1057:B1061" si="145">B1056+1</f>
        <v>50</v>
      </c>
      <c r="C1057" s="9" t="s">
        <v>103</v>
      </c>
      <c r="D1057" s="10" t="s">
        <v>308</v>
      </c>
      <c r="E1057" s="9" t="s">
        <v>316</v>
      </c>
      <c r="F1057" s="9" t="s">
        <v>476</v>
      </c>
      <c r="G1057" s="110" t="s">
        <v>498</v>
      </c>
      <c r="H1057" s="110" t="s">
        <v>551</v>
      </c>
      <c r="I1057" s="115" t="s">
        <v>552</v>
      </c>
      <c r="J1057" s="39" t="s">
        <v>369</v>
      </c>
      <c r="K1057" s="110" t="s">
        <v>549</v>
      </c>
      <c r="L1057" s="9">
        <v>30.901524999999999</v>
      </c>
      <c r="M1057" s="9">
        <v>67.662180000000006</v>
      </c>
      <c r="N1057" s="33" t="s">
        <v>6</v>
      </c>
      <c r="O1057" s="30" t="s">
        <v>7</v>
      </c>
      <c r="P1057" s="186" t="s">
        <v>8</v>
      </c>
      <c r="S1057" s="79">
        <v>1</v>
      </c>
      <c r="T1057" s="9" t="s">
        <v>459</v>
      </c>
      <c r="U1057" s="9">
        <v>12750</v>
      </c>
      <c r="V1057" s="33" t="s">
        <v>10</v>
      </c>
      <c r="W1057" s="10" t="s">
        <v>107</v>
      </c>
      <c r="X1057" s="9" t="s">
        <v>12</v>
      </c>
      <c r="Y1057" s="4"/>
      <c r="Z1057" s="303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</row>
    <row r="1058" spans="1:74" s="9" customFormat="1" ht="80.099999999999994" customHeight="1" x14ac:dyDescent="0.25">
      <c r="A1058" s="9">
        <f t="shared" ref="A1058" si="146">A1057+1</f>
        <v>1035</v>
      </c>
      <c r="B1058" s="9">
        <f t="shared" si="145"/>
        <v>51</v>
      </c>
      <c r="C1058" s="9" t="s">
        <v>103</v>
      </c>
      <c r="D1058" s="10" t="s">
        <v>308</v>
      </c>
      <c r="E1058" s="9" t="s">
        <v>316</v>
      </c>
      <c r="F1058" s="9" t="s">
        <v>476</v>
      </c>
      <c r="G1058" s="110" t="s">
        <v>498</v>
      </c>
      <c r="H1058" s="110" t="s">
        <v>553</v>
      </c>
      <c r="I1058" s="115" t="s">
        <v>554</v>
      </c>
      <c r="J1058" s="39" t="s">
        <v>369</v>
      </c>
      <c r="K1058" s="110" t="s">
        <v>549</v>
      </c>
      <c r="L1058" s="9">
        <v>30.903274</v>
      </c>
      <c r="M1058" s="9">
        <v>67.664501999999999</v>
      </c>
      <c r="N1058" s="33" t="s">
        <v>6</v>
      </c>
      <c r="O1058" s="30" t="s">
        <v>7</v>
      </c>
      <c r="P1058" s="186" t="s">
        <v>8</v>
      </c>
      <c r="S1058" s="79">
        <v>1</v>
      </c>
      <c r="T1058" s="9" t="s">
        <v>459</v>
      </c>
      <c r="U1058" s="9">
        <v>12750</v>
      </c>
      <c r="V1058" s="33" t="s">
        <v>10</v>
      </c>
      <c r="W1058" s="10" t="s">
        <v>107</v>
      </c>
      <c r="X1058" s="9" t="s">
        <v>12</v>
      </c>
      <c r="Y1058" s="4"/>
      <c r="Z1058" s="303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</row>
    <row r="1059" spans="1:74" s="9" customFormat="1" ht="80.099999999999994" customHeight="1" x14ac:dyDescent="0.25">
      <c r="A1059" s="9">
        <f t="shared" ref="A1059" si="147">A1058+1</f>
        <v>1036</v>
      </c>
      <c r="B1059" s="9">
        <f t="shared" si="145"/>
        <v>52</v>
      </c>
      <c r="C1059" s="9" t="s">
        <v>103</v>
      </c>
      <c r="D1059" s="10" t="s">
        <v>308</v>
      </c>
      <c r="E1059" s="9" t="s">
        <v>316</v>
      </c>
      <c r="F1059" s="9" t="s">
        <v>476</v>
      </c>
      <c r="G1059" s="110" t="s">
        <v>498</v>
      </c>
      <c r="H1059" s="110" t="s">
        <v>555</v>
      </c>
      <c r="I1059" s="115" t="s">
        <v>556</v>
      </c>
      <c r="J1059" s="39" t="s">
        <v>369</v>
      </c>
      <c r="K1059" s="110" t="s">
        <v>549</v>
      </c>
      <c r="L1059" s="9">
        <v>30.900030000000001</v>
      </c>
      <c r="M1059" s="9">
        <v>67.666049000000001</v>
      </c>
      <c r="N1059" s="33" t="s">
        <v>6</v>
      </c>
      <c r="O1059" s="30" t="s">
        <v>7</v>
      </c>
      <c r="P1059" s="186" t="s">
        <v>8</v>
      </c>
      <c r="S1059" s="79">
        <v>1</v>
      </c>
      <c r="T1059" s="9" t="s">
        <v>459</v>
      </c>
      <c r="U1059" s="9">
        <v>12750</v>
      </c>
      <c r="V1059" s="33" t="s">
        <v>10</v>
      </c>
      <c r="W1059" s="10" t="s">
        <v>107</v>
      </c>
      <c r="X1059" s="9" t="s">
        <v>12</v>
      </c>
      <c r="Y1059" s="4"/>
      <c r="Z1059" s="303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</row>
    <row r="1060" spans="1:74" s="9" customFormat="1" ht="80.099999999999994" customHeight="1" x14ac:dyDescent="0.25">
      <c r="A1060" s="9">
        <f t="shared" ref="A1060" si="148">A1059+1</f>
        <v>1037</v>
      </c>
      <c r="B1060" s="9">
        <f t="shared" si="145"/>
        <v>53</v>
      </c>
      <c r="C1060" s="9" t="s">
        <v>103</v>
      </c>
      <c r="D1060" s="10" t="s">
        <v>308</v>
      </c>
      <c r="E1060" s="9" t="s">
        <v>309</v>
      </c>
      <c r="F1060" s="9" t="s">
        <v>557</v>
      </c>
      <c r="G1060" s="9" t="s">
        <v>558</v>
      </c>
      <c r="H1060" s="110" t="s">
        <v>559</v>
      </c>
      <c r="I1060" s="115" t="s">
        <v>560</v>
      </c>
      <c r="J1060" s="39" t="s">
        <v>369</v>
      </c>
      <c r="K1060" s="110" t="s">
        <v>561</v>
      </c>
      <c r="L1060" s="9">
        <v>30.782108000000001</v>
      </c>
      <c r="M1060" s="9">
        <v>68.406884000000005</v>
      </c>
      <c r="N1060" s="33" t="s">
        <v>6</v>
      </c>
      <c r="O1060" s="30" t="s">
        <v>7</v>
      </c>
      <c r="P1060" s="186" t="s">
        <v>8</v>
      </c>
      <c r="S1060" s="79">
        <v>1</v>
      </c>
      <c r="T1060" s="9" t="s">
        <v>459</v>
      </c>
      <c r="U1060" s="9">
        <v>12750</v>
      </c>
      <c r="V1060" s="33" t="s">
        <v>10</v>
      </c>
      <c r="W1060" s="10" t="s">
        <v>107</v>
      </c>
      <c r="X1060" s="9" t="s">
        <v>12</v>
      </c>
      <c r="Y1060" s="4"/>
      <c r="Z1060" s="303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</row>
    <row r="1061" spans="1:74" s="9" customFormat="1" ht="80.099999999999994" customHeight="1" x14ac:dyDescent="0.25">
      <c r="A1061" s="9">
        <f t="shared" ref="A1061" si="149">A1060+1</f>
        <v>1038</v>
      </c>
      <c r="B1061" s="9">
        <f t="shared" si="145"/>
        <v>54</v>
      </c>
      <c r="C1061" s="9" t="s">
        <v>103</v>
      </c>
      <c r="D1061" s="10" t="s">
        <v>308</v>
      </c>
      <c r="E1061" s="9" t="s">
        <v>309</v>
      </c>
      <c r="F1061" s="9" t="s">
        <v>557</v>
      </c>
      <c r="G1061" s="9" t="s">
        <v>558</v>
      </c>
      <c r="H1061" s="110" t="s">
        <v>400</v>
      </c>
      <c r="I1061" s="115" t="s">
        <v>562</v>
      </c>
      <c r="J1061" s="39" t="s">
        <v>369</v>
      </c>
      <c r="K1061" s="110" t="s">
        <v>561</v>
      </c>
      <c r="L1061" s="9">
        <v>30.806273000000001</v>
      </c>
      <c r="M1061" s="9">
        <v>68.376641000000006</v>
      </c>
      <c r="N1061" s="28" t="s">
        <v>6</v>
      </c>
      <c r="O1061" s="9" t="s">
        <v>7</v>
      </c>
      <c r="P1061" s="9" t="s">
        <v>8</v>
      </c>
      <c r="S1061" s="9">
        <v>1</v>
      </c>
      <c r="T1061" s="9" t="s">
        <v>459</v>
      </c>
      <c r="U1061" s="9">
        <v>12750</v>
      </c>
      <c r="V1061" s="28" t="s">
        <v>10</v>
      </c>
      <c r="W1061" s="10" t="s">
        <v>107</v>
      </c>
      <c r="X1061" s="9" t="s">
        <v>12</v>
      </c>
      <c r="Y1061" s="4"/>
      <c r="Z1061" s="303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</row>
    <row r="1062" spans="1:74" s="4" customFormat="1" ht="80.099999999999994" customHeight="1" x14ac:dyDescent="0.25">
      <c r="H1062" s="117"/>
      <c r="I1062" s="116"/>
      <c r="J1062" s="118"/>
      <c r="K1062" s="117"/>
      <c r="L1062" s="117"/>
      <c r="M1062" s="118"/>
      <c r="N1062" s="31"/>
      <c r="Q1062" s="210">
        <f>SUM(Q946:Q1061)</f>
        <v>175</v>
      </c>
      <c r="R1062" s="210">
        <f t="shared" ref="R1062:S1062" si="150">SUM(R946:R1061)</f>
        <v>0</v>
      </c>
      <c r="S1062" s="210">
        <f t="shared" si="150"/>
        <v>149.81</v>
      </c>
      <c r="V1062" s="31"/>
    </row>
    <row r="1063" spans="1:74" s="4" customFormat="1" ht="80.099999999999994" customHeight="1" x14ac:dyDescent="0.25">
      <c r="A1063" s="9">
        <f>A1061+1</f>
        <v>1039</v>
      </c>
      <c r="B1063" s="9">
        <v>1</v>
      </c>
      <c r="C1063" s="9" t="s">
        <v>216</v>
      </c>
      <c r="D1063" s="10" t="s">
        <v>308</v>
      </c>
      <c r="E1063" s="9" t="s">
        <v>309</v>
      </c>
      <c r="F1063" s="9" t="s">
        <v>311</v>
      </c>
      <c r="G1063" s="9" t="s">
        <v>311</v>
      </c>
      <c r="H1063" s="110" t="s">
        <v>312</v>
      </c>
      <c r="I1063" s="211" t="s">
        <v>313</v>
      </c>
      <c r="J1063" s="9">
        <v>3311322510</v>
      </c>
      <c r="K1063" s="110" t="s">
        <v>520</v>
      </c>
      <c r="L1063" s="28">
        <v>30.787011</v>
      </c>
      <c r="M1063" s="28">
        <v>68.424710000000005</v>
      </c>
      <c r="N1063" s="28" t="s">
        <v>6</v>
      </c>
      <c r="O1063" s="9" t="s">
        <v>7</v>
      </c>
      <c r="P1063" s="9" t="s">
        <v>8</v>
      </c>
      <c r="Q1063" s="9">
        <v>2</v>
      </c>
      <c r="R1063" s="9"/>
      <c r="S1063" s="9"/>
      <c r="T1063" s="9" t="s">
        <v>2702</v>
      </c>
      <c r="U1063" s="9">
        <v>35250</v>
      </c>
      <c r="V1063" s="28" t="s">
        <v>10</v>
      </c>
      <c r="W1063" s="5" t="s">
        <v>11</v>
      </c>
      <c r="X1063" s="9" t="s">
        <v>1471</v>
      </c>
    </row>
    <row r="1064" spans="1:74" s="4" customFormat="1" ht="80.099999999999994" customHeight="1" x14ac:dyDescent="0.25">
      <c r="A1064" s="9">
        <f>A1063+1</f>
        <v>1040</v>
      </c>
      <c r="B1064" s="9">
        <f>B1063+1</f>
        <v>2</v>
      </c>
      <c r="C1064" s="9" t="s">
        <v>216</v>
      </c>
      <c r="D1064" s="10" t="s">
        <v>308</v>
      </c>
      <c r="E1064" s="9" t="s">
        <v>316</v>
      </c>
      <c r="F1064" s="9" t="s">
        <v>351</v>
      </c>
      <c r="G1064" s="9" t="s">
        <v>352</v>
      </c>
      <c r="H1064" s="110" t="s">
        <v>348</v>
      </c>
      <c r="I1064" s="211" t="s">
        <v>349</v>
      </c>
      <c r="J1064" s="9">
        <v>3327802295</v>
      </c>
      <c r="K1064" s="110" t="s">
        <v>2703</v>
      </c>
      <c r="L1064" s="28">
        <v>30.840993000000001</v>
      </c>
      <c r="M1064" s="28">
        <v>68.053096999999994</v>
      </c>
      <c r="N1064" s="28" t="s">
        <v>6</v>
      </c>
      <c r="O1064" s="9" t="s">
        <v>7</v>
      </c>
      <c r="P1064" s="9" t="s">
        <v>8</v>
      </c>
      <c r="Q1064" s="9">
        <v>2</v>
      </c>
      <c r="R1064" s="9"/>
      <c r="S1064" s="9"/>
      <c r="T1064" s="9" t="s">
        <v>2702</v>
      </c>
      <c r="U1064" s="9">
        <v>35250</v>
      </c>
      <c r="V1064" s="28" t="s">
        <v>10</v>
      </c>
      <c r="W1064" s="5" t="s">
        <v>11</v>
      </c>
      <c r="X1064" s="9" t="s">
        <v>1471</v>
      </c>
    </row>
    <row r="1065" spans="1:74" s="4" customFormat="1" ht="80.099999999999994" customHeight="1" x14ac:dyDescent="0.25">
      <c r="A1065" s="9">
        <f>A1064+1</f>
        <v>1041</v>
      </c>
      <c r="B1065" s="9">
        <f>B1064+1</f>
        <v>3</v>
      </c>
      <c r="C1065" s="9" t="s">
        <v>216</v>
      </c>
      <c r="D1065" s="10" t="s">
        <v>308</v>
      </c>
      <c r="E1065" s="9" t="s">
        <v>316</v>
      </c>
      <c r="F1065" s="9" t="s">
        <v>351</v>
      </c>
      <c r="G1065" s="9" t="s">
        <v>352</v>
      </c>
      <c r="H1065" s="110" t="s">
        <v>2704</v>
      </c>
      <c r="I1065" s="211" t="s">
        <v>2705</v>
      </c>
      <c r="J1065" s="9">
        <v>3124353330</v>
      </c>
      <c r="K1065" s="110" t="s">
        <v>2706</v>
      </c>
      <c r="L1065" s="28">
        <v>30.856352000000001</v>
      </c>
      <c r="M1065" s="28">
        <v>67.942148000000003</v>
      </c>
      <c r="N1065" s="28" t="s">
        <v>6</v>
      </c>
      <c r="O1065" s="9" t="s">
        <v>7</v>
      </c>
      <c r="P1065" s="9" t="s">
        <v>8</v>
      </c>
      <c r="Q1065" s="9">
        <v>2</v>
      </c>
      <c r="R1065" s="9"/>
      <c r="S1065" s="9"/>
      <c r="T1065" s="9" t="s">
        <v>2702</v>
      </c>
      <c r="U1065" s="9">
        <v>35250</v>
      </c>
      <c r="V1065" s="28" t="s">
        <v>10</v>
      </c>
      <c r="W1065" s="5" t="s">
        <v>11</v>
      </c>
      <c r="X1065" s="9" t="s">
        <v>1471</v>
      </c>
    </row>
    <row r="1066" spans="1:74" s="4" customFormat="1" ht="80.099999999999994" customHeight="1" x14ac:dyDescent="0.25">
      <c r="A1066" s="9">
        <f t="shared" ref="A1066:A1072" si="151">A1065+1</f>
        <v>1042</v>
      </c>
      <c r="B1066" s="9">
        <f t="shared" ref="B1066:B1072" si="152">B1065+1</f>
        <v>4</v>
      </c>
      <c r="C1066" s="9" t="s">
        <v>216</v>
      </c>
      <c r="D1066" s="10" t="s">
        <v>308</v>
      </c>
      <c r="E1066" s="9" t="s">
        <v>316</v>
      </c>
      <c r="F1066" s="9" t="s">
        <v>476</v>
      </c>
      <c r="G1066" s="9" t="s">
        <v>323</v>
      </c>
      <c r="H1066" s="110" t="s">
        <v>512</v>
      </c>
      <c r="I1066" s="211" t="s">
        <v>511</v>
      </c>
      <c r="J1066" s="9">
        <v>3003817450</v>
      </c>
      <c r="K1066" s="110" t="s">
        <v>2707</v>
      </c>
      <c r="L1066" s="28">
        <v>30.821155999999998</v>
      </c>
      <c r="M1066" s="28">
        <v>67.736331000000007</v>
      </c>
      <c r="N1066" s="28" t="s">
        <v>6</v>
      </c>
      <c r="O1066" s="9" t="s">
        <v>7</v>
      </c>
      <c r="P1066" s="9" t="s">
        <v>8</v>
      </c>
      <c r="Q1066" s="9">
        <v>2</v>
      </c>
      <c r="R1066" s="9"/>
      <c r="S1066" s="9"/>
      <c r="T1066" s="9" t="s">
        <v>2702</v>
      </c>
      <c r="U1066" s="9">
        <v>35250</v>
      </c>
      <c r="V1066" s="28" t="s">
        <v>10</v>
      </c>
      <c r="W1066" s="5" t="s">
        <v>11</v>
      </c>
      <c r="X1066" s="9" t="s">
        <v>1471</v>
      </c>
    </row>
    <row r="1067" spans="1:74" s="4" customFormat="1" ht="80.099999999999994" customHeight="1" x14ac:dyDescent="0.25">
      <c r="A1067" s="9">
        <f t="shared" si="151"/>
        <v>1043</v>
      </c>
      <c r="B1067" s="9">
        <f t="shared" si="152"/>
        <v>5</v>
      </c>
      <c r="C1067" s="9" t="s">
        <v>216</v>
      </c>
      <c r="D1067" s="10" t="s">
        <v>308</v>
      </c>
      <c r="E1067" s="9" t="s">
        <v>316</v>
      </c>
      <c r="F1067" s="9" t="s">
        <v>2708</v>
      </c>
      <c r="G1067" s="9" t="s">
        <v>323</v>
      </c>
      <c r="H1067" s="110" t="s">
        <v>370</v>
      </c>
      <c r="I1067" s="211" t="s">
        <v>371</v>
      </c>
      <c r="J1067" s="9" t="s">
        <v>369</v>
      </c>
      <c r="K1067" s="110" t="s">
        <v>2709</v>
      </c>
      <c r="L1067" s="28">
        <v>30.850542000000001</v>
      </c>
      <c r="M1067" s="28">
        <v>67.666791000000003</v>
      </c>
      <c r="N1067" s="28" t="s">
        <v>6</v>
      </c>
      <c r="O1067" s="9" t="s">
        <v>7</v>
      </c>
      <c r="P1067" s="9" t="s">
        <v>8</v>
      </c>
      <c r="Q1067" s="9">
        <v>2</v>
      </c>
      <c r="R1067" s="9"/>
      <c r="S1067" s="9"/>
      <c r="T1067" s="9" t="s">
        <v>2702</v>
      </c>
      <c r="U1067" s="9">
        <v>35250</v>
      </c>
      <c r="V1067" s="28" t="s">
        <v>10</v>
      </c>
      <c r="W1067" s="5" t="s">
        <v>11</v>
      </c>
      <c r="X1067" s="9" t="s">
        <v>1471</v>
      </c>
    </row>
    <row r="1068" spans="1:74" s="4" customFormat="1" ht="80.099999999999994" customHeight="1" x14ac:dyDescent="0.25">
      <c r="A1068" s="9">
        <f t="shared" si="151"/>
        <v>1044</v>
      </c>
      <c r="B1068" s="9">
        <f t="shared" si="152"/>
        <v>6</v>
      </c>
      <c r="C1068" s="9" t="s">
        <v>216</v>
      </c>
      <c r="D1068" s="10" t="s">
        <v>308</v>
      </c>
      <c r="E1068" s="9" t="s">
        <v>309</v>
      </c>
      <c r="F1068" s="9" t="s">
        <v>311</v>
      </c>
      <c r="G1068" s="9" t="s">
        <v>311</v>
      </c>
      <c r="H1068" s="110" t="s">
        <v>372</v>
      </c>
      <c r="I1068" s="211" t="s">
        <v>373</v>
      </c>
      <c r="J1068" s="9">
        <v>3344558889</v>
      </c>
      <c r="K1068" s="110" t="s">
        <v>2710</v>
      </c>
      <c r="L1068" s="28">
        <v>30.817671000000001</v>
      </c>
      <c r="M1068" s="28">
        <v>68.438316</v>
      </c>
      <c r="N1068" s="28" t="s">
        <v>6</v>
      </c>
      <c r="O1068" s="9" t="s">
        <v>7</v>
      </c>
      <c r="P1068" s="9" t="s">
        <v>8</v>
      </c>
      <c r="Q1068" s="9">
        <v>2</v>
      </c>
      <c r="R1068" s="9"/>
      <c r="S1068" s="9"/>
      <c r="T1068" s="9" t="s">
        <v>2702</v>
      </c>
      <c r="U1068" s="9">
        <v>35250</v>
      </c>
      <c r="V1068" s="28" t="s">
        <v>10</v>
      </c>
      <c r="W1068" s="5" t="s">
        <v>11</v>
      </c>
      <c r="X1068" s="9" t="s">
        <v>1471</v>
      </c>
    </row>
    <row r="1069" spans="1:74" s="4" customFormat="1" ht="80.099999999999994" customHeight="1" x14ac:dyDescent="0.25">
      <c r="A1069" s="9">
        <f t="shared" si="151"/>
        <v>1045</v>
      </c>
      <c r="B1069" s="9">
        <f t="shared" si="152"/>
        <v>7</v>
      </c>
      <c r="C1069" s="9" t="s">
        <v>216</v>
      </c>
      <c r="D1069" s="10" t="s">
        <v>308</v>
      </c>
      <c r="E1069" s="9" t="s">
        <v>316</v>
      </c>
      <c r="F1069" s="9" t="s">
        <v>374</v>
      </c>
      <c r="G1069" s="9" t="s">
        <v>375</v>
      </c>
      <c r="H1069" s="110" t="s">
        <v>376</v>
      </c>
      <c r="I1069" s="211" t="s">
        <v>377</v>
      </c>
      <c r="J1069" s="9" t="s">
        <v>369</v>
      </c>
      <c r="K1069" s="110" t="s">
        <v>375</v>
      </c>
      <c r="L1069" s="28">
        <v>30.840136999999999</v>
      </c>
      <c r="M1069" s="28">
        <v>67.639329000000004</v>
      </c>
      <c r="N1069" s="28" t="s">
        <v>6</v>
      </c>
      <c r="O1069" s="9" t="s">
        <v>7</v>
      </c>
      <c r="P1069" s="9" t="s">
        <v>8</v>
      </c>
      <c r="Q1069" s="9">
        <v>2</v>
      </c>
      <c r="R1069" s="9"/>
      <c r="S1069" s="9"/>
      <c r="T1069" s="9" t="s">
        <v>2702</v>
      </c>
      <c r="U1069" s="9">
        <v>35250</v>
      </c>
      <c r="V1069" s="28" t="s">
        <v>10</v>
      </c>
      <c r="W1069" s="5" t="s">
        <v>11</v>
      </c>
      <c r="X1069" s="9" t="s">
        <v>1471</v>
      </c>
    </row>
    <row r="1070" spans="1:74" s="4" customFormat="1" ht="80.099999999999994" customHeight="1" x14ac:dyDescent="0.25">
      <c r="A1070" s="9">
        <f t="shared" si="151"/>
        <v>1046</v>
      </c>
      <c r="B1070" s="9">
        <f t="shared" si="152"/>
        <v>8</v>
      </c>
      <c r="C1070" s="9" t="s">
        <v>216</v>
      </c>
      <c r="D1070" s="10" t="s">
        <v>308</v>
      </c>
      <c r="E1070" s="9" t="s">
        <v>309</v>
      </c>
      <c r="F1070" s="9" t="s">
        <v>378</v>
      </c>
      <c r="G1070" s="9" t="s">
        <v>379</v>
      </c>
      <c r="H1070" s="110" t="s">
        <v>380</v>
      </c>
      <c r="I1070" s="211" t="s">
        <v>381</v>
      </c>
      <c r="J1070" s="9">
        <v>3318921414</v>
      </c>
      <c r="K1070" s="110" t="s">
        <v>378</v>
      </c>
      <c r="L1070" s="28">
        <v>30.781665</v>
      </c>
      <c r="M1070" s="28">
        <v>68.428061999999997</v>
      </c>
      <c r="N1070" s="28" t="s">
        <v>6</v>
      </c>
      <c r="O1070" s="9" t="s">
        <v>7</v>
      </c>
      <c r="P1070" s="9" t="s">
        <v>8</v>
      </c>
      <c r="Q1070" s="9">
        <v>2</v>
      </c>
      <c r="R1070" s="9"/>
      <c r="S1070" s="9"/>
      <c r="T1070" s="9" t="s">
        <v>2702</v>
      </c>
      <c r="U1070" s="9">
        <v>35250</v>
      </c>
      <c r="V1070" s="28" t="s">
        <v>10</v>
      </c>
      <c r="W1070" s="5" t="s">
        <v>11</v>
      </c>
      <c r="X1070" s="9" t="s">
        <v>1471</v>
      </c>
    </row>
    <row r="1071" spans="1:74" s="4" customFormat="1" ht="80.099999999999994" customHeight="1" x14ac:dyDescent="0.25">
      <c r="A1071" s="9">
        <f t="shared" si="151"/>
        <v>1047</v>
      </c>
      <c r="B1071" s="9">
        <f t="shared" si="152"/>
        <v>9</v>
      </c>
      <c r="C1071" s="9" t="s">
        <v>216</v>
      </c>
      <c r="D1071" s="10" t="s">
        <v>308</v>
      </c>
      <c r="E1071" s="9" t="s">
        <v>309</v>
      </c>
      <c r="F1071" s="9" t="s">
        <v>378</v>
      </c>
      <c r="G1071" s="9" t="s">
        <v>379</v>
      </c>
      <c r="H1071" s="110" t="s">
        <v>383</v>
      </c>
      <c r="I1071" s="211" t="s">
        <v>384</v>
      </c>
      <c r="J1071" s="9" t="s">
        <v>369</v>
      </c>
      <c r="K1071" s="110" t="s">
        <v>378</v>
      </c>
      <c r="L1071" s="28">
        <v>30.777298999999999</v>
      </c>
      <c r="M1071" s="28">
        <v>68.439826999999994</v>
      </c>
      <c r="N1071" s="28" t="s">
        <v>6</v>
      </c>
      <c r="O1071" s="9" t="s">
        <v>7</v>
      </c>
      <c r="P1071" s="9" t="s">
        <v>8</v>
      </c>
      <c r="Q1071" s="9">
        <v>2</v>
      </c>
      <c r="R1071" s="9"/>
      <c r="S1071" s="9"/>
      <c r="T1071" s="9" t="s">
        <v>2702</v>
      </c>
      <c r="U1071" s="9">
        <v>35250</v>
      </c>
      <c r="V1071" s="28" t="s">
        <v>10</v>
      </c>
      <c r="W1071" s="5" t="s">
        <v>11</v>
      </c>
      <c r="X1071" s="9" t="s">
        <v>1471</v>
      </c>
    </row>
    <row r="1072" spans="1:74" s="4" customFormat="1" ht="80.099999999999994" customHeight="1" x14ac:dyDescent="0.25">
      <c r="A1072" s="9">
        <f t="shared" si="151"/>
        <v>1048</v>
      </c>
      <c r="B1072" s="9">
        <f t="shared" si="152"/>
        <v>10</v>
      </c>
      <c r="C1072" s="9" t="s">
        <v>216</v>
      </c>
      <c r="D1072" s="10" t="s">
        <v>308</v>
      </c>
      <c r="E1072" s="9" t="s">
        <v>309</v>
      </c>
      <c r="F1072" s="9" t="s">
        <v>311</v>
      </c>
      <c r="G1072" s="9" t="s">
        <v>311</v>
      </c>
      <c r="H1072" s="110" t="s">
        <v>385</v>
      </c>
      <c r="I1072" s="211" t="s">
        <v>386</v>
      </c>
      <c r="J1072" s="9">
        <v>3344559992</v>
      </c>
      <c r="K1072" s="110" t="s">
        <v>2711</v>
      </c>
      <c r="L1072" s="28">
        <v>30.809851999999999</v>
      </c>
      <c r="M1072" s="28">
        <v>68.443380000000005</v>
      </c>
      <c r="N1072" s="28" t="s">
        <v>6</v>
      </c>
      <c r="O1072" s="9" t="s">
        <v>7</v>
      </c>
      <c r="P1072" s="9" t="s">
        <v>8</v>
      </c>
      <c r="Q1072" s="9">
        <v>2</v>
      </c>
      <c r="R1072" s="9"/>
      <c r="S1072" s="9"/>
      <c r="T1072" s="9" t="s">
        <v>2702</v>
      </c>
      <c r="U1072" s="9">
        <v>35250</v>
      </c>
      <c r="V1072" s="28" t="s">
        <v>10</v>
      </c>
      <c r="W1072" s="5" t="s">
        <v>11</v>
      </c>
      <c r="X1072" s="9" t="s">
        <v>1471</v>
      </c>
    </row>
    <row r="1073" spans="1:24" s="4" customFormat="1" ht="80.099999999999994" customHeight="1" x14ac:dyDescent="0.25">
      <c r="H1073" s="117"/>
      <c r="I1073" s="116"/>
      <c r="J1073" s="118"/>
      <c r="K1073" s="117"/>
      <c r="L1073" s="117"/>
      <c r="M1073" s="118"/>
      <c r="N1073" s="31"/>
      <c r="Q1073" s="210">
        <f>SUM(Q1063:Q1072)</f>
        <v>20</v>
      </c>
      <c r="R1073" s="210">
        <f t="shared" ref="R1073:S1073" si="153">SUM(R1063:R1072)</f>
        <v>0</v>
      </c>
      <c r="S1073" s="210">
        <f t="shared" si="153"/>
        <v>0</v>
      </c>
      <c r="V1073" s="31"/>
    </row>
    <row r="1074" spans="1:24" s="4" customFormat="1" ht="80.099999999999994" customHeight="1" x14ac:dyDescent="0.25">
      <c r="A1074" s="9">
        <f>A1143+1</f>
        <v>1061</v>
      </c>
      <c r="B1074" s="61">
        <v>1</v>
      </c>
      <c r="C1074" s="11" t="s">
        <v>109</v>
      </c>
      <c r="D1074" s="10" t="s">
        <v>607</v>
      </c>
      <c r="E1074" s="9" t="s">
        <v>607</v>
      </c>
      <c r="F1074" s="9" t="s">
        <v>564</v>
      </c>
      <c r="G1074" s="9" t="s">
        <v>564</v>
      </c>
      <c r="H1074" s="9" t="s">
        <v>565</v>
      </c>
      <c r="I1074" s="9" t="s">
        <v>566</v>
      </c>
      <c r="J1074" s="9" t="s">
        <v>567</v>
      </c>
      <c r="K1074" s="9" t="str">
        <f t="shared" ref="K1074:K1085" si="154">F1074</f>
        <v xml:space="preserve">Yaro Sher </v>
      </c>
      <c r="L1074" s="9">
        <v>30.039909999999999</v>
      </c>
      <c r="M1074" s="9">
        <v>68.659059999999997</v>
      </c>
      <c r="N1074" s="28" t="s">
        <v>6</v>
      </c>
      <c r="O1074" s="9" t="s">
        <v>7</v>
      </c>
      <c r="P1074" s="79" t="s">
        <v>8</v>
      </c>
      <c r="Q1074" s="9">
        <v>5</v>
      </c>
      <c r="R1074" s="9"/>
      <c r="S1074" s="79"/>
      <c r="T1074" s="35" t="s">
        <v>116</v>
      </c>
      <c r="U1074" s="28">
        <v>88125</v>
      </c>
      <c r="V1074" s="28" t="s">
        <v>10</v>
      </c>
      <c r="W1074" s="10" t="s">
        <v>239</v>
      </c>
      <c r="X1074" s="9" t="s">
        <v>12</v>
      </c>
    </row>
    <row r="1075" spans="1:24" s="4" customFormat="1" ht="80.099999999999994" customHeight="1" x14ac:dyDescent="0.25">
      <c r="A1075" s="9">
        <f>A1074+1</f>
        <v>1062</v>
      </c>
      <c r="B1075" s="61">
        <f>B1074+1</f>
        <v>2</v>
      </c>
      <c r="C1075" s="11" t="s">
        <v>109</v>
      </c>
      <c r="D1075" s="10" t="s">
        <v>607</v>
      </c>
      <c r="E1075" s="9" t="s">
        <v>607</v>
      </c>
      <c r="F1075" s="9" t="s">
        <v>568</v>
      </c>
      <c r="G1075" s="9" t="s">
        <v>568</v>
      </c>
      <c r="H1075" s="9" t="s">
        <v>569</v>
      </c>
      <c r="I1075" s="28" t="s">
        <v>2694</v>
      </c>
      <c r="J1075" s="9" t="s">
        <v>570</v>
      </c>
      <c r="K1075" s="9" t="str">
        <f>F1075</f>
        <v xml:space="preserve">Karam Khan Nasar Abad-II </v>
      </c>
      <c r="L1075" s="9">
        <v>30.16394</v>
      </c>
      <c r="M1075" s="9">
        <v>68.592140000000001</v>
      </c>
      <c r="N1075" s="28" t="s">
        <v>6</v>
      </c>
      <c r="O1075" s="9" t="s">
        <v>7</v>
      </c>
      <c r="P1075" s="79" t="s">
        <v>8</v>
      </c>
      <c r="Q1075" s="9">
        <v>1</v>
      </c>
      <c r="R1075" s="9"/>
      <c r="S1075" s="79"/>
      <c r="T1075" s="35" t="s">
        <v>116</v>
      </c>
      <c r="U1075" s="28">
        <v>17625</v>
      </c>
      <c r="V1075" s="28" t="s">
        <v>10</v>
      </c>
      <c r="W1075" s="10" t="s">
        <v>239</v>
      </c>
      <c r="X1075" s="9" t="s">
        <v>12</v>
      </c>
    </row>
    <row r="1076" spans="1:24" s="4" customFormat="1" ht="80.099999999999994" customHeight="1" x14ac:dyDescent="0.25">
      <c r="A1076" s="9">
        <f t="shared" ref="A1076:B1085" si="155">A1075+1</f>
        <v>1063</v>
      </c>
      <c r="B1076" s="61">
        <f>B1075+1</f>
        <v>3</v>
      </c>
      <c r="C1076" s="11" t="s">
        <v>109</v>
      </c>
      <c r="D1076" s="10" t="s">
        <v>607</v>
      </c>
      <c r="E1076" s="9" t="s">
        <v>607</v>
      </c>
      <c r="F1076" s="9" t="s">
        <v>571</v>
      </c>
      <c r="G1076" s="9" t="s">
        <v>571</v>
      </c>
      <c r="H1076" s="9" t="s">
        <v>572</v>
      </c>
      <c r="I1076" s="9" t="s">
        <v>573</v>
      </c>
      <c r="J1076" s="9" t="s">
        <v>574</v>
      </c>
      <c r="K1076" s="9" t="str">
        <f t="shared" si="154"/>
        <v xml:space="preserve">Gharib Abad </v>
      </c>
      <c r="L1076" s="9">
        <v>30.163979999999999</v>
      </c>
      <c r="M1076" s="9">
        <v>68.572940000000003</v>
      </c>
      <c r="N1076" s="28" t="s">
        <v>6</v>
      </c>
      <c r="O1076" s="9" t="s">
        <v>7</v>
      </c>
      <c r="P1076" s="79" t="s">
        <v>8</v>
      </c>
      <c r="Q1076" s="9">
        <v>1</v>
      </c>
      <c r="R1076" s="9"/>
      <c r="S1076" s="79"/>
      <c r="T1076" s="35" t="s">
        <v>116</v>
      </c>
      <c r="U1076" s="28">
        <v>17625</v>
      </c>
      <c r="V1076" s="28" t="s">
        <v>10</v>
      </c>
      <c r="W1076" s="10" t="s">
        <v>239</v>
      </c>
      <c r="X1076" s="9" t="s">
        <v>12</v>
      </c>
    </row>
    <row r="1077" spans="1:24" s="4" customFormat="1" ht="80.099999999999994" customHeight="1" x14ac:dyDescent="0.25">
      <c r="A1077" s="9">
        <f t="shared" ref="A1077" si="156">A1076+1</f>
        <v>1064</v>
      </c>
      <c r="B1077" s="61">
        <f t="shared" si="155"/>
        <v>4</v>
      </c>
      <c r="C1077" s="11" t="s">
        <v>109</v>
      </c>
      <c r="D1077" s="10" t="s">
        <v>607</v>
      </c>
      <c r="E1077" s="9" t="s">
        <v>607</v>
      </c>
      <c r="F1077" s="9" t="s">
        <v>575</v>
      </c>
      <c r="G1077" s="9" t="s">
        <v>575</v>
      </c>
      <c r="H1077" s="9" t="s">
        <v>576</v>
      </c>
      <c r="I1077" s="9" t="s">
        <v>577</v>
      </c>
      <c r="J1077" s="9" t="s">
        <v>578</v>
      </c>
      <c r="K1077" s="9" t="str">
        <f t="shared" si="154"/>
        <v>Jahangir Shaher</v>
      </c>
      <c r="L1077" s="9">
        <v>30.046810000000001</v>
      </c>
      <c r="M1077" s="9">
        <v>68.825649999999996</v>
      </c>
      <c r="N1077" s="28" t="s">
        <v>6</v>
      </c>
      <c r="O1077" s="9" t="s">
        <v>7</v>
      </c>
      <c r="P1077" s="79" t="s">
        <v>8</v>
      </c>
      <c r="Q1077" s="9">
        <v>5</v>
      </c>
      <c r="R1077" s="9"/>
      <c r="S1077" s="79"/>
      <c r="T1077" s="35" t="s">
        <v>116</v>
      </c>
      <c r="U1077" s="28">
        <v>88125</v>
      </c>
      <c r="V1077" s="28" t="s">
        <v>10</v>
      </c>
      <c r="W1077" s="10" t="s">
        <v>239</v>
      </c>
      <c r="X1077" s="9" t="s">
        <v>12</v>
      </c>
    </row>
    <row r="1078" spans="1:24" s="4" customFormat="1" ht="80.099999999999994" customHeight="1" x14ac:dyDescent="0.25">
      <c r="A1078" s="9">
        <f t="shared" ref="A1078" si="157">A1077+1</f>
        <v>1065</v>
      </c>
      <c r="B1078" s="61">
        <f t="shared" si="155"/>
        <v>5</v>
      </c>
      <c r="C1078" s="11" t="s">
        <v>109</v>
      </c>
      <c r="D1078" s="10" t="s">
        <v>607</v>
      </c>
      <c r="E1078" s="9" t="s">
        <v>607</v>
      </c>
      <c r="F1078" s="9" t="s">
        <v>579</v>
      </c>
      <c r="G1078" s="9" t="s">
        <v>579</v>
      </c>
      <c r="H1078" s="9" t="s">
        <v>580</v>
      </c>
      <c r="I1078" s="9" t="s">
        <v>581</v>
      </c>
      <c r="J1078" s="9" t="s">
        <v>582</v>
      </c>
      <c r="K1078" s="9" t="str">
        <f t="shared" si="154"/>
        <v>Yaro Shaher</v>
      </c>
      <c r="L1078" s="9">
        <v>30.04476</v>
      </c>
      <c r="M1078" s="9">
        <v>68.662620000000004</v>
      </c>
      <c r="N1078" s="28" t="s">
        <v>6</v>
      </c>
      <c r="O1078" s="9" t="s">
        <v>7</v>
      </c>
      <c r="P1078" s="79" t="s">
        <v>8</v>
      </c>
      <c r="Q1078" s="9">
        <v>5</v>
      </c>
      <c r="R1078" s="9"/>
      <c r="S1078" s="79"/>
      <c r="T1078" s="35" t="s">
        <v>116</v>
      </c>
      <c r="U1078" s="28">
        <v>88125</v>
      </c>
      <c r="V1078" s="28" t="s">
        <v>10</v>
      </c>
      <c r="W1078" s="10" t="s">
        <v>239</v>
      </c>
      <c r="X1078" s="9" t="s">
        <v>12</v>
      </c>
    </row>
    <row r="1079" spans="1:24" s="4" customFormat="1" ht="80.099999999999994" customHeight="1" x14ac:dyDescent="0.25">
      <c r="A1079" s="9">
        <f t="shared" ref="A1079" si="158">A1078+1</f>
        <v>1066</v>
      </c>
      <c r="B1079" s="61">
        <f t="shared" si="155"/>
        <v>6</v>
      </c>
      <c r="C1079" s="11" t="s">
        <v>109</v>
      </c>
      <c r="D1079" s="10" t="s">
        <v>607</v>
      </c>
      <c r="E1079" s="9" t="s">
        <v>607</v>
      </c>
      <c r="F1079" s="9" t="s">
        <v>583</v>
      </c>
      <c r="G1079" s="9" t="s">
        <v>583</v>
      </c>
      <c r="H1079" s="9" t="s">
        <v>584</v>
      </c>
      <c r="I1079" s="9" t="s">
        <v>585</v>
      </c>
      <c r="J1079" s="9" t="s">
        <v>586</v>
      </c>
      <c r="K1079" s="9" t="str">
        <f t="shared" si="154"/>
        <v xml:space="preserve">Bani Kot </v>
      </c>
      <c r="L1079" s="9">
        <v>29.996269999999999</v>
      </c>
      <c r="M1079" s="9">
        <v>68.473240000000004</v>
      </c>
      <c r="N1079" s="28" t="s">
        <v>6</v>
      </c>
      <c r="O1079" s="9" t="s">
        <v>7</v>
      </c>
      <c r="P1079" s="79" t="s">
        <v>8</v>
      </c>
      <c r="Q1079" s="9">
        <v>5</v>
      </c>
      <c r="R1079" s="9"/>
      <c r="S1079" s="79"/>
      <c r="T1079" s="35" t="s">
        <v>116</v>
      </c>
      <c r="U1079" s="28">
        <v>88125</v>
      </c>
      <c r="V1079" s="28" t="s">
        <v>10</v>
      </c>
      <c r="W1079" s="10" t="s">
        <v>239</v>
      </c>
      <c r="X1079" s="9" t="s">
        <v>12</v>
      </c>
    </row>
    <row r="1080" spans="1:24" s="4" customFormat="1" ht="80.099999999999994" customHeight="1" x14ac:dyDescent="0.25">
      <c r="A1080" s="9">
        <f t="shared" ref="A1080" si="159">A1079+1</f>
        <v>1067</v>
      </c>
      <c r="B1080" s="61">
        <f t="shared" si="155"/>
        <v>7</v>
      </c>
      <c r="C1080" s="11" t="s">
        <v>109</v>
      </c>
      <c r="D1080" s="10" t="s">
        <v>607</v>
      </c>
      <c r="E1080" s="9" t="s">
        <v>607</v>
      </c>
      <c r="F1080" s="9" t="s">
        <v>579</v>
      </c>
      <c r="G1080" s="9" t="s">
        <v>579</v>
      </c>
      <c r="H1080" s="9" t="s">
        <v>157</v>
      </c>
      <c r="I1080" s="9" t="s">
        <v>587</v>
      </c>
      <c r="J1080" s="9" t="s">
        <v>582</v>
      </c>
      <c r="K1080" s="9" t="str">
        <f t="shared" si="154"/>
        <v>Yaro Shaher</v>
      </c>
      <c r="L1080" s="9">
        <v>30.03519</v>
      </c>
      <c r="M1080" s="9">
        <v>68.678820000000002</v>
      </c>
      <c r="N1080" s="28" t="s">
        <v>6</v>
      </c>
      <c r="O1080" s="9" t="s">
        <v>7</v>
      </c>
      <c r="P1080" s="79" t="s">
        <v>8</v>
      </c>
      <c r="Q1080" s="9">
        <v>4</v>
      </c>
      <c r="R1080" s="9"/>
      <c r="S1080" s="79"/>
      <c r="T1080" s="35" t="s">
        <v>116</v>
      </c>
      <c r="U1080" s="28">
        <v>70500</v>
      </c>
      <c r="V1080" s="28" t="s">
        <v>10</v>
      </c>
      <c r="W1080" s="10" t="s">
        <v>239</v>
      </c>
      <c r="X1080" s="9" t="s">
        <v>12</v>
      </c>
    </row>
    <row r="1081" spans="1:24" s="4" customFormat="1" ht="80.099999999999994" customHeight="1" x14ac:dyDescent="0.25">
      <c r="A1081" s="9">
        <f t="shared" ref="A1081" si="160">A1080+1</f>
        <v>1068</v>
      </c>
      <c r="B1081" s="61">
        <f t="shared" si="155"/>
        <v>8</v>
      </c>
      <c r="C1081" s="11" t="s">
        <v>109</v>
      </c>
      <c r="D1081" s="10" t="s">
        <v>607</v>
      </c>
      <c r="E1081" s="9" t="s">
        <v>607</v>
      </c>
      <c r="F1081" s="9" t="s">
        <v>588</v>
      </c>
      <c r="G1081" s="9" t="s">
        <v>588</v>
      </c>
      <c r="H1081" s="9" t="s">
        <v>589</v>
      </c>
      <c r="I1081" s="9" t="s">
        <v>590</v>
      </c>
      <c r="J1081" s="9" t="s">
        <v>591</v>
      </c>
      <c r="K1081" s="9" t="str">
        <f t="shared" si="154"/>
        <v>Killi Nimaki</v>
      </c>
      <c r="L1081" s="9">
        <v>30.048480000000001</v>
      </c>
      <c r="M1081" s="9">
        <v>68.89649</v>
      </c>
      <c r="N1081" s="28" t="s">
        <v>6</v>
      </c>
      <c r="O1081" s="9" t="s">
        <v>7</v>
      </c>
      <c r="P1081" s="79" t="s">
        <v>8</v>
      </c>
      <c r="Q1081" s="9">
        <v>3</v>
      </c>
      <c r="R1081" s="9"/>
      <c r="S1081" s="79"/>
      <c r="T1081" s="35" t="s">
        <v>116</v>
      </c>
      <c r="U1081" s="28">
        <v>52875</v>
      </c>
      <c r="V1081" s="28" t="s">
        <v>10</v>
      </c>
      <c r="W1081" s="10" t="s">
        <v>239</v>
      </c>
      <c r="X1081" s="9" t="s">
        <v>12</v>
      </c>
    </row>
    <row r="1082" spans="1:24" s="4" customFormat="1" ht="80.099999999999994" customHeight="1" x14ac:dyDescent="0.25">
      <c r="A1082" s="9">
        <f t="shared" ref="A1082" si="161">A1081+1</f>
        <v>1069</v>
      </c>
      <c r="B1082" s="61">
        <f t="shared" si="155"/>
        <v>9</v>
      </c>
      <c r="C1082" s="11" t="s">
        <v>109</v>
      </c>
      <c r="D1082" s="10" t="s">
        <v>607</v>
      </c>
      <c r="E1082" s="9" t="s">
        <v>607</v>
      </c>
      <c r="F1082" s="9" t="s">
        <v>592</v>
      </c>
      <c r="G1082" s="9" t="s">
        <v>592</v>
      </c>
      <c r="H1082" s="9" t="s">
        <v>593</v>
      </c>
      <c r="I1082" s="9" t="s">
        <v>594</v>
      </c>
      <c r="J1082" s="9" t="s">
        <v>595</v>
      </c>
      <c r="K1082" s="9" t="str">
        <f t="shared" si="154"/>
        <v xml:space="preserve">Yaro Shaher </v>
      </c>
      <c r="L1082" s="9">
        <v>30.05076</v>
      </c>
      <c r="M1082" s="9">
        <v>68.664379999999994</v>
      </c>
      <c r="N1082" s="28" t="s">
        <v>6</v>
      </c>
      <c r="O1082" s="9" t="s">
        <v>7</v>
      </c>
      <c r="P1082" s="79" t="s">
        <v>8</v>
      </c>
      <c r="Q1082" s="9">
        <v>4</v>
      </c>
      <c r="R1082" s="9"/>
      <c r="S1082" s="79"/>
      <c r="T1082" s="35" t="s">
        <v>116</v>
      </c>
      <c r="U1082" s="28">
        <v>70500</v>
      </c>
      <c r="V1082" s="28" t="s">
        <v>10</v>
      </c>
      <c r="W1082" s="10" t="s">
        <v>239</v>
      </c>
      <c r="X1082" s="9" t="s">
        <v>12</v>
      </c>
    </row>
    <row r="1083" spans="1:24" s="4" customFormat="1" ht="80.099999999999994" customHeight="1" x14ac:dyDescent="0.25">
      <c r="A1083" s="9">
        <f t="shared" ref="A1083" si="162">A1082+1</f>
        <v>1070</v>
      </c>
      <c r="B1083" s="61">
        <f t="shared" si="155"/>
        <v>10</v>
      </c>
      <c r="C1083" s="11" t="s">
        <v>109</v>
      </c>
      <c r="D1083" s="10" t="s">
        <v>607</v>
      </c>
      <c r="E1083" s="9" t="s">
        <v>607</v>
      </c>
      <c r="F1083" s="9" t="s">
        <v>596</v>
      </c>
      <c r="G1083" s="9" t="s">
        <v>596</v>
      </c>
      <c r="H1083" s="9" t="s">
        <v>35</v>
      </c>
      <c r="I1083" s="9" t="s">
        <v>597</v>
      </c>
      <c r="J1083" s="9" t="s">
        <v>598</v>
      </c>
      <c r="K1083" s="9" t="str">
        <f t="shared" si="154"/>
        <v xml:space="preserve">Sadozai Jungle </v>
      </c>
      <c r="L1083" s="9">
        <v>30.239139999999999</v>
      </c>
      <c r="M1083" s="9">
        <v>69.026560000000003</v>
      </c>
      <c r="N1083" s="28" t="s">
        <v>6</v>
      </c>
      <c r="O1083" s="9" t="s">
        <v>7</v>
      </c>
      <c r="P1083" s="79" t="s">
        <v>8</v>
      </c>
      <c r="Q1083" s="9">
        <v>4</v>
      </c>
      <c r="R1083" s="9"/>
      <c r="S1083" s="79"/>
      <c r="T1083" s="35" t="s">
        <v>116</v>
      </c>
      <c r="U1083" s="28">
        <v>70500</v>
      </c>
      <c r="V1083" s="28" t="s">
        <v>10</v>
      </c>
      <c r="W1083" s="10" t="s">
        <v>239</v>
      </c>
      <c r="X1083" s="9" t="s">
        <v>12</v>
      </c>
    </row>
    <row r="1084" spans="1:24" s="4" customFormat="1" ht="80.099999999999994" customHeight="1" x14ac:dyDescent="0.25">
      <c r="A1084" s="9">
        <f t="shared" ref="A1084" si="163">A1083+1</f>
        <v>1071</v>
      </c>
      <c r="B1084" s="61">
        <f t="shared" si="155"/>
        <v>11</v>
      </c>
      <c r="C1084" s="11" t="s">
        <v>109</v>
      </c>
      <c r="D1084" s="10" t="s">
        <v>607</v>
      </c>
      <c r="E1084" s="9" t="s">
        <v>607</v>
      </c>
      <c r="F1084" s="9" t="s">
        <v>599</v>
      </c>
      <c r="G1084" s="9" t="s">
        <v>599</v>
      </c>
      <c r="H1084" s="9" t="s">
        <v>600</v>
      </c>
      <c r="I1084" s="9" t="s">
        <v>601</v>
      </c>
      <c r="J1084" s="9" t="s">
        <v>602</v>
      </c>
      <c r="K1084" s="9" t="str">
        <f t="shared" si="154"/>
        <v xml:space="preserve">Killi Sanawo </v>
      </c>
      <c r="L1084" s="9">
        <v>30.228739999999998</v>
      </c>
      <c r="M1084" s="9">
        <v>68.963930000000005</v>
      </c>
      <c r="N1084" s="28" t="s">
        <v>6</v>
      </c>
      <c r="O1084" s="9" t="s">
        <v>7</v>
      </c>
      <c r="P1084" s="79" t="s">
        <v>8</v>
      </c>
      <c r="Q1084" s="9">
        <v>5</v>
      </c>
      <c r="R1084" s="9"/>
      <c r="S1084" s="79"/>
      <c r="T1084" s="35" t="s">
        <v>116</v>
      </c>
      <c r="U1084" s="28">
        <v>88125</v>
      </c>
      <c r="V1084" s="28" t="s">
        <v>10</v>
      </c>
      <c r="W1084" s="10" t="s">
        <v>239</v>
      </c>
      <c r="X1084" s="9" t="s">
        <v>12</v>
      </c>
    </row>
    <row r="1085" spans="1:24" s="4" customFormat="1" ht="80.099999999999994" customHeight="1" x14ac:dyDescent="0.25">
      <c r="A1085" s="9">
        <f t="shared" ref="A1085" si="164">A1084+1</f>
        <v>1072</v>
      </c>
      <c r="B1085" s="61">
        <f t="shared" si="155"/>
        <v>12</v>
      </c>
      <c r="C1085" s="11" t="s">
        <v>109</v>
      </c>
      <c r="D1085" s="10" t="s">
        <v>607</v>
      </c>
      <c r="E1085" s="9" t="s">
        <v>607</v>
      </c>
      <c r="F1085" s="9" t="s">
        <v>603</v>
      </c>
      <c r="G1085" s="9" t="s">
        <v>603</v>
      </c>
      <c r="H1085" s="9" t="s">
        <v>604</v>
      </c>
      <c r="I1085" s="9" t="s">
        <v>605</v>
      </c>
      <c r="J1085" s="9" t="s">
        <v>606</v>
      </c>
      <c r="K1085" s="9" t="str">
        <f t="shared" si="154"/>
        <v>Ghazi China</v>
      </c>
      <c r="L1085" s="9">
        <v>30.047740000000001</v>
      </c>
      <c r="M1085" s="9">
        <v>68.721040000000002</v>
      </c>
      <c r="N1085" s="28" t="s">
        <v>6</v>
      </c>
      <c r="O1085" s="9" t="s">
        <v>7</v>
      </c>
      <c r="P1085" s="79" t="s">
        <v>8</v>
      </c>
      <c r="Q1085" s="9">
        <v>4</v>
      </c>
      <c r="R1085" s="9"/>
      <c r="S1085" s="9"/>
      <c r="T1085" s="35" t="s">
        <v>116</v>
      </c>
      <c r="U1085" s="28">
        <v>70500</v>
      </c>
      <c r="V1085" s="28" t="s">
        <v>10</v>
      </c>
      <c r="W1085" s="10" t="s">
        <v>239</v>
      </c>
      <c r="X1085" s="9" t="s">
        <v>12</v>
      </c>
    </row>
    <row r="1086" spans="1:24" s="4" customFormat="1" ht="80.099999999999994" customHeight="1" x14ac:dyDescent="0.25">
      <c r="A1086" s="9">
        <f>A1085+1</f>
        <v>1073</v>
      </c>
      <c r="B1086" s="9">
        <v>1</v>
      </c>
      <c r="C1086" s="9" t="s">
        <v>109</v>
      </c>
      <c r="D1086" s="10" t="s">
        <v>607</v>
      </c>
      <c r="E1086" s="9" t="s">
        <v>607</v>
      </c>
      <c r="F1086" s="9" t="s">
        <v>609</v>
      </c>
      <c r="G1086" s="9" t="s">
        <v>609</v>
      </c>
      <c r="H1086" s="9" t="s">
        <v>610</v>
      </c>
      <c r="I1086" s="9" t="s">
        <v>611</v>
      </c>
      <c r="J1086" s="9" t="s">
        <v>612</v>
      </c>
      <c r="K1086" s="9" t="s">
        <v>609</v>
      </c>
      <c r="L1086" s="9" t="s">
        <v>7996</v>
      </c>
      <c r="M1086" s="9">
        <v>68.571629999999999</v>
      </c>
      <c r="N1086" s="9" t="s">
        <v>6</v>
      </c>
      <c r="O1086" s="9" t="s">
        <v>7</v>
      </c>
      <c r="P1086" s="79" t="s">
        <v>8</v>
      </c>
      <c r="Q1086" s="9"/>
      <c r="R1086" s="9">
        <v>1</v>
      </c>
      <c r="S1086" s="9"/>
      <c r="T1086" s="9" t="s">
        <v>613</v>
      </c>
      <c r="U1086" s="9">
        <v>12900</v>
      </c>
      <c r="V1086" s="28" t="s">
        <v>10</v>
      </c>
      <c r="W1086" s="10" t="s">
        <v>107</v>
      </c>
      <c r="X1086" s="9" t="s">
        <v>12</v>
      </c>
    </row>
    <row r="1087" spans="1:24" s="4" customFormat="1" ht="80.099999999999994" customHeight="1" thickBot="1" x14ac:dyDescent="0.3">
      <c r="A1087" s="9">
        <f>A1086+1</f>
        <v>1074</v>
      </c>
      <c r="B1087" s="9">
        <f>B1086+1</f>
        <v>2</v>
      </c>
      <c r="C1087" s="9" t="s">
        <v>109</v>
      </c>
      <c r="D1087" s="10" t="s">
        <v>607</v>
      </c>
      <c r="E1087" s="9" t="s">
        <v>607</v>
      </c>
      <c r="F1087" s="9" t="s">
        <v>614</v>
      </c>
      <c r="G1087" s="9" t="s">
        <v>614</v>
      </c>
      <c r="H1087" s="9" t="s">
        <v>615</v>
      </c>
      <c r="I1087" s="9" t="s">
        <v>616</v>
      </c>
      <c r="J1087" s="9" t="s">
        <v>617</v>
      </c>
      <c r="K1087" s="9" t="s">
        <v>614</v>
      </c>
      <c r="L1087" s="9" t="s">
        <v>7997</v>
      </c>
      <c r="M1087" s="9">
        <v>68.713260000000005</v>
      </c>
      <c r="N1087" s="9" t="s">
        <v>6</v>
      </c>
      <c r="O1087" s="9" t="s">
        <v>7</v>
      </c>
      <c r="P1087" s="79" t="s">
        <v>8</v>
      </c>
      <c r="Q1087" s="42"/>
      <c r="R1087" s="42">
        <v>2</v>
      </c>
      <c r="S1087" s="207"/>
      <c r="T1087" s="42" t="s">
        <v>613</v>
      </c>
      <c r="U1087" s="42">
        <v>25800</v>
      </c>
      <c r="V1087" s="208" t="s">
        <v>10</v>
      </c>
      <c r="W1087" s="111" t="s">
        <v>107</v>
      </c>
      <c r="X1087" s="9" t="s">
        <v>12</v>
      </c>
    </row>
    <row r="1088" spans="1:24" s="4" customFormat="1" ht="80.099999999999994" customHeight="1" thickBot="1" x14ac:dyDescent="0.3">
      <c r="A1088" s="9">
        <f t="shared" ref="A1088:B1108" si="165">A1087+1</f>
        <v>1075</v>
      </c>
      <c r="B1088" s="9">
        <f>B1087+1</f>
        <v>3</v>
      </c>
      <c r="C1088" s="9" t="s">
        <v>109</v>
      </c>
      <c r="D1088" s="10" t="s">
        <v>607</v>
      </c>
      <c r="E1088" s="9" t="s">
        <v>607</v>
      </c>
      <c r="F1088" s="9" t="s">
        <v>618</v>
      </c>
      <c r="G1088" s="9" t="s">
        <v>618</v>
      </c>
      <c r="H1088" s="9" t="s">
        <v>619</v>
      </c>
      <c r="I1088" s="9" t="s">
        <v>620</v>
      </c>
      <c r="J1088" s="9" t="s">
        <v>621</v>
      </c>
      <c r="K1088" s="9" t="s">
        <v>618</v>
      </c>
      <c r="L1088" s="9" t="s">
        <v>7998</v>
      </c>
      <c r="M1088" s="9">
        <v>68.363399999999999</v>
      </c>
      <c r="N1088" s="9" t="s">
        <v>6</v>
      </c>
      <c r="O1088" s="9" t="s">
        <v>7</v>
      </c>
      <c r="P1088" s="79" t="s">
        <v>8</v>
      </c>
      <c r="Q1088" s="9"/>
      <c r="R1088" s="9">
        <v>1</v>
      </c>
      <c r="S1088" s="79"/>
      <c r="T1088" s="9" t="s">
        <v>613</v>
      </c>
      <c r="U1088" s="9">
        <v>12900</v>
      </c>
      <c r="V1088" s="209" t="s">
        <v>10</v>
      </c>
      <c r="W1088" s="10" t="s">
        <v>107</v>
      </c>
      <c r="X1088" s="9" t="s">
        <v>12</v>
      </c>
    </row>
    <row r="1089" spans="1:74" s="4" customFormat="1" ht="80.099999999999994" customHeight="1" thickBot="1" x14ac:dyDescent="0.3">
      <c r="A1089" s="9">
        <f t="shared" ref="A1089" si="166">A1088+1</f>
        <v>1076</v>
      </c>
      <c r="B1089" s="9">
        <f t="shared" si="165"/>
        <v>4</v>
      </c>
      <c r="C1089" s="9" t="s">
        <v>109</v>
      </c>
      <c r="D1089" s="10" t="s">
        <v>607</v>
      </c>
      <c r="E1089" s="9" t="s">
        <v>607</v>
      </c>
      <c r="F1089" s="9" t="s">
        <v>622</v>
      </c>
      <c r="G1089" s="9" t="s">
        <v>622</v>
      </c>
      <c r="H1089" s="9" t="s">
        <v>623</v>
      </c>
      <c r="I1089" s="9" t="s">
        <v>624</v>
      </c>
      <c r="J1089" s="9" t="s">
        <v>625</v>
      </c>
      <c r="K1089" s="9" t="s">
        <v>622</v>
      </c>
      <c r="L1089" s="9" t="s">
        <v>7999</v>
      </c>
      <c r="M1089" s="9">
        <v>69.312539999999998</v>
      </c>
      <c r="N1089" s="9" t="s">
        <v>6</v>
      </c>
      <c r="O1089" s="9" t="s">
        <v>7</v>
      </c>
      <c r="P1089" s="79" t="s">
        <v>8</v>
      </c>
      <c r="Q1089" s="9"/>
      <c r="R1089" s="9">
        <v>4</v>
      </c>
      <c r="S1089" s="79"/>
      <c r="T1089" s="9" t="s">
        <v>613</v>
      </c>
      <c r="U1089" s="9">
        <v>51600</v>
      </c>
      <c r="V1089" s="209" t="s">
        <v>10</v>
      </c>
      <c r="W1089" s="10" t="s">
        <v>107</v>
      </c>
      <c r="X1089" s="9" t="s">
        <v>12</v>
      </c>
    </row>
    <row r="1090" spans="1:74" s="4" customFormat="1" ht="80.099999999999994" customHeight="1" thickBot="1" x14ac:dyDescent="0.3">
      <c r="A1090" s="9">
        <f t="shared" ref="A1090" si="167">A1089+1</f>
        <v>1077</v>
      </c>
      <c r="B1090" s="9">
        <f t="shared" si="165"/>
        <v>5</v>
      </c>
      <c r="C1090" s="9" t="s">
        <v>109</v>
      </c>
      <c r="D1090" s="10" t="s">
        <v>607</v>
      </c>
      <c r="E1090" s="9" t="s">
        <v>607</v>
      </c>
      <c r="F1090" s="9" t="s">
        <v>626</v>
      </c>
      <c r="G1090" s="9" t="s">
        <v>626</v>
      </c>
      <c r="H1090" s="9" t="s">
        <v>627</v>
      </c>
      <c r="I1090" s="9" t="s">
        <v>628</v>
      </c>
      <c r="J1090" s="9" t="s">
        <v>629</v>
      </c>
      <c r="K1090" s="9" t="s">
        <v>626</v>
      </c>
      <c r="L1090" s="9" t="s">
        <v>8000</v>
      </c>
      <c r="M1090" s="9">
        <v>69.055359999999993</v>
      </c>
      <c r="N1090" s="9" t="s">
        <v>6</v>
      </c>
      <c r="O1090" s="9" t="s">
        <v>7</v>
      </c>
      <c r="P1090" s="79" t="s">
        <v>8</v>
      </c>
      <c r="Q1090" s="9"/>
      <c r="R1090" s="9">
        <v>4</v>
      </c>
      <c r="S1090" s="79"/>
      <c r="T1090" s="9" t="s">
        <v>613</v>
      </c>
      <c r="U1090" s="9">
        <v>51600</v>
      </c>
      <c r="V1090" s="209" t="s">
        <v>10</v>
      </c>
      <c r="W1090" s="10" t="s">
        <v>107</v>
      </c>
      <c r="X1090" s="9" t="s">
        <v>12</v>
      </c>
    </row>
    <row r="1091" spans="1:74" s="4" customFormat="1" ht="80.099999999999994" customHeight="1" thickBot="1" x14ac:dyDescent="0.3">
      <c r="A1091" s="9">
        <f t="shared" ref="A1091" si="168">A1090+1</f>
        <v>1078</v>
      </c>
      <c r="B1091" s="9">
        <f t="shared" si="165"/>
        <v>6</v>
      </c>
      <c r="C1091" s="9" t="s">
        <v>109</v>
      </c>
      <c r="D1091" s="10" t="s">
        <v>607</v>
      </c>
      <c r="E1091" s="9" t="s">
        <v>607</v>
      </c>
      <c r="F1091" s="9" t="s">
        <v>630</v>
      </c>
      <c r="G1091" s="9" t="s">
        <v>630</v>
      </c>
      <c r="H1091" s="9" t="s">
        <v>176</v>
      </c>
      <c r="I1091" s="9" t="s">
        <v>631</v>
      </c>
      <c r="J1091" s="9" t="s">
        <v>632</v>
      </c>
      <c r="K1091" s="9" t="s">
        <v>630</v>
      </c>
      <c r="L1091" s="9" t="s">
        <v>8001</v>
      </c>
      <c r="M1091" s="9">
        <v>68.581320000000005</v>
      </c>
      <c r="N1091" s="9" t="s">
        <v>6</v>
      </c>
      <c r="O1091" s="9" t="s">
        <v>7</v>
      </c>
      <c r="P1091" s="79" t="s">
        <v>8</v>
      </c>
      <c r="Q1091" s="9"/>
      <c r="R1091" s="9">
        <v>3</v>
      </c>
      <c r="S1091" s="79"/>
      <c r="T1091" s="9" t="s">
        <v>613</v>
      </c>
      <c r="U1091" s="9">
        <v>38700</v>
      </c>
      <c r="V1091" s="209" t="s">
        <v>10</v>
      </c>
      <c r="W1091" s="10" t="s">
        <v>107</v>
      </c>
      <c r="X1091" s="9" t="s">
        <v>12</v>
      </c>
      <c r="BJ1091" s="9"/>
      <c r="BK1091" s="9"/>
      <c r="BL1091" s="9"/>
      <c r="BM1091" s="9"/>
      <c r="BN1091" s="9"/>
      <c r="BO1091" s="9"/>
      <c r="BP1091" s="9"/>
      <c r="BQ1091" s="9"/>
      <c r="BR1091" s="9"/>
      <c r="BS1091" s="9"/>
      <c r="BT1091" s="9"/>
      <c r="BU1091" s="9"/>
      <c r="BV1091" s="9"/>
    </row>
    <row r="1092" spans="1:74" s="4" customFormat="1" ht="80.099999999999994" customHeight="1" thickBot="1" x14ac:dyDescent="0.3">
      <c r="A1092" s="9">
        <f t="shared" ref="A1092" si="169">A1091+1</f>
        <v>1079</v>
      </c>
      <c r="B1092" s="9">
        <f t="shared" si="165"/>
        <v>7</v>
      </c>
      <c r="C1092" s="9" t="s">
        <v>109</v>
      </c>
      <c r="D1092" s="10" t="s">
        <v>607</v>
      </c>
      <c r="E1092" s="9" t="s">
        <v>607</v>
      </c>
      <c r="F1092" s="9" t="s">
        <v>618</v>
      </c>
      <c r="G1092" s="9" t="s">
        <v>618</v>
      </c>
      <c r="H1092" s="9" t="s">
        <v>633</v>
      </c>
      <c r="I1092" s="9" t="s">
        <v>634</v>
      </c>
      <c r="J1092" s="9">
        <v>3448147182</v>
      </c>
      <c r="K1092" s="9" t="s">
        <v>618</v>
      </c>
      <c r="L1092" s="9" t="s">
        <v>8002</v>
      </c>
      <c r="M1092" s="9">
        <v>68.536569999999998</v>
      </c>
      <c r="N1092" s="9" t="s">
        <v>6</v>
      </c>
      <c r="O1092" s="9" t="s">
        <v>7</v>
      </c>
      <c r="P1092" s="79" t="s">
        <v>8</v>
      </c>
      <c r="Q1092" s="9"/>
      <c r="R1092" s="9">
        <v>2</v>
      </c>
      <c r="S1092" s="79"/>
      <c r="T1092" s="9" t="s">
        <v>613</v>
      </c>
      <c r="U1092" s="9">
        <v>25800</v>
      </c>
      <c r="V1092" s="209" t="s">
        <v>10</v>
      </c>
      <c r="W1092" s="10" t="s">
        <v>107</v>
      </c>
      <c r="X1092" s="9" t="s">
        <v>12</v>
      </c>
      <c r="BJ1092" s="9"/>
      <c r="BK1092" s="9"/>
      <c r="BL1092" s="9"/>
      <c r="BM1092" s="9"/>
      <c r="BN1092" s="9"/>
      <c r="BO1092" s="9"/>
      <c r="BP1092" s="9"/>
      <c r="BQ1092" s="9"/>
      <c r="BR1092" s="9"/>
      <c r="BS1092" s="9"/>
      <c r="BT1092" s="9"/>
      <c r="BU1092" s="9"/>
      <c r="BV1092" s="9"/>
    </row>
    <row r="1093" spans="1:74" s="4" customFormat="1" ht="80.099999999999994" customHeight="1" thickBot="1" x14ac:dyDescent="0.3">
      <c r="A1093" s="9">
        <f t="shared" ref="A1093" si="170">A1092+1</f>
        <v>1080</v>
      </c>
      <c r="B1093" s="9">
        <f t="shared" si="165"/>
        <v>8</v>
      </c>
      <c r="C1093" s="9" t="s">
        <v>109</v>
      </c>
      <c r="D1093" s="10" t="s">
        <v>607</v>
      </c>
      <c r="E1093" s="9" t="s">
        <v>607</v>
      </c>
      <c r="F1093" s="9" t="s">
        <v>635</v>
      </c>
      <c r="G1093" s="9" t="s">
        <v>635</v>
      </c>
      <c r="H1093" s="9" t="s">
        <v>636</v>
      </c>
      <c r="I1093" s="9" t="s">
        <v>637</v>
      </c>
      <c r="J1093" s="9" t="s">
        <v>638</v>
      </c>
      <c r="K1093" s="9" t="s">
        <v>635</v>
      </c>
      <c r="L1093" s="9" t="s">
        <v>8003</v>
      </c>
      <c r="M1093" s="9">
        <v>68.913359999999997</v>
      </c>
      <c r="N1093" s="9" t="s">
        <v>6</v>
      </c>
      <c r="O1093" s="9" t="s">
        <v>7</v>
      </c>
      <c r="P1093" s="79" t="s">
        <v>8</v>
      </c>
      <c r="Q1093" s="9"/>
      <c r="R1093" s="9">
        <v>3</v>
      </c>
      <c r="S1093" s="79"/>
      <c r="T1093" s="9" t="s">
        <v>613</v>
      </c>
      <c r="U1093" s="9">
        <v>38700</v>
      </c>
      <c r="V1093" s="209" t="s">
        <v>10</v>
      </c>
      <c r="W1093" s="10" t="s">
        <v>107</v>
      </c>
      <c r="X1093" s="9" t="s">
        <v>12</v>
      </c>
      <c r="BJ1093" s="9"/>
      <c r="BK1093" s="9"/>
      <c r="BL1093" s="9"/>
      <c r="BM1093" s="9"/>
      <c r="BN1093" s="9"/>
      <c r="BO1093" s="9"/>
      <c r="BP1093" s="9"/>
      <c r="BQ1093" s="9"/>
      <c r="BR1093" s="9"/>
      <c r="BS1093" s="9"/>
      <c r="BT1093" s="9"/>
      <c r="BU1093" s="9"/>
      <c r="BV1093" s="9"/>
    </row>
    <row r="1094" spans="1:74" s="4" customFormat="1" ht="80.099999999999994" customHeight="1" thickBot="1" x14ac:dyDescent="0.3">
      <c r="A1094" s="9">
        <f t="shared" ref="A1094" si="171">A1093+1</f>
        <v>1081</v>
      </c>
      <c r="B1094" s="9">
        <f t="shared" si="165"/>
        <v>9</v>
      </c>
      <c r="C1094" s="9" t="s">
        <v>109</v>
      </c>
      <c r="D1094" s="10" t="s">
        <v>607</v>
      </c>
      <c r="E1094" s="9" t="s">
        <v>607</v>
      </c>
      <c r="F1094" s="9" t="s">
        <v>609</v>
      </c>
      <c r="G1094" s="9" t="s">
        <v>609</v>
      </c>
      <c r="H1094" s="9" t="s">
        <v>639</v>
      </c>
      <c r="I1094" s="9" t="s">
        <v>640</v>
      </c>
      <c r="J1094" s="9" t="s">
        <v>641</v>
      </c>
      <c r="K1094" s="9" t="s">
        <v>609</v>
      </c>
      <c r="L1094" s="9" t="s">
        <v>8004</v>
      </c>
      <c r="M1094" s="9">
        <v>68.493489999999994</v>
      </c>
      <c r="N1094" s="9" t="s">
        <v>6</v>
      </c>
      <c r="O1094" s="9" t="s">
        <v>7</v>
      </c>
      <c r="P1094" s="79" t="s">
        <v>8</v>
      </c>
      <c r="Q1094" s="9"/>
      <c r="R1094" s="9">
        <v>2</v>
      </c>
      <c r="S1094" s="79"/>
      <c r="T1094" s="9" t="s">
        <v>613</v>
      </c>
      <c r="U1094" s="9">
        <v>25800</v>
      </c>
      <c r="V1094" s="209" t="s">
        <v>10</v>
      </c>
      <c r="W1094" s="10" t="s">
        <v>107</v>
      </c>
      <c r="X1094" s="9" t="s">
        <v>12</v>
      </c>
      <c r="BJ1094" s="9"/>
      <c r="BK1094" s="9"/>
      <c r="BL1094" s="9"/>
      <c r="BM1094" s="9"/>
      <c r="BN1094" s="9"/>
      <c r="BO1094" s="9"/>
      <c r="BP1094" s="9"/>
      <c r="BQ1094" s="9"/>
      <c r="BR1094" s="9"/>
      <c r="BS1094" s="9"/>
      <c r="BT1094" s="9"/>
      <c r="BU1094" s="9"/>
      <c r="BV1094" s="9"/>
    </row>
    <row r="1095" spans="1:74" s="4" customFormat="1" ht="80.099999999999994" customHeight="1" thickBot="1" x14ac:dyDescent="0.3">
      <c r="A1095" s="9">
        <f t="shared" ref="A1095" si="172">A1094+1</f>
        <v>1082</v>
      </c>
      <c r="B1095" s="9">
        <f t="shared" si="165"/>
        <v>10</v>
      </c>
      <c r="C1095" s="9" t="s">
        <v>109</v>
      </c>
      <c r="D1095" s="10" t="s">
        <v>607</v>
      </c>
      <c r="E1095" s="9" t="s">
        <v>607</v>
      </c>
      <c r="F1095" s="9" t="s">
        <v>618</v>
      </c>
      <c r="G1095" s="9" t="s">
        <v>618</v>
      </c>
      <c r="H1095" s="9" t="s">
        <v>642</v>
      </c>
      <c r="I1095" s="9" t="s">
        <v>643</v>
      </c>
      <c r="J1095" s="9" t="s">
        <v>644</v>
      </c>
      <c r="K1095" s="9" t="s">
        <v>618</v>
      </c>
      <c r="L1095" s="9" t="s">
        <v>8005</v>
      </c>
      <c r="M1095" s="9">
        <v>68.340530000000001</v>
      </c>
      <c r="N1095" s="9" t="s">
        <v>6</v>
      </c>
      <c r="O1095" s="9" t="s">
        <v>7</v>
      </c>
      <c r="P1095" s="79" t="s">
        <v>8</v>
      </c>
      <c r="Q1095" s="9"/>
      <c r="R1095" s="9">
        <v>2</v>
      </c>
      <c r="S1095" s="79"/>
      <c r="T1095" s="9" t="s">
        <v>613</v>
      </c>
      <c r="U1095" s="9">
        <v>25800</v>
      </c>
      <c r="V1095" s="209" t="s">
        <v>10</v>
      </c>
      <c r="W1095" s="10" t="s">
        <v>107</v>
      </c>
      <c r="X1095" s="9" t="s">
        <v>12</v>
      </c>
      <c r="BJ1095" s="9"/>
      <c r="BK1095" s="9"/>
      <c r="BL1095" s="9"/>
      <c r="BM1095" s="9"/>
      <c r="BN1095" s="9"/>
      <c r="BO1095" s="9"/>
      <c r="BP1095" s="9"/>
      <c r="BQ1095" s="9"/>
      <c r="BR1095" s="9"/>
      <c r="BS1095" s="9"/>
      <c r="BT1095" s="9"/>
      <c r="BU1095" s="9"/>
      <c r="BV1095" s="9"/>
    </row>
    <row r="1096" spans="1:74" s="4" customFormat="1" ht="80.099999999999994" customHeight="1" thickBot="1" x14ac:dyDescent="0.3">
      <c r="A1096" s="9">
        <f t="shared" ref="A1096" si="173">A1095+1</f>
        <v>1083</v>
      </c>
      <c r="B1096" s="9">
        <f t="shared" si="165"/>
        <v>11</v>
      </c>
      <c r="C1096" s="9" t="s">
        <v>109</v>
      </c>
      <c r="D1096" s="10" t="s">
        <v>607</v>
      </c>
      <c r="E1096" s="9" t="s">
        <v>607</v>
      </c>
      <c r="F1096" s="9" t="s">
        <v>645</v>
      </c>
      <c r="G1096" s="9" t="s">
        <v>645</v>
      </c>
      <c r="H1096" s="9" t="s">
        <v>646</v>
      </c>
      <c r="I1096" s="9" t="s">
        <v>647</v>
      </c>
      <c r="J1096" s="9" t="s">
        <v>648</v>
      </c>
      <c r="K1096" s="9" t="s">
        <v>645</v>
      </c>
      <c r="L1096" s="9" t="s">
        <v>8006</v>
      </c>
      <c r="M1096" s="9">
        <v>68.532910000000001</v>
      </c>
      <c r="N1096" s="9" t="s">
        <v>6</v>
      </c>
      <c r="O1096" s="9" t="s">
        <v>7</v>
      </c>
      <c r="P1096" s="79" t="s">
        <v>8</v>
      </c>
      <c r="Q1096" s="9"/>
      <c r="R1096" s="9">
        <v>3</v>
      </c>
      <c r="S1096" s="79"/>
      <c r="T1096" s="9" t="s">
        <v>613</v>
      </c>
      <c r="U1096" s="9">
        <v>38700</v>
      </c>
      <c r="V1096" s="209" t="s">
        <v>10</v>
      </c>
      <c r="W1096" s="10" t="s">
        <v>107</v>
      </c>
      <c r="X1096" s="9" t="s">
        <v>12</v>
      </c>
      <c r="BJ1096" s="9"/>
      <c r="BK1096" s="9"/>
      <c r="BL1096" s="9"/>
      <c r="BM1096" s="9"/>
      <c r="BN1096" s="9"/>
      <c r="BO1096" s="9"/>
      <c r="BP1096" s="9"/>
      <c r="BQ1096" s="9"/>
      <c r="BR1096" s="9"/>
      <c r="BS1096" s="9"/>
      <c r="BT1096" s="9"/>
      <c r="BU1096" s="9"/>
      <c r="BV1096" s="9"/>
    </row>
    <row r="1097" spans="1:74" s="4" customFormat="1" ht="80.099999999999994" customHeight="1" thickBot="1" x14ac:dyDescent="0.3">
      <c r="A1097" s="9">
        <f t="shared" ref="A1097" si="174">A1096+1</f>
        <v>1084</v>
      </c>
      <c r="B1097" s="9">
        <f t="shared" si="165"/>
        <v>12</v>
      </c>
      <c r="C1097" s="9" t="s">
        <v>109</v>
      </c>
      <c r="D1097" s="10" t="s">
        <v>607</v>
      </c>
      <c r="E1097" s="9" t="s">
        <v>607</v>
      </c>
      <c r="F1097" s="9" t="s">
        <v>649</v>
      </c>
      <c r="G1097" s="9" t="s">
        <v>649</v>
      </c>
      <c r="H1097" s="9" t="s">
        <v>14</v>
      </c>
      <c r="I1097" s="9" t="s">
        <v>650</v>
      </c>
      <c r="J1097" s="9" t="s">
        <v>651</v>
      </c>
      <c r="K1097" s="9" t="s">
        <v>649</v>
      </c>
      <c r="L1097" s="9" t="s">
        <v>8007</v>
      </c>
      <c r="M1097" s="9">
        <v>68.301339999999996</v>
      </c>
      <c r="N1097" s="9" t="s">
        <v>6</v>
      </c>
      <c r="O1097" s="9" t="s">
        <v>7</v>
      </c>
      <c r="P1097" s="79" t="s">
        <v>8</v>
      </c>
      <c r="Q1097" s="9"/>
      <c r="R1097" s="9">
        <v>3</v>
      </c>
      <c r="S1097" s="79"/>
      <c r="T1097" s="9" t="s">
        <v>613</v>
      </c>
      <c r="U1097" s="9">
        <v>38700</v>
      </c>
      <c r="V1097" s="209" t="s">
        <v>10</v>
      </c>
      <c r="W1097" s="10" t="s">
        <v>107</v>
      </c>
      <c r="X1097" s="9" t="s">
        <v>12</v>
      </c>
      <c r="BJ1097" s="9"/>
      <c r="BK1097" s="9"/>
      <c r="BL1097" s="9"/>
      <c r="BM1097" s="9"/>
      <c r="BN1097" s="9"/>
      <c r="BO1097" s="9"/>
      <c r="BP1097" s="9"/>
      <c r="BQ1097" s="9"/>
      <c r="BR1097" s="9"/>
      <c r="BS1097" s="9"/>
      <c r="BT1097" s="9"/>
      <c r="BU1097" s="9"/>
      <c r="BV1097" s="9"/>
    </row>
    <row r="1098" spans="1:74" s="4" customFormat="1" ht="80.099999999999994" customHeight="1" thickBot="1" x14ac:dyDescent="0.3">
      <c r="A1098" s="9">
        <f t="shared" ref="A1098" si="175">A1097+1</f>
        <v>1085</v>
      </c>
      <c r="B1098" s="9">
        <f t="shared" si="165"/>
        <v>13</v>
      </c>
      <c r="C1098" s="9" t="s">
        <v>109</v>
      </c>
      <c r="D1098" s="10" t="s">
        <v>607</v>
      </c>
      <c r="E1098" s="9" t="s">
        <v>607</v>
      </c>
      <c r="F1098" s="9" t="s">
        <v>652</v>
      </c>
      <c r="G1098" s="9" t="s">
        <v>652</v>
      </c>
      <c r="H1098" s="9" t="s">
        <v>653</v>
      </c>
      <c r="I1098" s="9" t="s">
        <v>654</v>
      </c>
      <c r="J1098" s="9" t="s">
        <v>655</v>
      </c>
      <c r="K1098" s="9" t="s">
        <v>652</v>
      </c>
      <c r="L1098" s="9" t="s">
        <v>8008</v>
      </c>
      <c r="M1098" s="9" t="s">
        <v>8019</v>
      </c>
      <c r="N1098" s="9" t="s">
        <v>6</v>
      </c>
      <c r="O1098" s="9" t="s">
        <v>7</v>
      </c>
      <c r="P1098" s="79" t="s">
        <v>8</v>
      </c>
      <c r="Q1098" s="9"/>
      <c r="R1098" s="9">
        <v>1</v>
      </c>
      <c r="S1098" s="79"/>
      <c r="T1098" s="9" t="s">
        <v>613</v>
      </c>
      <c r="U1098" s="9">
        <v>12900</v>
      </c>
      <c r="V1098" s="209" t="s">
        <v>10</v>
      </c>
      <c r="W1098" s="10" t="s">
        <v>107</v>
      </c>
      <c r="X1098" s="9" t="s">
        <v>12</v>
      </c>
      <c r="BJ1098" s="9"/>
      <c r="BK1098" s="9"/>
      <c r="BL1098" s="9"/>
      <c r="BM1098" s="9"/>
      <c r="BN1098" s="9"/>
      <c r="BO1098" s="9"/>
      <c r="BP1098" s="9"/>
      <c r="BQ1098" s="9"/>
      <c r="BR1098" s="9"/>
      <c r="BS1098" s="9"/>
      <c r="BT1098" s="9"/>
      <c r="BU1098" s="9"/>
      <c r="BV1098" s="9"/>
    </row>
    <row r="1099" spans="1:74" s="4" customFormat="1" ht="80.099999999999994" customHeight="1" thickBot="1" x14ac:dyDescent="0.3">
      <c r="A1099" s="9">
        <f t="shared" ref="A1099" si="176">A1098+1</f>
        <v>1086</v>
      </c>
      <c r="B1099" s="9">
        <f t="shared" si="165"/>
        <v>14</v>
      </c>
      <c r="C1099" s="9" t="s">
        <v>109</v>
      </c>
      <c r="D1099" s="10" t="s">
        <v>607</v>
      </c>
      <c r="E1099" s="9" t="s">
        <v>607</v>
      </c>
      <c r="F1099" s="9" t="s">
        <v>609</v>
      </c>
      <c r="G1099" s="9" t="s">
        <v>609</v>
      </c>
      <c r="H1099" s="9" t="s">
        <v>656</v>
      </c>
      <c r="I1099" s="9" t="s">
        <v>657</v>
      </c>
      <c r="J1099" s="9" t="s">
        <v>658</v>
      </c>
      <c r="K1099" s="9" t="s">
        <v>609</v>
      </c>
      <c r="L1099" s="9" t="s">
        <v>8009</v>
      </c>
      <c r="M1099" s="9">
        <v>68.461280000000002</v>
      </c>
      <c r="N1099" s="9" t="s">
        <v>6</v>
      </c>
      <c r="O1099" s="9" t="s">
        <v>7</v>
      </c>
      <c r="P1099" s="79" t="s">
        <v>8</v>
      </c>
      <c r="Q1099" s="9"/>
      <c r="R1099" s="9">
        <v>2</v>
      </c>
      <c r="S1099" s="79"/>
      <c r="T1099" s="9" t="s">
        <v>613</v>
      </c>
      <c r="U1099" s="9">
        <v>25800</v>
      </c>
      <c r="V1099" s="209" t="s">
        <v>10</v>
      </c>
      <c r="W1099" s="10" t="s">
        <v>107</v>
      </c>
      <c r="X1099" s="9" t="s">
        <v>12</v>
      </c>
    </row>
    <row r="1100" spans="1:74" s="4" customFormat="1" ht="80.099999999999994" customHeight="1" thickBot="1" x14ac:dyDescent="0.3">
      <c r="A1100" s="9">
        <f t="shared" ref="A1100" si="177">A1099+1</f>
        <v>1087</v>
      </c>
      <c r="B1100" s="9">
        <f t="shared" si="165"/>
        <v>15</v>
      </c>
      <c r="C1100" s="9" t="s">
        <v>109</v>
      </c>
      <c r="D1100" s="10" t="s">
        <v>607</v>
      </c>
      <c r="E1100" s="9" t="s">
        <v>607</v>
      </c>
      <c r="F1100" s="9" t="s">
        <v>659</v>
      </c>
      <c r="G1100" s="9" t="s">
        <v>659</v>
      </c>
      <c r="H1100" s="9" t="s">
        <v>660</v>
      </c>
      <c r="I1100" s="9" t="s">
        <v>661</v>
      </c>
      <c r="J1100" s="9">
        <v>3333345446</v>
      </c>
      <c r="K1100" s="9" t="s">
        <v>659</v>
      </c>
      <c r="L1100" s="9" t="s">
        <v>8010</v>
      </c>
      <c r="M1100" s="9">
        <v>68.280946</v>
      </c>
      <c r="N1100" s="9" t="s">
        <v>6</v>
      </c>
      <c r="O1100" s="9" t="s">
        <v>7</v>
      </c>
      <c r="P1100" s="79" t="s">
        <v>8</v>
      </c>
      <c r="Q1100" s="9"/>
      <c r="R1100" s="9">
        <v>4</v>
      </c>
      <c r="S1100" s="79"/>
      <c r="T1100" s="9" t="s">
        <v>613</v>
      </c>
      <c r="U1100" s="9">
        <v>51600</v>
      </c>
      <c r="V1100" s="209" t="s">
        <v>10</v>
      </c>
      <c r="W1100" s="10" t="s">
        <v>107</v>
      </c>
      <c r="X1100" s="9" t="s">
        <v>12</v>
      </c>
    </row>
    <row r="1101" spans="1:74" s="4" customFormat="1" ht="80.099999999999994" customHeight="1" thickBot="1" x14ac:dyDescent="0.3">
      <c r="A1101" s="9">
        <f t="shared" ref="A1101" si="178">A1100+1</f>
        <v>1088</v>
      </c>
      <c r="B1101" s="9">
        <f t="shared" si="165"/>
        <v>16</v>
      </c>
      <c r="C1101" s="9" t="s">
        <v>109</v>
      </c>
      <c r="D1101" s="10" t="s">
        <v>607</v>
      </c>
      <c r="E1101" s="9" t="s">
        <v>607</v>
      </c>
      <c r="F1101" s="9" t="s">
        <v>614</v>
      </c>
      <c r="G1101" s="9" t="s">
        <v>614</v>
      </c>
      <c r="H1101" s="9" t="s">
        <v>662</v>
      </c>
      <c r="I1101" s="9" t="s">
        <v>663</v>
      </c>
      <c r="J1101" s="9" t="s">
        <v>664</v>
      </c>
      <c r="K1101" s="9" t="s">
        <v>614</v>
      </c>
      <c r="L1101" s="9" t="s">
        <v>8011</v>
      </c>
      <c r="M1101" s="9">
        <v>68.623639999999995</v>
      </c>
      <c r="N1101" s="9" t="s">
        <v>6</v>
      </c>
      <c r="O1101" s="9" t="s">
        <v>7</v>
      </c>
      <c r="P1101" s="79" t="s">
        <v>8</v>
      </c>
      <c r="Q1101" s="9"/>
      <c r="R1101" s="9">
        <v>1</v>
      </c>
      <c r="S1101" s="79"/>
      <c r="T1101" s="9" t="s">
        <v>613</v>
      </c>
      <c r="U1101" s="9">
        <v>12900</v>
      </c>
      <c r="V1101" s="209" t="s">
        <v>10</v>
      </c>
      <c r="W1101" s="10" t="s">
        <v>107</v>
      </c>
      <c r="X1101" s="9" t="s">
        <v>12</v>
      </c>
    </row>
    <row r="1102" spans="1:74" s="4" customFormat="1" ht="80.099999999999994" customHeight="1" thickBot="1" x14ac:dyDescent="0.3">
      <c r="A1102" s="9">
        <f t="shared" ref="A1102" si="179">A1101+1</f>
        <v>1089</v>
      </c>
      <c r="B1102" s="9">
        <f t="shared" si="165"/>
        <v>17</v>
      </c>
      <c r="C1102" s="9" t="s">
        <v>109</v>
      </c>
      <c r="D1102" s="10" t="s">
        <v>607</v>
      </c>
      <c r="E1102" s="9" t="s">
        <v>607</v>
      </c>
      <c r="F1102" s="9" t="s">
        <v>665</v>
      </c>
      <c r="G1102" s="9" t="s">
        <v>665</v>
      </c>
      <c r="H1102" s="9" t="s">
        <v>666</v>
      </c>
      <c r="I1102" s="9" t="s">
        <v>667</v>
      </c>
      <c r="J1102" s="9" t="s">
        <v>668</v>
      </c>
      <c r="K1102" s="9" t="s">
        <v>665</v>
      </c>
      <c r="L1102" s="9" t="s">
        <v>8012</v>
      </c>
      <c r="M1102" s="9">
        <v>68.482680000000002</v>
      </c>
      <c r="N1102" s="9" t="s">
        <v>6</v>
      </c>
      <c r="O1102" s="9" t="s">
        <v>7</v>
      </c>
      <c r="P1102" s="79" t="s">
        <v>8</v>
      </c>
      <c r="Q1102" s="9"/>
      <c r="R1102" s="9">
        <v>3</v>
      </c>
      <c r="S1102" s="79"/>
      <c r="T1102" s="9" t="s">
        <v>613</v>
      </c>
      <c r="U1102" s="9">
        <v>38700</v>
      </c>
      <c r="V1102" s="209" t="s">
        <v>10</v>
      </c>
      <c r="W1102" s="10" t="s">
        <v>107</v>
      </c>
      <c r="X1102" s="9" t="s">
        <v>12</v>
      </c>
    </row>
    <row r="1103" spans="1:74" s="4" customFormat="1" ht="80.099999999999994" customHeight="1" thickBot="1" x14ac:dyDescent="0.3">
      <c r="A1103" s="9">
        <f t="shared" ref="A1103" si="180">A1102+1</f>
        <v>1090</v>
      </c>
      <c r="B1103" s="9">
        <f t="shared" si="165"/>
        <v>18</v>
      </c>
      <c r="C1103" s="9" t="s">
        <v>109</v>
      </c>
      <c r="D1103" s="10" t="s">
        <v>607</v>
      </c>
      <c r="E1103" s="9" t="s">
        <v>607</v>
      </c>
      <c r="F1103" s="9" t="s">
        <v>669</v>
      </c>
      <c r="G1103" s="9" t="s">
        <v>669</v>
      </c>
      <c r="H1103" s="9" t="s">
        <v>670</v>
      </c>
      <c r="I1103" s="9" t="s">
        <v>671</v>
      </c>
      <c r="J1103" s="9" t="s">
        <v>672</v>
      </c>
      <c r="K1103" s="9" t="s">
        <v>669</v>
      </c>
      <c r="L1103" s="9" t="s">
        <v>8013</v>
      </c>
      <c r="M1103" s="9">
        <v>68.659229999999994</v>
      </c>
      <c r="N1103" s="9" t="s">
        <v>6</v>
      </c>
      <c r="O1103" s="9" t="s">
        <v>7</v>
      </c>
      <c r="P1103" s="79" t="s">
        <v>8</v>
      </c>
      <c r="Q1103" s="9"/>
      <c r="R1103" s="9">
        <v>4</v>
      </c>
      <c r="S1103" s="79"/>
      <c r="T1103" s="9" t="s">
        <v>613</v>
      </c>
      <c r="U1103" s="9">
        <v>51600</v>
      </c>
      <c r="V1103" s="209" t="s">
        <v>10</v>
      </c>
      <c r="W1103" s="10" t="s">
        <v>107</v>
      </c>
      <c r="X1103" s="9" t="s">
        <v>12</v>
      </c>
    </row>
    <row r="1104" spans="1:74" s="4" customFormat="1" ht="80.099999999999994" customHeight="1" thickBot="1" x14ac:dyDescent="0.3">
      <c r="A1104" s="9">
        <f t="shared" ref="A1104" si="181">A1103+1</f>
        <v>1091</v>
      </c>
      <c r="B1104" s="9">
        <f t="shared" si="165"/>
        <v>19</v>
      </c>
      <c r="C1104" s="9" t="s">
        <v>109</v>
      </c>
      <c r="D1104" s="10" t="s">
        <v>607</v>
      </c>
      <c r="E1104" s="9" t="s">
        <v>607</v>
      </c>
      <c r="F1104" s="9" t="s">
        <v>626</v>
      </c>
      <c r="G1104" s="9" t="s">
        <v>626</v>
      </c>
      <c r="H1104" s="9" t="s">
        <v>662</v>
      </c>
      <c r="I1104" s="9" t="s">
        <v>673</v>
      </c>
      <c r="J1104" s="9" t="s">
        <v>674</v>
      </c>
      <c r="K1104" s="9" t="s">
        <v>626</v>
      </c>
      <c r="L1104" s="9" t="s">
        <v>8014</v>
      </c>
      <c r="M1104" s="9">
        <v>69.863150000000005</v>
      </c>
      <c r="N1104" s="9" t="s">
        <v>6</v>
      </c>
      <c r="O1104" s="9" t="s">
        <v>7</v>
      </c>
      <c r="P1104" s="79" t="s">
        <v>8</v>
      </c>
      <c r="Q1104" s="9"/>
      <c r="R1104" s="9">
        <v>4</v>
      </c>
      <c r="S1104" s="79"/>
      <c r="T1104" s="9" t="s">
        <v>613</v>
      </c>
      <c r="U1104" s="9">
        <v>51600</v>
      </c>
      <c r="V1104" s="209" t="s">
        <v>10</v>
      </c>
      <c r="W1104" s="10" t="s">
        <v>107</v>
      </c>
      <c r="X1104" s="9" t="s">
        <v>12</v>
      </c>
    </row>
    <row r="1105" spans="1:24" s="4" customFormat="1" ht="80.099999999999994" customHeight="1" thickBot="1" x14ac:dyDescent="0.3">
      <c r="A1105" s="9">
        <f t="shared" ref="A1105" si="182">A1104+1</f>
        <v>1092</v>
      </c>
      <c r="B1105" s="9">
        <f t="shared" si="165"/>
        <v>20</v>
      </c>
      <c r="C1105" s="9" t="s">
        <v>109</v>
      </c>
      <c r="D1105" s="10" t="s">
        <v>607</v>
      </c>
      <c r="E1105" s="9" t="s">
        <v>607</v>
      </c>
      <c r="F1105" s="9" t="s">
        <v>675</v>
      </c>
      <c r="G1105" s="9" t="s">
        <v>675</v>
      </c>
      <c r="H1105" s="9" t="s">
        <v>676</v>
      </c>
      <c r="I1105" s="9" t="s">
        <v>677</v>
      </c>
      <c r="J1105" s="9" t="s">
        <v>602</v>
      </c>
      <c r="K1105" s="9" t="s">
        <v>675</v>
      </c>
      <c r="L1105" s="9" t="s">
        <v>8015</v>
      </c>
      <c r="M1105" s="9">
        <v>68.953649999999996</v>
      </c>
      <c r="N1105" s="9" t="s">
        <v>6</v>
      </c>
      <c r="O1105" s="9" t="s">
        <v>7</v>
      </c>
      <c r="P1105" s="79" t="s">
        <v>8</v>
      </c>
      <c r="Q1105" s="9"/>
      <c r="R1105" s="9">
        <v>3</v>
      </c>
      <c r="S1105" s="79"/>
      <c r="T1105" s="9" t="s">
        <v>613</v>
      </c>
      <c r="U1105" s="9">
        <v>38700</v>
      </c>
      <c r="V1105" s="209" t="s">
        <v>10</v>
      </c>
      <c r="W1105" s="10" t="s">
        <v>107</v>
      </c>
      <c r="X1105" s="9" t="s">
        <v>12</v>
      </c>
    </row>
    <row r="1106" spans="1:24" s="4" customFormat="1" ht="80.099999999999994" customHeight="1" thickBot="1" x14ac:dyDescent="0.3">
      <c r="A1106" s="9">
        <f t="shared" ref="A1106" si="183">A1105+1</f>
        <v>1093</v>
      </c>
      <c r="B1106" s="9">
        <f t="shared" si="165"/>
        <v>21</v>
      </c>
      <c r="C1106" s="9" t="s">
        <v>109</v>
      </c>
      <c r="D1106" s="10" t="s">
        <v>607</v>
      </c>
      <c r="E1106" s="9" t="s">
        <v>607</v>
      </c>
      <c r="F1106" s="9" t="s">
        <v>678</v>
      </c>
      <c r="G1106" s="9" t="s">
        <v>678</v>
      </c>
      <c r="H1106" s="9" t="s">
        <v>679</v>
      </c>
      <c r="I1106" s="9" t="s">
        <v>680</v>
      </c>
      <c r="J1106" s="9" t="s">
        <v>681</v>
      </c>
      <c r="K1106" s="9" t="s">
        <v>678</v>
      </c>
      <c r="L1106" s="9" t="s">
        <v>8016</v>
      </c>
      <c r="M1106" s="9">
        <v>68.895349999999993</v>
      </c>
      <c r="N1106" s="9" t="s">
        <v>6</v>
      </c>
      <c r="O1106" s="9" t="s">
        <v>7</v>
      </c>
      <c r="P1106" s="79" t="s">
        <v>8</v>
      </c>
      <c r="Q1106" s="9"/>
      <c r="R1106" s="9">
        <v>4</v>
      </c>
      <c r="S1106" s="79"/>
      <c r="T1106" s="9" t="s">
        <v>613</v>
      </c>
      <c r="U1106" s="9">
        <v>51600</v>
      </c>
      <c r="V1106" s="209" t="s">
        <v>10</v>
      </c>
      <c r="W1106" s="10" t="s">
        <v>107</v>
      </c>
      <c r="X1106" s="9" t="s">
        <v>12</v>
      </c>
    </row>
    <row r="1107" spans="1:24" s="4" customFormat="1" ht="80.099999999999994" customHeight="1" x14ac:dyDescent="0.25">
      <c r="A1107" s="9">
        <f t="shared" ref="A1107" si="184">A1106+1</f>
        <v>1094</v>
      </c>
      <c r="B1107" s="9">
        <f t="shared" si="165"/>
        <v>22</v>
      </c>
      <c r="C1107" s="9" t="s">
        <v>109</v>
      </c>
      <c r="D1107" s="10" t="s">
        <v>607</v>
      </c>
      <c r="E1107" s="9" t="s">
        <v>607</v>
      </c>
      <c r="F1107" s="9" t="s">
        <v>682</v>
      </c>
      <c r="G1107" s="9" t="s">
        <v>682</v>
      </c>
      <c r="H1107" s="9" t="s">
        <v>683</v>
      </c>
      <c r="I1107" s="9" t="s">
        <v>684</v>
      </c>
      <c r="J1107" s="9" t="s">
        <v>685</v>
      </c>
      <c r="K1107" s="9" t="s">
        <v>682</v>
      </c>
      <c r="L1107" s="9" t="s">
        <v>8017</v>
      </c>
      <c r="M1107" s="9">
        <v>68.544319999999999</v>
      </c>
      <c r="N1107" s="9" t="s">
        <v>6</v>
      </c>
      <c r="O1107" s="9" t="s">
        <v>7</v>
      </c>
      <c r="P1107" s="79" t="s">
        <v>8</v>
      </c>
      <c r="Q1107" s="9"/>
      <c r="R1107" s="9">
        <v>4</v>
      </c>
      <c r="S1107" s="186"/>
      <c r="T1107" s="30" t="s">
        <v>613</v>
      </c>
      <c r="U1107" s="30">
        <v>51600</v>
      </c>
      <c r="V1107" s="33" t="s">
        <v>10</v>
      </c>
      <c r="W1107" s="56" t="s">
        <v>107</v>
      </c>
      <c r="X1107" s="9" t="s">
        <v>12</v>
      </c>
    </row>
    <row r="1108" spans="1:24" s="4" customFormat="1" ht="80.099999999999994" customHeight="1" x14ac:dyDescent="0.25">
      <c r="A1108" s="9">
        <f t="shared" ref="A1108" si="185">A1107+1</f>
        <v>1095</v>
      </c>
      <c r="B1108" s="9">
        <f t="shared" si="165"/>
        <v>23</v>
      </c>
      <c r="C1108" s="9" t="s">
        <v>109</v>
      </c>
      <c r="D1108" s="10" t="s">
        <v>607</v>
      </c>
      <c r="E1108" s="9" t="s">
        <v>607</v>
      </c>
      <c r="F1108" s="9" t="s">
        <v>2462</v>
      </c>
      <c r="G1108" s="9" t="s">
        <v>2462</v>
      </c>
      <c r="H1108" s="9" t="s">
        <v>686</v>
      </c>
      <c r="I1108" s="9" t="s">
        <v>687</v>
      </c>
      <c r="J1108" s="9" t="s">
        <v>688</v>
      </c>
      <c r="K1108" s="9" t="s">
        <v>2462</v>
      </c>
      <c r="L1108" s="9" t="s">
        <v>8018</v>
      </c>
      <c r="M1108" s="9">
        <v>68.433689999999999</v>
      </c>
      <c r="N1108" s="9" t="s">
        <v>6</v>
      </c>
      <c r="O1108" s="9" t="s">
        <v>7</v>
      </c>
      <c r="P1108" s="79" t="s">
        <v>8</v>
      </c>
      <c r="Q1108" s="9"/>
      <c r="R1108" s="9">
        <v>3</v>
      </c>
      <c r="S1108" s="79"/>
      <c r="T1108" s="9" t="s">
        <v>613</v>
      </c>
      <c r="U1108" s="9">
        <v>38700</v>
      </c>
      <c r="V1108" s="28" t="s">
        <v>10</v>
      </c>
      <c r="W1108" s="10" t="s">
        <v>107</v>
      </c>
      <c r="X1108" s="9" t="s">
        <v>12</v>
      </c>
    </row>
    <row r="1109" spans="1:24" s="4" customFormat="1" ht="80.099999999999994" customHeight="1" x14ac:dyDescent="0.25">
      <c r="A1109" s="9">
        <f>A1108+1</f>
        <v>1096</v>
      </c>
      <c r="B1109" s="9">
        <v>1</v>
      </c>
      <c r="C1109" s="9" t="s">
        <v>109</v>
      </c>
      <c r="D1109" s="10" t="s">
        <v>563</v>
      </c>
      <c r="E1109" s="9" t="s">
        <v>563</v>
      </c>
      <c r="F1109" s="9" t="s">
        <v>2466</v>
      </c>
      <c r="G1109" s="9" t="s">
        <v>2466</v>
      </c>
      <c r="H1109" s="9" t="s">
        <v>2467</v>
      </c>
      <c r="I1109" s="9" t="s">
        <v>590</v>
      </c>
      <c r="J1109" s="9" t="s">
        <v>591</v>
      </c>
      <c r="K1109" s="42" t="s">
        <v>2466</v>
      </c>
      <c r="L1109" s="119" t="s">
        <v>8020</v>
      </c>
      <c r="M1109" s="119" t="s">
        <v>8041</v>
      </c>
      <c r="N1109" s="43" t="s">
        <v>6</v>
      </c>
      <c r="O1109" s="42" t="s">
        <v>7</v>
      </c>
      <c r="P1109" s="42" t="s">
        <v>8</v>
      </c>
      <c r="Q1109" s="42"/>
      <c r="R1109" s="42"/>
      <c r="S1109" s="42">
        <v>2</v>
      </c>
      <c r="T1109" s="35" t="s">
        <v>116</v>
      </c>
      <c r="U1109" s="9">
        <v>25500</v>
      </c>
      <c r="V1109" s="28" t="s">
        <v>10</v>
      </c>
      <c r="W1109" s="10" t="s">
        <v>107</v>
      </c>
      <c r="X1109" s="9" t="s">
        <v>12</v>
      </c>
    </row>
    <row r="1110" spans="1:24" s="4" customFormat="1" ht="80.099999999999994" customHeight="1" x14ac:dyDescent="0.25">
      <c r="A1110" s="9">
        <f>A1109+1</f>
        <v>1097</v>
      </c>
      <c r="B1110" s="9">
        <f>B1109+1</f>
        <v>2</v>
      </c>
      <c r="C1110" s="9" t="s">
        <v>109</v>
      </c>
      <c r="D1110" s="10" t="s">
        <v>563</v>
      </c>
      <c r="E1110" s="9" t="s">
        <v>563</v>
      </c>
      <c r="F1110" s="9" t="s">
        <v>2468</v>
      </c>
      <c r="G1110" s="42" t="s">
        <v>2466</v>
      </c>
      <c r="H1110" s="9" t="s">
        <v>2469</v>
      </c>
      <c r="I1110" s="9" t="s">
        <v>2470</v>
      </c>
      <c r="J1110" s="9" t="s">
        <v>2471</v>
      </c>
      <c r="K1110" s="9" t="s">
        <v>2468</v>
      </c>
      <c r="L1110" s="120" t="s">
        <v>8021</v>
      </c>
      <c r="M1110" s="120" t="s">
        <v>8042</v>
      </c>
      <c r="N1110" s="28" t="s">
        <v>6</v>
      </c>
      <c r="O1110" s="9" t="s">
        <v>7</v>
      </c>
      <c r="P1110" s="9" t="s">
        <v>8</v>
      </c>
      <c r="Q1110" s="9"/>
      <c r="R1110" s="9"/>
      <c r="S1110" s="9">
        <v>3</v>
      </c>
      <c r="T1110" s="35" t="s">
        <v>116</v>
      </c>
      <c r="U1110" s="9">
        <v>38250</v>
      </c>
      <c r="V1110" s="28" t="s">
        <v>10</v>
      </c>
      <c r="W1110" s="10" t="s">
        <v>107</v>
      </c>
      <c r="X1110" s="9" t="s">
        <v>12</v>
      </c>
    </row>
    <row r="1111" spans="1:24" s="4" customFormat="1" ht="80.099999999999994" customHeight="1" x14ac:dyDescent="0.25">
      <c r="A1111" s="9">
        <f>A1110+1</f>
        <v>1098</v>
      </c>
      <c r="B1111" s="9">
        <f t="shared" ref="B1111:B1129" si="186">B1110+1</f>
        <v>3</v>
      </c>
      <c r="C1111" s="9" t="s">
        <v>109</v>
      </c>
      <c r="D1111" s="10" t="s">
        <v>563</v>
      </c>
      <c r="E1111" s="9" t="s">
        <v>563</v>
      </c>
      <c r="F1111" s="9" t="s">
        <v>635</v>
      </c>
      <c r="G1111" s="42" t="s">
        <v>2466</v>
      </c>
      <c r="H1111" s="9" t="s">
        <v>2472</v>
      </c>
      <c r="I1111" s="9" t="s">
        <v>2473</v>
      </c>
      <c r="J1111" s="9" t="s">
        <v>2474</v>
      </c>
      <c r="K1111" s="9" t="s">
        <v>635</v>
      </c>
      <c r="L1111" s="120" t="s">
        <v>8022</v>
      </c>
      <c r="M1111" s="120">
        <v>68.795360000000002</v>
      </c>
      <c r="N1111" s="28" t="s">
        <v>6</v>
      </c>
      <c r="O1111" s="9" t="s">
        <v>7</v>
      </c>
      <c r="P1111" s="9" t="s">
        <v>8</v>
      </c>
      <c r="Q1111" s="9"/>
      <c r="R1111" s="9"/>
      <c r="S1111" s="9">
        <v>4</v>
      </c>
      <c r="T1111" s="35" t="s">
        <v>116</v>
      </c>
      <c r="U1111" s="9">
        <v>51000</v>
      </c>
      <c r="V1111" s="28" t="s">
        <v>10</v>
      </c>
      <c r="W1111" s="10" t="s">
        <v>107</v>
      </c>
      <c r="X1111" s="9" t="s">
        <v>12</v>
      </c>
    </row>
    <row r="1112" spans="1:24" s="4" customFormat="1" ht="80.099999999999994" customHeight="1" x14ac:dyDescent="0.25">
      <c r="A1112" s="9">
        <f t="shared" ref="A1112:A1129" si="187">A1111+1</f>
        <v>1099</v>
      </c>
      <c r="B1112" s="9">
        <f t="shared" si="186"/>
        <v>4</v>
      </c>
      <c r="C1112" s="9" t="s">
        <v>109</v>
      </c>
      <c r="D1112" s="10" t="s">
        <v>563</v>
      </c>
      <c r="E1112" s="9" t="s">
        <v>563</v>
      </c>
      <c r="F1112" s="9" t="s">
        <v>2475</v>
      </c>
      <c r="G1112" s="42" t="s">
        <v>2466</v>
      </c>
      <c r="H1112" s="9" t="s">
        <v>2476</v>
      </c>
      <c r="I1112" s="9" t="s">
        <v>2477</v>
      </c>
      <c r="J1112" s="9" t="s">
        <v>2478</v>
      </c>
      <c r="K1112" s="9" t="s">
        <v>2475</v>
      </c>
      <c r="L1112" s="120" t="s">
        <v>8023</v>
      </c>
      <c r="M1112" s="120">
        <v>68.613249999999994</v>
      </c>
      <c r="N1112" s="28" t="s">
        <v>6</v>
      </c>
      <c r="O1112" s="9" t="s">
        <v>7</v>
      </c>
      <c r="P1112" s="9" t="s">
        <v>8</v>
      </c>
      <c r="Q1112" s="9"/>
      <c r="R1112" s="9"/>
      <c r="S1112" s="9">
        <v>3</v>
      </c>
      <c r="T1112" s="35" t="s">
        <v>116</v>
      </c>
      <c r="U1112" s="9">
        <v>38250</v>
      </c>
      <c r="V1112" s="28" t="s">
        <v>10</v>
      </c>
      <c r="W1112" s="10" t="s">
        <v>107</v>
      </c>
      <c r="X1112" s="9" t="s">
        <v>12</v>
      </c>
    </row>
    <row r="1113" spans="1:24" s="4" customFormat="1" ht="80.099999999999994" customHeight="1" x14ac:dyDescent="0.25">
      <c r="A1113" s="9">
        <f t="shared" si="187"/>
        <v>1100</v>
      </c>
      <c r="B1113" s="9">
        <f t="shared" si="186"/>
        <v>5</v>
      </c>
      <c r="C1113" s="9" t="s">
        <v>109</v>
      </c>
      <c r="D1113" s="10" t="s">
        <v>563</v>
      </c>
      <c r="E1113" s="9" t="s">
        <v>563</v>
      </c>
      <c r="F1113" s="9" t="s">
        <v>2466</v>
      </c>
      <c r="G1113" s="42" t="s">
        <v>2466</v>
      </c>
      <c r="H1113" s="9" t="s">
        <v>2479</v>
      </c>
      <c r="I1113" s="9" t="s">
        <v>2480</v>
      </c>
      <c r="J1113" s="9" t="s">
        <v>2481</v>
      </c>
      <c r="K1113" s="9" t="s">
        <v>2466</v>
      </c>
      <c r="L1113" s="120" t="s">
        <v>8024</v>
      </c>
      <c r="M1113" s="120">
        <v>68.69538</v>
      </c>
      <c r="N1113" s="28" t="s">
        <v>6</v>
      </c>
      <c r="O1113" s="9" t="s">
        <v>7</v>
      </c>
      <c r="P1113" s="9" t="s">
        <v>8</v>
      </c>
      <c r="Q1113" s="9"/>
      <c r="R1113" s="9"/>
      <c r="S1113" s="9">
        <v>2</v>
      </c>
      <c r="T1113" s="35" t="s">
        <v>116</v>
      </c>
      <c r="U1113" s="9">
        <v>25500</v>
      </c>
      <c r="V1113" s="28" t="s">
        <v>10</v>
      </c>
      <c r="W1113" s="10" t="s">
        <v>107</v>
      </c>
      <c r="X1113" s="9" t="s">
        <v>12</v>
      </c>
    </row>
    <row r="1114" spans="1:24" s="4" customFormat="1" ht="80.099999999999994" customHeight="1" x14ac:dyDescent="0.25">
      <c r="A1114" s="9">
        <f t="shared" si="187"/>
        <v>1101</v>
      </c>
      <c r="B1114" s="9">
        <f t="shared" si="186"/>
        <v>6</v>
      </c>
      <c r="C1114" s="9" t="s">
        <v>109</v>
      </c>
      <c r="D1114" s="10" t="s">
        <v>563</v>
      </c>
      <c r="E1114" s="9" t="s">
        <v>563</v>
      </c>
      <c r="F1114" s="9" t="s">
        <v>626</v>
      </c>
      <c r="G1114" s="42" t="s">
        <v>2466</v>
      </c>
      <c r="H1114" s="9" t="s">
        <v>2482</v>
      </c>
      <c r="I1114" s="9" t="s">
        <v>2483</v>
      </c>
      <c r="J1114" s="9">
        <v>3328234503</v>
      </c>
      <c r="K1114" s="9" t="s">
        <v>626</v>
      </c>
      <c r="L1114" s="120" t="s">
        <v>8025</v>
      </c>
      <c r="M1114" s="120" t="s">
        <v>8043</v>
      </c>
      <c r="N1114" s="28" t="s">
        <v>6</v>
      </c>
      <c r="O1114" s="9" t="s">
        <v>7</v>
      </c>
      <c r="P1114" s="9" t="s">
        <v>8</v>
      </c>
      <c r="Q1114" s="9"/>
      <c r="R1114" s="9"/>
      <c r="S1114" s="9">
        <v>3</v>
      </c>
      <c r="T1114" s="35" t="s">
        <v>116</v>
      </c>
      <c r="U1114" s="9">
        <v>38250</v>
      </c>
      <c r="V1114" s="28" t="s">
        <v>10</v>
      </c>
      <c r="W1114" s="10" t="s">
        <v>107</v>
      </c>
      <c r="X1114" s="9" t="s">
        <v>12</v>
      </c>
    </row>
    <row r="1115" spans="1:24" s="4" customFormat="1" ht="80.099999999999994" customHeight="1" x14ac:dyDescent="0.25">
      <c r="A1115" s="9">
        <f t="shared" si="187"/>
        <v>1102</v>
      </c>
      <c r="B1115" s="9">
        <f t="shared" si="186"/>
        <v>7</v>
      </c>
      <c r="C1115" s="9" t="s">
        <v>109</v>
      </c>
      <c r="D1115" s="10" t="s">
        <v>563</v>
      </c>
      <c r="E1115" s="9" t="s">
        <v>563</v>
      </c>
      <c r="F1115" s="9" t="s">
        <v>622</v>
      </c>
      <c r="G1115" s="42" t="s">
        <v>2466</v>
      </c>
      <c r="H1115" s="9" t="s">
        <v>2484</v>
      </c>
      <c r="I1115" s="9" t="s">
        <v>2485</v>
      </c>
      <c r="J1115" s="9" t="s">
        <v>2486</v>
      </c>
      <c r="K1115" s="9" t="s">
        <v>622</v>
      </c>
      <c r="L1115" s="120" t="s">
        <v>8026</v>
      </c>
      <c r="M1115" s="120" t="s">
        <v>8044</v>
      </c>
      <c r="N1115" s="28" t="s">
        <v>6</v>
      </c>
      <c r="O1115" s="9" t="s">
        <v>7</v>
      </c>
      <c r="P1115" s="9" t="s">
        <v>8</v>
      </c>
      <c r="Q1115" s="9"/>
      <c r="R1115" s="9"/>
      <c r="S1115" s="9">
        <v>4</v>
      </c>
      <c r="T1115" s="35" t="s">
        <v>116</v>
      </c>
      <c r="U1115" s="9">
        <v>51000</v>
      </c>
      <c r="V1115" s="28" t="s">
        <v>10</v>
      </c>
      <c r="W1115" s="10" t="s">
        <v>107</v>
      </c>
      <c r="X1115" s="9" t="s">
        <v>12</v>
      </c>
    </row>
    <row r="1116" spans="1:24" s="4" customFormat="1" ht="80.099999999999994" customHeight="1" x14ac:dyDescent="0.25">
      <c r="A1116" s="9">
        <f t="shared" si="187"/>
        <v>1103</v>
      </c>
      <c r="B1116" s="9">
        <f t="shared" si="186"/>
        <v>8</v>
      </c>
      <c r="C1116" s="9" t="s">
        <v>109</v>
      </c>
      <c r="D1116" s="10" t="s">
        <v>563</v>
      </c>
      <c r="E1116" s="9" t="s">
        <v>563</v>
      </c>
      <c r="F1116" s="9" t="s">
        <v>2468</v>
      </c>
      <c r="G1116" s="42" t="s">
        <v>2466</v>
      </c>
      <c r="H1116" s="9" t="s">
        <v>2487</v>
      </c>
      <c r="I1116" s="9" t="s">
        <v>2488</v>
      </c>
      <c r="J1116" s="9" t="s">
        <v>2489</v>
      </c>
      <c r="K1116" s="9" t="s">
        <v>2468</v>
      </c>
      <c r="L1116" s="120" t="s">
        <v>8027</v>
      </c>
      <c r="M1116" s="120" t="s">
        <v>8044</v>
      </c>
      <c r="N1116" s="28" t="s">
        <v>6</v>
      </c>
      <c r="O1116" s="9" t="s">
        <v>7</v>
      </c>
      <c r="P1116" s="9" t="s">
        <v>8</v>
      </c>
      <c r="Q1116" s="9"/>
      <c r="R1116" s="9"/>
      <c r="S1116" s="9">
        <v>4</v>
      </c>
      <c r="T1116" s="35" t="s">
        <v>116</v>
      </c>
      <c r="U1116" s="9">
        <v>51000</v>
      </c>
      <c r="V1116" s="28" t="s">
        <v>10</v>
      </c>
      <c r="W1116" s="10" t="s">
        <v>107</v>
      </c>
      <c r="X1116" s="9" t="s">
        <v>12</v>
      </c>
    </row>
    <row r="1117" spans="1:24" s="4" customFormat="1" ht="80.099999999999994" customHeight="1" x14ac:dyDescent="0.25">
      <c r="A1117" s="9">
        <f t="shared" si="187"/>
        <v>1104</v>
      </c>
      <c r="B1117" s="9">
        <f t="shared" si="186"/>
        <v>9</v>
      </c>
      <c r="C1117" s="9" t="s">
        <v>109</v>
      </c>
      <c r="D1117" s="10" t="s">
        <v>563</v>
      </c>
      <c r="E1117" s="9" t="s">
        <v>563</v>
      </c>
      <c r="F1117" s="9" t="s">
        <v>2468</v>
      </c>
      <c r="G1117" s="42" t="s">
        <v>2466</v>
      </c>
      <c r="H1117" s="9" t="s">
        <v>2490</v>
      </c>
      <c r="I1117" s="9" t="s">
        <v>2491</v>
      </c>
      <c r="J1117" s="9" t="s">
        <v>2492</v>
      </c>
      <c r="K1117" s="9" t="s">
        <v>2468</v>
      </c>
      <c r="L1117" s="120" t="s">
        <v>8028</v>
      </c>
      <c r="M1117" s="120" t="s">
        <v>8045</v>
      </c>
      <c r="N1117" s="28" t="s">
        <v>6</v>
      </c>
      <c r="O1117" s="9" t="s">
        <v>7</v>
      </c>
      <c r="P1117" s="9" t="s">
        <v>8</v>
      </c>
      <c r="Q1117" s="9"/>
      <c r="R1117" s="9"/>
      <c r="S1117" s="9">
        <v>3</v>
      </c>
      <c r="T1117" s="35" t="s">
        <v>116</v>
      </c>
      <c r="U1117" s="9">
        <v>38250</v>
      </c>
      <c r="V1117" s="28" t="s">
        <v>10</v>
      </c>
      <c r="W1117" s="10" t="s">
        <v>107</v>
      </c>
      <c r="X1117" s="9" t="s">
        <v>12</v>
      </c>
    </row>
    <row r="1118" spans="1:24" s="4" customFormat="1" ht="80.099999999999994" customHeight="1" x14ac:dyDescent="0.25">
      <c r="A1118" s="9">
        <f t="shared" si="187"/>
        <v>1105</v>
      </c>
      <c r="B1118" s="9">
        <f t="shared" si="186"/>
        <v>10</v>
      </c>
      <c r="C1118" s="9" t="s">
        <v>109</v>
      </c>
      <c r="D1118" s="10" t="s">
        <v>563</v>
      </c>
      <c r="E1118" s="9" t="s">
        <v>563</v>
      </c>
      <c r="F1118" s="9" t="s">
        <v>2493</v>
      </c>
      <c r="G1118" s="42" t="s">
        <v>2466</v>
      </c>
      <c r="H1118" s="9" t="s">
        <v>260</v>
      </c>
      <c r="I1118" s="9" t="s">
        <v>2494</v>
      </c>
      <c r="J1118" s="9" t="s">
        <v>2495</v>
      </c>
      <c r="K1118" s="9" t="s">
        <v>2493</v>
      </c>
      <c r="L1118" s="120" t="s">
        <v>8029</v>
      </c>
      <c r="M1118" s="120" t="s">
        <v>8046</v>
      </c>
      <c r="N1118" s="28" t="s">
        <v>6</v>
      </c>
      <c r="O1118" s="9" t="s">
        <v>7</v>
      </c>
      <c r="P1118" s="9" t="s">
        <v>8</v>
      </c>
      <c r="Q1118" s="9"/>
      <c r="R1118" s="9"/>
      <c r="S1118" s="9">
        <v>3</v>
      </c>
      <c r="T1118" s="35" t="s">
        <v>116</v>
      </c>
      <c r="U1118" s="9">
        <v>38250</v>
      </c>
      <c r="V1118" s="28" t="s">
        <v>10</v>
      </c>
      <c r="W1118" s="10" t="s">
        <v>107</v>
      </c>
      <c r="X1118" s="9" t="s">
        <v>12</v>
      </c>
    </row>
    <row r="1119" spans="1:24" s="4" customFormat="1" ht="80.099999999999994" customHeight="1" x14ac:dyDescent="0.25">
      <c r="A1119" s="9">
        <f t="shared" si="187"/>
        <v>1106</v>
      </c>
      <c r="B1119" s="9">
        <f t="shared" si="186"/>
        <v>11</v>
      </c>
      <c r="C1119" s="9" t="s">
        <v>109</v>
      </c>
      <c r="D1119" s="10" t="s">
        <v>563</v>
      </c>
      <c r="E1119" s="9" t="s">
        <v>563</v>
      </c>
      <c r="F1119" s="9" t="s">
        <v>2496</v>
      </c>
      <c r="G1119" s="42" t="s">
        <v>2466</v>
      </c>
      <c r="H1119" s="9" t="s">
        <v>2027</v>
      </c>
      <c r="I1119" s="9" t="s">
        <v>2497</v>
      </c>
      <c r="J1119" s="9" t="s">
        <v>617</v>
      </c>
      <c r="K1119" s="9" t="s">
        <v>2496</v>
      </c>
      <c r="L1119" s="120" t="s">
        <v>8030</v>
      </c>
      <c r="M1119" s="120" t="s">
        <v>8047</v>
      </c>
      <c r="N1119" s="28" t="s">
        <v>6</v>
      </c>
      <c r="O1119" s="9" t="s">
        <v>7</v>
      </c>
      <c r="P1119" s="9" t="s">
        <v>8</v>
      </c>
      <c r="Q1119" s="9"/>
      <c r="R1119" s="9"/>
      <c r="S1119" s="9">
        <v>3</v>
      </c>
      <c r="T1119" s="35" t="s">
        <v>116</v>
      </c>
      <c r="U1119" s="9">
        <v>38250</v>
      </c>
      <c r="V1119" s="28" t="s">
        <v>10</v>
      </c>
      <c r="W1119" s="10" t="s">
        <v>107</v>
      </c>
      <c r="X1119" s="9" t="s">
        <v>12</v>
      </c>
    </row>
    <row r="1120" spans="1:24" s="4" customFormat="1" ht="80.099999999999994" customHeight="1" x14ac:dyDescent="0.25">
      <c r="A1120" s="9">
        <f t="shared" si="187"/>
        <v>1107</v>
      </c>
      <c r="B1120" s="9">
        <f t="shared" si="186"/>
        <v>12</v>
      </c>
      <c r="C1120" s="9" t="s">
        <v>109</v>
      </c>
      <c r="D1120" s="10" t="s">
        <v>563</v>
      </c>
      <c r="E1120" s="9" t="s">
        <v>563</v>
      </c>
      <c r="F1120" s="9" t="s">
        <v>2498</v>
      </c>
      <c r="G1120" s="42" t="s">
        <v>2466</v>
      </c>
      <c r="H1120" s="9" t="s">
        <v>2394</v>
      </c>
      <c r="I1120" s="9" t="s">
        <v>2499</v>
      </c>
      <c r="J1120" s="9" t="s">
        <v>2500</v>
      </c>
      <c r="K1120" s="9" t="s">
        <v>2498</v>
      </c>
      <c r="L1120" s="120" t="s">
        <v>8031</v>
      </c>
      <c r="M1120" s="120" t="s">
        <v>8048</v>
      </c>
      <c r="N1120" s="28" t="s">
        <v>6</v>
      </c>
      <c r="O1120" s="9" t="s">
        <v>7</v>
      </c>
      <c r="P1120" s="9" t="s">
        <v>8</v>
      </c>
      <c r="Q1120" s="9"/>
      <c r="R1120" s="9"/>
      <c r="S1120" s="9">
        <v>4</v>
      </c>
      <c r="T1120" s="35" t="s">
        <v>116</v>
      </c>
      <c r="U1120" s="9">
        <v>51000</v>
      </c>
      <c r="V1120" s="28" t="s">
        <v>10</v>
      </c>
      <c r="W1120" s="10" t="s">
        <v>107</v>
      </c>
      <c r="X1120" s="9" t="s">
        <v>12</v>
      </c>
    </row>
    <row r="1121" spans="1:24" s="4" customFormat="1" ht="80.099999999999994" customHeight="1" x14ac:dyDescent="0.25">
      <c r="A1121" s="9">
        <f t="shared" si="187"/>
        <v>1108</v>
      </c>
      <c r="B1121" s="9">
        <f t="shared" si="186"/>
        <v>13</v>
      </c>
      <c r="C1121" s="9" t="s">
        <v>109</v>
      </c>
      <c r="D1121" s="10" t="s">
        <v>563</v>
      </c>
      <c r="E1121" s="9" t="s">
        <v>563</v>
      </c>
      <c r="F1121" s="9" t="s">
        <v>622</v>
      </c>
      <c r="G1121" s="42" t="s">
        <v>2466</v>
      </c>
      <c r="H1121" s="9" t="s">
        <v>2501</v>
      </c>
      <c r="I1121" s="9" t="s">
        <v>2502</v>
      </c>
      <c r="J1121" s="9" t="s">
        <v>2503</v>
      </c>
      <c r="K1121" s="9" t="s">
        <v>622</v>
      </c>
      <c r="L1121" s="120" t="s">
        <v>8032</v>
      </c>
      <c r="M1121" s="120" t="s">
        <v>8049</v>
      </c>
      <c r="N1121" s="28" t="s">
        <v>6</v>
      </c>
      <c r="O1121" s="9" t="s">
        <v>7</v>
      </c>
      <c r="P1121" s="9" t="s">
        <v>8</v>
      </c>
      <c r="Q1121" s="9"/>
      <c r="R1121" s="9"/>
      <c r="S1121" s="9">
        <v>4</v>
      </c>
      <c r="T1121" s="35" t="s">
        <v>116</v>
      </c>
      <c r="U1121" s="9">
        <v>51000</v>
      </c>
      <c r="V1121" s="28" t="s">
        <v>10</v>
      </c>
      <c r="W1121" s="10" t="s">
        <v>107</v>
      </c>
      <c r="X1121" s="9" t="s">
        <v>12</v>
      </c>
    </row>
    <row r="1122" spans="1:24" s="4" customFormat="1" ht="80.099999999999994" customHeight="1" x14ac:dyDescent="0.25">
      <c r="A1122" s="9">
        <f t="shared" si="187"/>
        <v>1109</v>
      </c>
      <c r="B1122" s="9">
        <f t="shared" si="186"/>
        <v>14</v>
      </c>
      <c r="C1122" s="9" t="s">
        <v>109</v>
      </c>
      <c r="D1122" s="10" t="s">
        <v>563</v>
      </c>
      <c r="E1122" s="9" t="s">
        <v>563</v>
      </c>
      <c r="F1122" s="9" t="s">
        <v>2504</v>
      </c>
      <c r="G1122" s="42" t="s">
        <v>2466</v>
      </c>
      <c r="H1122" s="9" t="s">
        <v>2505</v>
      </c>
      <c r="I1122" s="9" t="s">
        <v>2506</v>
      </c>
      <c r="J1122" s="9" t="s">
        <v>2507</v>
      </c>
      <c r="K1122" s="9" t="s">
        <v>2504</v>
      </c>
      <c r="L1122" s="120" t="s">
        <v>8033</v>
      </c>
      <c r="M1122" s="120" t="s">
        <v>8050</v>
      </c>
      <c r="N1122" s="28" t="s">
        <v>6</v>
      </c>
      <c r="O1122" s="9" t="s">
        <v>7</v>
      </c>
      <c r="P1122" s="9" t="s">
        <v>8</v>
      </c>
      <c r="Q1122" s="9"/>
      <c r="R1122" s="9"/>
      <c r="S1122" s="9">
        <v>5</v>
      </c>
      <c r="T1122" s="35" t="s">
        <v>116</v>
      </c>
      <c r="U1122" s="9">
        <v>63750</v>
      </c>
      <c r="V1122" s="28" t="s">
        <v>10</v>
      </c>
      <c r="W1122" s="10" t="s">
        <v>107</v>
      </c>
      <c r="X1122" s="9" t="s">
        <v>12</v>
      </c>
    </row>
    <row r="1123" spans="1:24" s="4" customFormat="1" ht="80.099999999999994" customHeight="1" x14ac:dyDescent="0.25">
      <c r="A1123" s="9">
        <f t="shared" si="187"/>
        <v>1110</v>
      </c>
      <c r="B1123" s="9">
        <f t="shared" si="186"/>
        <v>15</v>
      </c>
      <c r="C1123" s="9" t="s">
        <v>109</v>
      </c>
      <c r="D1123" s="10" t="s">
        <v>563</v>
      </c>
      <c r="E1123" s="9" t="s">
        <v>563</v>
      </c>
      <c r="F1123" s="9" t="s">
        <v>626</v>
      </c>
      <c r="G1123" s="42" t="s">
        <v>2466</v>
      </c>
      <c r="H1123" s="9" t="s">
        <v>2508</v>
      </c>
      <c r="I1123" s="9" t="s">
        <v>2509</v>
      </c>
      <c r="J1123" s="9" t="s">
        <v>2510</v>
      </c>
      <c r="K1123" s="9" t="s">
        <v>626</v>
      </c>
      <c r="L1123" s="120" t="s">
        <v>8034</v>
      </c>
      <c r="M1123" s="120" t="s">
        <v>8051</v>
      </c>
      <c r="N1123" s="28" t="s">
        <v>6</v>
      </c>
      <c r="O1123" s="9" t="s">
        <v>7</v>
      </c>
      <c r="P1123" s="9" t="s">
        <v>8</v>
      </c>
      <c r="Q1123" s="9"/>
      <c r="R1123" s="9"/>
      <c r="S1123" s="9">
        <v>3</v>
      </c>
      <c r="T1123" s="35" t="s">
        <v>116</v>
      </c>
      <c r="U1123" s="9">
        <v>38250</v>
      </c>
      <c r="V1123" s="28" t="s">
        <v>10</v>
      </c>
      <c r="W1123" s="10" t="s">
        <v>107</v>
      </c>
      <c r="X1123" s="9" t="s">
        <v>12</v>
      </c>
    </row>
    <row r="1124" spans="1:24" s="4" customFormat="1" ht="80.099999999999994" customHeight="1" x14ac:dyDescent="0.25">
      <c r="A1124" s="9">
        <f t="shared" si="187"/>
        <v>1111</v>
      </c>
      <c r="B1124" s="9">
        <f t="shared" si="186"/>
        <v>16</v>
      </c>
      <c r="C1124" s="9" t="s">
        <v>109</v>
      </c>
      <c r="D1124" s="10" t="s">
        <v>563</v>
      </c>
      <c r="E1124" s="9" t="s">
        <v>563</v>
      </c>
      <c r="F1124" s="9" t="s">
        <v>2496</v>
      </c>
      <c r="G1124" s="42" t="s">
        <v>2466</v>
      </c>
      <c r="H1124" s="9" t="s">
        <v>2511</v>
      </c>
      <c r="I1124" s="9" t="s">
        <v>2512</v>
      </c>
      <c r="J1124" s="9" t="s">
        <v>2513</v>
      </c>
      <c r="K1124" s="9" t="s">
        <v>2496</v>
      </c>
      <c r="L1124" s="120" t="s">
        <v>8035</v>
      </c>
      <c r="M1124" s="120" t="s">
        <v>8052</v>
      </c>
      <c r="N1124" s="28" t="s">
        <v>6</v>
      </c>
      <c r="O1124" s="9" t="s">
        <v>7</v>
      </c>
      <c r="P1124" s="9" t="s">
        <v>8</v>
      </c>
      <c r="Q1124" s="9"/>
      <c r="R1124" s="9"/>
      <c r="S1124" s="9">
        <v>3</v>
      </c>
      <c r="T1124" s="35" t="s">
        <v>116</v>
      </c>
      <c r="U1124" s="9">
        <v>38250</v>
      </c>
      <c r="V1124" s="28" t="s">
        <v>10</v>
      </c>
      <c r="W1124" s="10" t="s">
        <v>107</v>
      </c>
      <c r="X1124" s="9" t="s">
        <v>12</v>
      </c>
    </row>
    <row r="1125" spans="1:24" s="4" customFormat="1" ht="80.099999999999994" customHeight="1" x14ac:dyDescent="0.25">
      <c r="A1125" s="9">
        <f t="shared" si="187"/>
        <v>1112</v>
      </c>
      <c r="B1125" s="9">
        <f t="shared" si="186"/>
        <v>17</v>
      </c>
      <c r="C1125" s="9" t="s">
        <v>109</v>
      </c>
      <c r="D1125" s="10" t="s">
        <v>563</v>
      </c>
      <c r="E1125" s="9" t="s">
        <v>563</v>
      </c>
      <c r="F1125" s="9" t="s">
        <v>635</v>
      </c>
      <c r="G1125" s="42" t="s">
        <v>2466</v>
      </c>
      <c r="H1125" s="9" t="s">
        <v>2514</v>
      </c>
      <c r="I1125" s="9" t="s">
        <v>2515</v>
      </c>
      <c r="J1125" s="9" t="s">
        <v>2516</v>
      </c>
      <c r="K1125" s="9" t="s">
        <v>635</v>
      </c>
      <c r="L1125" s="120" t="s">
        <v>8036</v>
      </c>
      <c r="M1125" s="120" t="s">
        <v>8053</v>
      </c>
      <c r="N1125" s="28" t="s">
        <v>6</v>
      </c>
      <c r="O1125" s="9" t="s">
        <v>7</v>
      </c>
      <c r="P1125" s="9" t="s">
        <v>8</v>
      </c>
      <c r="Q1125" s="9"/>
      <c r="R1125" s="9"/>
      <c r="S1125" s="9">
        <v>3</v>
      </c>
      <c r="T1125" s="35" t="s">
        <v>116</v>
      </c>
      <c r="U1125" s="9">
        <v>38250</v>
      </c>
      <c r="V1125" s="28" t="s">
        <v>10</v>
      </c>
      <c r="W1125" s="10" t="s">
        <v>107</v>
      </c>
      <c r="X1125" s="9" t="s">
        <v>12</v>
      </c>
    </row>
    <row r="1126" spans="1:24" s="4" customFormat="1" ht="80.099999999999994" customHeight="1" x14ac:dyDescent="0.25">
      <c r="A1126" s="9">
        <f t="shared" si="187"/>
        <v>1113</v>
      </c>
      <c r="B1126" s="9">
        <f t="shared" si="186"/>
        <v>18</v>
      </c>
      <c r="C1126" s="9" t="s">
        <v>109</v>
      </c>
      <c r="D1126" s="10" t="s">
        <v>563</v>
      </c>
      <c r="E1126" s="9" t="s">
        <v>563</v>
      </c>
      <c r="F1126" s="9" t="s">
        <v>2517</v>
      </c>
      <c r="G1126" s="42" t="s">
        <v>2466</v>
      </c>
      <c r="H1126" s="9" t="s">
        <v>214</v>
      </c>
      <c r="I1126" s="9" t="s">
        <v>2518</v>
      </c>
      <c r="J1126" s="9" t="s">
        <v>2519</v>
      </c>
      <c r="K1126" s="9" t="s">
        <v>2517</v>
      </c>
      <c r="L1126" s="120" t="s">
        <v>8037</v>
      </c>
      <c r="M1126" s="120" t="s">
        <v>8054</v>
      </c>
      <c r="N1126" s="28" t="s">
        <v>6</v>
      </c>
      <c r="O1126" s="9" t="s">
        <v>7</v>
      </c>
      <c r="P1126" s="9" t="s">
        <v>8</v>
      </c>
      <c r="Q1126" s="9"/>
      <c r="R1126" s="9"/>
      <c r="S1126" s="9">
        <v>4</v>
      </c>
      <c r="T1126" s="35" t="s">
        <v>116</v>
      </c>
      <c r="U1126" s="9">
        <v>51000</v>
      </c>
      <c r="V1126" s="28" t="s">
        <v>10</v>
      </c>
      <c r="W1126" s="10" t="s">
        <v>107</v>
      </c>
      <c r="X1126" s="9" t="s">
        <v>12</v>
      </c>
    </row>
    <row r="1127" spans="1:24" s="4" customFormat="1" ht="80.099999999999994" customHeight="1" x14ac:dyDescent="0.25">
      <c r="A1127" s="9">
        <f t="shared" si="187"/>
        <v>1114</v>
      </c>
      <c r="B1127" s="9">
        <f t="shared" si="186"/>
        <v>19</v>
      </c>
      <c r="C1127" s="9" t="s">
        <v>109</v>
      </c>
      <c r="D1127" s="10" t="s">
        <v>563</v>
      </c>
      <c r="E1127" s="9" t="s">
        <v>563</v>
      </c>
      <c r="F1127" s="9" t="s">
        <v>626</v>
      </c>
      <c r="G1127" s="42" t="s">
        <v>2466</v>
      </c>
      <c r="H1127" s="9" t="s">
        <v>2520</v>
      </c>
      <c r="I1127" s="9" t="s">
        <v>2521</v>
      </c>
      <c r="J1127" s="9" t="s">
        <v>2522</v>
      </c>
      <c r="K1127" s="9" t="s">
        <v>626</v>
      </c>
      <c r="L1127" s="120" t="s">
        <v>8038</v>
      </c>
      <c r="M1127" s="120" t="s">
        <v>8055</v>
      </c>
      <c r="N1127" s="28" t="s">
        <v>6</v>
      </c>
      <c r="O1127" s="9" t="s">
        <v>7</v>
      </c>
      <c r="P1127" s="9" t="s">
        <v>8</v>
      </c>
      <c r="Q1127" s="9"/>
      <c r="R1127" s="9"/>
      <c r="S1127" s="9">
        <v>3</v>
      </c>
      <c r="T1127" s="35" t="s">
        <v>116</v>
      </c>
      <c r="U1127" s="9">
        <v>38250</v>
      </c>
      <c r="V1127" s="28" t="s">
        <v>10</v>
      </c>
      <c r="W1127" s="10" t="s">
        <v>107</v>
      </c>
      <c r="X1127" s="9" t="s">
        <v>12</v>
      </c>
    </row>
    <row r="1128" spans="1:24" s="4" customFormat="1" ht="80.099999999999994" customHeight="1" x14ac:dyDescent="0.25">
      <c r="A1128" s="9">
        <f t="shared" si="187"/>
        <v>1115</v>
      </c>
      <c r="B1128" s="9">
        <f t="shared" si="186"/>
        <v>20</v>
      </c>
      <c r="C1128" s="9" t="s">
        <v>109</v>
      </c>
      <c r="D1128" s="10" t="s">
        <v>563</v>
      </c>
      <c r="E1128" s="9" t="s">
        <v>563</v>
      </c>
      <c r="F1128" s="9" t="s">
        <v>2523</v>
      </c>
      <c r="G1128" s="42" t="s">
        <v>2466</v>
      </c>
      <c r="H1128" s="9" t="s">
        <v>176</v>
      </c>
      <c r="I1128" s="9" t="s">
        <v>2524</v>
      </c>
      <c r="J1128" s="9" t="s">
        <v>2525</v>
      </c>
      <c r="K1128" s="9" t="s">
        <v>2523</v>
      </c>
      <c r="L1128" s="120" t="s">
        <v>8039</v>
      </c>
      <c r="M1128" s="120" t="s">
        <v>8056</v>
      </c>
      <c r="N1128" s="28" t="s">
        <v>6</v>
      </c>
      <c r="O1128" s="9" t="s">
        <v>7</v>
      </c>
      <c r="P1128" s="9" t="s">
        <v>8</v>
      </c>
      <c r="Q1128" s="9"/>
      <c r="R1128" s="9"/>
      <c r="S1128" s="9">
        <v>4</v>
      </c>
      <c r="T1128" s="35" t="s">
        <v>116</v>
      </c>
      <c r="U1128" s="9">
        <v>68000</v>
      </c>
      <c r="V1128" s="28" t="s">
        <v>10</v>
      </c>
      <c r="W1128" s="10" t="s">
        <v>107</v>
      </c>
      <c r="X1128" s="9" t="s">
        <v>12</v>
      </c>
    </row>
    <row r="1129" spans="1:24" s="4" customFormat="1" ht="80.099999999999994" customHeight="1" x14ac:dyDescent="0.25">
      <c r="A1129" s="9">
        <f t="shared" si="187"/>
        <v>1116</v>
      </c>
      <c r="B1129" s="9">
        <f t="shared" si="186"/>
        <v>21</v>
      </c>
      <c r="C1129" s="9" t="s">
        <v>109</v>
      </c>
      <c r="D1129" s="10" t="s">
        <v>563</v>
      </c>
      <c r="E1129" s="9" t="s">
        <v>563</v>
      </c>
      <c r="F1129" s="9" t="s">
        <v>678</v>
      </c>
      <c r="G1129" s="42" t="s">
        <v>2466</v>
      </c>
      <c r="H1129" s="9" t="s">
        <v>2526</v>
      </c>
      <c r="I1129" s="9" t="s">
        <v>2527</v>
      </c>
      <c r="J1129" s="9" t="s">
        <v>2528</v>
      </c>
      <c r="K1129" s="9" t="s">
        <v>678</v>
      </c>
      <c r="L1129" s="120" t="s">
        <v>8040</v>
      </c>
      <c r="M1129" s="120">
        <v>68.393150000000006</v>
      </c>
      <c r="N1129" s="28" t="s">
        <v>6</v>
      </c>
      <c r="O1129" s="9" t="s">
        <v>7</v>
      </c>
      <c r="P1129" s="9" t="s">
        <v>8</v>
      </c>
      <c r="Q1129" s="9"/>
      <c r="R1129" s="9"/>
      <c r="S1129" s="9">
        <v>3</v>
      </c>
      <c r="T1129" s="35" t="s">
        <v>116</v>
      </c>
      <c r="U1129" s="9">
        <v>51000</v>
      </c>
      <c r="V1129" s="28" t="s">
        <v>10</v>
      </c>
      <c r="W1129" s="10" t="s">
        <v>107</v>
      </c>
      <c r="X1129" s="9" t="s">
        <v>12</v>
      </c>
    </row>
    <row r="1130" spans="1:24" s="4" customFormat="1" ht="80.099999999999994" customHeight="1" x14ac:dyDescent="0.25">
      <c r="A1130" s="73"/>
      <c r="Q1130" s="198">
        <f>SUM(Q1074:Q1129)</f>
        <v>46</v>
      </c>
      <c r="R1130" s="198">
        <f>SUM(R1074:R1129)</f>
        <v>63</v>
      </c>
      <c r="S1130" s="198">
        <f>SUM(S1074:S1129)</f>
        <v>70</v>
      </c>
      <c r="V1130" s="31"/>
    </row>
    <row r="1131" spans="1:24" s="4" customFormat="1" ht="80.099999999999994" customHeight="1" x14ac:dyDescent="0.25">
      <c r="A1131" s="9">
        <f>A1072+1</f>
        <v>1049</v>
      </c>
      <c r="B1131" s="9">
        <v>1</v>
      </c>
      <c r="C1131" s="9" t="s">
        <v>103</v>
      </c>
      <c r="D1131" s="10" t="s">
        <v>607</v>
      </c>
      <c r="E1131" s="9" t="s">
        <v>607</v>
      </c>
      <c r="F1131" s="9" t="s">
        <v>2461</v>
      </c>
      <c r="G1131" s="9" t="s">
        <v>2461</v>
      </c>
      <c r="H1131" s="9" t="s">
        <v>2529</v>
      </c>
      <c r="I1131" s="9" t="s">
        <v>2226</v>
      </c>
      <c r="J1131" s="9">
        <v>3368017753</v>
      </c>
      <c r="K1131" s="9" t="s">
        <v>2461</v>
      </c>
      <c r="L1131" s="9">
        <v>30.212313999999999</v>
      </c>
      <c r="M1131" s="9">
        <v>68.753236000000001</v>
      </c>
      <c r="N1131" s="28" t="s">
        <v>6</v>
      </c>
      <c r="O1131" s="9" t="s">
        <v>7</v>
      </c>
      <c r="P1131" s="9" t="s">
        <v>8</v>
      </c>
      <c r="Q1131" s="9">
        <v>6</v>
      </c>
      <c r="R1131" s="9"/>
      <c r="S1131" s="9"/>
      <c r="T1131" s="9" t="s">
        <v>2554</v>
      </c>
      <c r="U1131" s="9">
        <v>105750</v>
      </c>
      <c r="V1131" s="28" t="s">
        <v>10</v>
      </c>
      <c r="W1131" s="10" t="s">
        <v>107</v>
      </c>
      <c r="X1131" s="9" t="s">
        <v>12</v>
      </c>
    </row>
    <row r="1132" spans="1:24" s="4" customFormat="1" ht="80.099999999999994" customHeight="1" x14ac:dyDescent="0.25">
      <c r="H1132" s="117"/>
      <c r="I1132" s="116"/>
      <c r="J1132" s="118"/>
      <c r="K1132" s="117"/>
      <c r="L1132" s="117"/>
      <c r="M1132" s="118"/>
      <c r="N1132" s="31"/>
      <c r="Q1132" s="210">
        <f>SUM(Q1131:Q1131)</f>
        <v>6</v>
      </c>
      <c r="R1132" s="210">
        <f t="shared" ref="R1132:S1132" si="188">SUM(R1131:R1131)</f>
        <v>0</v>
      </c>
      <c r="S1132" s="210">
        <f t="shared" si="188"/>
        <v>0</v>
      </c>
      <c r="V1132" s="31"/>
    </row>
    <row r="1133" spans="1:24" s="4" customFormat="1" ht="80.099999999999994" customHeight="1" x14ac:dyDescent="0.25">
      <c r="A1133" s="9">
        <f>A1131+1</f>
        <v>1050</v>
      </c>
      <c r="B1133" s="9">
        <v>1</v>
      </c>
      <c r="C1133" s="9" t="s">
        <v>216</v>
      </c>
      <c r="D1133" s="10" t="s">
        <v>607</v>
      </c>
      <c r="E1133" s="9" t="s">
        <v>607</v>
      </c>
      <c r="F1133" s="9" t="s">
        <v>1611</v>
      </c>
      <c r="G1133" s="9" t="s">
        <v>1611</v>
      </c>
      <c r="H1133" s="9" t="s">
        <v>2530</v>
      </c>
      <c r="I1133" s="9" t="s">
        <v>2531</v>
      </c>
      <c r="J1133" s="9" t="s">
        <v>2532</v>
      </c>
      <c r="K1133" s="9" t="s">
        <v>1611</v>
      </c>
      <c r="L1133" s="9">
        <v>30.256885</v>
      </c>
      <c r="M1133" s="9">
        <v>69.256898000000007</v>
      </c>
      <c r="N1133" s="28" t="s">
        <v>6</v>
      </c>
      <c r="O1133" s="9" t="s">
        <v>7</v>
      </c>
      <c r="P1133" s="9" t="s">
        <v>8</v>
      </c>
      <c r="Q1133" s="9">
        <v>2</v>
      </c>
      <c r="R1133" s="9"/>
      <c r="S1133" s="9"/>
      <c r="T1133" s="9" t="s">
        <v>2555</v>
      </c>
      <c r="U1133" s="9">
        <v>35250</v>
      </c>
      <c r="V1133" s="28" t="s">
        <v>10</v>
      </c>
      <c r="W1133" s="10" t="s">
        <v>107</v>
      </c>
      <c r="X1133" s="9" t="s">
        <v>12</v>
      </c>
    </row>
    <row r="1134" spans="1:24" s="4" customFormat="1" ht="80.099999999999994" customHeight="1" x14ac:dyDescent="0.25">
      <c r="A1134" s="9">
        <f>A1133+1</f>
        <v>1051</v>
      </c>
      <c r="B1134" s="9">
        <f>B1133+1</f>
        <v>2</v>
      </c>
      <c r="C1134" s="9" t="s">
        <v>216</v>
      </c>
      <c r="D1134" s="10" t="s">
        <v>607</v>
      </c>
      <c r="E1134" s="9" t="s">
        <v>607</v>
      </c>
      <c r="F1134" s="9" t="s">
        <v>1611</v>
      </c>
      <c r="G1134" s="9" t="s">
        <v>1611</v>
      </c>
      <c r="H1134" s="9" t="s">
        <v>2533</v>
      </c>
      <c r="I1134" s="64" t="s">
        <v>2534</v>
      </c>
      <c r="J1134" s="9" t="s">
        <v>2535</v>
      </c>
      <c r="K1134" s="9" t="s">
        <v>1611</v>
      </c>
      <c r="L1134" s="9">
        <v>30.236587</v>
      </c>
      <c r="M1134" s="9">
        <v>69.569886999999994</v>
      </c>
      <c r="N1134" s="28" t="s">
        <v>6</v>
      </c>
      <c r="O1134" s="9" t="s">
        <v>7</v>
      </c>
      <c r="P1134" s="9" t="s">
        <v>8</v>
      </c>
      <c r="Q1134" s="9">
        <v>3</v>
      </c>
      <c r="R1134" s="9"/>
      <c r="S1134" s="9"/>
      <c r="T1134" s="9" t="s">
        <v>2555</v>
      </c>
      <c r="U1134" s="9">
        <v>52875</v>
      </c>
      <c r="V1134" s="28" t="s">
        <v>10</v>
      </c>
      <c r="W1134" s="10" t="s">
        <v>107</v>
      </c>
      <c r="X1134" s="9" t="s">
        <v>12</v>
      </c>
    </row>
    <row r="1135" spans="1:24" s="4" customFormat="1" ht="80.099999999999994" customHeight="1" x14ac:dyDescent="0.25">
      <c r="A1135" s="9">
        <f>A1134+1</f>
        <v>1052</v>
      </c>
      <c r="B1135" s="9">
        <f>B1134+1</f>
        <v>3</v>
      </c>
      <c r="C1135" s="9" t="s">
        <v>216</v>
      </c>
      <c r="D1135" s="10" t="s">
        <v>607</v>
      </c>
      <c r="E1135" s="9" t="s">
        <v>607</v>
      </c>
      <c r="F1135" s="9" t="s">
        <v>2536</v>
      </c>
      <c r="G1135" s="9" t="s">
        <v>2536</v>
      </c>
      <c r="H1135" s="9" t="s">
        <v>1189</v>
      </c>
      <c r="I1135" s="9" t="s">
        <v>1951</v>
      </c>
      <c r="J1135" s="9" t="s">
        <v>2537</v>
      </c>
      <c r="K1135" s="9" t="s">
        <v>2536</v>
      </c>
      <c r="L1135" s="9">
        <v>30.235565000000001</v>
      </c>
      <c r="M1135" s="9">
        <v>69.259887000000006</v>
      </c>
      <c r="N1135" s="28" t="s">
        <v>6</v>
      </c>
      <c r="O1135" s="9" t="s">
        <v>7</v>
      </c>
      <c r="P1135" s="9" t="s">
        <v>8</v>
      </c>
      <c r="Q1135" s="9">
        <v>6</v>
      </c>
      <c r="R1135" s="9"/>
      <c r="S1135" s="9"/>
      <c r="T1135" s="9" t="s">
        <v>2555</v>
      </c>
      <c r="U1135" s="9">
        <v>105750</v>
      </c>
      <c r="V1135" s="28" t="s">
        <v>10</v>
      </c>
      <c r="W1135" s="10" t="s">
        <v>107</v>
      </c>
      <c r="X1135" s="9" t="s">
        <v>12</v>
      </c>
    </row>
    <row r="1136" spans="1:24" s="4" customFormat="1" ht="80.099999999999994" customHeight="1" x14ac:dyDescent="0.25">
      <c r="A1136" s="9">
        <f t="shared" ref="A1136:A1143" si="189">A1135+1</f>
        <v>1053</v>
      </c>
      <c r="B1136" s="9">
        <f t="shared" ref="B1136:B1143" si="190">B1135+1</f>
        <v>4</v>
      </c>
      <c r="C1136" s="9" t="s">
        <v>216</v>
      </c>
      <c r="D1136" s="10" t="s">
        <v>607</v>
      </c>
      <c r="E1136" s="9" t="s">
        <v>607</v>
      </c>
      <c r="F1136" s="9" t="s">
        <v>2523</v>
      </c>
      <c r="G1136" s="9" t="s">
        <v>2523</v>
      </c>
      <c r="H1136" s="9" t="s">
        <v>2538</v>
      </c>
      <c r="I1136" s="9" t="s">
        <v>2539</v>
      </c>
      <c r="J1136" s="9" t="s">
        <v>2540</v>
      </c>
      <c r="K1136" s="9" t="s">
        <v>2523</v>
      </c>
      <c r="L1136" s="9">
        <v>30.235565000000001</v>
      </c>
      <c r="M1136" s="9">
        <v>69.259887000000006</v>
      </c>
      <c r="N1136" s="28" t="s">
        <v>6</v>
      </c>
      <c r="O1136" s="9" t="s">
        <v>7</v>
      </c>
      <c r="P1136" s="9" t="s">
        <v>8</v>
      </c>
      <c r="Q1136" s="9">
        <v>2</v>
      </c>
      <c r="R1136" s="9"/>
      <c r="S1136" s="9"/>
      <c r="T1136" s="9" t="s">
        <v>2555</v>
      </c>
      <c r="U1136" s="9">
        <v>35250</v>
      </c>
      <c r="V1136" s="28" t="s">
        <v>10</v>
      </c>
      <c r="W1136" s="10" t="s">
        <v>107</v>
      </c>
      <c r="X1136" s="9" t="s">
        <v>12</v>
      </c>
    </row>
    <row r="1137" spans="1:52" s="4" customFormat="1" ht="80.099999999999994" customHeight="1" x14ac:dyDescent="0.25">
      <c r="A1137" s="9">
        <f t="shared" si="189"/>
        <v>1054</v>
      </c>
      <c r="B1137" s="9">
        <f t="shared" si="190"/>
        <v>5</v>
      </c>
      <c r="C1137" s="9" t="s">
        <v>216</v>
      </c>
      <c r="D1137" s="10" t="s">
        <v>607</v>
      </c>
      <c r="E1137" s="9" t="s">
        <v>607</v>
      </c>
      <c r="F1137" s="9" t="s">
        <v>2541</v>
      </c>
      <c r="G1137" s="9" t="s">
        <v>2541</v>
      </c>
      <c r="H1137" s="9" t="s">
        <v>2385</v>
      </c>
      <c r="I1137" s="9" t="s">
        <v>667</v>
      </c>
      <c r="J1137" s="9" t="s">
        <v>668</v>
      </c>
      <c r="K1137" s="9" t="s">
        <v>2541</v>
      </c>
      <c r="L1137" s="9">
        <v>30.259875000000001</v>
      </c>
      <c r="M1137" s="9">
        <v>69.566986999999997</v>
      </c>
      <c r="N1137" s="28" t="s">
        <v>6</v>
      </c>
      <c r="O1137" s="9" t="s">
        <v>7</v>
      </c>
      <c r="P1137" s="9" t="s">
        <v>8</v>
      </c>
      <c r="Q1137" s="9">
        <v>3</v>
      </c>
      <c r="R1137" s="9"/>
      <c r="S1137" s="9"/>
      <c r="T1137" s="9" t="s">
        <v>2555</v>
      </c>
      <c r="U1137" s="9">
        <v>52875</v>
      </c>
      <c r="V1137" s="28" t="s">
        <v>10</v>
      </c>
      <c r="W1137" s="10" t="s">
        <v>107</v>
      </c>
      <c r="X1137" s="9" t="s">
        <v>12</v>
      </c>
    </row>
    <row r="1138" spans="1:52" s="4" customFormat="1" ht="80.099999999999994" customHeight="1" x14ac:dyDescent="0.25">
      <c r="A1138" s="9">
        <f t="shared" si="189"/>
        <v>1055</v>
      </c>
      <c r="B1138" s="9">
        <f t="shared" si="190"/>
        <v>6</v>
      </c>
      <c r="C1138" s="9" t="s">
        <v>216</v>
      </c>
      <c r="D1138" s="10" t="s">
        <v>607</v>
      </c>
      <c r="E1138" s="9" t="s">
        <v>607</v>
      </c>
      <c r="F1138" s="9" t="s">
        <v>1611</v>
      </c>
      <c r="G1138" s="9" t="s">
        <v>1611</v>
      </c>
      <c r="H1138" s="9" t="s">
        <v>2542</v>
      </c>
      <c r="I1138" s="9" t="s">
        <v>2543</v>
      </c>
      <c r="J1138" s="9" t="s">
        <v>2544</v>
      </c>
      <c r="K1138" s="9" t="s">
        <v>1611</v>
      </c>
      <c r="L1138" s="9">
        <v>30.566544</v>
      </c>
      <c r="M1138" s="9">
        <v>69.256698</v>
      </c>
      <c r="N1138" s="28" t="s">
        <v>6</v>
      </c>
      <c r="O1138" s="9" t="s">
        <v>7</v>
      </c>
      <c r="P1138" s="9" t="s">
        <v>8</v>
      </c>
      <c r="Q1138" s="9">
        <v>2</v>
      </c>
      <c r="R1138" s="9"/>
      <c r="S1138" s="9"/>
      <c r="T1138" s="9" t="s">
        <v>2555</v>
      </c>
      <c r="U1138" s="9">
        <v>35250</v>
      </c>
      <c r="V1138" s="28" t="s">
        <v>10</v>
      </c>
      <c r="W1138" s="10" t="s">
        <v>107</v>
      </c>
      <c r="X1138" s="9" t="s">
        <v>12</v>
      </c>
    </row>
    <row r="1139" spans="1:52" s="4" customFormat="1" ht="80.099999999999994" customHeight="1" x14ac:dyDescent="0.25">
      <c r="A1139" s="9">
        <f t="shared" si="189"/>
        <v>1056</v>
      </c>
      <c r="B1139" s="9">
        <f t="shared" si="190"/>
        <v>7</v>
      </c>
      <c r="C1139" s="9" t="s">
        <v>216</v>
      </c>
      <c r="D1139" s="10" t="s">
        <v>607</v>
      </c>
      <c r="E1139" s="9" t="s">
        <v>607</v>
      </c>
      <c r="F1139" s="9" t="s">
        <v>1611</v>
      </c>
      <c r="G1139" s="9" t="s">
        <v>1611</v>
      </c>
      <c r="H1139" s="9" t="s">
        <v>2545</v>
      </c>
      <c r="I1139" s="9" t="s">
        <v>2546</v>
      </c>
      <c r="J1139" s="39" t="s">
        <v>369</v>
      </c>
      <c r="K1139" s="9" t="s">
        <v>1611</v>
      </c>
      <c r="L1139" s="9">
        <v>30.236979999999999</v>
      </c>
      <c r="M1139" s="9">
        <v>69.565870000000004</v>
      </c>
      <c r="N1139" s="28" t="s">
        <v>6</v>
      </c>
      <c r="O1139" s="9" t="s">
        <v>7</v>
      </c>
      <c r="P1139" s="9" t="s">
        <v>8</v>
      </c>
      <c r="Q1139" s="9">
        <v>7</v>
      </c>
      <c r="R1139" s="9"/>
      <c r="S1139" s="9"/>
      <c r="T1139" s="9" t="s">
        <v>2555</v>
      </c>
      <c r="U1139" s="9">
        <v>123375</v>
      </c>
      <c r="V1139" s="28" t="s">
        <v>10</v>
      </c>
      <c r="W1139" s="10" t="s">
        <v>107</v>
      </c>
      <c r="X1139" s="9" t="s">
        <v>12</v>
      </c>
    </row>
    <row r="1140" spans="1:52" s="4" customFormat="1" ht="80.099999999999994" customHeight="1" x14ac:dyDescent="0.25">
      <c r="A1140" s="9">
        <f t="shared" si="189"/>
        <v>1057</v>
      </c>
      <c r="B1140" s="9">
        <f t="shared" si="190"/>
        <v>8</v>
      </c>
      <c r="C1140" s="9" t="s">
        <v>216</v>
      </c>
      <c r="D1140" s="10" t="s">
        <v>607</v>
      </c>
      <c r="E1140" s="9" t="s">
        <v>607</v>
      </c>
      <c r="F1140" s="9" t="s">
        <v>1611</v>
      </c>
      <c r="G1140" s="9" t="s">
        <v>1611</v>
      </c>
      <c r="H1140" s="9" t="s">
        <v>2547</v>
      </c>
      <c r="I1140" s="9" t="s">
        <v>2548</v>
      </c>
      <c r="J1140" s="39" t="s">
        <v>369</v>
      </c>
      <c r="K1140" s="9" t="s">
        <v>1611</v>
      </c>
      <c r="L1140" s="9">
        <v>30.125487</v>
      </c>
      <c r="M1140" s="9">
        <v>69.316526999999994</v>
      </c>
      <c r="N1140" s="28" t="s">
        <v>6</v>
      </c>
      <c r="O1140" s="9" t="s">
        <v>7</v>
      </c>
      <c r="P1140" s="9" t="s">
        <v>8</v>
      </c>
      <c r="Q1140" s="9">
        <v>6</v>
      </c>
      <c r="R1140" s="9"/>
      <c r="S1140" s="9"/>
      <c r="T1140" s="9" t="s">
        <v>2555</v>
      </c>
      <c r="U1140" s="9">
        <v>105750</v>
      </c>
      <c r="V1140" s="28" t="s">
        <v>10</v>
      </c>
      <c r="W1140" s="10" t="s">
        <v>107</v>
      </c>
      <c r="X1140" s="9" t="s">
        <v>12</v>
      </c>
    </row>
    <row r="1141" spans="1:52" s="4" customFormat="1" ht="80.099999999999994" customHeight="1" x14ac:dyDescent="0.25">
      <c r="A1141" s="9">
        <f t="shared" si="189"/>
        <v>1058</v>
      </c>
      <c r="B1141" s="9">
        <f t="shared" si="190"/>
        <v>9</v>
      </c>
      <c r="C1141" s="9" t="s">
        <v>216</v>
      </c>
      <c r="D1141" s="10" t="s">
        <v>607</v>
      </c>
      <c r="E1141" s="9" t="s">
        <v>607</v>
      </c>
      <c r="F1141" s="9" t="s">
        <v>1611</v>
      </c>
      <c r="G1141" s="9" t="s">
        <v>1611</v>
      </c>
      <c r="H1141" s="9" t="s">
        <v>2549</v>
      </c>
      <c r="I1141" s="9" t="s">
        <v>2550</v>
      </c>
      <c r="J1141" s="39" t="s">
        <v>369</v>
      </c>
      <c r="K1141" s="9" t="s">
        <v>1611</v>
      </c>
      <c r="L1141" s="9">
        <v>30.025689</v>
      </c>
      <c r="M1141" s="9">
        <v>69.114587</v>
      </c>
      <c r="N1141" s="28" t="s">
        <v>6</v>
      </c>
      <c r="O1141" s="9" t="s">
        <v>7</v>
      </c>
      <c r="P1141" s="9" t="s">
        <v>8</v>
      </c>
      <c r="Q1141" s="9">
        <v>5</v>
      </c>
      <c r="R1141" s="9"/>
      <c r="S1141" s="9"/>
      <c r="T1141" s="9" t="s">
        <v>2555</v>
      </c>
      <c r="U1141" s="9">
        <v>88125</v>
      </c>
      <c r="V1141" s="28" t="s">
        <v>10</v>
      </c>
      <c r="W1141" s="10" t="s">
        <v>107</v>
      </c>
      <c r="X1141" s="9" t="s">
        <v>12</v>
      </c>
    </row>
    <row r="1142" spans="1:52" s="4" customFormat="1" ht="80.099999999999994" customHeight="1" x14ac:dyDescent="0.25">
      <c r="A1142" s="9">
        <f t="shared" si="189"/>
        <v>1059</v>
      </c>
      <c r="B1142" s="9">
        <f t="shared" si="190"/>
        <v>10</v>
      </c>
      <c r="C1142" s="9" t="s">
        <v>216</v>
      </c>
      <c r="D1142" s="10" t="s">
        <v>607</v>
      </c>
      <c r="E1142" s="9" t="s">
        <v>607</v>
      </c>
      <c r="F1142" s="9" t="s">
        <v>1611</v>
      </c>
      <c r="G1142" s="9" t="s">
        <v>1611</v>
      </c>
      <c r="H1142" s="9" t="s">
        <v>1643</v>
      </c>
      <c r="I1142" s="9" t="s">
        <v>2551</v>
      </c>
      <c r="J1142" s="39" t="s">
        <v>369</v>
      </c>
      <c r="K1142" s="9" t="s">
        <v>1611</v>
      </c>
      <c r="L1142" s="9">
        <v>30.297487</v>
      </c>
      <c r="M1142" s="9">
        <v>69.194564999999997</v>
      </c>
      <c r="N1142" s="28" t="s">
        <v>6</v>
      </c>
      <c r="O1142" s="9" t="s">
        <v>7</v>
      </c>
      <c r="P1142" s="9" t="s">
        <v>8</v>
      </c>
      <c r="Q1142" s="9">
        <v>3</v>
      </c>
      <c r="R1142" s="9"/>
      <c r="S1142" s="9"/>
      <c r="T1142" s="9" t="s">
        <v>2555</v>
      </c>
      <c r="U1142" s="9">
        <v>52875</v>
      </c>
      <c r="V1142" s="28" t="s">
        <v>10</v>
      </c>
      <c r="W1142" s="10" t="s">
        <v>107</v>
      </c>
      <c r="X1142" s="9" t="s">
        <v>12</v>
      </c>
    </row>
    <row r="1143" spans="1:52" s="4" customFormat="1" ht="80.099999999999994" customHeight="1" x14ac:dyDescent="0.25">
      <c r="A1143" s="9">
        <f t="shared" si="189"/>
        <v>1060</v>
      </c>
      <c r="B1143" s="9">
        <f t="shared" si="190"/>
        <v>11</v>
      </c>
      <c r="C1143" s="9" t="s">
        <v>216</v>
      </c>
      <c r="D1143" s="10" t="s">
        <v>607</v>
      </c>
      <c r="E1143" s="9" t="s">
        <v>607</v>
      </c>
      <c r="F1143" s="9" t="s">
        <v>1611</v>
      </c>
      <c r="G1143" s="9" t="s">
        <v>1611</v>
      </c>
      <c r="H1143" s="9" t="s">
        <v>2552</v>
      </c>
      <c r="I1143" s="9" t="s">
        <v>2553</v>
      </c>
      <c r="J1143" s="39" t="s">
        <v>369</v>
      </c>
      <c r="K1143" s="9" t="s">
        <v>1611</v>
      </c>
      <c r="L1143" s="9">
        <v>30.787665000000001</v>
      </c>
      <c r="M1143" s="9">
        <v>69.754655</v>
      </c>
      <c r="N1143" s="28" t="s">
        <v>6</v>
      </c>
      <c r="O1143" s="9" t="s">
        <v>7</v>
      </c>
      <c r="P1143" s="9" t="s">
        <v>8</v>
      </c>
      <c r="Q1143" s="9">
        <v>5</v>
      </c>
      <c r="R1143" s="9"/>
      <c r="S1143" s="9"/>
      <c r="T1143" s="9" t="s">
        <v>2555</v>
      </c>
      <c r="U1143" s="9">
        <v>88125</v>
      </c>
      <c r="V1143" s="28" t="s">
        <v>10</v>
      </c>
      <c r="W1143" s="10" t="s">
        <v>107</v>
      </c>
      <c r="X1143" s="9" t="s">
        <v>12</v>
      </c>
    </row>
    <row r="1144" spans="1:52" s="4" customFormat="1" ht="80.099999999999994" customHeight="1" x14ac:dyDescent="0.25">
      <c r="H1144" s="117"/>
      <c r="I1144" s="116"/>
      <c r="J1144" s="118"/>
      <c r="K1144" s="117"/>
      <c r="L1144" s="117"/>
      <c r="M1144" s="118"/>
      <c r="N1144" s="31"/>
      <c r="Q1144" s="210">
        <f>SUM(Q1133:Q1143)</f>
        <v>44</v>
      </c>
      <c r="R1144" s="210">
        <f t="shared" ref="R1144:S1144" si="191">SUM(R1133:R1143)</f>
        <v>0</v>
      </c>
      <c r="S1144" s="210">
        <f t="shared" si="191"/>
        <v>0</v>
      </c>
      <c r="V1144" s="31"/>
    </row>
    <row r="1145" spans="1:52" s="4" customFormat="1" ht="80.099999999999994" customHeight="1" x14ac:dyDescent="0.25">
      <c r="A1145" s="9">
        <f>A1195+1</f>
        <v>1125</v>
      </c>
      <c r="B1145" s="9">
        <v>1</v>
      </c>
      <c r="C1145" s="9" t="s">
        <v>109</v>
      </c>
      <c r="D1145" s="10" t="s">
        <v>689</v>
      </c>
      <c r="E1145" s="9" t="s">
        <v>689</v>
      </c>
      <c r="F1145" s="9" t="s">
        <v>716</v>
      </c>
      <c r="G1145" s="9" t="s">
        <v>716</v>
      </c>
      <c r="H1145" s="9" t="s">
        <v>717</v>
      </c>
      <c r="I1145" s="9" t="s">
        <v>718</v>
      </c>
      <c r="J1145" s="9" t="s">
        <v>369</v>
      </c>
      <c r="K1145" s="9" t="s">
        <v>700</v>
      </c>
      <c r="L1145" s="9" t="s">
        <v>8057</v>
      </c>
      <c r="M1145" s="9" t="s">
        <v>8071</v>
      </c>
      <c r="N1145" s="9" t="s">
        <v>6</v>
      </c>
      <c r="O1145" s="9" t="s">
        <v>7</v>
      </c>
      <c r="P1145" s="79" t="s">
        <v>8</v>
      </c>
      <c r="Q1145" s="9"/>
      <c r="R1145" s="9">
        <v>1</v>
      </c>
      <c r="S1145" s="9"/>
      <c r="T1145" s="9" t="s">
        <v>719</v>
      </c>
      <c r="U1145" s="9">
        <v>12900</v>
      </c>
      <c r="V1145" s="28" t="s">
        <v>10</v>
      </c>
      <c r="W1145" s="10" t="s">
        <v>107</v>
      </c>
      <c r="X1145" s="9" t="s">
        <v>12</v>
      </c>
    </row>
    <row r="1146" spans="1:52" s="4" customFormat="1" ht="80.099999999999994" customHeight="1" thickBot="1" x14ac:dyDescent="0.3">
      <c r="A1146" s="9">
        <f>A1145+1</f>
        <v>1126</v>
      </c>
      <c r="B1146" s="9">
        <f>B1145+1</f>
        <v>2</v>
      </c>
      <c r="C1146" s="9" t="s">
        <v>109</v>
      </c>
      <c r="D1146" s="10" t="s">
        <v>689</v>
      </c>
      <c r="E1146" s="9" t="s">
        <v>689</v>
      </c>
      <c r="F1146" s="9" t="s">
        <v>720</v>
      </c>
      <c r="G1146" s="9" t="s">
        <v>720</v>
      </c>
      <c r="H1146" s="9" t="s">
        <v>721</v>
      </c>
      <c r="I1146" s="9" t="s">
        <v>722</v>
      </c>
      <c r="J1146" s="9" t="s">
        <v>369</v>
      </c>
      <c r="K1146" s="9" t="s">
        <v>2446</v>
      </c>
      <c r="L1146" s="9" t="s">
        <v>8058</v>
      </c>
      <c r="M1146" s="9" t="s">
        <v>8072</v>
      </c>
      <c r="N1146" s="9" t="s">
        <v>6</v>
      </c>
      <c r="O1146" s="9" t="s">
        <v>7</v>
      </c>
      <c r="P1146" s="79" t="s">
        <v>8</v>
      </c>
      <c r="Q1146" s="9"/>
      <c r="R1146" s="9">
        <v>1</v>
      </c>
      <c r="S1146" s="207"/>
      <c r="T1146" s="42" t="s">
        <v>719</v>
      </c>
      <c r="U1146" s="9">
        <v>12900</v>
      </c>
      <c r="V1146" s="208" t="s">
        <v>10</v>
      </c>
      <c r="W1146" s="10" t="s">
        <v>107</v>
      </c>
      <c r="X1146" s="9" t="s">
        <v>12</v>
      </c>
      <c r="Z1146" s="179"/>
      <c r="AA1146" s="179"/>
      <c r="AB1146" s="179"/>
      <c r="AC1146" s="179"/>
    </row>
    <row r="1147" spans="1:52" s="4" customFormat="1" ht="80.099999999999994" customHeight="1" thickBot="1" x14ac:dyDescent="0.3">
      <c r="A1147" s="9">
        <f t="shared" ref="A1147:B1184" si="192">A1146+1</f>
        <v>1127</v>
      </c>
      <c r="B1147" s="9">
        <f>B1146+1</f>
        <v>3</v>
      </c>
      <c r="C1147" s="9" t="s">
        <v>109</v>
      </c>
      <c r="D1147" s="10" t="s">
        <v>689</v>
      </c>
      <c r="E1147" s="9" t="s">
        <v>689</v>
      </c>
      <c r="F1147" s="9" t="s">
        <v>723</v>
      </c>
      <c r="G1147" s="9" t="s">
        <v>723</v>
      </c>
      <c r="H1147" s="9" t="s">
        <v>724</v>
      </c>
      <c r="I1147" s="9" t="s">
        <v>725</v>
      </c>
      <c r="J1147" s="9" t="s">
        <v>369</v>
      </c>
      <c r="K1147" s="9" t="s">
        <v>723</v>
      </c>
      <c r="L1147" s="9" t="s">
        <v>8059</v>
      </c>
      <c r="M1147" s="9" t="s">
        <v>8073</v>
      </c>
      <c r="N1147" s="9" t="s">
        <v>6</v>
      </c>
      <c r="O1147" s="9" t="s">
        <v>7</v>
      </c>
      <c r="P1147" s="79" t="s">
        <v>8</v>
      </c>
      <c r="Q1147" s="9"/>
      <c r="R1147" s="9">
        <v>1</v>
      </c>
      <c r="S1147" s="79"/>
      <c r="T1147" s="9" t="s">
        <v>719</v>
      </c>
      <c r="U1147" s="9">
        <v>12900</v>
      </c>
      <c r="V1147" s="209" t="s">
        <v>10</v>
      </c>
      <c r="W1147" s="10" t="s">
        <v>107</v>
      </c>
      <c r="X1147" s="9" t="s">
        <v>12</v>
      </c>
      <c r="Z1147" s="179"/>
      <c r="AA1147" s="179"/>
      <c r="AB1147" s="179"/>
      <c r="AC1147" s="179"/>
    </row>
    <row r="1148" spans="1:52" s="4" customFormat="1" ht="80.099999999999994" customHeight="1" thickBot="1" x14ac:dyDescent="0.3">
      <c r="A1148" s="9">
        <f t="shared" ref="A1148" si="193">A1147+1</f>
        <v>1128</v>
      </c>
      <c r="B1148" s="9">
        <f t="shared" si="192"/>
        <v>4</v>
      </c>
      <c r="C1148" s="9" t="s">
        <v>109</v>
      </c>
      <c r="D1148" s="10" t="s">
        <v>689</v>
      </c>
      <c r="E1148" s="9" t="s">
        <v>689</v>
      </c>
      <c r="F1148" s="9" t="s">
        <v>726</v>
      </c>
      <c r="G1148" s="9" t="s">
        <v>726</v>
      </c>
      <c r="H1148" s="9" t="s">
        <v>727</v>
      </c>
      <c r="I1148" s="9" t="s">
        <v>728</v>
      </c>
      <c r="J1148" s="9" t="s">
        <v>369</v>
      </c>
      <c r="K1148" s="9" t="s">
        <v>726</v>
      </c>
      <c r="L1148" s="9" t="s">
        <v>8060</v>
      </c>
      <c r="M1148" s="9" t="s">
        <v>8074</v>
      </c>
      <c r="N1148" s="9" t="s">
        <v>6</v>
      </c>
      <c r="O1148" s="9" t="s">
        <v>7</v>
      </c>
      <c r="P1148" s="79" t="s">
        <v>8</v>
      </c>
      <c r="Q1148" s="9"/>
      <c r="R1148" s="9">
        <v>1</v>
      </c>
      <c r="S1148" s="79"/>
      <c r="T1148" s="9" t="s">
        <v>719</v>
      </c>
      <c r="U1148" s="9">
        <v>12900</v>
      </c>
      <c r="V1148" s="209" t="s">
        <v>10</v>
      </c>
      <c r="W1148" s="10" t="s">
        <v>107</v>
      </c>
      <c r="X1148" s="9" t="s">
        <v>12</v>
      </c>
      <c r="AD1148" s="179"/>
      <c r="AE1148" s="179"/>
      <c r="AF1148" s="179"/>
      <c r="AG1148" s="179"/>
      <c r="AH1148" s="179"/>
      <c r="AI1148" s="179"/>
    </row>
    <row r="1149" spans="1:52" s="4" customFormat="1" ht="80.099999999999994" customHeight="1" thickBot="1" x14ac:dyDescent="0.3">
      <c r="A1149" s="9">
        <f t="shared" ref="A1149" si="194">A1148+1</f>
        <v>1129</v>
      </c>
      <c r="B1149" s="9">
        <f t="shared" si="192"/>
        <v>5</v>
      </c>
      <c r="C1149" s="9" t="s">
        <v>109</v>
      </c>
      <c r="D1149" s="10" t="s">
        <v>689</v>
      </c>
      <c r="E1149" s="9" t="s">
        <v>689</v>
      </c>
      <c r="F1149" s="9" t="s">
        <v>729</v>
      </c>
      <c r="G1149" s="9" t="s">
        <v>729</v>
      </c>
      <c r="H1149" s="9" t="s">
        <v>730</v>
      </c>
      <c r="I1149" s="9" t="s">
        <v>731</v>
      </c>
      <c r="J1149" s="9" t="s">
        <v>369</v>
      </c>
      <c r="K1149" s="9" t="s">
        <v>729</v>
      </c>
      <c r="L1149" s="9" t="s">
        <v>8061</v>
      </c>
      <c r="M1149" s="9" t="s">
        <v>8075</v>
      </c>
      <c r="N1149" s="9" t="s">
        <v>6</v>
      </c>
      <c r="O1149" s="9" t="s">
        <v>7</v>
      </c>
      <c r="P1149" s="79" t="s">
        <v>8</v>
      </c>
      <c r="Q1149" s="9"/>
      <c r="R1149" s="9">
        <v>1</v>
      </c>
      <c r="S1149" s="79"/>
      <c r="T1149" s="9" t="s">
        <v>719</v>
      </c>
      <c r="U1149" s="9">
        <v>12900</v>
      </c>
      <c r="V1149" s="209" t="s">
        <v>10</v>
      </c>
      <c r="W1149" s="10" t="s">
        <v>107</v>
      </c>
      <c r="X1149" s="9" t="s">
        <v>12</v>
      </c>
      <c r="AD1149" s="179"/>
      <c r="AE1149" s="179"/>
      <c r="AF1149" s="179"/>
      <c r="AG1149" s="179"/>
      <c r="AH1149" s="179"/>
      <c r="AI1149" s="179"/>
    </row>
    <row r="1150" spans="1:52" s="4" customFormat="1" ht="80.099999999999994" customHeight="1" thickBot="1" x14ac:dyDescent="0.3">
      <c r="A1150" s="9">
        <f t="shared" ref="A1150" si="195">A1149+1</f>
        <v>1130</v>
      </c>
      <c r="B1150" s="9">
        <f t="shared" si="192"/>
        <v>6</v>
      </c>
      <c r="C1150" s="9" t="s">
        <v>109</v>
      </c>
      <c r="D1150" s="10" t="s">
        <v>689</v>
      </c>
      <c r="E1150" s="9" t="s">
        <v>689</v>
      </c>
      <c r="F1150" s="9" t="s">
        <v>732</v>
      </c>
      <c r="G1150" s="9" t="s">
        <v>732</v>
      </c>
      <c r="H1150" s="9" t="s">
        <v>733</v>
      </c>
      <c r="I1150" s="9" t="s">
        <v>734</v>
      </c>
      <c r="J1150" s="9" t="s">
        <v>369</v>
      </c>
      <c r="K1150" s="9" t="s">
        <v>732</v>
      </c>
      <c r="L1150" s="9" t="s">
        <v>8062</v>
      </c>
      <c r="M1150" s="9" t="s">
        <v>8076</v>
      </c>
      <c r="N1150" s="9" t="s">
        <v>6</v>
      </c>
      <c r="O1150" s="9" t="s">
        <v>7</v>
      </c>
      <c r="P1150" s="79" t="s">
        <v>8</v>
      </c>
      <c r="Q1150" s="9"/>
      <c r="R1150" s="9">
        <v>1</v>
      </c>
      <c r="S1150" s="79"/>
      <c r="T1150" s="9" t="s">
        <v>719</v>
      </c>
      <c r="U1150" s="9">
        <v>12900</v>
      </c>
      <c r="V1150" s="209" t="s">
        <v>10</v>
      </c>
      <c r="W1150" s="10" t="s">
        <v>107</v>
      </c>
      <c r="X1150" s="9" t="s">
        <v>12</v>
      </c>
    </row>
    <row r="1151" spans="1:52" s="4" customFormat="1" ht="80.099999999999994" customHeight="1" thickBot="1" x14ac:dyDescent="0.3">
      <c r="A1151" s="9">
        <f t="shared" ref="A1151" si="196">A1150+1</f>
        <v>1131</v>
      </c>
      <c r="B1151" s="9">
        <f t="shared" si="192"/>
        <v>7</v>
      </c>
      <c r="C1151" s="9" t="s">
        <v>109</v>
      </c>
      <c r="D1151" s="10" t="s">
        <v>689</v>
      </c>
      <c r="E1151" s="9" t="s">
        <v>689</v>
      </c>
      <c r="F1151" s="9" t="s">
        <v>735</v>
      </c>
      <c r="G1151" s="9" t="s">
        <v>735</v>
      </c>
      <c r="H1151" s="9" t="s">
        <v>736</v>
      </c>
      <c r="I1151" s="9" t="s">
        <v>737</v>
      </c>
      <c r="J1151" s="9" t="s">
        <v>369</v>
      </c>
      <c r="K1151" s="9" t="s">
        <v>735</v>
      </c>
      <c r="L1151" s="9" t="s">
        <v>8063</v>
      </c>
      <c r="M1151" s="9" t="s">
        <v>8077</v>
      </c>
      <c r="N1151" s="9" t="s">
        <v>6</v>
      </c>
      <c r="O1151" s="9" t="s">
        <v>7</v>
      </c>
      <c r="P1151" s="79" t="s">
        <v>8</v>
      </c>
      <c r="Q1151" s="9"/>
      <c r="R1151" s="9">
        <v>1</v>
      </c>
      <c r="S1151" s="79"/>
      <c r="T1151" s="9" t="s">
        <v>719</v>
      </c>
      <c r="U1151" s="9">
        <v>12900</v>
      </c>
      <c r="V1151" s="209" t="s">
        <v>10</v>
      </c>
      <c r="W1151" s="10" t="s">
        <v>107</v>
      </c>
      <c r="X1151" s="9" t="s">
        <v>12</v>
      </c>
      <c r="AJ1151" s="179"/>
      <c r="AK1151" s="179"/>
      <c r="AL1151" s="179"/>
      <c r="AM1151" s="179"/>
      <c r="AN1151" s="179"/>
      <c r="AO1151" s="179"/>
      <c r="AP1151" s="179"/>
      <c r="AQ1151" s="179"/>
      <c r="AR1151" s="179"/>
      <c r="AS1151" s="179"/>
      <c r="AT1151" s="179"/>
      <c r="AU1151" s="179"/>
      <c r="AV1151" s="179"/>
      <c r="AW1151" s="179"/>
      <c r="AX1151" s="179"/>
      <c r="AY1151" s="179"/>
      <c r="AZ1151" s="179"/>
    </row>
    <row r="1152" spans="1:52" s="4" customFormat="1" ht="80.099999999999994" customHeight="1" thickBot="1" x14ac:dyDescent="0.3">
      <c r="A1152" s="9">
        <f t="shared" ref="A1152" si="197">A1151+1</f>
        <v>1132</v>
      </c>
      <c r="B1152" s="9">
        <f t="shared" si="192"/>
        <v>8</v>
      </c>
      <c r="C1152" s="9" t="s">
        <v>109</v>
      </c>
      <c r="D1152" s="10" t="s">
        <v>689</v>
      </c>
      <c r="E1152" s="9" t="s">
        <v>689</v>
      </c>
      <c r="F1152" s="9" t="s">
        <v>738</v>
      </c>
      <c r="G1152" s="9" t="s">
        <v>738</v>
      </c>
      <c r="H1152" s="9" t="s">
        <v>739</v>
      </c>
      <c r="I1152" s="9" t="s">
        <v>740</v>
      </c>
      <c r="J1152" s="9" t="s">
        <v>369</v>
      </c>
      <c r="K1152" s="9" t="s">
        <v>738</v>
      </c>
      <c r="L1152" s="9">
        <v>31.2049254</v>
      </c>
      <c r="M1152" s="9">
        <v>69.383544000000001</v>
      </c>
      <c r="N1152" s="9" t="s">
        <v>6</v>
      </c>
      <c r="O1152" s="9" t="s">
        <v>7</v>
      </c>
      <c r="P1152" s="79" t="s">
        <v>8</v>
      </c>
      <c r="Q1152" s="9"/>
      <c r="R1152" s="9">
        <v>1</v>
      </c>
      <c r="S1152" s="79"/>
      <c r="T1152" s="9" t="s">
        <v>719</v>
      </c>
      <c r="U1152" s="9">
        <v>12900</v>
      </c>
      <c r="V1152" s="209" t="s">
        <v>10</v>
      </c>
      <c r="W1152" s="10" t="s">
        <v>107</v>
      </c>
      <c r="X1152" s="9" t="s">
        <v>12</v>
      </c>
      <c r="AJ1152" s="179"/>
      <c r="AK1152" s="179"/>
      <c r="AL1152" s="179"/>
      <c r="AM1152" s="179"/>
      <c r="AN1152" s="179"/>
      <c r="AO1152" s="179"/>
      <c r="AP1152" s="179"/>
      <c r="AQ1152" s="179"/>
      <c r="AR1152" s="179"/>
      <c r="AS1152" s="179"/>
      <c r="AT1152" s="179"/>
      <c r="AU1152" s="179"/>
      <c r="AV1152" s="179"/>
      <c r="AW1152" s="179"/>
      <c r="AX1152" s="179"/>
      <c r="AY1152" s="179"/>
      <c r="AZ1152" s="179"/>
    </row>
    <row r="1153" spans="1:74" s="4" customFormat="1" ht="80.099999999999994" customHeight="1" thickBot="1" x14ac:dyDescent="0.3">
      <c r="A1153" s="9">
        <f t="shared" ref="A1153" si="198">A1152+1</f>
        <v>1133</v>
      </c>
      <c r="B1153" s="9">
        <f t="shared" si="192"/>
        <v>9</v>
      </c>
      <c r="C1153" s="9" t="s">
        <v>109</v>
      </c>
      <c r="D1153" s="10" t="s">
        <v>689</v>
      </c>
      <c r="E1153" s="9" t="s">
        <v>689</v>
      </c>
      <c r="F1153" s="9" t="s">
        <v>741</v>
      </c>
      <c r="G1153" s="9" t="s">
        <v>741</v>
      </c>
      <c r="H1153" s="9" t="s">
        <v>742</v>
      </c>
      <c r="I1153" s="9" t="s">
        <v>743</v>
      </c>
      <c r="J1153" s="9" t="s">
        <v>369</v>
      </c>
      <c r="K1153" s="9" t="s">
        <v>741</v>
      </c>
      <c r="L1153" s="9" t="s">
        <v>8064</v>
      </c>
      <c r="M1153" s="9" t="s">
        <v>8078</v>
      </c>
      <c r="N1153" s="9" t="s">
        <v>6</v>
      </c>
      <c r="O1153" s="9" t="s">
        <v>7</v>
      </c>
      <c r="P1153" s="79" t="s">
        <v>8</v>
      </c>
      <c r="Q1153" s="9"/>
      <c r="R1153" s="9">
        <v>1</v>
      </c>
      <c r="S1153" s="79"/>
      <c r="T1153" s="9" t="s">
        <v>719</v>
      </c>
      <c r="U1153" s="9">
        <v>12900</v>
      </c>
      <c r="V1153" s="209" t="s">
        <v>10</v>
      </c>
      <c r="W1153" s="10" t="s">
        <v>107</v>
      </c>
      <c r="X1153" s="9" t="s">
        <v>12</v>
      </c>
    </row>
    <row r="1154" spans="1:74" s="4" customFormat="1" ht="80.099999999999994" customHeight="1" thickBot="1" x14ac:dyDescent="0.3">
      <c r="A1154" s="9">
        <f t="shared" ref="A1154" si="199">A1153+1</f>
        <v>1134</v>
      </c>
      <c r="B1154" s="9">
        <f t="shared" si="192"/>
        <v>10</v>
      </c>
      <c r="C1154" s="9" t="s">
        <v>109</v>
      </c>
      <c r="D1154" s="10" t="s">
        <v>689</v>
      </c>
      <c r="E1154" s="9" t="s">
        <v>689</v>
      </c>
      <c r="F1154" s="9" t="s">
        <v>744</v>
      </c>
      <c r="G1154" s="9" t="s">
        <v>744</v>
      </c>
      <c r="H1154" s="9" t="s">
        <v>745</v>
      </c>
      <c r="I1154" s="9" t="s">
        <v>746</v>
      </c>
      <c r="J1154" s="9" t="s">
        <v>369</v>
      </c>
      <c r="K1154" s="9" t="s">
        <v>744</v>
      </c>
      <c r="L1154" s="9" t="s">
        <v>8065</v>
      </c>
      <c r="M1154" s="9" t="s">
        <v>8079</v>
      </c>
      <c r="N1154" s="9" t="s">
        <v>6</v>
      </c>
      <c r="O1154" s="9" t="s">
        <v>7</v>
      </c>
      <c r="P1154" s="79" t="s">
        <v>8</v>
      </c>
      <c r="Q1154" s="9"/>
      <c r="R1154" s="9">
        <v>1</v>
      </c>
      <c r="S1154" s="79"/>
      <c r="T1154" s="9" t="s">
        <v>719</v>
      </c>
      <c r="U1154" s="9">
        <v>12900</v>
      </c>
      <c r="V1154" s="209" t="s">
        <v>10</v>
      </c>
      <c r="W1154" s="10" t="s">
        <v>107</v>
      </c>
      <c r="X1154" s="9" t="s">
        <v>12</v>
      </c>
    </row>
    <row r="1155" spans="1:74" s="4" customFormat="1" ht="80.099999999999994" customHeight="1" thickBot="1" x14ac:dyDescent="0.3">
      <c r="A1155" s="9">
        <f t="shared" ref="A1155" si="200">A1154+1</f>
        <v>1135</v>
      </c>
      <c r="B1155" s="9">
        <f t="shared" si="192"/>
        <v>11</v>
      </c>
      <c r="C1155" s="9" t="s">
        <v>109</v>
      </c>
      <c r="D1155" s="10" t="s">
        <v>689</v>
      </c>
      <c r="E1155" s="9" t="s">
        <v>689</v>
      </c>
      <c r="F1155" s="9" t="s">
        <v>747</v>
      </c>
      <c r="G1155" s="9" t="s">
        <v>747</v>
      </c>
      <c r="H1155" s="9" t="s">
        <v>748</v>
      </c>
      <c r="I1155" s="9" t="s">
        <v>749</v>
      </c>
      <c r="J1155" s="9" t="s">
        <v>369</v>
      </c>
      <c r="K1155" s="9" t="s">
        <v>747</v>
      </c>
      <c r="L1155" s="9" t="s">
        <v>8066</v>
      </c>
      <c r="M1155" s="9" t="s">
        <v>8080</v>
      </c>
      <c r="N1155" s="9" t="s">
        <v>6</v>
      </c>
      <c r="O1155" s="9" t="s">
        <v>7</v>
      </c>
      <c r="P1155" s="79" t="s">
        <v>8</v>
      </c>
      <c r="Q1155" s="9"/>
      <c r="R1155" s="9">
        <v>1</v>
      </c>
      <c r="S1155" s="79"/>
      <c r="T1155" s="9" t="s">
        <v>719</v>
      </c>
      <c r="U1155" s="9">
        <v>12900</v>
      </c>
      <c r="V1155" s="209" t="s">
        <v>10</v>
      </c>
      <c r="W1155" s="10" t="s">
        <v>107</v>
      </c>
      <c r="X1155" s="9" t="s">
        <v>12</v>
      </c>
    </row>
    <row r="1156" spans="1:74" s="4" customFormat="1" ht="80.099999999999994" customHeight="1" thickBot="1" x14ac:dyDescent="0.3">
      <c r="A1156" s="9">
        <f t="shared" ref="A1156" si="201">A1155+1</f>
        <v>1136</v>
      </c>
      <c r="B1156" s="9">
        <f t="shared" si="192"/>
        <v>12</v>
      </c>
      <c r="C1156" s="9" t="s">
        <v>109</v>
      </c>
      <c r="D1156" s="10" t="s">
        <v>689</v>
      </c>
      <c r="E1156" s="9" t="s">
        <v>689</v>
      </c>
      <c r="F1156" s="9" t="s">
        <v>750</v>
      </c>
      <c r="G1156" s="9" t="s">
        <v>750</v>
      </c>
      <c r="H1156" s="9" t="s">
        <v>724</v>
      </c>
      <c r="I1156" s="9" t="s">
        <v>751</v>
      </c>
      <c r="J1156" s="9" t="s">
        <v>369</v>
      </c>
      <c r="K1156" s="9" t="s">
        <v>750</v>
      </c>
      <c r="L1156" s="9" t="s">
        <v>8067</v>
      </c>
      <c r="M1156" s="9" t="s">
        <v>8081</v>
      </c>
      <c r="N1156" s="9" t="s">
        <v>6</v>
      </c>
      <c r="O1156" s="9" t="s">
        <v>7</v>
      </c>
      <c r="P1156" s="79" t="s">
        <v>8</v>
      </c>
      <c r="Q1156" s="9"/>
      <c r="R1156" s="9">
        <v>1</v>
      </c>
      <c r="S1156" s="79"/>
      <c r="T1156" s="9" t="s">
        <v>719</v>
      </c>
      <c r="U1156" s="9">
        <v>12900</v>
      </c>
      <c r="V1156" s="209" t="s">
        <v>10</v>
      </c>
      <c r="W1156" s="10" t="s">
        <v>107</v>
      </c>
      <c r="X1156" s="9" t="s">
        <v>12</v>
      </c>
    </row>
    <row r="1157" spans="1:74" s="4" customFormat="1" ht="80.099999999999994" customHeight="1" thickBot="1" x14ac:dyDescent="0.3">
      <c r="A1157" s="9">
        <f t="shared" ref="A1157" si="202">A1156+1</f>
        <v>1137</v>
      </c>
      <c r="B1157" s="9">
        <f t="shared" si="192"/>
        <v>13</v>
      </c>
      <c r="C1157" s="9" t="s">
        <v>109</v>
      </c>
      <c r="D1157" s="10" t="s">
        <v>689</v>
      </c>
      <c r="E1157" s="9" t="s">
        <v>689</v>
      </c>
      <c r="F1157" s="9" t="s">
        <v>752</v>
      </c>
      <c r="G1157" s="9" t="s">
        <v>752</v>
      </c>
      <c r="H1157" s="9" t="s">
        <v>2445</v>
      </c>
      <c r="I1157" s="9" t="s">
        <v>753</v>
      </c>
      <c r="J1157" s="9" t="s">
        <v>369</v>
      </c>
      <c r="K1157" s="9" t="s">
        <v>752</v>
      </c>
      <c r="L1157" s="9" t="s">
        <v>8068</v>
      </c>
      <c r="M1157" s="9" t="s">
        <v>8082</v>
      </c>
      <c r="N1157" s="9" t="s">
        <v>6</v>
      </c>
      <c r="O1157" s="9" t="s">
        <v>7</v>
      </c>
      <c r="P1157" s="79" t="s">
        <v>8</v>
      </c>
      <c r="Q1157" s="9"/>
      <c r="R1157" s="9">
        <v>1</v>
      </c>
      <c r="S1157" s="79"/>
      <c r="T1157" s="9" t="s">
        <v>719</v>
      </c>
      <c r="U1157" s="9">
        <v>12900</v>
      </c>
      <c r="V1157" s="209" t="s">
        <v>10</v>
      </c>
      <c r="W1157" s="10" t="s">
        <v>107</v>
      </c>
      <c r="X1157" s="9" t="s">
        <v>12</v>
      </c>
    </row>
    <row r="1158" spans="1:74" s="4" customFormat="1" ht="80.099999999999994" customHeight="1" thickBot="1" x14ac:dyDescent="0.3">
      <c r="A1158" s="9">
        <f t="shared" ref="A1158" si="203">A1157+1</f>
        <v>1138</v>
      </c>
      <c r="B1158" s="9">
        <f t="shared" si="192"/>
        <v>14</v>
      </c>
      <c r="C1158" s="9" t="s">
        <v>109</v>
      </c>
      <c r="D1158" s="10" t="s">
        <v>689</v>
      </c>
      <c r="E1158" s="9" t="s">
        <v>689</v>
      </c>
      <c r="F1158" s="9" t="s">
        <v>754</v>
      </c>
      <c r="G1158" s="9" t="s">
        <v>754</v>
      </c>
      <c r="H1158" s="9" t="s">
        <v>755</v>
      </c>
      <c r="I1158" s="9" t="s">
        <v>756</v>
      </c>
      <c r="J1158" s="9" t="s">
        <v>369</v>
      </c>
      <c r="K1158" s="9" t="s">
        <v>754</v>
      </c>
      <c r="L1158" s="9" t="s">
        <v>8069</v>
      </c>
      <c r="M1158" s="9" t="s">
        <v>8083</v>
      </c>
      <c r="N1158" s="9" t="s">
        <v>6</v>
      </c>
      <c r="O1158" s="9" t="s">
        <v>7</v>
      </c>
      <c r="P1158" s="79" t="s">
        <v>8</v>
      </c>
      <c r="Q1158" s="9"/>
      <c r="R1158" s="9">
        <v>1</v>
      </c>
      <c r="S1158" s="79"/>
      <c r="T1158" s="9" t="s">
        <v>719</v>
      </c>
      <c r="U1158" s="9">
        <v>12900</v>
      </c>
      <c r="V1158" s="209" t="s">
        <v>10</v>
      </c>
      <c r="W1158" s="10" t="s">
        <v>107</v>
      </c>
      <c r="X1158" s="9" t="s">
        <v>12</v>
      </c>
    </row>
    <row r="1159" spans="1:74" s="4" customFormat="1" ht="80.099999999999994" customHeight="1" thickBot="1" x14ac:dyDescent="0.3">
      <c r="A1159" s="9">
        <f t="shared" ref="A1159" si="204">A1158+1</f>
        <v>1139</v>
      </c>
      <c r="B1159" s="9">
        <f t="shared" si="192"/>
        <v>15</v>
      </c>
      <c r="C1159" s="9" t="s">
        <v>109</v>
      </c>
      <c r="D1159" s="10" t="s">
        <v>689</v>
      </c>
      <c r="E1159" s="9" t="s">
        <v>689</v>
      </c>
      <c r="F1159" s="9" t="s">
        <v>757</v>
      </c>
      <c r="G1159" s="9" t="s">
        <v>757</v>
      </c>
      <c r="H1159" s="9" t="s">
        <v>758</v>
      </c>
      <c r="I1159" s="9" t="s">
        <v>759</v>
      </c>
      <c r="J1159" s="9" t="s">
        <v>369</v>
      </c>
      <c r="K1159" s="9" t="s">
        <v>757</v>
      </c>
      <c r="L1159" s="9" t="s">
        <v>8070</v>
      </c>
      <c r="M1159" s="9" t="s">
        <v>8084</v>
      </c>
      <c r="N1159" s="9" t="s">
        <v>6</v>
      </c>
      <c r="O1159" s="9" t="s">
        <v>7</v>
      </c>
      <c r="P1159" s="79" t="s">
        <v>8</v>
      </c>
      <c r="Q1159" s="9"/>
      <c r="R1159" s="9">
        <v>1</v>
      </c>
      <c r="S1159" s="79"/>
      <c r="T1159" s="9" t="s">
        <v>719</v>
      </c>
      <c r="U1159" s="9">
        <v>12900</v>
      </c>
      <c r="V1159" s="209" t="s">
        <v>10</v>
      </c>
      <c r="W1159" s="10" t="s">
        <v>107</v>
      </c>
      <c r="X1159" s="9" t="s">
        <v>12</v>
      </c>
    </row>
    <row r="1160" spans="1:74" s="4" customFormat="1" ht="80.099999999999994" customHeight="1" thickBot="1" x14ac:dyDescent="0.3">
      <c r="A1160" s="9">
        <f t="shared" ref="A1160" si="205">A1159+1</f>
        <v>1140</v>
      </c>
      <c r="B1160" s="9">
        <f t="shared" si="192"/>
        <v>16</v>
      </c>
      <c r="C1160" s="9" t="s">
        <v>109</v>
      </c>
      <c r="D1160" s="10" t="s">
        <v>689</v>
      </c>
      <c r="E1160" s="9" t="s">
        <v>689</v>
      </c>
      <c r="F1160" s="9" t="s">
        <v>757</v>
      </c>
      <c r="G1160" s="9" t="s">
        <v>757</v>
      </c>
      <c r="H1160" s="9" t="s">
        <v>760</v>
      </c>
      <c r="I1160" s="9" t="s">
        <v>761</v>
      </c>
      <c r="J1160" s="9" t="s">
        <v>369</v>
      </c>
      <c r="K1160" s="9" t="s">
        <v>757</v>
      </c>
      <c r="L1160" s="9">
        <v>31.208639999999999</v>
      </c>
      <c r="M1160" s="9">
        <v>69.383677000000006</v>
      </c>
      <c r="N1160" s="9" t="s">
        <v>6</v>
      </c>
      <c r="O1160" s="9" t="s">
        <v>7</v>
      </c>
      <c r="P1160" s="79" t="s">
        <v>8</v>
      </c>
      <c r="Q1160" s="9"/>
      <c r="R1160" s="9">
        <v>1</v>
      </c>
      <c r="S1160" s="79"/>
      <c r="T1160" s="9" t="s">
        <v>719</v>
      </c>
      <c r="U1160" s="9">
        <v>12900</v>
      </c>
      <c r="V1160" s="209" t="s">
        <v>10</v>
      </c>
      <c r="W1160" s="10" t="s">
        <v>107</v>
      </c>
      <c r="X1160" s="9" t="s">
        <v>12</v>
      </c>
    </row>
    <row r="1161" spans="1:74" s="4" customFormat="1" ht="80.099999999999994" customHeight="1" thickBot="1" x14ac:dyDescent="0.3">
      <c r="A1161" s="9">
        <f t="shared" ref="A1161" si="206">A1160+1</f>
        <v>1141</v>
      </c>
      <c r="B1161" s="9">
        <f t="shared" si="192"/>
        <v>17</v>
      </c>
      <c r="C1161" s="9" t="s">
        <v>109</v>
      </c>
      <c r="D1161" s="10" t="s">
        <v>689</v>
      </c>
      <c r="E1161" s="9" t="s">
        <v>689</v>
      </c>
      <c r="F1161" s="9" t="s">
        <v>732</v>
      </c>
      <c r="G1161" s="9" t="s">
        <v>732</v>
      </c>
      <c r="H1161" s="9" t="s">
        <v>762</v>
      </c>
      <c r="I1161" s="9" t="s">
        <v>763</v>
      </c>
      <c r="J1161" s="9" t="s">
        <v>369</v>
      </c>
      <c r="K1161" s="9" t="s">
        <v>732</v>
      </c>
      <c r="L1161" s="9">
        <v>31.27131</v>
      </c>
      <c r="M1161" s="9">
        <v>69.444999999999993</v>
      </c>
      <c r="N1161" s="9" t="s">
        <v>6</v>
      </c>
      <c r="O1161" s="9" t="s">
        <v>7</v>
      </c>
      <c r="P1161" s="79" t="s">
        <v>8</v>
      </c>
      <c r="Q1161" s="9"/>
      <c r="R1161" s="9">
        <v>1</v>
      </c>
      <c r="S1161" s="79"/>
      <c r="T1161" s="9" t="s">
        <v>719</v>
      </c>
      <c r="U1161" s="9">
        <v>12900</v>
      </c>
      <c r="V1161" s="209" t="s">
        <v>10</v>
      </c>
      <c r="W1161" s="10" t="s">
        <v>107</v>
      </c>
      <c r="X1161" s="9" t="s">
        <v>12</v>
      </c>
    </row>
    <row r="1162" spans="1:74" s="4" customFormat="1" ht="80.099999999999994" customHeight="1" thickBot="1" x14ac:dyDescent="0.3">
      <c r="A1162" s="9">
        <f t="shared" ref="A1162" si="207">A1161+1</f>
        <v>1142</v>
      </c>
      <c r="B1162" s="9">
        <f t="shared" si="192"/>
        <v>18</v>
      </c>
      <c r="C1162" s="9" t="s">
        <v>109</v>
      </c>
      <c r="D1162" s="10" t="s">
        <v>689</v>
      </c>
      <c r="E1162" s="9" t="s">
        <v>689</v>
      </c>
      <c r="F1162" s="9" t="s">
        <v>764</v>
      </c>
      <c r="G1162" s="9" t="s">
        <v>764</v>
      </c>
      <c r="H1162" s="9" t="s">
        <v>765</v>
      </c>
      <c r="I1162" s="9" t="s">
        <v>766</v>
      </c>
      <c r="J1162" s="9" t="s">
        <v>369</v>
      </c>
      <c r="K1162" s="9" t="s">
        <v>2447</v>
      </c>
      <c r="L1162" s="9">
        <v>31.28227</v>
      </c>
      <c r="M1162" s="9">
        <v>69.48648</v>
      </c>
      <c r="N1162" s="9" t="s">
        <v>6</v>
      </c>
      <c r="O1162" s="9" t="s">
        <v>7</v>
      </c>
      <c r="P1162" s="79" t="s">
        <v>8</v>
      </c>
      <c r="Q1162" s="9"/>
      <c r="R1162" s="9">
        <v>1</v>
      </c>
      <c r="S1162" s="79"/>
      <c r="T1162" s="9" t="s">
        <v>719</v>
      </c>
      <c r="U1162" s="9">
        <v>12900</v>
      </c>
      <c r="V1162" s="209" t="s">
        <v>10</v>
      </c>
      <c r="W1162" s="10" t="s">
        <v>107</v>
      </c>
      <c r="X1162" s="9" t="s">
        <v>12</v>
      </c>
    </row>
    <row r="1163" spans="1:74" s="4" customFormat="1" ht="80.099999999999994" customHeight="1" thickBot="1" x14ac:dyDescent="0.3">
      <c r="A1163" s="9">
        <f t="shared" ref="A1163" si="208">A1162+1</f>
        <v>1143</v>
      </c>
      <c r="B1163" s="9">
        <f t="shared" si="192"/>
        <v>19</v>
      </c>
      <c r="C1163" s="9" t="s">
        <v>109</v>
      </c>
      <c r="D1163" s="10" t="s">
        <v>689</v>
      </c>
      <c r="E1163" s="9" t="s">
        <v>689</v>
      </c>
      <c r="F1163" s="9" t="s">
        <v>754</v>
      </c>
      <c r="G1163" s="9" t="s">
        <v>754</v>
      </c>
      <c r="H1163" s="9" t="s">
        <v>767</v>
      </c>
      <c r="I1163" s="9" t="s">
        <v>768</v>
      </c>
      <c r="J1163" s="9" t="s">
        <v>369</v>
      </c>
      <c r="K1163" s="9" t="s">
        <v>754</v>
      </c>
      <c r="L1163" s="9">
        <v>31.298819999999999</v>
      </c>
      <c r="M1163" s="9">
        <v>69.480130000000003</v>
      </c>
      <c r="N1163" s="9" t="s">
        <v>6</v>
      </c>
      <c r="O1163" s="9" t="s">
        <v>7</v>
      </c>
      <c r="P1163" s="79" t="s">
        <v>8</v>
      </c>
      <c r="Q1163" s="9"/>
      <c r="R1163" s="9">
        <v>1</v>
      </c>
      <c r="S1163" s="79"/>
      <c r="T1163" s="9" t="s">
        <v>719</v>
      </c>
      <c r="U1163" s="9">
        <v>12900</v>
      </c>
      <c r="V1163" s="209" t="s">
        <v>10</v>
      </c>
      <c r="W1163" s="10" t="s">
        <v>107</v>
      </c>
      <c r="X1163" s="9" t="s">
        <v>12</v>
      </c>
    </row>
    <row r="1164" spans="1:74" s="4" customFormat="1" ht="80.099999999999994" customHeight="1" thickBot="1" x14ac:dyDescent="0.3">
      <c r="A1164" s="9">
        <f t="shared" ref="A1164" si="209">A1163+1</f>
        <v>1144</v>
      </c>
      <c r="B1164" s="9">
        <f t="shared" si="192"/>
        <v>20</v>
      </c>
      <c r="C1164" s="9" t="s">
        <v>109</v>
      </c>
      <c r="D1164" s="10" t="s">
        <v>689</v>
      </c>
      <c r="E1164" s="9" t="s">
        <v>689</v>
      </c>
      <c r="F1164" s="9" t="s">
        <v>769</v>
      </c>
      <c r="G1164" s="9" t="s">
        <v>769</v>
      </c>
      <c r="H1164" s="9" t="s">
        <v>770</v>
      </c>
      <c r="I1164" s="9" t="s">
        <v>771</v>
      </c>
      <c r="J1164" s="9" t="s">
        <v>369</v>
      </c>
      <c r="K1164" s="9" t="s">
        <v>769</v>
      </c>
      <c r="L1164" s="9">
        <v>31.204924999999999</v>
      </c>
      <c r="M1164" s="9">
        <v>69.383691999999996</v>
      </c>
      <c r="N1164" s="9" t="s">
        <v>6</v>
      </c>
      <c r="O1164" s="9" t="s">
        <v>7</v>
      </c>
      <c r="P1164" s="79" t="s">
        <v>8</v>
      </c>
      <c r="Q1164" s="9"/>
      <c r="R1164" s="9">
        <v>1</v>
      </c>
      <c r="S1164" s="79"/>
      <c r="T1164" s="9" t="s">
        <v>719</v>
      </c>
      <c r="U1164" s="9">
        <v>12900</v>
      </c>
      <c r="V1164" s="209" t="s">
        <v>10</v>
      </c>
      <c r="W1164" s="10" t="s">
        <v>107</v>
      </c>
      <c r="X1164" s="9" t="s">
        <v>12</v>
      </c>
    </row>
    <row r="1165" spans="1:74" s="4" customFormat="1" ht="80.099999999999994" customHeight="1" thickBot="1" x14ac:dyDescent="0.3">
      <c r="A1165" s="9">
        <f t="shared" ref="A1165" si="210">A1164+1</f>
        <v>1145</v>
      </c>
      <c r="B1165" s="9">
        <f t="shared" si="192"/>
        <v>21</v>
      </c>
      <c r="C1165" s="9" t="s">
        <v>109</v>
      </c>
      <c r="D1165" s="10" t="s">
        <v>689</v>
      </c>
      <c r="E1165" s="9" t="s">
        <v>689</v>
      </c>
      <c r="F1165" s="9" t="s">
        <v>704</v>
      </c>
      <c r="G1165" s="9" t="s">
        <v>704</v>
      </c>
      <c r="H1165" s="9" t="s">
        <v>772</v>
      </c>
      <c r="I1165" s="9" t="s">
        <v>773</v>
      </c>
      <c r="J1165" s="9" t="s">
        <v>369</v>
      </c>
      <c r="K1165" s="9" t="s">
        <v>704</v>
      </c>
      <c r="L1165" s="9">
        <v>31.278224000000002</v>
      </c>
      <c r="M1165" s="9">
        <v>69.449929999999995</v>
      </c>
      <c r="N1165" s="9" t="s">
        <v>6</v>
      </c>
      <c r="O1165" s="9" t="s">
        <v>7</v>
      </c>
      <c r="P1165" s="79" t="s">
        <v>8</v>
      </c>
      <c r="Q1165" s="9"/>
      <c r="R1165" s="9">
        <v>1</v>
      </c>
      <c r="S1165" s="79"/>
      <c r="T1165" s="9" t="s">
        <v>719</v>
      </c>
      <c r="U1165" s="9">
        <v>12900</v>
      </c>
      <c r="V1165" s="209" t="s">
        <v>10</v>
      </c>
      <c r="W1165" s="10" t="s">
        <v>107</v>
      </c>
      <c r="X1165" s="9" t="s">
        <v>12</v>
      </c>
    </row>
    <row r="1166" spans="1:74" s="4" customFormat="1" ht="80.099999999999994" customHeight="1" thickBot="1" x14ac:dyDescent="0.3">
      <c r="A1166" s="9">
        <f t="shared" ref="A1166" si="211">A1165+1</f>
        <v>1146</v>
      </c>
      <c r="B1166" s="9">
        <f t="shared" si="192"/>
        <v>22</v>
      </c>
      <c r="C1166" s="9" t="s">
        <v>109</v>
      </c>
      <c r="D1166" s="10" t="s">
        <v>689</v>
      </c>
      <c r="E1166" s="9" t="s">
        <v>689</v>
      </c>
      <c r="F1166" s="9" t="s">
        <v>757</v>
      </c>
      <c r="G1166" s="9" t="s">
        <v>757</v>
      </c>
      <c r="H1166" s="9" t="s">
        <v>774</v>
      </c>
      <c r="I1166" s="9" t="s">
        <v>775</v>
      </c>
      <c r="J1166" s="9" t="s">
        <v>369</v>
      </c>
      <c r="K1166" s="9" t="s">
        <v>757</v>
      </c>
      <c r="L1166" s="9">
        <v>31.287868700000001</v>
      </c>
      <c r="M1166" s="9">
        <v>69.489776000000006</v>
      </c>
      <c r="N1166" s="9" t="s">
        <v>6</v>
      </c>
      <c r="O1166" s="9" t="s">
        <v>7</v>
      </c>
      <c r="P1166" s="79" t="s">
        <v>8</v>
      </c>
      <c r="Q1166" s="9"/>
      <c r="R1166" s="9">
        <v>1</v>
      </c>
      <c r="S1166" s="79"/>
      <c r="T1166" s="9" t="s">
        <v>719</v>
      </c>
      <c r="U1166" s="9">
        <v>12900</v>
      </c>
      <c r="V1166" s="209" t="s">
        <v>10</v>
      </c>
      <c r="W1166" s="10" t="s">
        <v>107</v>
      </c>
      <c r="X1166" s="9" t="s">
        <v>12</v>
      </c>
    </row>
    <row r="1167" spans="1:74" s="4" customFormat="1" ht="80.099999999999994" customHeight="1" thickBot="1" x14ac:dyDescent="0.3">
      <c r="A1167" s="9">
        <f t="shared" ref="A1167" si="212">A1166+1</f>
        <v>1147</v>
      </c>
      <c r="B1167" s="9">
        <f t="shared" si="192"/>
        <v>23</v>
      </c>
      <c r="C1167" s="9" t="s">
        <v>109</v>
      </c>
      <c r="D1167" s="10" t="s">
        <v>689</v>
      </c>
      <c r="E1167" s="9" t="s">
        <v>689</v>
      </c>
      <c r="F1167" s="9" t="s">
        <v>776</v>
      </c>
      <c r="G1167" s="9" t="s">
        <v>776</v>
      </c>
      <c r="H1167" s="9" t="s">
        <v>777</v>
      </c>
      <c r="I1167" s="9" t="s">
        <v>778</v>
      </c>
      <c r="J1167" s="9" t="s">
        <v>369</v>
      </c>
      <c r="K1167" s="9" t="s">
        <v>776</v>
      </c>
      <c r="L1167" s="9">
        <v>31.298819999999999</v>
      </c>
      <c r="M1167" s="9">
        <v>69.480130000000003</v>
      </c>
      <c r="N1167" s="9" t="s">
        <v>6</v>
      </c>
      <c r="O1167" s="9" t="s">
        <v>7</v>
      </c>
      <c r="P1167" s="79" t="s">
        <v>8</v>
      </c>
      <c r="Q1167" s="9"/>
      <c r="R1167" s="9">
        <v>1</v>
      </c>
      <c r="S1167" s="79"/>
      <c r="T1167" s="9" t="s">
        <v>719</v>
      </c>
      <c r="U1167" s="9">
        <v>12900</v>
      </c>
      <c r="V1167" s="209" t="s">
        <v>10</v>
      </c>
      <c r="W1167" s="10" t="s">
        <v>107</v>
      </c>
      <c r="X1167" s="9" t="s">
        <v>12</v>
      </c>
    </row>
    <row r="1168" spans="1:74" s="4" customFormat="1" ht="80.099999999999994" customHeight="1" thickBot="1" x14ac:dyDescent="0.3">
      <c r="A1168" s="9">
        <f t="shared" ref="A1168" si="213">A1167+1</f>
        <v>1148</v>
      </c>
      <c r="B1168" s="9">
        <f t="shared" si="192"/>
        <v>24</v>
      </c>
      <c r="C1168" s="9" t="s">
        <v>109</v>
      </c>
      <c r="D1168" s="10" t="s">
        <v>689</v>
      </c>
      <c r="E1168" s="9" t="s">
        <v>689</v>
      </c>
      <c r="F1168" s="9" t="s">
        <v>779</v>
      </c>
      <c r="G1168" s="9" t="s">
        <v>779</v>
      </c>
      <c r="H1168" s="9" t="s">
        <v>780</v>
      </c>
      <c r="I1168" s="9" t="s">
        <v>781</v>
      </c>
      <c r="J1168" s="9" t="s">
        <v>369</v>
      </c>
      <c r="K1168" s="9" t="s">
        <v>2448</v>
      </c>
      <c r="L1168" s="9">
        <v>31.204924999999999</v>
      </c>
      <c r="M1168" s="9">
        <v>69.386743999999993</v>
      </c>
      <c r="N1168" s="9" t="s">
        <v>6</v>
      </c>
      <c r="O1168" s="9" t="s">
        <v>7</v>
      </c>
      <c r="P1168" s="79" t="s">
        <v>8</v>
      </c>
      <c r="Q1168" s="9"/>
      <c r="R1168" s="9">
        <v>1</v>
      </c>
      <c r="S1168" s="79"/>
      <c r="T1168" s="9" t="s">
        <v>719</v>
      </c>
      <c r="U1168" s="9">
        <v>12900</v>
      </c>
      <c r="V1168" s="209" t="s">
        <v>10</v>
      </c>
      <c r="W1168" s="10" t="s">
        <v>107</v>
      </c>
      <c r="X1168" s="9" t="s">
        <v>12</v>
      </c>
      <c r="BA1168" s="179"/>
      <c r="BB1168" s="179"/>
      <c r="BC1168" s="179"/>
      <c r="BD1168" s="179"/>
      <c r="BE1168" s="179"/>
      <c r="BF1168" s="179"/>
      <c r="BG1168" s="179"/>
      <c r="BH1168" s="179"/>
      <c r="BI1168" s="179"/>
      <c r="BJ1168" s="179"/>
      <c r="BK1168" s="179"/>
      <c r="BL1168" s="179"/>
      <c r="BM1168" s="179"/>
      <c r="BN1168" s="179"/>
      <c r="BO1168" s="179"/>
      <c r="BP1168" s="179"/>
      <c r="BQ1168" s="179"/>
      <c r="BR1168" s="179"/>
      <c r="BS1168" s="179"/>
      <c r="BT1168" s="179"/>
      <c r="BU1168" s="179"/>
      <c r="BV1168" s="179"/>
    </row>
    <row r="1169" spans="1:74" s="4" customFormat="1" ht="80.099999999999994" customHeight="1" thickBot="1" x14ac:dyDescent="0.3">
      <c r="A1169" s="9">
        <f t="shared" ref="A1169" si="214">A1168+1</f>
        <v>1149</v>
      </c>
      <c r="B1169" s="9">
        <f t="shared" si="192"/>
        <v>25</v>
      </c>
      <c r="C1169" s="9" t="s">
        <v>109</v>
      </c>
      <c r="D1169" s="10" t="s">
        <v>689</v>
      </c>
      <c r="E1169" s="9" t="s">
        <v>689</v>
      </c>
      <c r="F1169" s="9" t="s">
        <v>757</v>
      </c>
      <c r="G1169" s="9" t="s">
        <v>757</v>
      </c>
      <c r="H1169" s="9" t="s">
        <v>782</v>
      </c>
      <c r="I1169" s="9" t="s">
        <v>783</v>
      </c>
      <c r="J1169" s="9" t="s">
        <v>369</v>
      </c>
      <c r="K1169" s="9" t="s">
        <v>757</v>
      </c>
      <c r="L1169" s="9">
        <v>31.289663999999998</v>
      </c>
      <c r="M1169" s="9">
        <v>69.487667000000002</v>
      </c>
      <c r="N1169" s="9" t="s">
        <v>6</v>
      </c>
      <c r="O1169" s="9" t="s">
        <v>7</v>
      </c>
      <c r="P1169" s="79" t="s">
        <v>8</v>
      </c>
      <c r="Q1169" s="9"/>
      <c r="R1169" s="9">
        <v>1</v>
      </c>
      <c r="S1169" s="79"/>
      <c r="T1169" s="9" t="s">
        <v>719</v>
      </c>
      <c r="U1169" s="9">
        <v>12900</v>
      </c>
      <c r="V1169" s="209" t="s">
        <v>10</v>
      </c>
      <c r="W1169" s="10" t="s">
        <v>107</v>
      </c>
      <c r="X1169" s="9" t="s">
        <v>12</v>
      </c>
      <c r="BA1169" s="179"/>
      <c r="BB1169" s="179"/>
      <c r="BC1169" s="179"/>
      <c r="BD1169" s="179"/>
      <c r="BE1169" s="179"/>
      <c r="BF1169" s="179"/>
      <c r="BG1169" s="179"/>
      <c r="BH1169" s="179"/>
      <c r="BI1169" s="179"/>
      <c r="BJ1169" s="179"/>
      <c r="BK1169" s="179"/>
      <c r="BL1169" s="179"/>
      <c r="BM1169" s="179"/>
      <c r="BN1169" s="179"/>
      <c r="BO1169" s="179"/>
      <c r="BP1169" s="179"/>
      <c r="BQ1169" s="179"/>
      <c r="BR1169" s="179"/>
      <c r="BS1169" s="179"/>
      <c r="BT1169" s="179"/>
      <c r="BU1169" s="179"/>
      <c r="BV1169" s="179"/>
    </row>
    <row r="1170" spans="1:74" s="4" customFormat="1" ht="80.099999999999994" customHeight="1" thickBot="1" x14ac:dyDescent="0.3">
      <c r="A1170" s="9">
        <f t="shared" ref="A1170" si="215">A1169+1</f>
        <v>1150</v>
      </c>
      <c r="B1170" s="9">
        <f t="shared" si="192"/>
        <v>26</v>
      </c>
      <c r="C1170" s="9" t="s">
        <v>109</v>
      </c>
      <c r="D1170" s="10" t="s">
        <v>689</v>
      </c>
      <c r="E1170" s="9" t="s">
        <v>689</v>
      </c>
      <c r="F1170" s="9" t="s">
        <v>784</v>
      </c>
      <c r="G1170" s="9" t="s">
        <v>784</v>
      </c>
      <c r="H1170" s="9" t="s">
        <v>785</v>
      </c>
      <c r="I1170" s="9" t="s">
        <v>786</v>
      </c>
      <c r="J1170" s="9" t="s">
        <v>369</v>
      </c>
      <c r="K1170" s="9" t="s">
        <v>784</v>
      </c>
      <c r="L1170" s="9">
        <v>31.298819999999999</v>
      </c>
      <c r="M1170" s="9">
        <v>69.488224500000001</v>
      </c>
      <c r="N1170" s="9" t="s">
        <v>6</v>
      </c>
      <c r="O1170" s="9" t="s">
        <v>7</v>
      </c>
      <c r="P1170" s="79" t="s">
        <v>8</v>
      </c>
      <c r="Q1170" s="9"/>
      <c r="R1170" s="9">
        <v>1</v>
      </c>
      <c r="S1170" s="79"/>
      <c r="T1170" s="9" t="s">
        <v>719</v>
      </c>
      <c r="U1170" s="9">
        <v>12900</v>
      </c>
      <c r="V1170" s="209" t="s">
        <v>10</v>
      </c>
      <c r="W1170" s="10" t="s">
        <v>107</v>
      </c>
      <c r="X1170" s="9" t="s">
        <v>12</v>
      </c>
    </row>
    <row r="1171" spans="1:74" s="4" customFormat="1" ht="80.099999999999994" customHeight="1" thickBot="1" x14ac:dyDescent="0.3">
      <c r="A1171" s="9">
        <f t="shared" ref="A1171" si="216">A1170+1</f>
        <v>1151</v>
      </c>
      <c r="B1171" s="9">
        <f t="shared" si="192"/>
        <v>27</v>
      </c>
      <c r="C1171" s="9" t="s">
        <v>109</v>
      </c>
      <c r="D1171" s="10" t="s">
        <v>689</v>
      </c>
      <c r="E1171" s="9" t="s">
        <v>689</v>
      </c>
      <c r="F1171" s="9" t="s">
        <v>754</v>
      </c>
      <c r="G1171" s="9" t="s">
        <v>754</v>
      </c>
      <c r="H1171" s="9" t="s">
        <v>787</v>
      </c>
      <c r="I1171" s="9" t="s">
        <v>788</v>
      </c>
      <c r="J1171" s="9" t="s">
        <v>369</v>
      </c>
      <c r="K1171" s="9" t="s">
        <v>754</v>
      </c>
      <c r="L1171" s="9">
        <v>31.204989000000001</v>
      </c>
      <c r="M1171" s="9">
        <v>69.383691999999996</v>
      </c>
      <c r="N1171" s="9" t="s">
        <v>6</v>
      </c>
      <c r="O1171" s="9" t="s">
        <v>7</v>
      </c>
      <c r="P1171" s="79" t="s">
        <v>8</v>
      </c>
      <c r="Q1171" s="9"/>
      <c r="R1171" s="9">
        <v>1</v>
      </c>
      <c r="S1171" s="79"/>
      <c r="T1171" s="9" t="s">
        <v>719</v>
      </c>
      <c r="U1171" s="9">
        <v>12900</v>
      </c>
      <c r="V1171" s="209" t="s">
        <v>10</v>
      </c>
      <c r="W1171" s="10" t="s">
        <v>107</v>
      </c>
      <c r="X1171" s="9" t="s">
        <v>12</v>
      </c>
    </row>
    <row r="1172" spans="1:74" s="4" customFormat="1" ht="80.099999999999994" customHeight="1" thickBot="1" x14ac:dyDescent="0.3">
      <c r="A1172" s="9">
        <f t="shared" ref="A1172" si="217">A1171+1</f>
        <v>1152</v>
      </c>
      <c r="B1172" s="9">
        <f t="shared" si="192"/>
        <v>28</v>
      </c>
      <c r="C1172" s="9" t="s">
        <v>109</v>
      </c>
      <c r="D1172" s="10" t="s">
        <v>689</v>
      </c>
      <c r="E1172" s="9" t="s">
        <v>689</v>
      </c>
      <c r="F1172" s="9" t="s">
        <v>769</v>
      </c>
      <c r="G1172" s="9" t="s">
        <v>769</v>
      </c>
      <c r="H1172" s="9" t="s">
        <v>789</v>
      </c>
      <c r="I1172" s="9" t="s">
        <v>790</v>
      </c>
      <c r="J1172" s="9" t="s">
        <v>369</v>
      </c>
      <c r="K1172" s="9" t="s">
        <v>2449</v>
      </c>
      <c r="L1172" s="9">
        <v>31.277854999999999</v>
      </c>
      <c r="M1172" s="9">
        <v>69.445774999999998</v>
      </c>
      <c r="N1172" s="9" t="s">
        <v>6</v>
      </c>
      <c r="O1172" s="9" t="s">
        <v>7</v>
      </c>
      <c r="P1172" s="79" t="s">
        <v>8</v>
      </c>
      <c r="Q1172" s="9"/>
      <c r="R1172" s="9">
        <v>1</v>
      </c>
      <c r="S1172" s="79"/>
      <c r="T1172" s="9" t="s">
        <v>719</v>
      </c>
      <c r="U1172" s="9">
        <v>12900</v>
      </c>
      <c r="V1172" s="209" t="s">
        <v>10</v>
      </c>
      <c r="W1172" s="10" t="s">
        <v>107</v>
      </c>
      <c r="X1172" s="9" t="s">
        <v>12</v>
      </c>
    </row>
    <row r="1173" spans="1:74" s="4" customFormat="1" ht="80.099999999999994" customHeight="1" thickBot="1" x14ac:dyDescent="0.3">
      <c r="A1173" s="9">
        <f t="shared" ref="A1173" si="218">A1172+1</f>
        <v>1153</v>
      </c>
      <c r="B1173" s="9">
        <f t="shared" si="192"/>
        <v>29</v>
      </c>
      <c r="C1173" s="9" t="s">
        <v>109</v>
      </c>
      <c r="D1173" s="10" t="s">
        <v>689</v>
      </c>
      <c r="E1173" s="9" t="s">
        <v>689</v>
      </c>
      <c r="F1173" s="9" t="s">
        <v>791</v>
      </c>
      <c r="G1173" s="9" t="s">
        <v>791</v>
      </c>
      <c r="H1173" s="9" t="s">
        <v>792</v>
      </c>
      <c r="I1173" s="9" t="s">
        <v>793</v>
      </c>
      <c r="J1173" s="9" t="s">
        <v>369</v>
      </c>
      <c r="K1173" s="9" t="s">
        <v>2450</v>
      </c>
      <c r="L1173" s="9">
        <v>31.28227</v>
      </c>
      <c r="M1173" s="9">
        <v>69.486933399999998</v>
      </c>
      <c r="N1173" s="9" t="s">
        <v>6</v>
      </c>
      <c r="O1173" s="9" t="s">
        <v>7</v>
      </c>
      <c r="P1173" s="79" t="s">
        <v>8</v>
      </c>
      <c r="Q1173" s="9"/>
      <c r="R1173" s="9">
        <v>1</v>
      </c>
      <c r="S1173" s="79"/>
      <c r="T1173" s="9" t="s">
        <v>719</v>
      </c>
      <c r="U1173" s="9">
        <v>12900</v>
      </c>
      <c r="V1173" s="209" t="s">
        <v>10</v>
      </c>
      <c r="W1173" s="10" t="s">
        <v>107</v>
      </c>
      <c r="X1173" s="9" t="s">
        <v>12</v>
      </c>
    </row>
    <row r="1174" spans="1:74" s="4" customFormat="1" ht="80.099999999999994" customHeight="1" thickBot="1" x14ac:dyDescent="0.3">
      <c r="A1174" s="9">
        <f t="shared" ref="A1174" si="219">A1173+1</f>
        <v>1154</v>
      </c>
      <c r="B1174" s="9">
        <f t="shared" si="192"/>
        <v>30</v>
      </c>
      <c r="C1174" s="9" t="s">
        <v>109</v>
      </c>
      <c r="D1174" s="10" t="s">
        <v>689</v>
      </c>
      <c r="E1174" s="9" t="s">
        <v>689</v>
      </c>
      <c r="F1174" s="9" t="s">
        <v>704</v>
      </c>
      <c r="G1174" s="9" t="s">
        <v>704</v>
      </c>
      <c r="H1174" s="9" t="s">
        <v>146</v>
      </c>
      <c r="I1174" s="9" t="s">
        <v>794</v>
      </c>
      <c r="J1174" s="9" t="s">
        <v>369</v>
      </c>
      <c r="K1174" s="9" t="s">
        <v>704</v>
      </c>
      <c r="L1174" s="9">
        <v>31.298829900000001</v>
      </c>
      <c r="M1174" s="9">
        <v>69.480130000000003</v>
      </c>
      <c r="N1174" s="9" t="s">
        <v>6</v>
      </c>
      <c r="O1174" s="9" t="s">
        <v>7</v>
      </c>
      <c r="P1174" s="79" t="s">
        <v>8</v>
      </c>
      <c r="Q1174" s="9"/>
      <c r="R1174" s="9">
        <v>1</v>
      </c>
      <c r="S1174" s="79"/>
      <c r="T1174" s="9" t="s">
        <v>719</v>
      </c>
      <c r="U1174" s="9">
        <v>12900</v>
      </c>
      <c r="V1174" s="209" t="s">
        <v>10</v>
      </c>
      <c r="W1174" s="10" t="s">
        <v>107</v>
      </c>
      <c r="X1174" s="9" t="s">
        <v>12</v>
      </c>
    </row>
    <row r="1175" spans="1:74" s="4" customFormat="1" ht="80.099999999999994" customHeight="1" thickBot="1" x14ac:dyDescent="0.3">
      <c r="A1175" s="9">
        <f t="shared" ref="A1175" si="220">A1174+1</f>
        <v>1155</v>
      </c>
      <c r="B1175" s="9">
        <f t="shared" si="192"/>
        <v>31</v>
      </c>
      <c r="C1175" s="9" t="s">
        <v>109</v>
      </c>
      <c r="D1175" s="10" t="s">
        <v>689</v>
      </c>
      <c r="E1175" s="9" t="s">
        <v>689</v>
      </c>
      <c r="F1175" s="9" t="s">
        <v>795</v>
      </c>
      <c r="G1175" s="9" t="s">
        <v>795</v>
      </c>
      <c r="H1175" s="9" t="s">
        <v>796</v>
      </c>
      <c r="I1175" s="9" t="s">
        <v>797</v>
      </c>
      <c r="J1175" s="9" t="s">
        <v>369</v>
      </c>
      <c r="K1175" s="9" t="s">
        <v>795</v>
      </c>
      <c r="L1175" s="9">
        <v>31.282279979999998</v>
      </c>
      <c r="M1175" s="9">
        <v>69.486866000000006</v>
      </c>
      <c r="N1175" s="9" t="s">
        <v>6</v>
      </c>
      <c r="O1175" s="9" t="s">
        <v>7</v>
      </c>
      <c r="P1175" s="79" t="s">
        <v>8</v>
      </c>
      <c r="Q1175" s="9"/>
      <c r="R1175" s="9">
        <v>1</v>
      </c>
      <c r="S1175" s="79"/>
      <c r="T1175" s="9" t="s">
        <v>719</v>
      </c>
      <c r="U1175" s="9">
        <v>12900</v>
      </c>
      <c r="V1175" s="209" t="s">
        <v>10</v>
      </c>
      <c r="W1175" s="10" t="s">
        <v>107</v>
      </c>
      <c r="X1175" s="9" t="s">
        <v>12</v>
      </c>
    </row>
    <row r="1176" spans="1:74" s="4" customFormat="1" ht="80.099999999999994" customHeight="1" thickBot="1" x14ac:dyDescent="0.3">
      <c r="A1176" s="9">
        <f t="shared" ref="A1176" si="221">A1175+1</f>
        <v>1156</v>
      </c>
      <c r="B1176" s="9">
        <f t="shared" si="192"/>
        <v>32</v>
      </c>
      <c r="C1176" s="9" t="s">
        <v>109</v>
      </c>
      <c r="D1176" s="10" t="s">
        <v>689</v>
      </c>
      <c r="E1176" s="9" t="s">
        <v>689</v>
      </c>
      <c r="F1176" s="9" t="s">
        <v>798</v>
      </c>
      <c r="G1176" s="9" t="s">
        <v>798</v>
      </c>
      <c r="H1176" s="9" t="s">
        <v>799</v>
      </c>
      <c r="I1176" s="9" t="s">
        <v>800</v>
      </c>
      <c r="J1176" s="9" t="s">
        <v>369</v>
      </c>
      <c r="K1176" s="9" t="s">
        <v>798</v>
      </c>
      <c r="L1176" s="9" t="s">
        <v>2557</v>
      </c>
      <c r="M1176" s="9">
        <v>69.467650000000006</v>
      </c>
      <c r="N1176" s="9" t="s">
        <v>6</v>
      </c>
      <c r="O1176" s="9" t="s">
        <v>7</v>
      </c>
      <c r="P1176" s="79" t="s">
        <v>8</v>
      </c>
      <c r="Q1176" s="9"/>
      <c r="R1176" s="9">
        <v>1</v>
      </c>
      <c r="S1176" s="79"/>
      <c r="T1176" s="9" t="s">
        <v>719</v>
      </c>
      <c r="U1176" s="9">
        <v>12900</v>
      </c>
      <c r="V1176" s="209" t="s">
        <v>10</v>
      </c>
      <c r="W1176" s="10" t="s">
        <v>107</v>
      </c>
      <c r="X1176" s="9" t="s">
        <v>12</v>
      </c>
    </row>
    <row r="1177" spans="1:74" s="4" customFormat="1" ht="80.099999999999994" customHeight="1" thickBot="1" x14ac:dyDescent="0.3">
      <c r="A1177" s="9">
        <f t="shared" ref="A1177" si="222">A1176+1</f>
        <v>1157</v>
      </c>
      <c r="B1177" s="9">
        <f t="shared" si="192"/>
        <v>33</v>
      </c>
      <c r="C1177" s="9" t="s">
        <v>109</v>
      </c>
      <c r="D1177" s="10" t="s">
        <v>689</v>
      </c>
      <c r="E1177" s="9" t="s">
        <v>689</v>
      </c>
      <c r="F1177" s="9" t="s">
        <v>801</v>
      </c>
      <c r="G1177" s="9" t="s">
        <v>801</v>
      </c>
      <c r="H1177" s="9" t="s">
        <v>802</v>
      </c>
      <c r="I1177" s="9" t="s">
        <v>803</v>
      </c>
      <c r="J1177" s="9" t="s">
        <v>369</v>
      </c>
      <c r="K1177" s="9" t="s">
        <v>801</v>
      </c>
      <c r="L1177" s="9">
        <v>31.206709</v>
      </c>
      <c r="M1177" s="9">
        <v>69.383688899999996</v>
      </c>
      <c r="N1177" s="9" t="s">
        <v>6</v>
      </c>
      <c r="O1177" s="9" t="s">
        <v>7</v>
      </c>
      <c r="P1177" s="79" t="s">
        <v>8</v>
      </c>
      <c r="Q1177" s="9"/>
      <c r="R1177" s="9">
        <v>1</v>
      </c>
      <c r="S1177" s="79"/>
      <c r="T1177" s="9" t="s">
        <v>719</v>
      </c>
      <c r="U1177" s="9">
        <v>12900</v>
      </c>
      <c r="V1177" s="209" t="s">
        <v>10</v>
      </c>
      <c r="W1177" s="10" t="s">
        <v>107</v>
      </c>
      <c r="X1177" s="9" t="s">
        <v>12</v>
      </c>
    </row>
    <row r="1178" spans="1:74" s="4" customFormat="1" ht="80.099999999999994" customHeight="1" thickBot="1" x14ac:dyDescent="0.3">
      <c r="A1178" s="9">
        <f t="shared" ref="A1178" si="223">A1177+1</f>
        <v>1158</v>
      </c>
      <c r="B1178" s="9">
        <f t="shared" si="192"/>
        <v>34</v>
      </c>
      <c r="C1178" s="9" t="s">
        <v>109</v>
      </c>
      <c r="D1178" s="10" t="s">
        <v>689</v>
      </c>
      <c r="E1178" s="9" t="s">
        <v>689</v>
      </c>
      <c r="F1178" s="9" t="s">
        <v>804</v>
      </c>
      <c r="G1178" s="9" t="s">
        <v>804</v>
      </c>
      <c r="H1178" s="9" t="s">
        <v>805</v>
      </c>
      <c r="I1178" s="9" t="s">
        <v>806</v>
      </c>
      <c r="J1178" s="9" t="s">
        <v>369</v>
      </c>
      <c r="K1178" s="9" t="s">
        <v>804</v>
      </c>
      <c r="L1178" s="9" t="s">
        <v>2558</v>
      </c>
      <c r="M1178" s="9">
        <v>69.446774000000005</v>
      </c>
      <c r="N1178" s="9" t="s">
        <v>6</v>
      </c>
      <c r="O1178" s="9" t="s">
        <v>7</v>
      </c>
      <c r="P1178" s="79" t="s">
        <v>8</v>
      </c>
      <c r="Q1178" s="9"/>
      <c r="R1178" s="9">
        <v>1</v>
      </c>
      <c r="S1178" s="79"/>
      <c r="T1178" s="9" t="s">
        <v>719</v>
      </c>
      <c r="U1178" s="9">
        <v>12900</v>
      </c>
      <c r="V1178" s="209" t="s">
        <v>10</v>
      </c>
      <c r="W1178" s="10" t="s">
        <v>107</v>
      </c>
      <c r="X1178" s="9" t="s">
        <v>12</v>
      </c>
    </row>
    <row r="1179" spans="1:74" s="4" customFormat="1" ht="80.099999999999994" customHeight="1" thickBot="1" x14ac:dyDescent="0.3">
      <c r="A1179" s="9">
        <f t="shared" ref="A1179" si="224">A1178+1</f>
        <v>1159</v>
      </c>
      <c r="B1179" s="9">
        <f t="shared" si="192"/>
        <v>35</v>
      </c>
      <c r="C1179" s="9" t="s">
        <v>109</v>
      </c>
      <c r="D1179" s="10" t="s">
        <v>689</v>
      </c>
      <c r="E1179" s="9" t="s">
        <v>689</v>
      </c>
      <c r="F1179" s="9" t="s">
        <v>807</v>
      </c>
      <c r="G1179" s="9" t="s">
        <v>807</v>
      </c>
      <c r="H1179" s="9" t="s">
        <v>683</v>
      </c>
      <c r="I1179" s="9" t="s">
        <v>808</v>
      </c>
      <c r="J1179" s="9" t="s">
        <v>369</v>
      </c>
      <c r="K1179" s="9" t="s">
        <v>807</v>
      </c>
      <c r="L1179" s="9">
        <v>31.282277000000001</v>
      </c>
      <c r="M1179" s="9">
        <v>69.476754</v>
      </c>
      <c r="N1179" s="9" t="s">
        <v>6</v>
      </c>
      <c r="O1179" s="9" t="s">
        <v>7</v>
      </c>
      <c r="P1179" s="79" t="s">
        <v>8</v>
      </c>
      <c r="Q1179" s="9"/>
      <c r="R1179" s="9">
        <v>1</v>
      </c>
      <c r="S1179" s="79"/>
      <c r="T1179" s="9" t="s">
        <v>719</v>
      </c>
      <c r="U1179" s="9">
        <v>12900</v>
      </c>
      <c r="V1179" s="209" t="s">
        <v>10</v>
      </c>
      <c r="W1179" s="10" t="s">
        <v>107</v>
      </c>
      <c r="X1179" s="9" t="s">
        <v>12</v>
      </c>
    </row>
    <row r="1180" spans="1:74" s="4" customFormat="1" ht="80.099999999999994" customHeight="1" thickBot="1" x14ac:dyDescent="0.3">
      <c r="A1180" s="9">
        <f t="shared" ref="A1180" si="225">A1179+1</f>
        <v>1160</v>
      </c>
      <c r="B1180" s="9">
        <f t="shared" si="192"/>
        <v>36</v>
      </c>
      <c r="C1180" s="9" t="s">
        <v>109</v>
      </c>
      <c r="D1180" s="10" t="s">
        <v>689</v>
      </c>
      <c r="E1180" s="9" t="s">
        <v>689</v>
      </c>
      <c r="F1180" s="9" t="s">
        <v>713</v>
      </c>
      <c r="G1180" s="9" t="s">
        <v>713</v>
      </c>
      <c r="H1180" s="9" t="s">
        <v>809</v>
      </c>
      <c r="I1180" s="9" t="s">
        <v>810</v>
      </c>
      <c r="J1180" s="9" t="s">
        <v>369</v>
      </c>
      <c r="K1180" s="9" t="s">
        <v>2451</v>
      </c>
      <c r="L1180" s="9" t="s">
        <v>2559</v>
      </c>
      <c r="M1180" s="9">
        <v>69.467539000000002</v>
      </c>
      <c r="N1180" s="9" t="s">
        <v>6</v>
      </c>
      <c r="O1180" s="9" t="s">
        <v>7</v>
      </c>
      <c r="P1180" s="79" t="s">
        <v>8</v>
      </c>
      <c r="Q1180" s="9"/>
      <c r="R1180" s="9">
        <v>1</v>
      </c>
      <c r="S1180" s="79"/>
      <c r="T1180" s="9" t="s">
        <v>719</v>
      </c>
      <c r="U1180" s="9">
        <v>12900</v>
      </c>
      <c r="V1180" s="209" t="s">
        <v>10</v>
      </c>
      <c r="W1180" s="10" t="s">
        <v>107</v>
      </c>
      <c r="X1180" s="9" t="s">
        <v>12</v>
      </c>
    </row>
    <row r="1181" spans="1:74" s="4" customFormat="1" ht="80.099999999999994" customHeight="1" thickBot="1" x14ac:dyDescent="0.3">
      <c r="A1181" s="9">
        <f t="shared" ref="A1181" si="226">A1180+1</f>
        <v>1161</v>
      </c>
      <c r="B1181" s="9">
        <f t="shared" si="192"/>
        <v>37</v>
      </c>
      <c r="C1181" s="9" t="s">
        <v>109</v>
      </c>
      <c r="D1181" s="10" t="s">
        <v>689</v>
      </c>
      <c r="E1181" s="9" t="s">
        <v>689</v>
      </c>
      <c r="F1181" s="9" t="s">
        <v>811</v>
      </c>
      <c r="G1181" s="9" t="s">
        <v>811</v>
      </c>
      <c r="H1181" s="9" t="s">
        <v>812</v>
      </c>
      <c r="I1181" s="9" t="s">
        <v>813</v>
      </c>
      <c r="J1181" s="9" t="s">
        <v>369</v>
      </c>
      <c r="K1181" s="9" t="s">
        <v>811</v>
      </c>
      <c r="L1181" s="9">
        <v>31.282279899999999</v>
      </c>
      <c r="M1181" s="9">
        <v>69.48648</v>
      </c>
      <c r="N1181" s="9" t="s">
        <v>6</v>
      </c>
      <c r="O1181" s="9" t="s">
        <v>7</v>
      </c>
      <c r="P1181" s="79" t="s">
        <v>8</v>
      </c>
      <c r="Q1181" s="9"/>
      <c r="R1181" s="9">
        <v>1</v>
      </c>
      <c r="S1181" s="79"/>
      <c r="T1181" s="9" t="s">
        <v>719</v>
      </c>
      <c r="U1181" s="9">
        <v>12900</v>
      </c>
      <c r="V1181" s="209" t="s">
        <v>10</v>
      </c>
      <c r="W1181" s="10" t="s">
        <v>107</v>
      </c>
      <c r="X1181" s="9" t="s">
        <v>12</v>
      </c>
    </row>
    <row r="1182" spans="1:74" s="4" customFormat="1" ht="80.099999999999994" customHeight="1" thickBot="1" x14ac:dyDescent="0.3">
      <c r="A1182" s="9">
        <f t="shared" ref="A1182" si="227">A1181+1</f>
        <v>1162</v>
      </c>
      <c r="B1182" s="9">
        <f t="shared" si="192"/>
        <v>38</v>
      </c>
      <c r="C1182" s="9" t="s">
        <v>109</v>
      </c>
      <c r="D1182" s="10" t="s">
        <v>689</v>
      </c>
      <c r="E1182" s="9" t="s">
        <v>689</v>
      </c>
      <c r="F1182" s="9" t="s">
        <v>807</v>
      </c>
      <c r="G1182" s="9" t="s">
        <v>807</v>
      </c>
      <c r="H1182" s="9" t="s">
        <v>814</v>
      </c>
      <c r="I1182" s="9" t="s">
        <v>815</v>
      </c>
      <c r="J1182" s="9" t="s">
        <v>369</v>
      </c>
      <c r="K1182" s="9" t="s">
        <v>807</v>
      </c>
      <c r="L1182" s="9">
        <v>31.299978599999999</v>
      </c>
      <c r="M1182" s="9">
        <v>69.478859999999997</v>
      </c>
      <c r="N1182" s="9" t="s">
        <v>6</v>
      </c>
      <c r="O1182" s="9" t="s">
        <v>7</v>
      </c>
      <c r="P1182" s="79" t="s">
        <v>8</v>
      </c>
      <c r="Q1182" s="9"/>
      <c r="R1182" s="9">
        <v>1</v>
      </c>
      <c r="S1182" s="79"/>
      <c r="T1182" s="9" t="s">
        <v>719</v>
      </c>
      <c r="U1182" s="9">
        <v>12900</v>
      </c>
      <c r="V1182" s="209" t="s">
        <v>10</v>
      </c>
      <c r="W1182" s="10" t="s">
        <v>107</v>
      </c>
      <c r="X1182" s="9" t="s">
        <v>12</v>
      </c>
    </row>
    <row r="1183" spans="1:74" s="4" customFormat="1" ht="80.099999999999994" customHeight="1" thickBot="1" x14ac:dyDescent="0.3">
      <c r="A1183" s="9">
        <f t="shared" ref="A1183" si="228">A1182+1</f>
        <v>1163</v>
      </c>
      <c r="B1183" s="9">
        <f t="shared" si="192"/>
        <v>39</v>
      </c>
      <c r="C1183" s="9" t="s">
        <v>109</v>
      </c>
      <c r="D1183" s="10" t="s">
        <v>689</v>
      </c>
      <c r="E1183" s="9" t="s">
        <v>689</v>
      </c>
      <c r="F1183" s="9" t="s">
        <v>704</v>
      </c>
      <c r="G1183" s="9" t="s">
        <v>704</v>
      </c>
      <c r="H1183" s="9" t="s">
        <v>816</v>
      </c>
      <c r="I1183" s="9" t="s">
        <v>817</v>
      </c>
      <c r="J1183" s="9" t="s">
        <v>369</v>
      </c>
      <c r="K1183" s="9" t="s">
        <v>704</v>
      </c>
      <c r="L1183" s="9">
        <v>31.204875999999999</v>
      </c>
      <c r="M1183" s="9">
        <v>69.389334000000005</v>
      </c>
      <c r="N1183" s="9" t="s">
        <v>6</v>
      </c>
      <c r="O1183" s="9" t="s">
        <v>7</v>
      </c>
      <c r="P1183" s="79" t="s">
        <v>8</v>
      </c>
      <c r="Q1183" s="9"/>
      <c r="R1183" s="9">
        <v>1</v>
      </c>
      <c r="S1183" s="79"/>
      <c r="T1183" s="9" t="s">
        <v>719</v>
      </c>
      <c r="U1183" s="9">
        <v>12900</v>
      </c>
      <c r="V1183" s="209" t="s">
        <v>10</v>
      </c>
      <c r="W1183" s="10" t="s">
        <v>107</v>
      </c>
      <c r="X1183" s="9" t="s">
        <v>12</v>
      </c>
    </row>
    <row r="1184" spans="1:74" s="4" customFormat="1" ht="80.099999999999994" customHeight="1" x14ac:dyDescent="0.25">
      <c r="A1184" s="9">
        <f t="shared" ref="A1184" si="229">A1183+1</f>
        <v>1164</v>
      </c>
      <c r="B1184" s="9">
        <f t="shared" si="192"/>
        <v>40</v>
      </c>
      <c r="C1184" s="9" t="s">
        <v>109</v>
      </c>
      <c r="D1184" s="10" t="s">
        <v>689</v>
      </c>
      <c r="E1184" s="9" t="s">
        <v>689</v>
      </c>
      <c r="F1184" s="9" t="s">
        <v>807</v>
      </c>
      <c r="G1184" s="9" t="s">
        <v>807</v>
      </c>
      <c r="H1184" s="9" t="s">
        <v>818</v>
      </c>
      <c r="I1184" s="9" t="s">
        <v>819</v>
      </c>
      <c r="J1184" s="9" t="s">
        <v>369</v>
      </c>
      <c r="K1184" s="9" t="s">
        <v>807</v>
      </c>
      <c r="L1184" s="9">
        <v>31.287579999999998</v>
      </c>
      <c r="M1184" s="9">
        <v>69.447770000000006</v>
      </c>
      <c r="N1184" s="9" t="s">
        <v>6</v>
      </c>
      <c r="O1184" s="9" t="s">
        <v>7</v>
      </c>
      <c r="P1184" s="79" t="s">
        <v>8</v>
      </c>
      <c r="Q1184" s="9"/>
      <c r="R1184" s="9">
        <v>1</v>
      </c>
      <c r="S1184" s="186"/>
      <c r="T1184" s="30" t="s">
        <v>719</v>
      </c>
      <c r="U1184" s="9">
        <v>12900</v>
      </c>
      <c r="V1184" s="33" t="s">
        <v>10</v>
      </c>
      <c r="W1184" s="56" t="s">
        <v>107</v>
      </c>
      <c r="X1184" s="9" t="s">
        <v>12</v>
      </c>
    </row>
    <row r="1185" spans="1:74" s="4" customFormat="1" ht="80.099999999999994" customHeight="1" x14ac:dyDescent="0.25">
      <c r="A1185" s="9">
        <f t="shared" ref="A1185" si="230">A1184+1</f>
        <v>1165</v>
      </c>
      <c r="B1185" s="9">
        <f t="shared" ref="B1185" si="231">B1184+1</f>
        <v>41</v>
      </c>
      <c r="C1185" s="9" t="s">
        <v>109</v>
      </c>
      <c r="D1185" s="10" t="s">
        <v>689</v>
      </c>
      <c r="E1185" s="9" t="s">
        <v>689</v>
      </c>
      <c r="F1185" s="9" t="s">
        <v>807</v>
      </c>
      <c r="G1185" s="9" t="s">
        <v>807</v>
      </c>
      <c r="H1185" s="9" t="s">
        <v>820</v>
      </c>
      <c r="I1185" s="9" t="s">
        <v>821</v>
      </c>
      <c r="J1185" s="9" t="s">
        <v>369</v>
      </c>
      <c r="K1185" s="9" t="s">
        <v>807</v>
      </c>
      <c r="L1185" s="9">
        <v>31.288785000000001</v>
      </c>
      <c r="M1185" s="9">
        <v>69.776650000000004</v>
      </c>
      <c r="N1185" s="9" t="s">
        <v>6</v>
      </c>
      <c r="O1185" s="9" t="s">
        <v>7</v>
      </c>
      <c r="P1185" s="9" t="s">
        <v>8</v>
      </c>
      <c r="Q1185" s="9"/>
      <c r="R1185" s="9">
        <v>0.5</v>
      </c>
      <c r="S1185" s="9"/>
      <c r="T1185" s="61" t="s">
        <v>719</v>
      </c>
      <c r="U1185" s="9">
        <v>6450</v>
      </c>
      <c r="V1185" s="28" t="s">
        <v>10</v>
      </c>
      <c r="W1185" s="10" t="s">
        <v>107</v>
      </c>
      <c r="X1185" s="9" t="s">
        <v>12</v>
      </c>
    </row>
    <row r="1186" spans="1:74" s="4" customFormat="1" ht="80.099999999999994" customHeight="1" x14ac:dyDescent="0.25">
      <c r="A1186" s="73"/>
      <c r="Q1186" s="210">
        <f>SUM(Q1145:Q1185)</f>
        <v>0</v>
      </c>
      <c r="R1186" s="210">
        <f t="shared" ref="R1186:S1186" si="232">SUM(R1145:R1185)</f>
        <v>40.5</v>
      </c>
      <c r="S1186" s="210">
        <f t="shared" si="232"/>
        <v>0</v>
      </c>
      <c r="T1186" s="31"/>
      <c r="U1186" s="31"/>
      <c r="V1186" s="31"/>
      <c r="W1186" s="31"/>
      <c r="X1186" s="31"/>
      <c r="Y1186" s="31"/>
    </row>
    <row r="1187" spans="1:74" s="9" customFormat="1" ht="80.099999999999994" customHeight="1" x14ac:dyDescent="0.25">
      <c r="A1187" s="9">
        <f>A1129+1</f>
        <v>1117</v>
      </c>
      <c r="B1187" s="9">
        <v>1</v>
      </c>
      <c r="C1187" s="9" t="s">
        <v>103</v>
      </c>
      <c r="D1187" s="10" t="s">
        <v>689</v>
      </c>
      <c r="E1187" s="9" t="s">
        <v>689</v>
      </c>
      <c r="F1187" s="9" t="s">
        <v>690</v>
      </c>
      <c r="G1187" s="9" t="s">
        <v>690</v>
      </c>
      <c r="H1187" s="9" t="s">
        <v>222</v>
      </c>
      <c r="I1187" s="9" t="s">
        <v>691</v>
      </c>
      <c r="J1187" s="39" t="s">
        <v>369</v>
      </c>
      <c r="K1187" s="9" t="s">
        <v>690</v>
      </c>
      <c r="L1187" s="9">
        <v>31.256443999999998</v>
      </c>
      <c r="M1187" s="9">
        <v>69.484434500000006</v>
      </c>
      <c r="N1187" s="28" t="s">
        <v>6</v>
      </c>
      <c r="O1187" s="9" t="s">
        <v>7</v>
      </c>
      <c r="P1187" s="9" t="s">
        <v>8</v>
      </c>
      <c r="Q1187" s="9">
        <v>2</v>
      </c>
      <c r="T1187" s="9" t="s">
        <v>692</v>
      </c>
      <c r="U1187" s="9">
        <v>35250</v>
      </c>
      <c r="V1187" s="28" t="s">
        <v>10</v>
      </c>
      <c r="W1187" s="10" t="s">
        <v>107</v>
      </c>
      <c r="X1187" s="9" t="s">
        <v>693</v>
      </c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  <c r="AY1187" s="4"/>
      <c r="AZ1187" s="4"/>
      <c r="BA1187" s="4"/>
      <c r="BB1187" s="4"/>
      <c r="BC1187" s="4"/>
      <c r="BD1187" s="4"/>
      <c r="BE1187" s="4"/>
      <c r="BF1187" s="4"/>
      <c r="BG1187" s="4"/>
      <c r="BH1187" s="4"/>
      <c r="BI1187" s="4"/>
      <c r="BJ1187" s="4"/>
      <c r="BK1187" s="4"/>
      <c r="BL1187" s="4"/>
      <c r="BM1187" s="4"/>
      <c r="BN1187" s="4"/>
      <c r="BO1187" s="4"/>
      <c r="BP1187" s="4"/>
      <c r="BQ1187" s="4"/>
      <c r="BR1187" s="4"/>
      <c r="BS1187" s="4"/>
      <c r="BT1187" s="4"/>
      <c r="BU1187" s="4"/>
      <c r="BV1187" s="4"/>
    </row>
    <row r="1188" spans="1:74" s="9" customFormat="1" ht="80.099999999999994" customHeight="1" x14ac:dyDescent="0.25">
      <c r="A1188" s="9">
        <f>A1187+1</f>
        <v>1118</v>
      </c>
      <c r="B1188" s="9">
        <v>2</v>
      </c>
      <c r="C1188" s="9" t="s">
        <v>103</v>
      </c>
      <c r="D1188" s="10" t="s">
        <v>689</v>
      </c>
      <c r="E1188" s="9" t="s">
        <v>689</v>
      </c>
      <c r="F1188" s="9" t="s">
        <v>694</v>
      </c>
      <c r="G1188" s="9" t="s">
        <v>694</v>
      </c>
      <c r="H1188" s="9" t="s">
        <v>695</v>
      </c>
      <c r="I1188" s="9" t="s">
        <v>696</v>
      </c>
      <c r="J1188" s="39" t="s">
        <v>369</v>
      </c>
      <c r="K1188" s="9" t="s">
        <v>694</v>
      </c>
      <c r="L1188" s="9">
        <v>31.298475</v>
      </c>
      <c r="M1188" s="9">
        <v>69.638255999999998</v>
      </c>
      <c r="N1188" s="28" t="s">
        <v>6</v>
      </c>
      <c r="O1188" s="9" t="s">
        <v>7</v>
      </c>
      <c r="P1188" s="9" t="s">
        <v>8</v>
      </c>
      <c r="Q1188" s="9">
        <v>2</v>
      </c>
      <c r="T1188" s="9" t="s">
        <v>692</v>
      </c>
      <c r="U1188" s="9">
        <v>35250</v>
      </c>
      <c r="V1188" s="28" t="s">
        <v>10</v>
      </c>
      <c r="W1188" s="10" t="s">
        <v>107</v>
      </c>
      <c r="X1188" s="9" t="s">
        <v>693</v>
      </c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A1188" s="4"/>
      <c r="BB1188" s="4"/>
      <c r="BC1188" s="4"/>
      <c r="BD1188" s="4"/>
      <c r="BE1188" s="4"/>
      <c r="BF1188" s="4"/>
      <c r="BG1188" s="4"/>
      <c r="BH1188" s="4"/>
      <c r="BI1188" s="4"/>
      <c r="BJ1188" s="4"/>
      <c r="BK1188" s="4"/>
      <c r="BL1188" s="4"/>
      <c r="BM1188" s="4"/>
      <c r="BN1188" s="4"/>
      <c r="BO1188" s="4"/>
      <c r="BP1188" s="4"/>
      <c r="BQ1188" s="4"/>
      <c r="BR1188" s="4"/>
      <c r="BS1188" s="4"/>
      <c r="BT1188" s="4"/>
      <c r="BU1188" s="4"/>
      <c r="BV1188" s="4"/>
    </row>
    <row r="1189" spans="1:74" s="9" customFormat="1" ht="80.099999999999994" customHeight="1" x14ac:dyDescent="0.25">
      <c r="A1189" s="9">
        <f t="shared" ref="A1189:B1195" si="233">A1188+1</f>
        <v>1119</v>
      </c>
      <c r="B1189" s="9">
        <v>3</v>
      </c>
      <c r="C1189" s="9" t="s">
        <v>103</v>
      </c>
      <c r="D1189" s="10" t="s">
        <v>689</v>
      </c>
      <c r="E1189" s="9" t="s">
        <v>689</v>
      </c>
      <c r="F1189" s="9" t="s">
        <v>697</v>
      </c>
      <c r="G1189" s="9" t="s">
        <v>697</v>
      </c>
      <c r="H1189" s="9" t="s">
        <v>698</v>
      </c>
      <c r="I1189" s="9" t="s">
        <v>699</v>
      </c>
      <c r="J1189" s="39" t="s">
        <v>369</v>
      </c>
      <c r="K1189" s="9" t="s">
        <v>697</v>
      </c>
      <c r="L1189" s="9">
        <v>31.205375</v>
      </c>
      <c r="M1189" s="9">
        <v>69.674351999999999</v>
      </c>
      <c r="N1189" s="28" t="s">
        <v>6</v>
      </c>
      <c r="O1189" s="9" t="s">
        <v>7</v>
      </c>
      <c r="P1189" s="9" t="s">
        <v>8</v>
      </c>
      <c r="Q1189" s="9">
        <v>2</v>
      </c>
      <c r="T1189" s="9" t="s">
        <v>692</v>
      </c>
      <c r="U1189" s="9">
        <v>35250</v>
      </c>
      <c r="V1189" s="28" t="s">
        <v>10</v>
      </c>
      <c r="W1189" s="10" t="s">
        <v>107</v>
      </c>
      <c r="X1189" s="9" t="s">
        <v>693</v>
      </c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"/>
      <c r="AZ1189" s="4"/>
      <c r="BA1189" s="4"/>
      <c r="BB1189" s="4"/>
      <c r="BC1189" s="4"/>
      <c r="BD1189" s="4"/>
      <c r="BE1189" s="4"/>
      <c r="BF1189" s="4"/>
      <c r="BG1189" s="4"/>
      <c r="BH1189" s="4"/>
      <c r="BI1189" s="4"/>
      <c r="BJ1189" s="4"/>
      <c r="BK1189" s="4"/>
      <c r="BL1189" s="4"/>
      <c r="BM1189" s="4"/>
      <c r="BN1189" s="4"/>
      <c r="BO1189" s="4"/>
      <c r="BP1189" s="4"/>
      <c r="BQ1189" s="4"/>
      <c r="BR1189" s="4"/>
      <c r="BS1189" s="4"/>
      <c r="BT1189" s="4"/>
      <c r="BU1189" s="4"/>
      <c r="BV1189" s="4"/>
    </row>
    <row r="1190" spans="1:74" s="4" customFormat="1" ht="80.099999999999994" customHeight="1" x14ac:dyDescent="0.25">
      <c r="A1190" s="73"/>
      <c r="J1190" s="118"/>
      <c r="N1190" s="31"/>
      <c r="Q1190" s="210">
        <f>SUM(Q1187:Q1189)</f>
        <v>6</v>
      </c>
      <c r="R1190" s="210">
        <f t="shared" ref="R1190:S1190" si="234">SUM(R1187:R1189)</f>
        <v>0</v>
      </c>
      <c r="S1190" s="210">
        <f t="shared" si="234"/>
        <v>0</v>
      </c>
      <c r="V1190" s="31"/>
    </row>
    <row r="1191" spans="1:74" s="9" customFormat="1" ht="80.099999999999994" customHeight="1" x14ac:dyDescent="0.25">
      <c r="A1191" s="9">
        <f>A1189+1</f>
        <v>1120</v>
      </c>
      <c r="B1191" s="9">
        <v>1</v>
      </c>
      <c r="C1191" s="9" t="s">
        <v>216</v>
      </c>
      <c r="D1191" s="10" t="s">
        <v>689</v>
      </c>
      <c r="E1191" s="9" t="s">
        <v>689</v>
      </c>
      <c r="F1191" s="9" t="s">
        <v>700</v>
      </c>
      <c r="G1191" s="9" t="s">
        <v>700</v>
      </c>
      <c r="H1191" s="9" t="s">
        <v>701</v>
      </c>
      <c r="I1191" s="9" t="s">
        <v>702</v>
      </c>
      <c r="J1191" s="39" t="s">
        <v>369</v>
      </c>
      <c r="K1191" s="9" t="s">
        <v>700</v>
      </c>
      <c r="L1191" s="9">
        <v>31.27534</v>
      </c>
      <c r="M1191" s="9">
        <v>69.754343000000006</v>
      </c>
      <c r="N1191" s="33" t="s">
        <v>6</v>
      </c>
      <c r="O1191" s="30" t="s">
        <v>7</v>
      </c>
      <c r="P1191" s="186" t="s">
        <v>8</v>
      </c>
      <c r="Q1191" s="9">
        <v>2</v>
      </c>
      <c r="S1191" s="79"/>
      <c r="T1191" s="9" t="s">
        <v>703</v>
      </c>
      <c r="U1191" s="9">
        <v>35250</v>
      </c>
      <c r="V1191" s="33" t="s">
        <v>10</v>
      </c>
      <c r="W1191" s="10" t="s">
        <v>107</v>
      </c>
      <c r="X1191" s="9" t="s">
        <v>693</v>
      </c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  <c r="AZ1191" s="4"/>
      <c r="BA1191" s="4"/>
      <c r="BB1191" s="4"/>
      <c r="BC1191" s="4"/>
      <c r="BD1191" s="4"/>
      <c r="BE1191" s="4"/>
      <c r="BF1191" s="4"/>
      <c r="BG1191" s="4"/>
      <c r="BH1191" s="4"/>
      <c r="BI1191" s="4"/>
      <c r="BJ1191" s="4"/>
      <c r="BK1191" s="4"/>
      <c r="BL1191" s="4"/>
      <c r="BM1191" s="4"/>
      <c r="BN1191" s="4"/>
      <c r="BO1191" s="4"/>
      <c r="BP1191" s="4"/>
      <c r="BQ1191" s="4"/>
      <c r="BR1191" s="4"/>
      <c r="BS1191" s="4"/>
      <c r="BT1191" s="4"/>
      <c r="BU1191" s="4"/>
      <c r="BV1191" s="4"/>
    </row>
    <row r="1192" spans="1:74" s="9" customFormat="1" ht="80.099999999999994" customHeight="1" x14ac:dyDescent="0.25">
      <c r="A1192" s="9">
        <f t="shared" si="233"/>
        <v>1121</v>
      </c>
      <c r="B1192" s="9">
        <f>B1191+1</f>
        <v>2</v>
      </c>
      <c r="C1192" s="9" t="s">
        <v>216</v>
      </c>
      <c r="D1192" s="10" t="s">
        <v>689</v>
      </c>
      <c r="E1192" s="9" t="s">
        <v>689</v>
      </c>
      <c r="F1192" s="9" t="s">
        <v>704</v>
      </c>
      <c r="G1192" s="9" t="s">
        <v>704</v>
      </c>
      <c r="H1192" s="9" t="s">
        <v>705</v>
      </c>
      <c r="I1192" s="9" t="s">
        <v>706</v>
      </c>
      <c r="J1192" s="39" t="s">
        <v>369</v>
      </c>
      <c r="K1192" s="9" t="s">
        <v>704</v>
      </c>
      <c r="L1192" s="9">
        <v>31.286429999999999</v>
      </c>
      <c r="M1192" s="9">
        <v>69.85324</v>
      </c>
      <c r="N1192" s="33" t="s">
        <v>6</v>
      </c>
      <c r="O1192" s="30" t="s">
        <v>7</v>
      </c>
      <c r="P1192" s="186" t="s">
        <v>8</v>
      </c>
      <c r="Q1192" s="9">
        <v>2</v>
      </c>
      <c r="S1192" s="79"/>
      <c r="T1192" s="9" t="s">
        <v>703</v>
      </c>
      <c r="U1192" s="9">
        <v>35250</v>
      </c>
      <c r="V1192" s="33" t="s">
        <v>10</v>
      </c>
      <c r="W1192" s="10" t="s">
        <v>107</v>
      </c>
      <c r="X1192" s="9" t="s">
        <v>693</v>
      </c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  <c r="BH1192" s="4"/>
      <c r="BI1192" s="4"/>
      <c r="BJ1192" s="4"/>
      <c r="BK1192" s="4"/>
      <c r="BL1192" s="4"/>
      <c r="BM1192" s="4"/>
      <c r="BN1192" s="4"/>
      <c r="BO1192" s="4"/>
      <c r="BP1192" s="4"/>
      <c r="BQ1192" s="4"/>
      <c r="BR1192" s="4"/>
      <c r="BS1192" s="4"/>
      <c r="BT1192" s="4"/>
      <c r="BU1192" s="4"/>
      <c r="BV1192" s="4"/>
    </row>
    <row r="1193" spans="1:74" s="9" customFormat="1" ht="80.099999999999994" customHeight="1" x14ac:dyDescent="0.25">
      <c r="A1193" s="9">
        <f t="shared" si="233"/>
        <v>1122</v>
      </c>
      <c r="B1193" s="9">
        <f t="shared" si="233"/>
        <v>3</v>
      </c>
      <c r="C1193" s="9" t="s">
        <v>216</v>
      </c>
      <c r="D1193" s="10" t="s">
        <v>689</v>
      </c>
      <c r="E1193" s="9" t="s">
        <v>689</v>
      </c>
      <c r="F1193" s="9" t="s">
        <v>707</v>
      </c>
      <c r="G1193" s="9" t="s">
        <v>707</v>
      </c>
      <c r="H1193" s="9" t="s">
        <v>708</v>
      </c>
      <c r="I1193" s="9" t="s">
        <v>709</v>
      </c>
      <c r="J1193" s="39" t="s">
        <v>369</v>
      </c>
      <c r="K1193" s="9" t="s">
        <v>707</v>
      </c>
      <c r="L1193" s="9">
        <v>31.274966500000001</v>
      </c>
      <c r="M1193" s="9">
        <v>69.734326600000003</v>
      </c>
      <c r="N1193" s="33" t="s">
        <v>6</v>
      </c>
      <c r="O1193" s="30" t="s">
        <v>7</v>
      </c>
      <c r="P1193" s="186" t="s">
        <v>8</v>
      </c>
      <c r="Q1193" s="9">
        <v>2</v>
      </c>
      <c r="S1193" s="79"/>
      <c r="T1193" s="9" t="s">
        <v>703</v>
      </c>
      <c r="U1193" s="9">
        <v>35250</v>
      </c>
      <c r="V1193" s="33" t="s">
        <v>10</v>
      </c>
      <c r="W1193" s="10" t="s">
        <v>107</v>
      </c>
      <c r="X1193" s="9" t="s">
        <v>693</v>
      </c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A1193" s="4"/>
      <c r="BB1193" s="4"/>
      <c r="BC1193" s="4"/>
      <c r="BD1193" s="4"/>
      <c r="BE1193" s="4"/>
      <c r="BF1193" s="4"/>
      <c r="BG1193" s="4"/>
      <c r="BH1193" s="4"/>
      <c r="BI1193" s="4"/>
      <c r="BJ1193" s="4"/>
      <c r="BK1193" s="4"/>
      <c r="BL1193" s="4"/>
      <c r="BM1193" s="4"/>
      <c r="BN1193" s="4"/>
      <c r="BO1193" s="4"/>
      <c r="BP1193" s="4"/>
      <c r="BQ1193" s="4"/>
      <c r="BR1193" s="4"/>
      <c r="BS1193" s="4"/>
      <c r="BT1193" s="4"/>
      <c r="BU1193" s="4"/>
      <c r="BV1193" s="4"/>
    </row>
    <row r="1194" spans="1:74" s="9" customFormat="1" ht="80.099999999999994" customHeight="1" x14ac:dyDescent="0.25">
      <c r="A1194" s="9">
        <f t="shared" si="233"/>
        <v>1123</v>
      </c>
      <c r="B1194" s="9">
        <f t="shared" si="233"/>
        <v>4</v>
      </c>
      <c r="C1194" s="9" t="s">
        <v>216</v>
      </c>
      <c r="D1194" s="10" t="s">
        <v>689</v>
      </c>
      <c r="E1194" s="9" t="s">
        <v>689</v>
      </c>
      <c r="F1194" s="9" t="s">
        <v>710</v>
      </c>
      <c r="G1194" s="9" t="s">
        <v>710</v>
      </c>
      <c r="H1194" s="9" t="s">
        <v>711</v>
      </c>
      <c r="I1194" s="9" t="s">
        <v>712</v>
      </c>
      <c r="J1194" s="39" t="s">
        <v>369</v>
      </c>
      <c r="K1194" s="9" t="s">
        <v>710</v>
      </c>
      <c r="L1194" s="9">
        <v>31.743133</v>
      </c>
      <c r="M1194" s="9">
        <v>69.856334000000004</v>
      </c>
      <c r="N1194" s="33" t="s">
        <v>6</v>
      </c>
      <c r="O1194" s="30" t="s">
        <v>7</v>
      </c>
      <c r="P1194" s="186" t="s">
        <v>8</v>
      </c>
      <c r="Q1194" s="9">
        <v>2</v>
      </c>
      <c r="S1194" s="79"/>
      <c r="T1194" s="9" t="s">
        <v>703</v>
      </c>
      <c r="U1194" s="9">
        <v>35250</v>
      </c>
      <c r="V1194" s="33" t="s">
        <v>10</v>
      </c>
      <c r="W1194" s="10" t="s">
        <v>107</v>
      </c>
      <c r="X1194" s="9" t="s">
        <v>693</v>
      </c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  <c r="BS1194" s="4"/>
      <c r="BT1194" s="4"/>
      <c r="BU1194" s="4"/>
      <c r="BV1194" s="4"/>
    </row>
    <row r="1195" spans="1:74" s="9" customFormat="1" ht="80.099999999999994" customHeight="1" x14ac:dyDescent="0.25">
      <c r="A1195" s="9">
        <f t="shared" si="233"/>
        <v>1124</v>
      </c>
      <c r="B1195" s="9">
        <f t="shared" si="233"/>
        <v>5</v>
      </c>
      <c r="C1195" s="9" t="s">
        <v>216</v>
      </c>
      <c r="D1195" s="10" t="s">
        <v>689</v>
      </c>
      <c r="E1195" s="9" t="s">
        <v>689</v>
      </c>
      <c r="F1195" s="9" t="s">
        <v>2451</v>
      </c>
      <c r="G1195" s="9" t="s">
        <v>2451</v>
      </c>
      <c r="H1195" s="9" t="s">
        <v>714</v>
      </c>
      <c r="I1195" s="9" t="s">
        <v>715</v>
      </c>
      <c r="J1195" s="39" t="s">
        <v>369</v>
      </c>
      <c r="K1195" s="9" t="s">
        <v>2451</v>
      </c>
      <c r="L1195" s="9">
        <v>31.73424</v>
      </c>
      <c r="M1195" s="9">
        <v>69.734343999999993</v>
      </c>
      <c r="N1195" s="28" t="s">
        <v>6</v>
      </c>
      <c r="O1195" s="9" t="s">
        <v>7</v>
      </c>
      <c r="P1195" s="79" t="s">
        <v>8</v>
      </c>
      <c r="Q1195" s="9">
        <v>2</v>
      </c>
      <c r="T1195" s="9" t="s">
        <v>703</v>
      </c>
      <c r="U1195" s="9">
        <v>35250</v>
      </c>
      <c r="V1195" s="28" t="s">
        <v>10</v>
      </c>
      <c r="W1195" s="10" t="s">
        <v>107</v>
      </c>
      <c r="X1195" s="9" t="s">
        <v>693</v>
      </c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  <c r="AY1195" s="4"/>
      <c r="AZ1195" s="4"/>
      <c r="BA1195" s="4"/>
      <c r="BB1195" s="4"/>
      <c r="BC1195" s="4"/>
      <c r="BD1195" s="4"/>
      <c r="BE1195" s="4"/>
      <c r="BF1195" s="4"/>
      <c r="BG1195" s="4"/>
      <c r="BH1195" s="4"/>
      <c r="BI1195" s="4"/>
      <c r="BJ1195" s="4"/>
      <c r="BK1195" s="4"/>
      <c r="BL1195" s="4"/>
      <c r="BM1195" s="4"/>
      <c r="BN1195" s="4"/>
      <c r="BO1195" s="4"/>
      <c r="BP1195" s="4"/>
      <c r="BQ1195" s="4"/>
      <c r="BR1195" s="4"/>
      <c r="BS1195" s="4"/>
      <c r="BT1195" s="4"/>
      <c r="BU1195" s="4"/>
      <c r="BV1195" s="4"/>
    </row>
    <row r="1196" spans="1:74" s="4" customFormat="1" ht="80.099999999999994" customHeight="1" x14ac:dyDescent="0.25">
      <c r="A1196" s="73"/>
      <c r="J1196" s="118"/>
      <c r="N1196" s="31"/>
      <c r="Q1196" s="210">
        <f>SUM(Q1191:Q1195)</f>
        <v>10</v>
      </c>
      <c r="R1196" s="210">
        <f t="shared" ref="R1196:S1196" si="235">SUM(R1191:R1195)</f>
        <v>0</v>
      </c>
      <c r="S1196" s="210">
        <f t="shared" si="235"/>
        <v>0</v>
      </c>
      <c r="V1196" s="31"/>
    </row>
    <row r="1197" spans="1:74" s="4" customFormat="1" ht="80.099999999999994" customHeight="1" x14ac:dyDescent="0.25">
      <c r="A1197" s="9">
        <f>A1185+1</f>
        <v>1166</v>
      </c>
      <c r="B1197" s="9">
        <v>1</v>
      </c>
      <c r="C1197" s="9" t="s">
        <v>4424</v>
      </c>
      <c r="D1197" s="10" t="s">
        <v>6329</v>
      </c>
      <c r="E1197" s="9" t="s">
        <v>6030</v>
      </c>
      <c r="F1197" s="9" t="s">
        <v>6330</v>
      </c>
      <c r="G1197" s="9" t="s">
        <v>6330</v>
      </c>
      <c r="H1197" s="9" t="s">
        <v>2917</v>
      </c>
      <c r="I1197" s="9" t="s">
        <v>6331</v>
      </c>
      <c r="J1197" s="9" t="s">
        <v>6332</v>
      </c>
      <c r="K1197" s="9" t="s">
        <v>6333</v>
      </c>
      <c r="L1197" s="9">
        <v>29.275452999999999</v>
      </c>
      <c r="M1197" s="9">
        <v>67.385000000000005</v>
      </c>
      <c r="N1197" s="9" t="s">
        <v>6</v>
      </c>
      <c r="O1197" s="9" t="s">
        <v>5248</v>
      </c>
      <c r="P1197" s="9" t="s">
        <v>8</v>
      </c>
      <c r="Q1197" s="9"/>
      <c r="R1197" s="9">
        <v>5</v>
      </c>
      <c r="S1197" s="9"/>
      <c r="T1197" s="9" t="s">
        <v>933</v>
      </c>
      <c r="U1197" s="9">
        <v>64500</v>
      </c>
      <c r="V1197" s="9" t="s">
        <v>5249</v>
      </c>
      <c r="W1197" s="56" t="s">
        <v>107</v>
      </c>
      <c r="X1197" s="9" t="s">
        <v>4857</v>
      </c>
    </row>
    <row r="1198" spans="1:74" s="4" customFormat="1" ht="80.099999999999994" customHeight="1" x14ac:dyDescent="0.25">
      <c r="A1198" s="9">
        <f>A1197+1</f>
        <v>1167</v>
      </c>
      <c r="B1198" s="9">
        <v>2</v>
      </c>
      <c r="C1198" s="9" t="s">
        <v>4424</v>
      </c>
      <c r="D1198" s="10" t="s">
        <v>6329</v>
      </c>
      <c r="E1198" s="9" t="s">
        <v>6030</v>
      </c>
      <c r="F1198" s="9" t="s">
        <v>6334</v>
      </c>
      <c r="G1198" s="9" t="s">
        <v>6330</v>
      </c>
      <c r="H1198" s="9" t="s">
        <v>6335</v>
      </c>
      <c r="I1198" s="9" t="s">
        <v>6336</v>
      </c>
      <c r="J1198" s="9" t="s">
        <v>6337</v>
      </c>
      <c r="K1198" s="9" t="s">
        <v>6338</v>
      </c>
      <c r="L1198" s="9">
        <v>29.2937455</v>
      </c>
      <c r="M1198" s="9">
        <v>67.384259999999998</v>
      </c>
      <c r="N1198" s="9" t="s">
        <v>6</v>
      </c>
      <c r="O1198" s="9" t="s">
        <v>5248</v>
      </c>
      <c r="P1198" s="9" t="s">
        <v>8</v>
      </c>
      <c r="Q1198" s="9"/>
      <c r="R1198" s="9">
        <v>5</v>
      </c>
      <c r="S1198" s="9"/>
      <c r="T1198" s="9" t="s">
        <v>933</v>
      </c>
      <c r="U1198" s="9">
        <v>64500</v>
      </c>
      <c r="V1198" s="9" t="s">
        <v>5249</v>
      </c>
      <c r="W1198" s="56" t="s">
        <v>107</v>
      </c>
      <c r="X1198" s="9" t="s">
        <v>4857</v>
      </c>
    </row>
    <row r="1199" spans="1:74" s="4" customFormat="1" ht="80.099999999999994" customHeight="1" x14ac:dyDescent="0.25">
      <c r="A1199" s="9">
        <f t="shared" ref="A1199:A1246" si="236">A1198+1</f>
        <v>1168</v>
      </c>
      <c r="B1199" s="9">
        <v>3</v>
      </c>
      <c r="C1199" s="9" t="s">
        <v>4424</v>
      </c>
      <c r="D1199" s="10" t="s">
        <v>6329</v>
      </c>
      <c r="E1199" s="9" t="s">
        <v>6030</v>
      </c>
      <c r="F1199" s="9" t="s">
        <v>6339</v>
      </c>
      <c r="G1199" s="9" t="s">
        <v>6340</v>
      </c>
      <c r="H1199" s="9" t="s">
        <v>3050</v>
      </c>
      <c r="I1199" s="9" t="s">
        <v>6341</v>
      </c>
      <c r="J1199" s="9" t="s">
        <v>6342</v>
      </c>
      <c r="K1199" s="9" t="s">
        <v>6343</v>
      </c>
      <c r="L1199" s="9">
        <v>29.285118000000001</v>
      </c>
      <c r="M1199" s="9">
        <v>67.395759999999996</v>
      </c>
      <c r="N1199" s="9" t="s">
        <v>6</v>
      </c>
      <c r="O1199" s="9" t="s">
        <v>5248</v>
      </c>
      <c r="P1199" s="9" t="s">
        <v>8</v>
      </c>
      <c r="Q1199" s="9"/>
      <c r="R1199" s="9">
        <v>5</v>
      </c>
      <c r="S1199" s="9"/>
      <c r="T1199" s="9" t="s">
        <v>933</v>
      </c>
      <c r="U1199" s="9">
        <v>64500</v>
      </c>
      <c r="V1199" s="9" t="s">
        <v>5249</v>
      </c>
      <c r="W1199" s="56" t="s">
        <v>107</v>
      </c>
      <c r="X1199" s="9" t="s">
        <v>4857</v>
      </c>
    </row>
    <row r="1200" spans="1:74" s="4" customFormat="1" ht="80.099999999999994" customHeight="1" x14ac:dyDescent="0.25">
      <c r="A1200" s="9">
        <f t="shared" si="236"/>
        <v>1169</v>
      </c>
      <c r="B1200" s="9">
        <v>4</v>
      </c>
      <c r="C1200" s="9" t="s">
        <v>4424</v>
      </c>
      <c r="D1200" s="10" t="s">
        <v>6329</v>
      </c>
      <c r="E1200" s="9" t="s">
        <v>6030</v>
      </c>
      <c r="F1200" s="9" t="s">
        <v>6344</v>
      </c>
      <c r="G1200" s="9" t="s">
        <v>6340</v>
      </c>
      <c r="H1200" s="9" t="s">
        <v>6345</v>
      </c>
      <c r="I1200" s="9" t="s">
        <v>6346</v>
      </c>
      <c r="J1200" s="9" t="s">
        <v>6347</v>
      </c>
      <c r="K1200" s="9" t="s">
        <v>6348</v>
      </c>
      <c r="L1200" s="9">
        <v>29.274830000000001</v>
      </c>
      <c r="M1200" s="9">
        <v>67.364329999999995</v>
      </c>
      <c r="N1200" s="9" t="s">
        <v>6</v>
      </c>
      <c r="O1200" s="9" t="s">
        <v>5248</v>
      </c>
      <c r="P1200" s="9" t="s">
        <v>8</v>
      </c>
      <c r="Q1200" s="9"/>
      <c r="R1200" s="9">
        <v>5</v>
      </c>
      <c r="S1200" s="9"/>
      <c r="T1200" s="9" t="s">
        <v>933</v>
      </c>
      <c r="U1200" s="9">
        <v>64500</v>
      </c>
      <c r="V1200" s="9" t="s">
        <v>5249</v>
      </c>
      <c r="W1200" s="56" t="s">
        <v>107</v>
      </c>
      <c r="X1200" s="9" t="s">
        <v>4857</v>
      </c>
    </row>
    <row r="1201" spans="1:24" s="4" customFormat="1" ht="80.099999999999994" customHeight="1" x14ac:dyDescent="0.25">
      <c r="A1201" s="9">
        <f t="shared" si="236"/>
        <v>1170</v>
      </c>
      <c r="B1201" s="9">
        <v>5</v>
      </c>
      <c r="C1201" s="9" t="s">
        <v>4424</v>
      </c>
      <c r="D1201" s="10" t="s">
        <v>6329</v>
      </c>
      <c r="E1201" s="9" t="s">
        <v>6030</v>
      </c>
      <c r="F1201" s="9" t="s">
        <v>6344</v>
      </c>
      <c r="G1201" s="9" t="s">
        <v>6340</v>
      </c>
      <c r="H1201" s="9" t="s">
        <v>2913</v>
      </c>
      <c r="I1201" s="9" t="s">
        <v>6341</v>
      </c>
      <c r="J1201" s="9" t="s">
        <v>6349</v>
      </c>
      <c r="K1201" s="9" t="s">
        <v>6350</v>
      </c>
      <c r="L1201" s="9">
        <v>29.281320000000001</v>
      </c>
      <c r="M1201" s="9">
        <v>67.373869999999997</v>
      </c>
      <c r="N1201" s="9" t="s">
        <v>6</v>
      </c>
      <c r="O1201" s="9" t="s">
        <v>5248</v>
      </c>
      <c r="P1201" s="9" t="s">
        <v>8</v>
      </c>
      <c r="Q1201" s="9"/>
      <c r="R1201" s="9">
        <v>5</v>
      </c>
      <c r="S1201" s="9"/>
      <c r="T1201" s="9" t="s">
        <v>933</v>
      </c>
      <c r="U1201" s="9">
        <v>64500</v>
      </c>
      <c r="V1201" s="9" t="s">
        <v>5249</v>
      </c>
      <c r="W1201" s="56" t="s">
        <v>107</v>
      </c>
      <c r="X1201" s="9" t="s">
        <v>4857</v>
      </c>
    </row>
    <row r="1202" spans="1:24" s="4" customFormat="1" ht="80.099999999999994" customHeight="1" x14ac:dyDescent="0.25">
      <c r="A1202" s="9">
        <f t="shared" si="236"/>
        <v>1171</v>
      </c>
      <c r="B1202" s="9">
        <v>6</v>
      </c>
      <c r="C1202" s="9" t="s">
        <v>4424</v>
      </c>
      <c r="D1202" s="10" t="s">
        <v>6329</v>
      </c>
      <c r="E1202" s="9" t="s">
        <v>6030</v>
      </c>
      <c r="F1202" s="9" t="s">
        <v>6351</v>
      </c>
      <c r="G1202" s="9" t="s">
        <v>6352</v>
      </c>
      <c r="H1202" s="9" t="s">
        <v>6353</v>
      </c>
      <c r="I1202" s="9" t="s">
        <v>6354</v>
      </c>
      <c r="J1202" s="9" t="s">
        <v>6355</v>
      </c>
      <c r="K1202" s="9" t="s">
        <v>6356</v>
      </c>
      <c r="L1202" s="9">
        <v>29.275510000000001</v>
      </c>
      <c r="M1202" s="9">
        <v>67.357709999999997</v>
      </c>
      <c r="N1202" s="9" t="s">
        <v>6</v>
      </c>
      <c r="O1202" s="9" t="s">
        <v>5248</v>
      </c>
      <c r="P1202" s="9" t="s">
        <v>8</v>
      </c>
      <c r="Q1202" s="9"/>
      <c r="R1202" s="9">
        <v>5</v>
      </c>
      <c r="S1202" s="9"/>
      <c r="T1202" s="9" t="s">
        <v>933</v>
      </c>
      <c r="U1202" s="9">
        <v>64500</v>
      </c>
      <c r="V1202" s="9" t="s">
        <v>5249</v>
      </c>
      <c r="W1202" s="56" t="s">
        <v>107</v>
      </c>
      <c r="X1202" s="9" t="s">
        <v>4857</v>
      </c>
    </row>
    <row r="1203" spans="1:24" s="4" customFormat="1" ht="80.099999999999994" customHeight="1" x14ac:dyDescent="0.25">
      <c r="A1203" s="9">
        <f t="shared" si="236"/>
        <v>1172</v>
      </c>
      <c r="B1203" s="9">
        <v>7</v>
      </c>
      <c r="C1203" s="9" t="s">
        <v>4424</v>
      </c>
      <c r="D1203" s="10" t="s">
        <v>6329</v>
      </c>
      <c r="E1203" s="9" t="s">
        <v>2035</v>
      </c>
      <c r="F1203" s="9" t="s">
        <v>6357</v>
      </c>
      <c r="G1203" s="9" t="s">
        <v>6358</v>
      </c>
      <c r="H1203" s="9" t="s">
        <v>2960</v>
      </c>
      <c r="I1203" s="9" t="s">
        <v>6359</v>
      </c>
      <c r="J1203" s="9" t="s">
        <v>6360</v>
      </c>
      <c r="K1203" s="9" t="s">
        <v>6361</v>
      </c>
      <c r="L1203" s="9">
        <v>29.630420000000001</v>
      </c>
      <c r="M1203" s="9">
        <v>67.304810000000003</v>
      </c>
      <c r="N1203" s="9" t="s">
        <v>6</v>
      </c>
      <c r="O1203" s="9" t="s">
        <v>5248</v>
      </c>
      <c r="P1203" s="9" t="s">
        <v>8</v>
      </c>
      <c r="Q1203" s="9"/>
      <c r="R1203" s="9">
        <v>5</v>
      </c>
      <c r="S1203" s="9"/>
      <c r="T1203" s="9" t="s">
        <v>933</v>
      </c>
      <c r="U1203" s="9">
        <v>64500</v>
      </c>
      <c r="V1203" s="9" t="s">
        <v>5249</v>
      </c>
      <c r="W1203" s="56" t="s">
        <v>107</v>
      </c>
      <c r="X1203" s="9" t="s">
        <v>4857</v>
      </c>
    </row>
    <row r="1204" spans="1:24" s="4" customFormat="1" ht="80.099999999999994" customHeight="1" x14ac:dyDescent="0.25">
      <c r="A1204" s="9">
        <f t="shared" si="236"/>
        <v>1173</v>
      </c>
      <c r="B1204" s="9">
        <v>8</v>
      </c>
      <c r="C1204" s="9" t="s">
        <v>4424</v>
      </c>
      <c r="D1204" s="10" t="s">
        <v>6329</v>
      </c>
      <c r="E1204" s="9" t="s">
        <v>6030</v>
      </c>
      <c r="F1204" s="9" t="s">
        <v>6362</v>
      </c>
      <c r="G1204" s="9" t="s">
        <v>6352</v>
      </c>
      <c r="H1204" s="9" t="s">
        <v>6363</v>
      </c>
      <c r="I1204" s="9" t="s">
        <v>6364</v>
      </c>
      <c r="J1204" s="9" t="s">
        <v>6365</v>
      </c>
      <c r="K1204" s="9" t="s">
        <v>6362</v>
      </c>
      <c r="L1204" s="9">
        <v>29.26314</v>
      </c>
      <c r="M1204" s="9">
        <v>67.345830000000007</v>
      </c>
      <c r="N1204" s="9" t="s">
        <v>6</v>
      </c>
      <c r="O1204" s="9" t="s">
        <v>5248</v>
      </c>
      <c r="P1204" s="9" t="s">
        <v>8</v>
      </c>
      <c r="Q1204" s="9"/>
      <c r="R1204" s="9">
        <v>5</v>
      </c>
      <c r="S1204" s="9"/>
      <c r="T1204" s="9" t="s">
        <v>933</v>
      </c>
      <c r="U1204" s="9">
        <v>64500</v>
      </c>
      <c r="V1204" s="9" t="s">
        <v>5249</v>
      </c>
      <c r="W1204" s="56" t="s">
        <v>107</v>
      </c>
      <c r="X1204" s="9" t="s">
        <v>4857</v>
      </c>
    </row>
    <row r="1205" spans="1:24" s="4" customFormat="1" ht="80.099999999999994" customHeight="1" x14ac:dyDescent="0.25">
      <c r="A1205" s="9">
        <f t="shared" si="236"/>
        <v>1174</v>
      </c>
      <c r="B1205" s="9">
        <v>9</v>
      </c>
      <c r="C1205" s="9" t="s">
        <v>4424</v>
      </c>
      <c r="D1205" s="10" t="s">
        <v>6329</v>
      </c>
      <c r="E1205" s="9" t="s">
        <v>2035</v>
      </c>
      <c r="F1205" s="9" t="s">
        <v>6357</v>
      </c>
      <c r="G1205" s="9" t="s">
        <v>6358</v>
      </c>
      <c r="H1205" s="9" t="s">
        <v>6366</v>
      </c>
      <c r="I1205" s="9" t="s">
        <v>6367</v>
      </c>
      <c r="J1205" s="9" t="s">
        <v>6360</v>
      </c>
      <c r="K1205" s="9" t="s">
        <v>6361</v>
      </c>
      <c r="L1205" s="9">
        <v>29.74052</v>
      </c>
      <c r="M1205" s="9">
        <v>67.345410000000001</v>
      </c>
      <c r="N1205" s="9" t="s">
        <v>6</v>
      </c>
      <c r="O1205" s="9" t="s">
        <v>5248</v>
      </c>
      <c r="P1205" s="9" t="s">
        <v>8</v>
      </c>
      <c r="Q1205" s="9"/>
      <c r="R1205" s="9">
        <v>5</v>
      </c>
      <c r="S1205" s="9"/>
      <c r="T1205" s="9" t="s">
        <v>933</v>
      </c>
      <c r="U1205" s="9">
        <v>64500</v>
      </c>
      <c r="V1205" s="9" t="s">
        <v>5249</v>
      </c>
      <c r="W1205" s="56" t="s">
        <v>107</v>
      </c>
      <c r="X1205" s="9" t="s">
        <v>4857</v>
      </c>
    </row>
    <row r="1206" spans="1:24" s="4" customFormat="1" ht="80.099999999999994" customHeight="1" x14ac:dyDescent="0.25">
      <c r="A1206" s="9">
        <f t="shared" si="236"/>
        <v>1175</v>
      </c>
      <c r="B1206" s="9">
        <v>10</v>
      </c>
      <c r="C1206" s="9" t="s">
        <v>4424</v>
      </c>
      <c r="D1206" s="10" t="s">
        <v>6329</v>
      </c>
      <c r="E1206" s="9" t="s">
        <v>2035</v>
      </c>
      <c r="F1206" s="9" t="s">
        <v>6357</v>
      </c>
      <c r="G1206" s="9" t="s">
        <v>6358</v>
      </c>
      <c r="H1206" s="9" t="s">
        <v>6368</v>
      </c>
      <c r="I1206" s="9" t="s">
        <v>6369</v>
      </c>
      <c r="J1206" s="9" t="s">
        <v>6370</v>
      </c>
      <c r="K1206" s="9" t="s">
        <v>6361</v>
      </c>
      <c r="L1206" s="9">
        <v>29.720400000000001</v>
      </c>
      <c r="M1206" s="9">
        <v>67.345010000000002</v>
      </c>
      <c r="N1206" s="9" t="s">
        <v>6</v>
      </c>
      <c r="O1206" s="9" t="s">
        <v>5248</v>
      </c>
      <c r="P1206" s="9" t="s">
        <v>8</v>
      </c>
      <c r="Q1206" s="9"/>
      <c r="R1206" s="9">
        <v>5</v>
      </c>
      <c r="S1206" s="9"/>
      <c r="T1206" s="9" t="s">
        <v>933</v>
      </c>
      <c r="U1206" s="9">
        <v>64500</v>
      </c>
      <c r="V1206" s="9" t="s">
        <v>5249</v>
      </c>
      <c r="W1206" s="56" t="s">
        <v>107</v>
      </c>
      <c r="X1206" s="9" t="s">
        <v>4857</v>
      </c>
    </row>
    <row r="1207" spans="1:24" s="4" customFormat="1" ht="80.099999999999994" customHeight="1" x14ac:dyDescent="0.25">
      <c r="A1207" s="9">
        <f t="shared" si="236"/>
        <v>1176</v>
      </c>
      <c r="B1207" s="9">
        <v>11</v>
      </c>
      <c r="C1207" s="9" t="s">
        <v>4424</v>
      </c>
      <c r="D1207" s="10" t="s">
        <v>6329</v>
      </c>
      <c r="E1207" s="9" t="s">
        <v>6030</v>
      </c>
      <c r="F1207" s="9" t="s">
        <v>6330</v>
      </c>
      <c r="G1207" s="9" t="s">
        <v>6330</v>
      </c>
      <c r="H1207" s="9" t="s">
        <v>6371</v>
      </c>
      <c r="I1207" s="9" t="s">
        <v>6372</v>
      </c>
      <c r="J1207" s="9" t="s">
        <v>6373</v>
      </c>
      <c r="K1207" s="9" t="s">
        <v>6374</v>
      </c>
      <c r="L1207" s="9">
        <v>29.274889999999999</v>
      </c>
      <c r="M1207" s="9">
        <v>67.385120000000001</v>
      </c>
      <c r="N1207" s="9" t="s">
        <v>6</v>
      </c>
      <c r="O1207" s="9" t="s">
        <v>5248</v>
      </c>
      <c r="P1207" s="9" t="s">
        <v>8</v>
      </c>
      <c r="Q1207" s="9"/>
      <c r="R1207" s="9">
        <v>5</v>
      </c>
      <c r="S1207" s="9"/>
      <c r="T1207" s="9" t="s">
        <v>933</v>
      </c>
      <c r="U1207" s="9">
        <v>64500</v>
      </c>
      <c r="V1207" s="9" t="s">
        <v>5249</v>
      </c>
      <c r="W1207" s="56" t="s">
        <v>107</v>
      </c>
      <c r="X1207" s="9" t="s">
        <v>4857</v>
      </c>
    </row>
    <row r="1208" spans="1:24" s="4" customFormat="1" ht="80.099999999999994" customHeight="1" x14ac:dyDescent="0.25">
      <c r="A1208" s="9">
        <f t="shared" si="236"/>
        <v>1177</v>
      </c>
      <c r="B1208" s="9">
        <v>12</v>
      </c>
      <c r="C1208" s="9" t="s">
        <v>4424</v>
      </c>
      <c r="D1208" s="10" t="s">
        <v>6329</v>
      </c>
      <c r="E1208" s="9" t="s">
        <v>6030</v>
      </c>
      <c r="F1208" s="9" t="s">
        <v>6344</v>
      </c>
      <c r="G1208" s="9" t="s">
        <v>6340</v>
      </c>
      <c r="H1208" s="9" t="s">
        <v>6375</v>
      </c>
      <c r="I1208" s="9" t="s">
        <v>6376</v>
      </c>
      <c r="J1208" s="9" t="s">
        <v>6377</v>
      </c>
      <c r="K1208" s="9" t="s">
        <v>6350</v>
      </c>
      <c r="L1208" s="9">
        <v>29.291499999999999</v>
      </c>
      <c r="M1208" s="9">
        <v>67.395930000000007</v>
      </c>
      <c r="N1208" s="9" t="s">
        <v>6</v>
      </c>
      <c r="O1208" s="9" t="s">
        <v>5248</v>
      </c>
      <c r="P1208" s="9" t="s">
        <v>8</v>
      </c>
      <c r="Q1208" s="9"/>
      <c r="R1208" s="9">
        <v>5</v>
      </c>
      <c r="S1208" s="9"/>
      <c r="T1208" s="9" t="s">
        <v>933</v>
      </c>
      <c r="U1208" s="9">
        <v>64500</v>
      </c>
      <c r="V1208" s="9" t="s">
        <v>5249</v>
      </c>
      <c r="W1208" s="56" t="s">
        <v>107</v>
      </c>
      <c r="X1208" s="9" t="s">
        <v>4857</v>
      </c>
    </row>
    <row r="1209" spans="1:24" s="4" customFormat="1" ht="80.099999999999994" customHeight="1" x14ac:dyDescent="0.25">
      <c r="A1209" s="9">
        <f t="shared" si="236"/>
        <v>1178</v>
      </c>
      <c r="B1209" s="9">
        <v>13</v>
      </c>
      <c r="C1209" s="9" t="s">
        <v>4424</v>
      </c>
      <c r="D1209" s="10" t="s">
        <v>6329</v>
      </c>
      <c r="E1209" s="9" t="s">
        <v>6030</v>
      </c>
      <c r="F1209" s="9" t="s">
        <v>6339</v>
      </c>
      <c r="G1209" s="9" t="s">
        <v>6340</v>
      </c>
      <c r="H1209" s="9" t="s">
        <v>6378</v>
      </c>
      <c r="I1209" s="9" t="s">
        <v>6379</v>
      </c>
      <c r="J1209" s="9" t="s">
        <v>6380</v>
      </c>
      <c r="K1209" s="9" t="s">
        <v>6343</v>
      </c>
      <c r="L1209" s="9">
        <v>29.29496</v>
      </c>
      <c r="M1209" s="9">
        <v>67.404830000000004</v>
      </c>
      <c r="N1209" s="9" t="s">
        <v>6</v>
      </c>
      <c r="O1209" s="9" t="s">
        <v>5248</v>
      </c>
      <c r="P1209" s="9" t="s">
        <v>8</v>
      </c>
      <c r="Q1209" s="9"/>
      <c r="R1209" s="9">
        <v>5</v>
      </c>
      <c r="S1209" s="9"/>
      <c r="T1209" s="9" t="s">
        <v>933</v>
      </c>
      <c r="U1209" s="9">
        <v>64500</v>
      </c>
      <c r="V1209" s="9" t="s">
        <v>5249</v>
      </c>
      <c r="W1209" s="56" t="s">
        <v>107</v>
      </c>
      <c r="X1209" s="9" t="s">
        <v>4857</v>
      </c>
    </row>
    <row r="1210" spans="1:24" s="4" customFormat="1" ht="80.099999999999994" customHeight="1" x14ac:dyDescent="0.25">
      <c r="A1210" s="9">
        <f t="shared" si="236"/>
        <v>1179</v>
      </c>
      <c r="B1210" s="9">
        <v>14</v>
      </c>
      <c r="C1210" s="9" t="s">
        <v>4424</v>
      </c>
      <c r="D1210" s="10" t="s">
        <v>6329</v>
      </c>
      <c r="E1210" s="9" t="s">
        <v>2035</v>
      </c>
      <c r="F1210" s="9" t="s">
        <v>6357</v>
      </c>
      <c r="G1210" s="9" t="s">
        <v>6358</v>
      </c>
      <c r="H1210" s="9" t="s">
        <v>6381</v>
      </c>
      <c r="I1210" s="9" t="s">
        <v>6382</v>
      </c>
      <c r="J1210" s="9" t="s">
        <v>6383</v>
      </c>
      <c r="K1210" s="9" t="s">
        <v>6361</v>
      </c>
      <c r="L1210" s="9">
        <v>29.283159999999999</v>
      </c>
      <c r="M1210" s="9">
        <v>67.353110000000001</v>
      </c>
      <c r="N1210" s="9" t="s">
        <v>6</v>
      </c>
      <c r="O1210" s="9" t="s">
        <v>5248</v>
      </c>
      <c r="P1210" s="9" t="s">
        <v>8</v>
      </c>
      <c r="Q1210" s="9"/>
      <c r="R1210" s="9">
        <v>5</v>
      </c>
      <c r="S1210" s="9"/>
      <c r="T1210" s="9" t="s">
        <v>933</v>
      </c>
      <c r="U1210" s="9">
        <v>64500</v>
      </c>
      <c r="V1210" s="9" t="s">
        <v>5249</v>
      </c>
      <c r="W1210" s="56" t="s">
        <v>107</v>
      </c>
      <c r="X1210" s="9" t="s">
        <v>4857</v>
      </c>
    </row>
    <row r="1211" spans="1:24" s="4" customFormat="1" ht="80.099999999999994" customHeight="1" x14ac:dyDescent="0.25">
      <c r="A1211" s="9">
        <f t="shared" si="236"/>
        <v>1180</v>
      </c>
      <c r="B1211" s="9">
        <v>15</v>
      </c>
      <c r="C1211" s="9" t="s">
        <v>4424</v>
      </c>
      <c r="D1211" s="10" t="s">
        <v>6329</v>
      </c>
      <c r="E1211" s="9" t="s">
        <v>2035</v>
      </c>
      <c r="F1211" s="9" t="s">
        <v>6357</v>
      </c>
      <c r="G1211" s="9" t="s">
        <v>6358</v>
      </c>
      <c r="H1211" s="9" t="s">
        <v>6384</v>
      </c>
      <c r="I1211" s="9" t="s">
        <v>6385</v>
      </c>
      <c r="J1211" s="9" t="s">
        <v>6386</v>
      </c>
      <c r="K1211" s="9" t="s">
        <v>6361</v>
      </c>
      <c r="L1211" s="9">
        <v>29.74616</v>
      </c>
      <c r="M1211" s="9">
        <v>67.343699999999998</v>
      </c>
      <c r="N1211" s="9" t="s">
        <v>6</v>
      </c>
      <c r="O1211" s="9" t="s">
        <v>5248</v>
      </c>
      <c r="P1211" s="9" t="s">
        <v>8</v>
      </c>
      <c r="Q1211" s="9"/>
      <c r="R1211" s="9">
        <v>5</v>
      </c>
      <c r="S1211" s="9"/>
      <c r="T1211" s="9" t="s">
        <v>933</v>
      </c>
      <c r="U1211" s="9">
        <v>64500</v>
      </c>
      <c r="V1211" s="9" t="s">
        <v>5249</v>
      </c>
      <c r="W1211" s="56" t="s">
        <v>107</v>
      </c>
      <c r="X1211" s="9" t="s">
        <v>4857</v>
      </c>
    </row>
    <row r="1212" spans="1:24" s="4" customFormat="1" ht="80.099999999999994" customHeight="1" x14ac:dyDescent="0.25">
      <c r="A1212" s="9">
        <f t="shared" si="236"/>
        <v>1181</v>
      </c>
      <c r="B1212" s="9">
        <v>16</v>
      </c>
      <c r="C1212" s="9" t="s">
        <v>4424</v>
      </c>
      <c r="D1212" s="10" t="s">
        <v>6329</v>
      </c>
      <c r="E1212" s="9" t="s">
        <v>6030</v>
      </c>
      <c r="F1212" s="9" t="s">
        <v>6334</v>
      </c>
      <c r="G1212" s="9" t="s">
        <v>6330</v>
      </c>
      <c r="H1212" s="9" t="s">
        <v>6387</v>
      </c>
      <c r="I1212" s="9" t="s">
        <v>6388</v>
      </c>
      <c r="J1212" s="9" t="s">
        <v>6389</v>
      </c>
      <c r="K1212" s="9" t="s">
        <v>6390</v>
      </c>
      <c r="L1212" s="9">
        <v>29.292366000000001</v>
      </c>
      <c r="M1212" s="9">
        <v>67.393529999999998</v>
      </c>
      <c r="N1212" s="9" t="s">
        <v>6</v>
      </c>
      <c r="O1212" s="9" t="s">
        <v>5248</v>
      </c>
      <c r="P1212" s="9" t="s">
        <v>8</v>
      </c>
      <c r="Q1212" s="9"/>
      <c r="R1212" s="9">
        <v>5</v>
      </c>
      <c r="S1212" s="9"/>
      <c r="T1212" s="9" t="s">
        <v>933</v>
      </c>
      <c r="U1212" s="9">
        <v>64500</v>
      </c>
      <c r="V1212" s="9" t="s">
        <v>5249</v>
      </c>
      <c r="W1212" s="56" t="s">
        <v>107</v>
      </c>
      <c r="X1212" s="9" t="s">
        <v>4857</v>
      </c>
    </row>
    <row r="1213" spans="1:24" s="4" customFormat="1" ht="80.099999999999994" customHeight="1" x14ac:dyDescent="0.25">
      <c r="A1213" s="9">
        <f t="shared" si="236"/>
        <v>1182</v>
      </c>
      <c r="B1213" s="9">
        <v>17</v>
      </c>
      <c r="C1213" s="9" t="s">
        <v>4424</v>
      </c>
      <c r="D1213" s="10" t="s">
        <v>6329</v>
      </c>
      <c r="E1213" s="9" t="s">
        <v>6030</v>
      </c>
      <c r="F1213" s="9" t="s">
        <v>6339</v>
      </c>
      <c r="G1213" s="9" t="s">
        <v>6340</v>
      </c>
      <c r="H1213" s="9" t="s">
        <v>6391</v>
      </c>
      <c r="I1213" s="9" t="s">
        <v>6392</v>
      </c>
      <c r="J1213" s="9" t="s">
        <v>6393</v>
      </c>
      <c r="K1213" s="9" t="s">
        <v>6394</v>
      </c>
      <c r="L1213" s="9">
        <v>29.282769999999999</v>
      </c>
      <c r="M1213" s="9">
        <v>67.384738999999996</v>
      </c>
      <c r="N1213" s="9" t="s">
        <v>6</v>
      </c>
      <c r="O1213" s="9" t="s">
        <v>5248</v>
      </c>
      <c r="P1213" s="9" t="s">
        <v>8</v>
      </c>
      <c r="Q1213" s="9"/>
      <c r="R1213" s="9">
        <v>5</v>
      </c>
      <c r="S1213" s="9"/>
      <c r="T1213" s="9" t="s">
        <v>933</v>
      </c>
      <c r="U1213" s="9">
        <v>64500</v>
      </c>
      <c r="V1213" s="9" t="s">
        <v>5249</v>
      </c>
      <c r="W1213" s="56" t="s">
        <v>107</v>
      </c>
      <c r="X1213" s="9" t="s">
        <v>4857</v>
      </c>
    </row>
    <row r="1214" spans="1:24" s="4" customFormat="1" ht="80.099999999999994" customHeight="1" x14ac:dyDescent="0.25">
      <c r="A1214" s="9">
        <f t="shared" si="236"/>
        <v>1183</v>
      </c>
      <c r="B1214" s="9">
        <v>18</v>
      </c>
      <c r="C1214" s="9" t="s">
        <v>4424</v>
      </c>
      <c r="D1214" s="10" t="s">
        <v>6329</v>
      </c>
      <c r="E1214" s="9" t="s">
        <v>6030</v>
      </c>
      <c r="F1214" s="9" t="s">
        <v>6339</v>
      </c>
      <c r="G1214" s="9" t="s">
        <v>6340</v>
      </c>
      <c r="H1214" s="9" t="s">
        <v>6395</v>
      </c>
      <c r="I1214" s="9" t="s">
        <v>6396</v>
      </c>
      <c r="J1214" s="9" t="s">
        <v>6397</v>
      </c>
      <c r="K1214" s="9" t="s">
        <v>6343</v>
      </c>
      <c r="L1214" s="9">
        <v>29.291139999999999</v>
      </c>
      <c r="M1214" s="9">
        <v>67.40128</v>
      </c>
      <c r="N1214" s="9" t="s">
        <v>6</v>
      </c>
      <c r="O1214" s="9" t="s">
        <v>5248</v>
      </c>
      <c r="P1214" s="9" t="s">
        <v>8</v>
      </c>
      <c r="Q1214" s="9"/>
      <c r="R1214" s="9">
        <v>5</v>
      </c>
      <c r="S1214" s="9"/>
      <c r="T1214" s="9" t="s">
        <v>933</v>
      </c>
      <c r="U1214" s="9">
        <v>64500</v>
      </c>
      <c r="V1214" s="9" t="s">
        <v>5249</v>
      </c>
      <c r="W1214" s="56" t="s">
        <v>107</v>
      </c>
      <c r="X1214" s="9" t="s">
        <v>4857</v>
      </c>
    </row>
    <row r="1215" spans="1:24" s="4" customFormat="1" ht="80.099999999999994" customHeight="1" x14ac:dyDescent="0.25">
      <c r="A1215" s="9">
        <f t="shared" si="236"/>
        <v>1184</v>
      </c>
      <c r="B1215" s="9">
        <v>19</v>
      </c>
      <c r="C1215" s="9" t="s">
        <v>4424</v>
      </c>
      <c r="D1215" s="10" t="s">
        <v>6329</v>
      </c>
      <c r="E1215" s="9" t="s">
        <v>6030</v>
      </c>
      <c r="F1215" s="9" t="s">
        <v>6339</v>
      </c>
      <c r="G1215" s="9" t="s">
        <v>6340</v>
      </c>
      <c r="H1215" s="9" t="s">
        <v>6398</v>
      </c>
      <c r="I1215" s="9" t="s">
        <v>6399</v>
      </c>
      <c r="J1215" s="9" t="s">
        <v>6400</v>
      </c>
      <c r="K1215" s="9" t="s">
        <v>6343</v>
      </c>
      <c r="L1215" s="9">
        <v>29.285260000000001</v>
      </c>
      <c r="M1215" s="9">
        <v>67.395690000000002</v>
      </c>
      <c r="N1215" s="9" t="s">
        <v>6</v>
      </c>
      <c r="O1215" s="9" t="s">
        <v>5248</v>
      </c>
      <c r="P1215" s="9" t="s">
        <v>8</v>
      </c>
      <c r="Q1215" s="9"/>
      <c r="R1215" s="9">
        <v>5</v>
      </c>
      <c r="S1215" s="9"/>
      <c r="T1215" s="9" t="s">
        <v>933</v>
      </c>
      <c r="U1215" s="9">
        <v>64500</v>
      </c>
      <c r="V1215" s="9" t="s">
        <v>5249</v>
      </c>
      <c r="W1215" s="56" t="s">
        <v>107</v>
      </c>
      <c r="X1215" s="9" t="s">
        <v>4857</v>
      </c>
    </row>
    <row r="1216" spans="1:24" s="4" customFormat="1" ht="80.099999999999994" customHeight="1" x14ac:dyDescent="0.25">
      <c r="A1216" s="9">
        <f t="shared" si="236"/>
        <v>1185</v>
      </c>
      <c r="B1216" s="9">
        <v>20</v>
      </c>
      <c r="C1216" s="9" t="s">
        <v>4424</v>
      </c>
      <c r="D1216" s="10" t="s">
        <v>6329</v>
      </c>
      <c r="E1216" s="9" t="s">
        <v>6030</v>
      </c>
      <c r="F1216" s="9" t="s">
        <v>6339</v>
      </c>
      <c r="G1216" s="9" t="s">
        <v>6340</v>
      </c>
      <c r="H1216" s="9" t="s">
        <v>285</v>
      </c>
      <c r="I1216" s="9" t="s">
        <v>6401</v>
      </c>
      <c r="J1216" s="9" t="s">
        <v>6402</v>
      </c>
      <c r="K1216" s="9" t="s">
        <v>6394</v>
      </c>
      <c r="L1216" s="9">
        <v>29.27478</v>
      </c>
      <c r="M1216" s="9">
        <v>67.422499999999999</v>
      </c>
      <c r="N1216" s="9" t="s">
        <v>6</v>
      </c>
      <c r="O1216" s="9" t="s">
        <v>5248</v>
      </c>
      <c r="P1216" s="9" t="s">
        <v>8</v>
      </c>
      <c r="Q1216" s="9"/>
      <c r="R1216" s="9">
        <v>5</v>
      </c>
      <c r="S1216" s="9"/>
      <c r="T1216" s="9" t="s">
        <v>933</v>
      </c>
      <c r="U1216" s="9">
        <v>64500</v>
      </c>
      <c r="V1216" s="9" t="s">
        <v>5249</v>
      </c>
      <c r="W1216" s="56" t="s">
        <v>107</v>
      </c>
      <c r="X1216" s="9" t="s">
        <v>4857</v>
      </c>
    </row>
    <row r="1217" spans="1:24" s="4" customFormat="1" ht="80.099999999999994" customHeight="1" x14ac:dyDescent="0.25">
      <c r="A1217" s="9">
        <f t="shared" si="236"/>
        <v>1186</v>
      </c>
      <c r="B1217" s="9">
        <v>21</v>
      </c>
      <c r="C1217" s="9" t="s">
        <v>4424</v>
      </c>
      <c r="D1217" s="10" t="s">
        <v>6329</v>
      </c>
      <c r="E1217" s="9" t="s">
        <v>2035</v>
      </c>
      <c r="F1217" s="9" t="s">
        <v>6403</v>
      </c>
      <c r="G1217" s="9" t="s">
        <v>6358</v>
      </c>
      <c r="H1217" s="9" t="s">
        <v>1452</v>
      </c>
      <c r="I1217" s="9" t="s">
        <v>6404</v>
      </c>
      <c r="J1217" s="9" t="s">
        <v>6405</v>
      </c>
      <c r="K1217" s="9" t="s">
        <v>6406</v>
      </c>
      <c r="L1217" s="9">
        <v>29.74616</v>
      </c>
      <c r="M1217" s="9">
        <v>67.343705</v>
      </c>
      <c r="N1217" s="9" t="s">
        <v>6</v>
      </c>
      <c r="O1217" s="9" t="s">
        <v>5248</v>
      </c>
      <c r="P1217" s="9" t="s">
        <v>8</v>
      </c>
      <c r="Q1217" s="9"/>
      <c r="R1217" s="9"/>
      <c r="S1217" s="9">
        <v>10</v>
      </c>
      <c r="T1217" s="9" t="s">
        <v>933</v>
      </c>
      <c r="U1217" s="9">
        <v>127500</v>
      </c>
      <c r="V1217" s="9" t="s">
        <v>5249</v>
      </c>
      <c r="W1217" s="56" t="s">
        <v>107</v>
      </c>
      <c r="X1217" s="9" t="s">
        <v>4857</v>
      </c>
    </row>
    <row r="1218" spans="1:24" s="4" customFormat="1" ht="80.099999999999994" customHeight="1" x14ac:dyDescent="0.25">
      <c r="A1218" s="9">
        <f t="shared" si="236"/>
        <v>1187</v>
      </c>
      <c r="B1218" s="9">
        <v>22</v>
      </c>
      <c r="C1218" s="9" t="s">
        <v>4424</v>
      </c>
      <c r="D1218" s="10" t="s">
        <v>6329</v>
      </c>
      <c r="E1218" s="9" t="s">
        <v>6030</v>
      </c>
      <c r="F1218" s="9" t="s">
        <v>6340</v>
      </c>
      <c r="G1218" s="9" t="s">
        <v>6340</v>
      </c>
      <c r="H1218" s="9" t="s">
        <v>3540</v>
      </c>
      <c r="I1218" s="9" t="s">
        <v>6399</v>
      </c>
      <c r="J1218" s="9" t="s">
        <v>6407</v>
      </c>
      <c r="K1218" s="9" t="s">
        <v>6408</v>
      </c>
      <c r="L1218" s="9">
        <v>29.302945999999999</v>
      </c>
      <c r="M1218" s="9">
        <v>67.402592999999996</v>
      </c>
      <c r="N1218" s="9" t="s">
        <v>6</v>
      </c>
      <c r="O1218" s="9" t="s">
        <v>5248</v>
      </c>
      <c r="P1218" s="9" t="s">
        <v>8</v>
      </c>
      <c r="Q1218" s="9"/>
      <c r="R1218" s="9"/>
      <c r="S1218" s="9">
        <v>10</v>
      </c>
      <c r="T1218" s="9" t="s">
        <v>933</v>
      </c>
      <c r="U1218" s="9">
        <v>127500</v>
      </c>
      <c r="V1218" s="9" t="s">
        <v>5249</v>
      </c>
      <c r="W1218" s="56" t="s">
        <v>107</v>
      </c>
      <c r="X1218" s="9" t="s">
        <v>4857</v>
      </c>
    </row>
    <row r="1219" spans="1:24" s="4" customFormat="1" ht="80.099999999999994" customHeight="1" x14ac:dyDescent="0.25">
      <c r="A1219" s="9">
        <f t="shared" si="236"/>
        <v>1188</v>
      </c>
      <c r="B1219" s="9">
        <v>23</v>
      </c>
      <c r="C1219" s="9" t="s">
        <v>4424</v>
      </c>
      <c r="D1219" s="10" t="s">
        <v>6329</v>
      </c>
      <c r="E1219" s="9" t="s">
        <v>6030</v>
      </c>
      <c r="F1219" s="9" t="s">
        <v>6340</v>
      </c>
      <c r="G1219" s="9" t="s">
        <v>6340</v>
      </c>
      <c r="H1219" s="9" t="s">
        <v>642</v>
      </c>
      <c r="I1219" s="9" t="s">
        <v>6409</v>
      </c>
      <c r="J1219" s="9" t="s">
        <v>6410</v>
      </c>
      <c r="K1219" s="9" t="s">
        <v>6408</v>
      </c>
      <c r="L1219" s="9">
        <v>29.191767299999999</v>
      </c>
      <c r="M1219" s="9">
        <v>67.405741800000001</v>
      </c>
      <c r="N1219" s="9" t="s">
        <v>6</v>
      </c>
      <c r="O1219" s="9" t="s">
        <v>5248</v>
      </c>
      <c r="P1219" s="9" t="s">
        <v>8</v>
      </c>
      <c r="Q1219" s="9"/>
      <c r="R1219" s="9"/>
      <c r="S1219" s="9">
        <v>10</v>
      </c>
      <c r="T1219" s="9" t="s">
        <v>933</v>
      </c>
      <c r="U1219" s="9">
        <v>127500</v>
      </c>
      <c r="V1219" s="9" t="s">
        <v>5249</v>
      </c>
      <c r="W1219" s="56" t="s">
        <v>107</v>
      </c>
      <c r="X1219" s="9" t="s">
        <v>4857</v>
      </c>
    </row>
    <row r="1220" spans="1:24" s="4" customFormat="1" ht="80.099999999999994" customHeight="1" x14ac:dyDescent="0.25">
      <c r="A1220" s="9">
        <f t="shared" si="236"/>
        <v>1189</v>
      </c>
      <c r="B1220" s="9">
        <v>24</v>
      </c>
      <c r="C1220" s="9" t="s">
        <v>4424</v>
      </c>
      <c r="D1220" s="10" t="s">
        <v>6329</v>
      </c>
      <c r="E1220" s="9" t="s">
        <v>6030</v>
      </c>
      <c r="F1220" s="9" t="s">
        <v>6411</v>
      </c>
      <c r="G1220" s="9" t="s">
        <v>6411</v>
      </c>
      <c r="H1220" s="9" t="s">
        <v>2394</v>
      </c>
      <c r="I1220" s="9" t="s">
        <v>6412</v>
      </c>
      <c r="J1220" s="9" t="s">
        <v>6413</v>
      </c>
      <c r="K1220" s="9" t="s">
        <v>6414</v>
      </c>
      <c r="L1220" s="9">
        <v>29.285782999999999</v>
      </c>
      <c r="M1220" s="9">
        <v>67.385515999999996</v>
      </c>
      <c r="N1220" s="9" t="s">
        <v>6</v>
      </c>
      <c r="O1220" s="9" t="s">
        <v>5248</v>
      </c>
      <c r="P1220" s="9" t="s">
        <v>8</v>
      </c>
      <c r="Q1220" s="9"/>
      <c r="R1220" s="9"/>
      <c r="S1220" s="9">
        <v>10</v>
      </c>
      <c r="T1220" s="9" t="s">
        <v>933</v>
      </c>
      <c r="U1220" s="9">
        <v>127500</v>
      </c>
      <c r="V1220" s="9" t="s">
        <v>5249</v>
      </c>
      <c r="W1220" s="56" t="s">
        <v>107</v>
      </c>
      <c r="X1220" s="9" t="s">
        <v>4857</v>
      </c>
    </row>
    <row r="1221" spans="1:24" s="4" customFormat="1" ht="80.099999999999994" customHeight="1" x14ac:dyDescent="0.25">
      <c r="A1221" s="9">
        <f t="shared" si="236"/>
        <v>1190</v>
      </c>
      <c r="B1221" s="9">
        <v>25</v>
      </c>
      <c r="C1221" s="9" t="s">
        <v>4424</v>
      </c>
      <c r="D1221" s="10" t="s">
        <v>6329</v>
      </c>
      <c r="E1221" s="9" t="s">
        <v>6030</v>
      </c>
      <c r="F1221" s="9" t="s">
        <v>6340</v>
      </c>
      <c r="G1221" s="9" t="s">
        <v>6340</v>
      </c>
      <c r="H1221" s="9" t="s">
        <v>3553</v>
      </c>
      <c r="I1221" s="9" t="s">
        <v>6415</v>
      </c>
      <c r="J1221" s="9" t="s">
        <v>6416</v>
      </c>
      <c r="K1221" s="9" t="s">
        <v>6408</v>
      </c>
      <c r="L1221" s="9">
        <v>29.302171000000001</v>
      </c>
      <c r="M1221" s="9">
        <v>67.405195000000006</v>
      </c>
      <c r="N1221" s="9" t="s">
        <v>6</v>
      </c>
      <c r="O1221" s="9" t="s">
        <v>5248</v>
      </c>
      <c r="P1221" s="9" t="s">
        <v>8</v>
      </c>
      <c r="Q1221" s="9"/>
      <c r="R1221" s="9"/>
      <c r="S1221" s="9">
        <v>10</v>
      </c>
      <c r="T1221" s="9" t="s">
        <v>933</v>
      </c>
      <c r="U1221" s="9">
        <v>127500</v>
      </c>
      <c r="V1221" s="9" t="s">
        <v>5249</v>
      </c>
      <c r="W1221" s="56" t="s">
        <v>107</v>
      </c>
      <c r="X1221" s="9" t="s">
        <v>4857</v>
      </c>
    </row>
    <row r="1222" spans="1:24" s="4" customFormat="1" ht="80.099999999999994" customHeight="1" x14ac:dyDescent="0.25">
      <c r="A1222" s="9">
        <f t="shared" si="236"/>
        <v>1191</v>
      </c>
      <c r="B1222" s="9">
        <v>26</v>
      </c>
      <c r="C1222" s="9" t="s">
        <v>4424</v>
      </c>
      <c r="D1222" s="10" t="s">
        <v>6329</v>
      </c>
      <c r="E1222" s="9" t="s">
        <v>6030</v>
      </c>
      <c r="F1222" s="9" t="s">
        <v>6340</v>
      </c>
      <c r="G1222" s="9" t="s">
        <v>6340</v>
      </c>
      <c r="H1222" s="9" t="s">
        <v>6417</v>
      </c>
      <c r="I1222" s="9" t="s">
        <v>6404</v>
      </c>
      <c r="J1222" s="9" t="s">
        <v>6418</v>
      </c>
      <c r="K1222" s="9" t="s">
        <v>6408</v>
      </c>
      <c r="L1222" s="9">
        <v>29.292449999999999</v>
      </c>
      <c r="M1222" s="9">
        <v>67.395420000000001</v>
      </c>
      <c r="N1222" s="9" t="s">
        <v>6</v>
      </c>
      <c r="O1222" s="9" t="s">
        <v>5248</v>
      </c>
      <c r="P1222" s="9" t="s">
        <v>8</v>
      </c>
      <c r="Q1222" s="9"/>
      <c r="R1222" s="9"/>
      <c r="S1222" s="9">
        <v>10</v>
      </c>
      <c r="T1222" s="9" t="s">
        <v>933</v>
      </c>
      <c r="U1222" s="9">
        <v>127500</v>
      </c>
      <c r="V1222" s="9" t="s">
        <v>5249</v>
      </c>
      <c r="W1222" s="56" t="s">
        <v>107</v>
      </c>
      <c r="X1222" s="9" t="s">
        <v>4857</v>
      </c>
    </row>
    <row r="1223" spans="1:24" s="4" customFormat="1" ht="80.099999999999994" customHeight="1" x14ac:dyDescent="0.25">
      <c r="A1223" s="9">
        <f t="shared" si="236"/>
        <v>1192</v>
      </c>
      <c r="B1223" s="9">
        <v>27</v>
      </c>
      <c r="C1223" s="9" t="s">
        <v>4424</v>
      </c>
      <c r="D1223" s="10" t="s">
        <v>6329</v>
      </c>
      <c r="E1223" s="9" t="s">
        <v>2035</v>
      </c>
      <c r="F1223" s="9" t="s">
        <v>6403</v>
      </c>
      <c r="G1223" s="9" t="s">
        <v>6358</v>
      </c>
      <c r="H1223" s="9" t="s">
        <v>182</v>
      </c>
      <c r="I1223" s="9" t="s">
        <v>6419</v>
      </c>
      <c r="J1223" s="9" t="s">
        <v>6420</v>
      </c>
      <c r="K1223" s="9" t="s">
        <v>6406</v>
      </c>
      <c r="L1223" s="9">
        <v>29.738420000000001</v>
      </c>
      <c r="M1223" s="9">
        <v>67.345434999999995</v>
      </c>
      <c r="N1223" s="9" t="s">
        <v>6</v>
      </c>
      <c r="O1223" s="9" t="s">
        <v>5248</v>
      </c>
      <c r="P1223" s="9" t="s">
        <v>8</v>
      </c>
      <c r="Q1223" s="9"/>
      <c r="R1223" s="9"/>
      <c r="S1223" s="9">
        <v>10</v>
      </c>
      <c r="T1223" s="9" t="s">
        <v>933</v>
      </c>
      <c r="U1223" s="9">
        <v>127500</v>
      </c>
      <c r="V1223" s="9" t="s">
        <v>5249</v>
      </c>
      <c r="W1223" s="56" t="s">
        <v>107</v>
      </c>
      <c r="X1223" s="9" t="s">
        <v>4857</v>
      </c>
    </row>
    <row r="1224" spans="1:24" s="4" customFormat="1" ht="80.099999999999994" customHeight="1" x14ac:dyDescent="0.25">
      <c r="A1224" s="9">
        <f t="shared" si="236"/>
        <v>1193</v>
      </c>
      <c r="B1224" s="9">
        <v>28</v>
      </c>
      <c r="C1224" s="9" t="s">
        <v>4424</v>
      </c>
      <c r="D1224" s="10" t="s">
        <v>6329</v>
      </c>
      <c r="E1224" s="9" t="s">
        <v>2035</v>
      </c>
      <c r="F1224" s="9" t="s">
        <v>6403</v>
      </c>
      <c r="G1224" s="9" t="s">
        <v>6358</v>
      </c>
      <c r="H1224" s="9" t="s">
        <v>6421</v>
      </c>
      <c r="I1224" s="9" t="s">
        <v>6422</v>
      </c>
      <c r="J1224" s="9" t="s">
        <v>6423</v>
      </c>
      <c r="K1224" s="9" t="s">
        <v>6406</v>
      </c>
      <c r="L1224" s="9">
        <v>29.211169000000002</v>
      </c>
      <c r="M1224" s="9">
        <v>67.332374000000002</v>
      </c>
      <c r="N1224" s="9" t="s">
        <v>6</v>
      </c>
      <c r="O1224" s="9" t="s">
        <v>5248</v>
      </c>
      <c r="P1224" s="9" t="s">
        <v>8</v>
      </c>
      <c r="Q1224" s="9"/>
      <c r="R1224" s="9"/>
      <c r="S1224" s="9">
        <v>10</v>
      </c>
      <c r="T1224" s="9" t="s">
        <v>933</v>
      </c>
      <c r="U1224" s="9">
        <v>127500</v>
      </c>
      <c r="V1224" s="9" t="s">
        <v>5249</v>
      </c>
      <c r="W1224" s="56" t="s">
        <v>107</v>
      </c>
      <c r="X1224" s="9" t="s">
        <v>4857</v>
      </c>
    </row>
    <row r="1225" spans="1:24" s="4" customFormat="1" ht="80.099999999999994" customHeight="1" x14ac:dyDescent="0.25">
      <c r="A1225" s="9">
        <f t="shared" si="236"/>
        <v>1194</v>
      </c>
      <c r="B1225" s="9">
        <v>29</v>
      </c>
      <c r="C1225" s="9" t="s">
        <v>4424</v>
      </c>
      <c r="D1225" s="10" t="s">
        <v>6329</v>
      </c>
      <c r="E1225" s="9" t="s">
        <v>2035</v>
      </c>
      <c r="F1225" s="9" t="s">
        <v>6403</v>
      </c>
      <c r="G1225" s="9" t="s">
        <v>6358</v>
      </c>
      <c r="H1225" s="9" t="s">
        <v>6424</v>
      </c>
      <c r="I1225" s="9" t="s">
        <v>6425</v>
      </c>
      <c r="J1225" s="9" t="s">
        <v>6426</v>
      </c>
      <c r="K1225" s="9" t="s">
        <v>6406</v>
      </c>
      <c r="L1225" s="9">
        <v>29.232849000000002</v>
      </c>
      <c r="M1225" s="9">
        <v>67.331053999999995</v>
      </c>
      <c r="N1225" s="9" t="s">
        <v>6</v>
      </c>
      <c r="O1225" s="9" t="s">
        <v>5248</v>
      </c>
      <c r="P1225" s="9" t="s">
        <v>8</v>
      </c>
      <c r="Q1225" s="9"/>
      <c r="R1225" s="9"/>
      <c r="S1225" s="9">
        <v>10</v>
      </c>
      <c r="T1225" s="9" t="s">
        <v>933</v>
      </c>
      <c r="U1225" s="9">
        <v>127500</v>
      </c>
      <c r="V1225" s="9" t="s">
        <v>5249</v>
      </c>
      <c r="W1225" s="56" t="s">
        <v>107</v>
      </c>
      <c r="X1225" s="9" t="s">
        <v>4857</v>
      </c>
    </row>
    <row r="1226" spans="1:24" s="4" customFormat="1" ht="80.099999999999994" customHeight="1" x14ac:dyDescent="0.25">
      <c r="A1226" s="9">
        <f t="shared" si="236"/>
        <v>1195</v>
      </c>
      <c r="B1226" s="9">
        <v>30</v>
      </c>
      <c r="C1226" s="9" t="s">
        <v>4424</v>
      </c>
      <c r="D1226" s="10" t="s">
        <v>6329</v>
      </c>
      <c r="E1226" s="9" t="s">
        <v>6030</v>
      </c>
      <c r="F1226" s="9" t="s">
        <v>6340</v>
      </c>
      <c r="G1226" s="9" t="s">
        <v>6340</v>
      </c>
      <c r="H1226" s="9" t="s">
        <v>6427</v>
      </c>
      <c r="I1226" s="9" t="s">
        <v>6428</v>
      </c>
      <c r="J1226" s="9" t="s">
        <v>6429</v>
      </c>
      <c r="K1226" s="9" t="s">
        <v>6408</v>
      </c>
      <c r="L1226" s="9">
        <v>29.301977000000001</v>
      </c>
      <c r="M1226" s="9">
        <v>67.405741000000006</v>
      </c>
      <c r="N1226" s="9" t="s">
        <v>6</v>
      </c>
      <c r="O1226" s="9" t="s">
        <v>5248</v>
      </c>
      <c r="P1226" s="9" t="s">
        <v>8</v>
      </c>
      <c r="Q1226" s="9"/>
      <c r="R1226" s="9"/>
      <c r="S1226" s="9">
        <v>10</v>
      </c>
      <c r="T1226" s="9" t="s">
        <v>933</v>
      </c>
      <c r="U1226" s="9">
        <v>127500</v>
      </c>
      <c r="V1226" s="9" t="s">
        <v>5249</v>
      </c>
      <c r="W1226" s="56" t="s">
        <v>107</v>
      </c>
      <c r="X1226" s="9" t="s">
        <v>4857</v>
      </c>
    </row>
    <row r="1227" spans="1:24" s="4" customFormat="1" ht="80.099999999999994" customHeight="1" x14ac:dyDescent="0.25">
      <c r="A1227" s="9">
        <f t="shared" si="236"/>
        <v>1196</v>
      </c>
      <c r="B1227" s="9">
        <v>31</v>
      </c>
      <c r="C1227" s="9" t="s">
        <v>4424</v>
      </c>
      <c r="D1227" s="10" t="s">
        <v>6329</v>
      </c>
      <c r="E1227" s="9" t="s">
        <v>6030</v>
      </c>
      <c r="F1227" s="9" t="s">
        <v>6339</v>
      </c>
      <c r="G1227" s="9" t="s">
        <v>6340</v>
      </c>
      <c r="H1227" s="9" t="s">
        <v>3553</v>
      </c>
      <c r="I1227" s="9" t="s">
        <v>6415</v>
      </c>
      <c r="J1227" s="9" t="s">
        <v>6430</v>
      </c>
      <c r="K1227" s="9" t="s">
        <v>6431</v>
      </c>
      <c r="L1227" s="9">
        <v>29.290400000000002</v>
      </c>
      <c r="M1227" s="9">
        <v>67.394431999999995</v>
      </c>
      <c r="N1227" s="9" t="s">
        <v>6</v>
      </c>
      <c r="O1227" s="9" t="s">
        <v>5248</v>
      </c>
      <c r="P1227" s="9" t="s">
        <v>8</v>
      </c>
      <c r="Q1227" s="9"/>
      <c r="R1227" s="9"/>
      <c r="S1227" s="9">
        <v>10</v>
      </c>
      <c r="T1227" s="9" t="s">
        <v>933</v>
      </c>
      <c r="U1227" s="9">
        <v>127500</v>
      </c>
      <c r="V1227" s="9" t="s">
        <v>5249</v>
      </c>
      <c r="W1227" s="56" t="s">
        <v>107</v>
      </c>
      <c r="X1227" s="9" t="s">
        <v>4857</v>
      </c>
    </row>
    <row r="1228" spans="1:24" s="4" customFormat="1" ht="80.099999999999994" customHeight="1" x14ac:dyDescent="0.25">
      <c r="A1228" s="9">
        <f t="shared" si="236"/>
        <v>1197</v>
      </c>
      <c r="B1228" s="9">
        <v>32</v>
      </c>
      <c r="C1228" s="9" t="s">
        <v>4424</v>
      </c>
      <c r="D1228" s="10" t="s">
        <v>6329</v>
      </c>
      <c r="E1228" s="9" t="s">
        <v>2035</v>
      </c>
      <c r="F1228" s="9" t="s">
        <v>6432</v>
      </c>
      <c r="G1228" s="9" t="s">
        <v>6432</v>
      </c>
      <c r="H1228" s="9" t="s">
        <v>3098</v>
      </c>
      <c r="I1228" s="9" t="s">
        <v>6433</v>
      </c>
      <c r="J1228" s="9" t="s">
        <v>6434</v>
      </c>
      <c r="K1228" s="9" t="s">
        <v>6432</v>
      </c>
      <c r="L1228" s="9">
        <v>29.251866</v>
      </c>
      <c r="M1228" s="9">
        <v>67.405731000000003</v>
      </c>
      <c r="N1228" s="9" t="s">
        <v>6</v>
      </c>
      <c r="O1228" s="9" t="s">
        <v>5248</v>
      </c>
      <c r="P1228" s="9" t="s">
        <v>8</v>
      </c>
      <c r="Q1228" s="9"/>
      <c r="R1228" s="9"/>
      <c r="S1228" s="9">
        <v>10</v>
      </c>
      <c r="T1228" s="9" t="s">
        <v>933</v>
      </c>
      <c r="U1228" s="9">
        <v>127500</v>
      </c>
      <c r="V1228" s="9" t="s">
        <v>5249</v>
      </c>
      <c r="W1228" s="56" t="s">
        <v>107</v>
      </c>
      <c r="X1228" s="9" t="s">
        <v>4857</v>
      </c>
    </row>
    <row r="1229" spans="1:24" s="4" customFormat="1" ht="80.099999999999994" customHeight="1" x14ac:dyDescent="0.25">
      <c r="A1229" s="9">
        <f t="shared" si="236"/>
        <v>1198</v>
      </c>
      <c r="B1229" s="9">
        <v>33</v>
      </c>
      <c r="C1229" s="9" t="s">
        <v>4424</v>
      </c>
      <c r="D1229" s="10" t="s">
        <v>6329</v>
      </c>
      <c r="E1229" s="9" t="s">
        <v>2035</v>
      </c>
      <c r="F1229" s="9" t="s">
        <v>6432</v>
      </c>
      <c r="G1229" s="9" t="s">
        <v>6432</v>
      </c>
      <c r="H1229" s="9" t="s">
        <v>6435</v>
      </c>
      <c r="I1229" s="9" t="s">
        <v>6436</v>
      </c>
      <c r="J1229" s="9" t="s">
        <v>6437</v>
      </c>
      <c r="K1229" s="9" t="s">
        <v>6432</v>
      </c>
      <c r="L1229" s="9">
        <v>29.251152999999999</v>
      </c>
      <c r="M1229" s="9">
        <v>67.453821000000005</v>
      </c>
      <c r="N1229" s="9" t="s">
        <v>6</v>
      </c>
      <c r="O1229" s="9" t="s">
        <v>5248</v>
      </c>
      <c r="P1229" s="9" t="s">
        <v>8</v>
      </c>
      <c r="Q1229" s="9"/>
      <c r="R1229" s="9"/>
      <c r="S1229" s="9">
        <v>10</v>
      </c>
      <c r="T1229" s="9" t="s">
        <v>933</v>
      </c>
      <c r="U1229" s="9">
        <v>127500</v>
      </c>
      <c r="V1229" s="9" t="s">
        <v>5249</v>
      </c>
      <c r="W1229" s="56" t="s">
        <v>107</v>
      </c>
      <c r="X1229" s="9" t="s">
        <v>4857</v>
      </c>
    </row>
    <row r="1230" spans="1:24" s="4" customFormat="1" ht="80.099999999999994" customHeight="1" x14ac:dyDescent="0.25">
      <c r="A1230" s="9">
        <f t="shared" si="236"/>
        <v>1199</v>
      </c>
      <c r="B1230" s="9">
        <v>34</v>
      </c>
      <c r="C1230" s="9" t="s">
        <v>4424</v>
      </c>
      <c r="D1230" s="10" t="s">
        <v>6329</v>
      </c>
      <c r="E1230" s="9" t="s">
        <v>2035</v>
      </c>
      <c r="F1230" s="9" t="s">
        <v>6432</v>
      </c>
      <c r="G1230" s="9" t="s">
        <v>6432</v>
      </c>
      <c r="H1230" s="9" t="s">
        <v>6438</v>
      </c>
      <c r="I1230" s="9" t="s">
        <v>6439</v>
      </c>
      <c r="J1230" s="9" t="s">
        <v>6440</v>
      </c>
      <c r="K1230" s="9" t="s">
        <v>6432</v>
      </c>
      <c r="L1230" s="9">
        <v>29.250045</v>
      </c>
      <c r="M1230" s="9">
        <v>67.352520999999996</v>
      </c>
      <c r="N1230" s="9" t="s">
        <v>6</v>
      </c>
      <c r="O1230" s="9" t="s">
        <v>5248</v>
      </c>
      <c r="P1230" s="9" t="s">
        <v>8</v>
      </c>
      <c r="Q1230" s="9"/>
      <c r="R1230" s="9"/>
      <c r="S1230" s="9">
        <v>10</v>
      </c>
      <c r="T1230" s="9" t="s">
        <v>933</v>
      </c>
      <c r="U1230" s="9">
        <v>127500</v>
      </c>
      <c r="V1230" s="9" t="s">
        <v>5249</v>
      </c>
      <c r="W1230" s="56" t="s">
        <v>107</v>
      </c>
      <c r="X1230" s="9" t="s">
        <v>4857</v>
      </c>
    </row>
    <row r="1231" spans="1:24" s="4" customFormat="1" ht="80.099999999999994" customHeight="1" x14ac:dyDescent="0.25">
      <c r="A1231" s="9">
        <f t="shared" si="236"/>
        <v>1200</v>
      </c>
      <c r="B1231" s="9">
        <v>35</v>
      </c>
      <c r="C1231" s="9" t="s">
        <v>4424</v>
      </c>
      <c r="D1231" s="10" t="s">
        <v>6329</v>
      </c>
      <c r="E1231" s="9" t="s">
        <v>2035</v>
      </c>
      <c r="F1231" s="9" t="s">
        <v>6403</v>
      </c>
      <c r="G1231" s="9" t="s">
        <v>6358</v>
      </c>
      <c r="H1231" s="9" t="s">
        <v>1665</v>
      </c>
      <c r="I1231" s="9" t="s">
        <v>6385</v>
      </c>
      <c r="J1231" s="9" t="s">
        <v>6441</v>
      </c>
      <c r="K1231" s="9" t="s">
        <v>6406</v>
      </c>
      <c r="L1231" s="9">
        <v>29.202261</v>
      </c>
      <c r="M1231" s="9">
        <v>67.244434999999996</v>
      </c>
      <c r="N1231" s="9" t="s">
        <v>6</v>
      </c>
      <c r="O1231" s="9" t="s">
        <v>5248</v>
      </c>
      <c r="P1231" s="9" t="s">
        <v>8</v>
      </c>
      <c r="Q1231" s="9"/>
      <c r="R1231" s="9"/>
      <c r="S1231" s="9">
        <v>10</v>
      </c>
      <c r="T1231" s="9" t="s">
        <v>933</v>
      </c>
      <c r="U1231" s="9">
        <v>127500</v>
      </c>
      <c r="V1231" s="9" t="s">
        <v>5249</v>
      </c>
      <c r="W1231" s="56" t="s">
        <v>107</v>
      </c>
      <c r="X1231" s="9" t="s">
        <v>4857</v>
      </c>
    </row>
    <row r="1232" spans="1:24" s="4" customFormat="1" ht="80.099999999999994" customHeight="1" x14ac:dyDescent="0.25">
      <c r="A1232" s="9">
        <f t="shared" si="236"/>
        <v>1201</v>
      </c>
      <c r="B1232" s="9">
        <v>36</v>
      </c>
      <c r="C1232" s="9" t="s">
        <v>4424</v>
      </c>
      <c r="D1232" s="10" t="s">
        <v>6329</v>
      </c>
      <c r="E1232" s="9" t="s">
        <v>2035</v>
      </c>
      <c r="F1232" s="9" t="s">
        <v>6403</v>
      </c>
      <c r="G1232" s="9" t="s">
        <v>6358</v>
      </c>
      <c r="H1232" s="9" t="s">
        <v>6442</v>
      </c>
      <c r="I1232" s="9" t="s">
        <v>6443</v>
      </c>
      <c r="J1232" s="9" t="s">
        <v>6444</v>
      </c>
      <c r="K1232" s="9" t="s">
        <v>6406</v>
      </c>
      <c r="L1232" s="9">
        <v>29.283165</v>
      </c>
      <c r="M1232" s="9">
        <v>67.353110999999998</v>
      </c>
      <c r="N1232" s="9" t="s">
        <v>6</v>
      </c>
      <c r="O1232" s="9" t="s">
        <v>5248</v>
      </c>
      <c r="P1232" s="9" t="s">
        <v>8</v>
      </c>
      <c r="Q1232" s="9"/>
      <c r="R1232" s="9"/>
      <c r="S1232" s="9">
        <v>10</v>
      </c>
      <c r="T1232" s="9" t="s">
        <v>933</v>
      </c>
      <c r="U1232" s="9">
        <v>127500</v>
      </c>
      <c r="V1232" s="9" t="s">
        <v>5249</v>
      </c>
      <c r="W1232" s="56" t="s">
        <v>107</v>
      </c>
      <c r="X1232" s="9" t="s">
        <v>4857</v>
      </c>
    </row>
    <row r="1233" spans="1:24" s="4" customFormat="1" ht="80.099999999999994" customHeight="1" x14ac:dyDescent="0.25">
      <c r="A1233" s="9">
        <f t="shared" si="236"/>
        <v>1202</v>
      </c>
      <c r="B1233" s="9">
        <v>37</v>
      </c>
      <c r="C1233" s="9" t="s">
        <v>4424</v>
      </c>
      <c r="D1233" s="10" t="s">
        <v>6329</v>
      </c>
      <c r="E1233" s="9" t="s">
        <v>6030</v>
      </c>
      <c r="F1233" s="9" t="s">
        <v>6339</v>
      </c>
      <c r="G1233" s="9" t="s">
        <v>6340</v>
      </c>
      <c r="H1233" s="9" t="s">
        <v>6445</v>
      </c>
      <c r="I1233" s="9" t="s">
        <v>6446</v>
      </c>
      <c r="J1233" s="9" t="s">
        <v>6447</v>
      </c>
      <c r="K1233" s="9" t="s">
        <v>6431</v>
      </c>
      <c r="L1233" s="9">
        <v>29.285591</v>
      </c>
      <c r="M1233" s="9">
        <v>67.395354999999995</v>
      </c>
      <c r="N1233" s="9" t="s">
        <v>6</v>
      </c>
      <c r="O1233" s="9" t="s">
        <v>5248</v>
      </c>
      <c r="P1233" s="9" t="s">
        <v>8</v>
      </c>
      <c r="Q1233" s="9"/>
      <c r="R1233" s="9"/>
      <c r="S1233" s="9">
        <v>10</v>
      </c>
      <c r="T1233" s="9" t="s">
        <v>933</v>
      </c>
      <c r="U1233" s="9">
        <v>127500</v>
      </c>
      <c r="V1233" s="9" t="s">
        <v>5249</v>
      </c>
      <c r="W1233" s="56" t="s">
        <v>107</v>
      </c>
      <c r="X1233" s="9" t="s">
        <v>4857</v>
      </c>
    </row>
    <row r="1234" spans="1:24" s="4" customFormat="1" ht="80.099999999999994" customHeight="1" x14ac:dyDescent="0.25">
      <c r="A1234" s="9">
        <f t="shared" si="236"/>
        <v>1203</v>
      </c>
      <c r="B1234" s="9">
        <v>38</v>
      </c>
      <c r="C1234" s="9" t="s">
        <v>4424</v>
      </c>
      <c r="D1234" s="10" t="s">
        <v>6329</v>
      </c>
      <c r="E1234" s="9" t="s">
        <v>6030</v>
      </c>
      <c r="F1234" s="9" t="s">
        <v>6339</v>
      </c>
      <c r="G1234" s="9" t="s">
        <v>6340</v>
      </c>
      <c r="H1234" s="9" t="s">
        <v>189</v>
      </c>
      <c r="I1234" s="9" t="s">
        <v>6415</v>
      </c>
      <c r="J1234" s="9" t="s">
        <v>6448</v>
      </c>
      <c r="K1234" s="9" t="s">
        <v>6431</v>
      </c>
      <c r="L1234" s="9">
        <v>29.285993000000001</v>
      </c>
      <c r="M1234" s="9">
        <v>67.395835000000005</v>
      </c>
      <c r="N1234" s="9" t="s">
        <v>6</v>
      </c>
      <c r="O1234" s="9" t="s">
        <v>5248</v>
      </c>
      <c r="P1234" s="9" t="s">
        <v>8</v>
      </c>
      <c r="Q1234" s="9"/>
      <c r="R1234" s="9"/>
      <c r="S1234" s="9">
        <v>10</v>
      </c>
      <c r="T1234" s="9" t="s">
        <v>933</v>
      </c>
      <c r="U1234" s="9">
        <v>127500</v>
      </c>
      <c r="V1234" s="9" t="s">
        <v>5249</v>
      </c>
      <c r="W1234" s="56" t="s">
        <v>107</v>
      </c>
      <c r="X1234" s="9" t="s">
        <v>4857</v>
      </c>
    </row>
    <row r="1235" spans="1:24" s="4" customFormat="1" ht="80.099999999999994" customHeight="1" x14ac:dyDescent="0.25">
      <c r="A1235" s="9">
        <f t="shared" si="236"/>
        <v>1204</v>
      </c>
      <c r="B1235" s="9">
        <v>39</v>
      </c>
      <c r="C1235" s="9" t="s">
        <v>4424</v>
      </c>
      <c r="D1235" s="10" t="s">
        <v>6329</v>
      </c>
      <c r="E1235" s="9" t="s">
        <v>2035</v>
      </c>
      <c r="F1235" s="9" t="s">
        <v>6403</v>
      </c>
      <c r="G1235" s="9" t="s">
        <v>6358</v>
      </c>
      <c r="H1235" s="9" t="s">
        <v>6449</v>
      </c>
      <c r="I1235" s="9" t="s">
        <v>6450</v>
      </c>
      <c r="J1235" s="9" t="s">
        <v>6451</v>
      </c>
      <c r="K1235" s="9" t="s">
        <v>6452</v>
      </c>
      <c r="L1235" s="9">
        <v>29.739039999999999</v>
      </c>
      <c r="M1235" s="9">
        <v>67.345504000000005</v>
      </c>
      <c r="N1235" s="9" t="s">
        <v>6</v>
      </c>
      <c r="O1235" s="9" t="s">
        <v>5248</v>
      </c>
      <c r="P1235" s="9" t="s">
        <v>8</v>
      </c>
      <c r="Q1235" s="9"/>
      <c r="R1235" s="9"/>
      <c r="S1235" s="9">
        <v>10</v>
      </c>
      <c r="T1235" s="9" t="s">
        <v>933</v>
      </c>
      <c r="U1235" s="9">
        <v>127500</v>
      </c>
      <c r="V1235" s="9" t="s">
        <v>5249</v>
      </c>
      <c r="W1235" s="56" t="s">
        <v>107</v>
      </c>
      <c r="X1235" s="9" t="s">
        <v>4857</v>
      </c>
    </row>
    <row r="1236" spans="1:24" s="4" customFormat="1" ht="80.099999999999994" customHeight="1" x14ac:dyDescent="0.25">
      <c r="A1236" s="9">
        <f t="shared" si="236"/>
        <v>1205</v>
      </c>
      <c r="B1236" s="9">
        <v>40</v>
      </c>
      <c r="C1236" s="9" t="s">
        <v>4424</v>
      </c>
      <c r="D1236" s="10" t="s">
        <v>6329</v>
      </c>
      <c r="E1236" s="9" t="s">
        <v>2035</v>
      </c>
      <c r="F1236" s="9" t="s">
        <v>6403</v>
      </c>
      <c r="G1236" s="9" t="s">
        <v>6358</v>
      </c>
      <c r="H1236" s="9" t="s">
        <v>6453</v>
      </c>
      <c r="I1236" s="9" t="s">
        <v>6454</v>
      </c>
      <c r="J1236" s="9" t="s">
        <v>6455</v>
      </c>
      <c r="K1236" s="9" t="s">
        <v>6456</v>
      </c>
      <c r="L1236" s="9">
        <v>29.757629999999999</v>
      </c>
      <c r="M1236" s="9">
        <v>67.349760000000003</v>
      </c>
      <c r="N1236" s="9" t="s">
        <v>6</v>
      </c>
      <c r="O1236" s="9" t="s">
        <v>5248</v>
      </c>
      <c r="P1236" s="9" t="s">
        <v>8</v>
      </c>
      <c r="Q1236" s="9"/>
      <c r="R1236" s="9"/>
      <c r="S1236" s="9">
        <v>10</v>
      </c>
      <c r="T1236" s="9" t="s">
        <v>933</v>
      </c>
      <c r="U1236" s="9">
        <v>127500</v>
      </c>
      <c r="V1236" s="9" t="s">
        <v>5249</v>
      </c>
      <c r="W1236" s="56" t="s">
        <v>107</v>
      </c>
      <c r="X1236" s="9" t="s">
        <v>4857</v>
      </c>
    </row>
    <row r="1237" spans="1:24" s="4" customFormat="1" ht="80.099999999999994" customHeight="1" x14ac:dyDescent="0.25">
      <c r="A1237" s="9">
        <f t="shared" si="236"/>
        <v>1206</v>
      </c>
      <c r="B1237" s="9">
        <v>41</v>
      </c>
      <c r="C1237" s="9" t="s">
        <v>4424</v>
      </c>
      <c r="D1237" s="10" t="s">
        <v>6329</v>
      </c>
      <c r="E1237" s="9" t="s">
        <v>6030</v>
      </c>
      <c r="F1237" s="9" t="s">
        <v>6457</v>
      </c>
      <c r="G1237" s="9" t="s">
        <v>6340</v>
      </c>
      <c r="H1237" s="9" t="s">
        <v>6458</v>
      </c>
      <c r="I1237" s="9" t="s">
        <v>6459</v>
      </c>
      <c r="J1237" s="9" t="s">
        <v>6460</v>
      </c>
      <c r="K1237" s="9" t="s">
        <v>6461</v>
      </c>
      <c r="L1237" s="9">
        <v>29.291276</v>
      </c>
      <c r="M1237" s="9" t="s">
        <v>6462</v>
      </c>
      <c r="N1237" s="9" t="s">
        <v>6</v>
      </c>
      <c r="O1237" s="9" t="s">
        <v>5248</v>
      </c>
      <c r="P1237" s="9" t="s">
        <v>8</v>
      </c>
      <c r="Q1237" s="9"/>
      <c r="R1237" s="9"/>
      <c r="S1237" s="9">
        <v>10</v>
      </c>
      <c r="T1237" s="9" t="s">
        <v>933</v>
      </c>
      <c r="U1237" s="9">
        <v>127500</v>
      </c>
      <c r="V1237" s="9" t="s">
        <v>5249</v>
      </c>
      <c r="W1237" s="56" t="s">
        <v>107</v>
      </c>
      <c r="X1237" s="9" t="s">
        <v>4857</v>
      </c>
    </row>
    <row r="1238" spans="1:24" s="4" customFormat="1" ht="80.099999999999994" customHeight="1" x14ac:dyDescent="0.25">
      <c r="A1238" s="9">
        <f t="shared" si="236"/>
        <v>1207</v>
      </c>
      <c r="B1238" s="9">
        <v>42</v>
      </c>
      <c r="C1238" s="9" t="s">
        <v>4424</v>
      </c>
      <c r="D1238" s="10" t="s">
        <v>6329</v>
      </c>
      <c r="E1238" s="9" t="s">
        <v>6030</v>
      </c>
      <c r="F1238" s="9" t="s">
        <v>6463</v>
      </c>
      <c r="G1238" s="9" t="s">
        <v>6411</v>
      </c>
      <c r="H1238" s="9" t="s">
        <v>6464</v>
      </c>
      <c r="I1238" s="9" t="s">
        <v>6465</v>
      </c>
      <c r="J1238" s="9" t="s">
        <v>6466</v>
      </c>
      <c r="K1238" s="9" t="s">
        <v>6463</v>
      </c>
      <c r="L1238" s="9">
        <v>29.291008000000001</v>
      </c>
      <c r="M1238" s="9">
        <v>67.381102799999994</v>
      </c>
      <c r="N1238" s="9" t="s">
        <v>6</v>
      </c>
      <c r="O1238" s="9" t="s">
        <v>5248</v>
      </c>
      <c r="P1238" s="9" t="s">
        <v>8</v>
      </c>
      <c r="Q1238" s="9"/>
      <c r="R1238" s="9"/>
      <c r="S1238" s="9">
        <v>10</v>
      </c>
      <c r="T1238" s="9" t="s">
        <v>933</v>
      </c>
      <c r="U1238" s="9">
        <v>127500</v>
      </c>
      <c r="V1238" s="9" t="s">
        <v>5249</v>
      </c>
      <c r="W1238" s="56" t="s">
        <v>107</v>
      </c>
      <c r="X1238" s="9" t="s">
        <v>4857</v>
      </c>
    </row>
    <row r="1239" spans="1:24" s="4" customFormat="1" ht="80.099999999999994" customHeight="1" x14ac:dyDescent="0.25">
      <c r="A1239" s="9">
        <f t="shared" si="236"/>
        <v>1208</v>
      </c>
      <c r="B1239" s="9">
        <v>43</v>
      </c>
      <c r="C1239" s="9" t="s">
        <v>4424</v>
      </c>
      <c r="D1239" s="10" t="s">
        <v>6329</v>
      </c>
      <c r="E1239" s="9" t="s">
        <v>6030</v>
      </c>
      <c r="F1239" s="9" t="s">
        <v>6362</v>
      </c>
      <c r="G1239" s="9" t="s">
        <v>6352</v>
      </c>
      <c r="H1239" s="9" t="s">
        <v>6467</v>
      </c>
      <c r="I1239" s="9" t="s">
        <v>6468</v>
      </c>
      <c r="J1239" s="9" t="s">
        <v>6469</v>
      </c>
      <c r="K1239" s="9" t="s">
        <v>6470</v>
      </c>
      <c r="L1239" s="9">
        <v>29.255749999999999</v>
      </c>
      <c r="M1239" s="9">
        <v>67.352720599999998</v>
      </c>
      <c r="N1239" s="9" t="s">
        <v>6</v>
      </c>
      <c r="O1239" s="9" t="s">
        <v>5248</v>
      </c>
      <c r="P1239" s="9" t="s">
        <v>8</v>
      </c>
      <c r="Q1239" s="9"/>
      <c r="R1239" s="9"/>
      <c r="S1239" s="9">
        <v>10</v>
      </c>
      <c r="T1239" s="9" t="s">
        <v>933</v>
      </c>
      <c r="U1239" s="9">
        <v>127500</v>
      </c>
      <c r="V1239" s="9" t="s">
        <v>5249</v>
      </c>
      <c r="W1239" s="56" t="s">
        <v>107</v>
      </c>
      <c r="X1239" s="9" t="s">
        <v>4857</v>
      </c>
    </row>
    <row r="1240" spans="1:24" s="4" customFormat="1" ht="80.099999999999994" customHeight="1" x14ac:dyDescent="0.25">
      <c r="A1240" s="9">
        <f t="shared" si="236"/>
        <v>1209</v>
      </c>
      <c r="B1240" s="9">
        <v>44</v>
      </c>
      <c r="C1240" s="9" t="s">
        <v>4424</v>
      </c>
      <c r="D1240" s="10" t="s">
        <v>6329</v>
      </c>
      <c r="E1240" s="9" t="s">
        <v>6030</v>
      </c>
      <c r="F1240" s="9" t="s">
        <v>6471</v>
      </c>
      <c r="G1240" s="9" t="s">
        <v>6340</v>
      </c>
      <c r="H1240" s="9" t="s">
        <v>6472</v>
      </c>
      <c r="I1240" s="9" t="s">
        <v>6473</v>
      </c>
      <c r="J1240" s="9" t="s">
        <v>6474</v>
      </c>
      <c r="K1240" s="9" t="s">
        <v>6471</v>
      </c>
      <c r="L1240" s="9">
        <v>29.282699999999998</v>
      </c>
      <c r="M1240" s="9">
        <v>67.384738999999996</v>
      </c>
      <c r="N1240" s="9" t="s">
        <v>6</v>
      </c>
      <c r="O1240" s="9" t="s">
        <v>5248</v>
      </c>
      <c r="P1240" s="9" t="s">
        <v>8</v>
      </c>
      <c r="Q1240" s="9"/>
      <c r="R1240" s="9"/>
      <c r="S1240" s="9">
        <v>10</v>
      </c>
      <c r="T1240" s="9" t="s">
        <v>933</v>
      </c>
      <c r="U1240" s="9">
        <v>127500</v>
      </c>
      <c r="V1240" s="9" t="s">
        <v>5249</v>
      </c>
      <c r="W1240" s="56" t="s">
        <v>107</v>
      </c>
      <c r="X1240" s="9" t="s">
        <v>4857</v>
      </c>
    </row>
    <row r="1241" spans="1:24" s="4" customFormat="1" ht="80.099999999999994" customHeight="1" x14ac:dyDescent="0.25">
      <c r="A1241" s="9">
        <f t="shared" si="236"/>
        <v>1210</v>
      </c>
      <c r="B1241" s="9">
        <v>45</v>
      </c>
      <c r="C1241" s="9" t="s">
        <v>4424</v>
      </c>
      <c r="D1241" s="10" t="s">
        <v>6329</v>
      </c>
      <c r="E1241" s="9" t="s">
        <v>6030</v>
      </c>
      <c r="F1241" s="9" t="s">
        <v>1461</v>
      </c>
      <c r="G1241" s="9" t="s">
        <v>6030</v>
      </c>
      <c r="H1241" s="9" t="s">
        <v>3287</v>
      </c>
      <c r="I1241" s="9" t="s">
        <v>6475</v>
      </c>
      <c r="J1241" s="9" t="s">
        <v>6476</v>
      </c>
      <c r="K1241" s="9" t="s">
        <v>1461</v>
      </c>
      <c r="L1241" s="9">
        <v>29.292449999999999</v>
      </c>
      <c r="M1241" s="9">
        <v>67.395426</v>
      </c>
      <c r="N1241" s="9" t="s">
        <v>6</v>
      </c>
      <c r="O1241" s="9" t="s">
        <v>5248</v>
      </c>
      <c r="P1241" s="9" t="s">
        <v>8</v>
      </c>
      <c r="Q1241" s="9"/>
      <c r="R1241" s="9"/>
      <c r="S1241" s="9">
        <v>10</v>
      </c>
      <c r="T1241" s="9" t="s">
        <v>933</v>
      </c>
      <c r="U1241" s="9">
        <v>127500</v>
      </c>
      <c r="V1241" s="9" t="s">
        <v>5249</v>
      </c>
      <c r="W1241" s="56" t="s">
        <v>107</v>
      </c>
      <c r="X1241" s="9" t="s">
        <v>4857</v>
      </c>
    </row>
    <row r="1242" spans="1:24" s="4" customFormat="1" ht="80.099999999999994" customHeight="1" x14ac:dyDescent="0.25">
      <c r="A1242" s="9">
        <f t="shared" si="236"/>
        <v>1211</v>
      </c>
      <c r="B1242" s="9">
        <v>46</v>
      </c>
      <c r="C1242" s="9" t="s">
        <v>4424</v>
      </c>
      <c r="D1242" s="10" t="s">
        <v>6329</v>
      </c>
      <c r="E1242" s="9" t="s">
        <v>6030</v>
      </c>
      <c r="F1242" s="9" t="s">
        <v>6477</v>
      </c>
      <c r="G1242" s="9" t="s">
        <v>6352</v>
      </c>
      <c r="H1242" s="9" t="s">
        <v>6478</v>
      </c>
      <c r="I1242" s="9" t="s">
        <v>6479</v>
      </c>
      <c r="J1242" s="9" t="s">
        <v>6480</v>
      </c>
      <c r="K1242" s="9" t="s">
        <v>6408</v>
      </c>
      <c r="L1242" s="9">
        <v>29.222718</v>
      </c>
      <c r="M1242" s="9">
        <v>67.343783999999999</v>
      </c>
      <c r="N1242" s="9" t="s">
        <v>6</v>
      </c>
      <c r="O1242" s="9" t="s">
        <v>5248</v>
      </c>
      <c r="P1242" s="9" t="s">
        <v>8</v>
      </c>
      <c r="Q1242" s="9"/>
      <c r="R1242" s="9"/>
      <c r="S1242" s="9">
        <v>10</v>
      </c>
      <c r="T1242" s="9" t="s">
        <v>933</v>
      </c>
      <c r="U1242" s="9">
        <v>127500</v>
      </c>
      <c r="V1242" s="9" t="s">
        <v>5249</v>
      </c>
      <c r="W1242" s="56" t="s">
        <v>107</v>
      </c>
      <c r="X1242" s="9" t="s">
        <v>4857</v>
      </c>
    </row>
    <row r="1243" spans="1:24" s="4" customFormat="1" ht="80.099999999999994" customHeight="1" x14ac:dyDescent="0.25">
      <c r="A1243" s="9">
        <f t="shared" si="236"/>
        <v>1212</v>
      </c>
      <c r="B1243" s="9">
        <v>47</v>
      </c>
      <c r="C1243" s="9" t="s">
        <v>4424</v>
      </c>
      <c r="D1243" s="10" t="s">
        <v>6329</v>
      </c>
      <c r="E1243" s="9" t="s">
        <v>6030</v>
      </c>
      <c r="F1243" s="9" t="s">
        <v>6481</v>
      </c>
      <c r="G1243" s="9" t="s">
        <v>6411</v>
      </c>
      <c r="H1243" s="9" t="s">
        <v>6482</v>
      </c>
      <c r="I1243" s="9" t="s">
        <v>6483</v>
      </c>
      <c r="J1243" s="9" t="s">
        <v>6484</v>
      </c>
      <c r="K1243" s="9" t="s">
        <v>6477</v>
      </c>
      <c r="L1243" s="9">
        <v>29.285864</v>
      </c>
      <c r="M1243" s="9">
        <v>67.394834000000003</v>
      </c>
      <c r="N1243" s="9" t="s">
        <v>6</v>
      </c>
      <c r="O1243" s="9" t="s">
        <v>5248</v>
      </c>
      <c r="P1243" s="9" t="s">
        <v>8</v>
      </c>
      <c r="Q1243" s="9"/>
      <c r="R1243" s="9"/>
      <c r="S1243" s="9">
        <v>10</v>
      </c>
      <c r="T1243" s="9" t="s">
        <v>933</v>
      </c>
      <c r="U1243" s="9">
        <v>127500</v>
      </c>
      <c r="V1243" s="9" t="s">
        <v>5249</v>
      </c>
      <c r="W1243" s="56" t="s">
        <v>107</v>
      </c>
      <c r="X1243" s="9" t="s">
        <v>4857</v>
      </c>
    </row>
    <row r="1244" spans="1:24" s="4" customFormat="1" ht="80.099999999999994" customHeight="1" x14ac:dyDescent="0.25">
      <c r="A1244" s="9">
        <f t="shared" si="236"/>
        <v>1213</v>
      </c>
      <c r="B1244" s="9">
        <v>48</v>
      </c>
      <c r="C1244" s="9" t="s">
        <v>4424</v>
      </c>
      <c r="D1244" s="10" t="s">
        <v>6329</v>
      </c>
      <c r="E1244" s="9" t="s">
        <v>6030</v>
      </c>
      <c r="F1244" s="9" t="s">
        <v>6411</v>
      </c>
      <c r="G1244" s="9" t="s">
        <v>6411</v>
      </c>
      <c r="H1244" s="9" t="s">
        <v>2960</v>
      </c>
      <c r="I1244" s="9" t="s">
        <v>6485</v>
      </c>
      <c r="J1244" s="9" t="s">
        <v>6486</v>
      </c>
      <c r="K1244" s="9" t="s">
        <v>6481</v>
      </c>
      <c r="L1244" s="9">
        <v>29.285746</v>
      </c>
      <c r="M1244" s="9">
        <v>67.365528999999995</v>
      </c>
      <c r="N1244" s="9" t="s">
        <v>6</v>
      </c>
      <c r="O1244" s="9" t="s">
        <v>5248</v>
      </c>
      <c r="P1244" s="9" t="s">
        <v>8</v>
      </c>
      <c r="Q1244" s="9"/>
      <c r="R1244" s="9"/>
      <c r="S1244" s="9">
        <v>10</v>
      </c>
      <c r="T1244" s="9" t="s">
        <v>933</v>
      </c>
      <c r="U1244" s="9">
        <v>127500</v>
      </c>
      <c r="V1244" s="9" t="s">
        <v>5249</v>
      </c>
      <c r="W1244" s="56" t="s">
        <v>107</v>
      </c>
      <c r="X1244" s="9" t="s">
        <v>4857</v>
      </c>
    </row>
    <row r="1245" spans="1:24" s="4" customFormat="1" ht="80.099999999999994" customHeight="1" x14ac:dyDescent="0.25">
      <c r="A1245" s="9">
        <f t="shared" si="236"/>
        <v>1214</v>
      </c>
      <c r="B1245" s="9">
        <v>49</v>
      </c>
      <c r="C1245" s="9" t="s">
        <v>4424</v>
      </c>
      <c r="D1245" s="10" t="s">
        <v>6329</v>
      </c>
      <c r="E1245" s="9" t="s">
        <v>6030</v>
      </c>
      <c r="F1245" s="9" t="s">
        <v>6487</v>
      </c>
      <c r="G1245" s="9" t="s">
        <v>6340</v>
      </c>
      <c r="H1245" s="9" t="s">
        <v>6488</v>
      </c>
      <c r="I1245" s="9" t="s">
        <v>6489</v>
      </c>
      <c r="J1245" s="9" t="s">
        <v>6490</v>
      </c>
      <c r="K1245" s="9" t="s">
        <v>6487</v>
      </c>
      <c r="L1245" s="9">
        <v>29.275928</v>
      </c>
      <c r="M1245" s="9">
        <v>67.384860000000003</v>
      </c>
      <c r="N1245" s="9" t="s">
        <v>6</v>
      </c>
      <c r="O1245" s="9" t="s">
        <v>5248</v>
      </c>
      <c r="P1245" s="9" t="s">
        <v>8</v>
      </c>
      <c r="Q1245" s="9"/>
      <c r="R1245" s="9"/>
      <c r="S1245" s="9">
        <v>10</v>
      </c>
      <c r="T1245" s="9" t="s">
        <v>933</v>
      </c>
      <c r="U1245" s="9">
        <v>127500</v>
      </c>
      <c r="V1245" s="9" t="s">
        <v>5249</v>
      </c>
      <c r="W1245" s="56" t="s">
        <v>107</v>
      </c>
      <c r="X1245" s="9" t="s">
        <v>4857</v>
      </c>
    </row>
    <row r="1246" spans="1:24" s="4" customFormat="1" ht="80.099999999999994" customHeight="1" x14ac:dyDescent="0.25">
      <c r="A1246" s="9">
        <f t="shared" si="236"/>
        <v>1215</v>
      </c>
      <c r="B1246" s="9">
        <v>50</v>
      </c>
      <c r="C1246" s="9" t="s">
        <v>4424</v>
      </c>
      <c r="D1246" s="10" t="s">
        <v>6329</v>
      </c>
      <c r="E1246" s="9" t="s">
        <v>6030</v>
      </c>
      <c r="F1246" s="9" t="s">
        <v>6487</v>
      </c>
      <c r="G1246" s="9" t="s">
        <v>6340</v>
      </c>
      <c r="H1246" s="9" t="s">
        <v>1172</v>
      </c>
      <c r="I1246" s="9" t="s">
        <v>6491</v>
      </c>
      <c r="J1246" s="9" t="s">
        <v>6492</v>
      </c>
      <c r="K1246" s="9" t="s">
        <v>6408</v>
      </c>
      <c r="L1246" s="9">
        <v>29.254816000000002</v>
      </c>
      <c r="M1246" s="9">
        <v>67.362840000000006</v>
      </c>
      <c r="N1246" s="9" t="s">
        <v>6</v>
      </c>
      <c r="O1246" s="9" t="s">
        <v>5248</v>
      </c>
      <c r="P1246" s="9" t="s">
        <v>8</v>
      </c>
      <c r="Q1246" s="9"/>
      <c r="R1246" s="9"/>
      <c r="S1246" s="9">
        <v>10</v>
      </c>
      <c r="T1246" s="9" t="s">
        <v>933</v>
      </c>
      <c r="U1246" s="9">
        <v>127500</v>
      </c>
      <c r="V1246" s="9" t="s">
        <v>5249</v>
      </c>
      <c r="W1246" s="10" t="s">
        <v>107</v>
      </c>
      <c r="X1246" s="9" t="s">
        <v>4857</v>
      </c>
    </row>
    <row r="1247" spans="1:24" s="4" customFormat="1" ht="80.099999999999994" customHeight="1" x14ac:dyDescent="0.25">
      <c r="E1247" s="179"/>
      <c r="F1247" s="179"/>
      <c r="J1247" s="42"/>
      <c r="K1247" s="42"/>
      <c r="L1247" s="42"/>
      <c r="M1247" s="42"/>
      <c r="N1247" s="74"/>
      <c r="O1247" s="74"/>
      <c r="P1247" s="212"/>
      <c r="Q1247" s="154">
        <f>SUM(Q1197:Q1246)</f>
        <v>0</v>
      </c>
      <c r="R1247" s="154">
        <f t="shared" ref="R1247:S1247" si="237">SUM(R1197:R1246)</f>
        <v>100</v>
      </c>
      <c r="S1247" s="154">
        <f t="shared" si="237"/>
        <v>300</v>
      </c>
      <c r="V1247" s="31"/>
    </row>
    <row r="1248" spans="1:24" s="4" customFormat="1" ht="80.099999999999994" customHeight="1" x14ac:dyDescent="0.25">
      <c r="A1248" s="9">
        <f>A1246+1</f>
        <v>1216</v>
      </c>
      <c r="B1248" s="9">
        <v>1</v>
      </c>
      <c r="C1248" s="9" t="s">
        <v>3797</v>
      </c>
      <c r="D1248" s="10" t="str">
        <f>'[1]Fruit plant Dist NPECA (3)'!$C$6</f>
        <v>Kachhi</v>
      </c>
      <c r="E1248" s="9" t="s">
        <v>6020</v>
      </c>
      <c r="F1248" s="9" t="s">
        <v>6493</v>
      </c>
      <c r="G1248" s="9" t="s">
        <v>6494</v>
      </c>
      <c r="H1248" s="9" t="s">
        <v>6495</v>
      </c>
      <c r="I1248" s="9" t="s">
        <v>6496</v>
      </c>
      <c r="J1248" s="9" t="s">
        <v>6115</v>
      </c>
      <c r="K1248" s="9" t="s">
        <v>6493</v>
      </c>
      <c r="L1248" s="9">
        <v>29.466799999999999</v>
      </c>
      <c r="M1248" s="9">
        <v>67.5</v>
      </c>
      <c r="N1248" s="9" t="s">
        <v>6</v>
      </c>
      <c r="O1248" s="9" t="s">
        <v>932</v>
      </c>
      <c r="P1248" s="9" t="s">
        <v>6</v>
      </c>
      <c r="Q1248" s="9">
        <v>1</v>
      </c>
      <c r="R1248" s="9"/>
      <c r="S1248" s="9"/>
      <c r="T1248" s="9" t="s">
        <v>1275</v>
      </c>
      <c r="U1248" s="9">
        <v>17625</v>
      </c>
      <c r="V1248" s="9" t="s">
        <v>4423</v>
      </c>
      <c r="W1248" s="10" t="s">
        <v>107</v>
      </c>
      <c r="X1248" s="9" t="s">
        <v>4857</v>
      </c>
    </row>
    <row r="1249" spans="1:64" s="4" customFormat="1" ht="80.099999999999994" customHeight="1" x14ac:dyDescent="0.25">
      <c r="A1249" s="9">
        <f>A1248+1</f>
        <v>1217</v>
      </c>
      <c r="B1249" s="9">
        <v>2</v>
      </c>
      <c r="C1249" s="9" t="s">
        <v>3797</v>
      </c>
      <c r="D1249" s="10" t="str">
        <f>'[1]Fruit plant Dist NPECA (3)'!$C$6</f>
        <v>Kachhi</v>
      </c>
      <c r="E1249" s="9" t="s">
        <v>6020</v>
      </c>
      <c r="F1249" s="9" t="s">
        <v>6493</v>
      </c>
      <c r="G1249" s="9" t="s">
        <v>6494</v>
      </c>
      <c r="H1249" s="9" t="s">
        <v>569</v>
      </c>
      <c r="I1249" s="9" t="s">
        <v>6497</v>
      </c>
      <c r="J1249" s="9" t="s">
        <v>6498</v>
      </c>
      <c r="K1249" s="9" t="s">
        <v>6493</v>
      </c>
      <c r="L1249" s="9">
        <v>29.467300000000002</v>
      </c>
      <c r="M1249" s="213">
        <v>67.8</v>
      </c>
      <c r="N1249" s="9" t="s">
        <v>6</v>
      </c>
      <c r="O1249" s="9" t="s">
        <v>932</v>
      </c>
      <c r="P1249" s="9" t="s">
        <v>6</v>
      </c>
      <c r="Q1249" s="9">
        <v>1</v>
      </c>
      <c r="R1249" s="9"/>
      <c r="S1249" s="9"/>
      <c r="T1249" s="9" t="s">
        <v>1275</v>
      </c>
      <c r="U1249" s="9">
        <v>17625</v>
      </c>
      <c r="V1249" s="9" t="s">
        <v>4423</v>
      </c>
      <c r="W1249" s="10" t="s">
        <v>107</v>
      </c>
      <c r="X1249" s="9" t="s">
        <v>4857</v>
      </c>
    </row>
    <row r="1250" spans="1:64" s="4" customFormat="1" ht="80.099999999999994" customHeight="1" x14ac:dyDescent="0.25">
      <c r="A1250" s="9">
        <f t="shared" ref="A1250:A1253" si="238">A1249+1</f>
        <v>1218</v>
      </c>
      <c r="B1250" s="9">
        <v>3</v>
      </c>
      <c r="C1250" s="9" t="s">
        <v>3797</v>
      </c>
      <c r="D1250" s="10" t="str">
        <f>'[1]Fruit plant Dist NPECA (3)'!$C$6</f>
        <v>Kachhi</v>
      </c>
      <c r="E1250" s="9" t="s">
        <v>6020</v>
      </c>
      <c r="F1250" s="9" t="s">
        <v>6493</v>
      </c>
      <c r="G1250" s="9" t="s">
        <v>6494</v>
      </c>
      <c r="H1250" s="9" t="s">
        <v>1443</v>
      </c>
      <c r="I1250" s="9" t="s">
        <v>6499</v>
      </c>
      <c r="J1250" s="9" t="s">
        <v>6034</v>
      </c>
      <c r="K1250" s="9" t="s">
        <v>6493</v>
      </c>
      <c r="L1250" s="9">
        <v>29.468299999999999</v>
      </c>
      <c r="M1250" s="213">
        <v>67.900000000000006</v>
      </c>
      <c r="N1250" s="9" t="s">
        <v>6</v>
      </c>
      <c r="O1250" s="9" t="s">
        <v>932</v>
      </c>
      <c r="P1250" s="9" t="s">
        <v>6</v>
      </c>
      <c r="Q1250" s="9">
        <v>1</v>
      </c>
      <c r="R1250" s="9"/>
      <c r="S1250" s="9"/>
      <c r="T1250" s="9" t="s">
        <v>1275</v>
      </c>
      <c r="U1250" s="9">
        <v>17625</v>
      </c>
      <c r="V1250" s="9" t="s">
        <v>4423</v>
      </c>
      <c r="W1250" s="10" t="s">
        <v>107</v>
      </c>
      <c r="X1250" s="9" t="s">
        <v>4857</v>
      </c>
    </row>
    <row r="1251" spans="1:64" s="4" customFormat="1" ht="80.099999999999994" customHeight="1" x14ac:dyDescent="0.25">
      <c r="A1251" s="9">
        <f t="shared" si="238"/>
        <v>1219</v>
      </c>
      <c r="B1251" s="9">
        <v>4</v>
      </c>
      <c r="C1251" s="9" t="s">
        <v>3797</v>
      </c>
      <c r="D1251" s="10" t="str">
        <f>'[1]Fruit plant Dist NPECA (3)'!$C$6</f>
        <v>Kachhi</v>
      </c>
      <c r="E1251" s="9" t="s">
        <v>6020</v>
      </c>
      <c r="F1251" s="9" t="s">
        <v>6493</v>
      </c>
      <c r="G1251" s="9" t="s">
        <v>6494</v>
      </c>
      <c r="H1251" s="9" t="s">
        <v>6500</v>
      </c>
      <c r="I1251" s="9" t="s">
        <v>6501</v>
      </c>
      <c r="J1251" s="9" t="s">
        <v>6502</v>
      </c>
      <c r="K1251" s="9" t="s">
        <v>6493</v>
      </c>
      <c r="L1251" s="9">
        <v>29.466799999999999</v>
      </c>
      <c r="M1251" s="213">
        <v>67.599999999999994</v>
      </c>
      <c r="N1251" s="9" t="s">
        <v>6</v>
      </c>
      <c r="O1251" s="9" t="s">
        <v>932</v>
      </c>
      <c r="P1251" s="9" t="s">
        <v>6</v>
      </c>
      <c r="Q1251" s="9">
        <v>1</v>
      </c>
      <c r="R1251" s="9"/>
      <c r="S1251" s="9"/>
      <c r="T1251" s="9" t="s">
        <v>1275</v>
      </c>
      <c r="U1251" s="9">
        <v>17625</v>
      </c>
      <c r="V1251" s="9" t="s">
        <v>4423</v>
      </c>
      <c r="W1251" s="10" t="s">
        <v>107</v>
      </c>
      <c r="X1251" s="9" t="s">
        <v>4857</v>
      </c>
    </row>
    <row r="1252" spans="1:64" s="4" customFormat="1" ht="80.099999999999994" customHeight="1" x14ac:dyDescent="0.25">
      <c r="A1252" s="9">
        <f t="shared" si="238"/>
        <v>1220</v>
      </c>
      <c r="B1252" s="9">
        <v>5</v>
      </c>
      <c r="C1252" s="9" t="s">
        <v>3797</v>
      </c>
      <c r="D1252" s="10" t="str">
        <f>'[1]Fruit plant Dist NPECA (3)'!$C$6</f>
        <v>Kachhi</v>
      </c>
      <c r="E1252" s="9" t="s">
        <v>6020</v>
      </c>
      <c r="F1252" s="9" t="s">
        <v>6493</v>
      </c>
      <c r="G1252" s="9" t="s">
        <v>6494</v>
      </c>
      <c r="H1252" s="9" t="s">
        <v>6503</v>
      </c>
      <c r="I1252" s="9" t="s">
        <v>6504</v>
      </c>
      <c r="J1252" s="9" t="s">
        <v>6505</v>
      </c>
      <c r="K1252" s="9" t="s">
        <v>6493</v>
      </c>
      <c r="L1252" s="9">
        <v>29.465499999999999</v>
      </c>
      <c r="M1252" s="213">
        <v>67.47</v>
      </c>
      <c r="N1252" s="9" t="s">
        <v>6</v>
      </c>
      <c r="O1252" s="9" t="s">
        <v>932</v>
      </c>
      <c r="P1252" s="9" t="s">
        <v>6</v>
      </c>
      <c r="Q1252" s="9">
        <v>1</v>
      </c>
      <c r="R1252" s="9"/>
      <c r="S1252" s="9"/>
      <c r="T1252" s="9" t="s">
        <v>1275</v>
      </c>
      <c r="U1252" s="9">
        <v>17625</v>
      </c>
      <c r="V1252" s="9" t="s">
        <v>4423</v>
      </c>
      <c r="W1252" s="10" t="s">
        <v>107</v>
      </c>
      <c r="X1252" s="9" t="s">
        <v>4857</v>
      </c>
    </row>
    <row r="1253" spans="1:64" s="4" customFormat="1" ht="80.099999999999994" customHeight="1" x14ac:dyDescent="0.25">
      <c r="A1253" s="9">
        <f t="shared" si="238"/>
        <v>1221</v>
      </c>
      <c r="B1253" s="9">
        <v>6</v>
      </c>
      <c r="C1253" s="9" t="s">
        <v>3797</v>
      </c>
      <c r="D1253" s="10" t="str">
        <f>'[1]Fruit plant Dist NPECA (3)'!$C$6</f>
        <v>Kachhi</v>
      </c>
      <c r="E1253" s="9" t="s">
        <v>6020</v>
      </c>
      <c r="F1253" s="9" t="s">
        <v>6493</v>
      </c>
      <c r="G1253" s="9" t="s">
        <v>6494</v>
      </c>
      <c r="H1253" s="9" t="s">
        <v>6506</v>
      </c>
      <c r="I1253" s="9" t="s">
        <v>6496</v>
      </c>
      <c r="J1253" s="9" t="s">
        <v>6507</v>
      </c>
      <c r="K1253" s="9" t="s">
        <v>6493</v>
      </c>
      <c r="L1253" s="9">
        <v>29.466699999999999</v>
      </c>
      <c r="M1253" s="213">
        <v>67.849999999999994</v>
      </c>
      <c r="N1253" s="9" t="s">
        <v>6</v>
      </c>
      <c r="O1253" s="9" t="s">
        <v>932</v>
      </c>
      <c r="P1253" s="9" t="s">
        <v>6</v>
      </c>
      <c r="Q1253" s="9">
        <v>1</v>
      </c>
      <c r="R1253" s="9"/>
      <c r="S1253" s="9"/>
      <c r="T1253" s="9" t="s">
        <v>1275</v>
      </c>
      <c r="U1253" s="9">
        <v>17625</v>
      </c>
      <c r="V1253" s="9" t="s">
        <v>4423</v>
      </c>
      <c r="W1253" s="10" t="s">
        <v>107</v>
      </c>
      <c r="X1253" s="9" t="s">
        <v>4857</v>
      </c>
    </row>
    <row r="1254" spans="1:64" s="4" customFormat="1" ht="80.099999999999994" customHeight="1" x14ac:dyDescent="0.25">
      <c r="F1254" s="107"/>
      <c r="I1254" s="123"/>
      <c r="J1254" s="214"/>
      <c r="K1254" s="107"/>
      <c r="L1254" s="107"/>
      <c r="N1254" s="31"/>
      <c r="P1254" s="66"/>
      <c r="Q1254" s="151">
        <f>SUM(Q1248:Q1253)</f>
        <v>6</v>
      </c>
      <c r="R1254" s="152">
        <f t="shared" ref="R1254:S1254" si="239">SUM(R1248:R1253)</f>
        <v>0</v>
      </c>
      <c r="S1254" s="153">
        <f t="shared" si="239"/>
        <v>0</v>
      </c>
      <c r="T1254" s="31"/>
      <c r="U1254" s="31"/>
    </row>
    <row r="1255" spans="1:64" s="9" customFormat="1" ht="80.099999999999994" customHeight="1" x14ac:dyDescent="0.25">
      <c r="A1255" s="9">
        <f>A1253+1</f>
        <v>1222</v>
      </c>
      <c r="B1255" s="9">
        <v>1</v>
      </c>
      <c r="C1255" s="9" t="s">
        <v>216</v>
      </c>
      <c r="D1255" s="10" t="s">
        <v>822</v>
      </c>
      <c r="E1255" s="9" t="s">
        <v>6661</v>
      </c>
      <c r="F1255" s="9" t="s">
        <v>6494</v>
      </c>
      <c r="G1255" s="9" t="s">
        <v>6494</v>
      </c>
      <c r="H1255" s="9" t="s">
        <v>3446</v>
      </c>
      <c r="I1255" s="9" t="s">
        <v>6662</v>
      </c>
      <c r="J1255" s="9">
        <v>3438217406</v>
      </c>
      <c r="K1255" s="9" t="s">
        <v>6661</v>
      </c>
      <c r="L1255" s="9">
        <v>29.301970000000001</v>
      </c>
      <c r="M1255" s="9">
        <v>67.860389999999995</v>
      </c>
      <c r="N1255" s="9" t="s">
        <v>6</v>
      </c>
      <c r="O1255" s="9" t="s">
        <v>5248</v>
      </c>
      <c r="P1255" s="9" t="s">
        <v>8</v>
      </c>
      <c r="Q1255" s="9">
        <v>3</v>
      </c>
      <c r="T1255" s="9" t="s">
        <v>1286</v>
      </c>
      <c r="U1255" s="9">
        <v>52875</v>
      </c>
      <c r="V1255" s="9" t="s">
        <v>5249</v>
      </c>
      <c r="W1255" s="10" t="s">
        <v>107</v>
      </c>
      <c r="X1255" s="10" t="s">
        <v>4857</v>
      </c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/>
      <c r="AW1255" s="4"/>
      <c r="AX1255" s="4"/>
      <c r="AY1255" s="4"/>
      <c r="AZ1255" s="4"/>
      <c r="BA1255" s="4"/>
      <c r="BB1255" s="4"/>
      <c r="BC1255" s="4"/>
      <c r="BD1255" s="4"/>
      <c r="BE1255" s="4"/>
      <c r="BF1255" s="4"/>
      <c r="BG1255" s="4"/>
      <c r="BH1255" s="4"/>
      <c r="BI1255" s="4"/>
      <c r="BJ1255" s="4"/>
      <c r="BK1255" s="4"/>
      <c r="BL1255" s="4"/>
    </row>
    <row r="1256" spans="1:64" s="9" customFormat="1" ht="80.099999999999994" customHeight="1" x14ac:dyDescent="0.25">
      <c r="A1256" s="9">
        <f>A1255+1</f>
        <v>1223</v>
      </c>
      <c r="B1256" s="9">
        <f>B1255+1</f>
        <v>2</v>
      </c>
      <c r="C1256" s="9" t="s">
        <v>216</v>
      </c>
      <c r="D1256" s="10" t="s">
        <v>822</v>
      </c>
      <c r="E1256" s="9" t="s">
        <v>6661</v>
      </c>
      <c r="F1256" s="9" t="s">
        <v>6494</v>
      </c>
      <c r="G1256" s="9" t="s">
        <v>6494</v>
      </c>
      <c r="H1256" s="9" t="s">
        <v>3527</v>
      </c>
      <c r="I1256" s="9" t="s">
        <v>6663</v>
      </c>
      <c r="J1256" s="9" t="s">
        <v>6664</v>
      </c>
      <c r="K1256" s="9" t="s">
        <v>6661</v>
      </c>
      <c r="L1256" s="9">
        <v>29.30245</v>
      </c>
      <c r="M1256" s="9">
        <v>67.860110000000006</v>
      </c>
      <c r="N1256" s="9" t="s">
        <v>6</v>
      </c>
      <c r="O1256" s="9" t="s">
        <v>5248</v>
      </c>
      <c r="P1256" s="9" t="s">
        <v>8</v>
      </c>
      <c r="Q1256" s="9">
        <v>3</v>
      </c>
      <c r="T1256" s="9" t="s">
        <v>1286</v>
      </c>
      <c r="U1256" s="9">
        <v>52875</v>
      </c>
      <c r="V1256" s="9" t="s">
        <v>5249</v>
      </c>
      <c r="W1256" s="10" t="s">
        <v>107</v>
      </c>
      <c r="X1256" s="10" t="s">
        <v>4857</v>
      </c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  <c r="BH1256" s="4"/>
      <c r="BI1256" s="4"/>
      <c r="BJ1256" s="4"/>
      <c r="BK1256" s="4"/>
      <c r="BL1256" s="4"/>
    </row>
    <row r="1257" spans="1:64" s="9" customFormat="1" ht="80.099999999999994" customHeight="1" x14ac:dyDescent="0.25">
      <c r="A1257" s="9">
        <f t="shared" ref="A1257:A1258" si="240">A1256+1</f>
        <v>1224</v>
      </c>
      <c r="B1257" s="9">
        <f>B1256+1</f>
        <v>3</v>
      </c>
      <c r="C1257" s="9" t="s">
        <v>216</v>
      </c>
      <c r="D1257" s="10" t="s">
        <v>822</v>
      </c>
      <c r="E1257" s="9" t="s">
        <v>6661</v>
      </c>
      <c r="F1257" s="9" t="s">
        <v>6494</v>
      </c>
      <c r="G1257" s="9" t="s">
        <v>6494</v>
      </c>
      <c r="H1257" s="9" t="s">
        <v>6665</v>
      </c>
      <c r="I1257" s="9" t="s">
        <v>6666</v>
      </c>
      <c r="J1257" s="9">
        <v>3337847644</v>
      </c>
      <c r="K1257" s="9" t="s">
        <v>6661</v>
      </c>
      <c r="L1257" s="9">
        <v>29.301870000000001</v>
      </c>
      <c r="M1257" s="9">
        <v>67.863299999999995</v>
      </c>
      <c r="N1257" s="9" t="s">
        <v>6</v>
      </c>
      <c r="O1257" s="9" t="s">
        <v>5248</v>
      </c>
      <c r="P1257" s="9" t="s">
        <v>8</v>
      </c>
      <c r="Q1257" s="9">
        <v>3</v>
      </c>
      <c r="T1257" s="9" t="s">
        <v>1286</v>
      </c>
      <c r="U1257" s="9">
        <v>52875</v>
      </c>
      <c r="V1257" s="9" t="s">
        <v>5249</v>
      </c>
      <c r="W1257" s="10" t="s">
        <v>107</v>
      </c>
      <c r="X1257" s="10" t="s">
        <v>4857</v>
      </c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/>
      <c r="AW1257" s="4"/>
      <c r="AX1257" s="4"/>
      <c r="AY1257" s="4"/>
      <c r="AZ1257" s="4"/>
      <c r="BA1257" s="4"/>
      <c r="BB1257" s="4"/>
      <c r="BC1257" s="4"/>
      <c r="BD1257" s="4"/>
      <c r="BE1257" s="4"/>
      <c r="BF1257" s="4"/>
      <c r="BG1257" s="4"/>
      <c r="BH1257" s="4"/>
      <c r="BI1257" s="4"/>
      <c r="BJ1257" s="4"/>
      <c r="BK1257" s="4"/>
      <c r="BL1257" s="4"/>
    </row>
    <row r="1258" spans="1:64" s="9" customFormat="1" ht="80.099999999999994" customHeight="1" x14ac:dyDescent="0.25">
      <c r="A1258" s="9">
        <f t="shared" si="240"/>
        <v>1225</v>
      </c>
      <c r="B1258" s="9">
        <f>B1257+1</f>
        <v>4</v>
      </c>
      <c r="C1258" s="9" t="s">
        <v>216</v>
      </c>
      <c r="D1258" s="10" t="s">
        <v>822</v>
      </c>
      <c r="E1258" s="9" t="s">
        <v>6661</v>
      </c>
      <c r="F1258" s="9" t="s">
        <v>6494</v>
      </c>
      <c r="G1258" s="9" t="s">
        <v>6494</v>
      </c>
      <c r="H1258" s="9" t="s">
        <v>1033</v>
      </c>
      <c r="I1258" s="9" t="s">
        <v>6667</v>
      </c>
      <c r="J1258" s="9">
        <v>3013253425</v>
      </c>
      <c r="K1258" s="9" t="s">
        <v>6661</v>
      </c>
      <c r="L1258" s="9">
        <v>29.110410999999999</v>
      </c>
      <c r="M1258" s="9">
        <v>67.960549999999998</v>
      </c>
      <c r="N1258" s="9" t="s">
        <v>6</v>
      </c>
      <c r="O1258" s="9" t="s">
        <v>5248</v>
      </c>
      <c r="P1258" s="9" t="s">
        <v>8</v>
      </c>
      <c r="Q1258" s="9">
        <v>3</v>
      </c>
      <c r="T1258" s="9" t="s">
        <v>1286</v>
      </c>
      <c r="U1258" s="9">
        <v>52875</v>
      </c>
      <c r="V1258" s="9" t="s">
        <v>5249</v>
      </c>
      <c r="W1258" s="10" t="s">
        <v>107</v>
      </c>
      <c r="X1258" s="10" t="s">
        <v>4857</v>
      </c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  <c r="BI1258" s="4"/>
      <c r="BJ1258" s="4"/>
      <c r="BK1258" s="4"/>
      <c r="BL1258" s="4"/>
    </row>
    <row r="1259" spans="1:64" s="4" customFormat="1" ht="80.099999999999994" customHeight="1" x14ac:dyDescent="0.25">
      <c r="E1259" s="31"/>
      <c r="F1259" s="31"/>
      <c r="G1259" s="31"/>
      <c r="J1259" s="31"/>
      <c r="K1259" s="31"/>
      <c r="N1259" s="31"/>
      <c r="O1259" s="31"/>
      <c r="P1259" s="31"/>
      <c r="Q1259" s="154">
        <f>SUM(Q1255:Q1258)</f>
        <v>12</v>
      </c>
      <c r="R1259" s="154">
        <f t="shared" ref="R1259:S1259" si="241">SUM(R1255:R1258)</f>
        <v>0</v>
      </c>
      <c r="S1259" s="154">
        <f t="shared" si="241"/>
        <v>0</v>
      </c>
      <c r="V1259" s="31"/>
    </row>
    <row r="1260" spans="1:64" s="4" customFormat="1" ht="80.099999999999994" customHeight="1" x14ac:dyDescent="0.25">
      <c r="A1260" s="9">
        <f>A1258+1</f>
        <v>1226</v>
      </c>
      <c r="B1260" s="9">
        <v>1</v>
      </c>
      <c r="C1260" s="9" t="s">
        <v>1518</v>
      </c>
      <c r="D1260" s="10" t="s">
        <v>822</v>
      </c>
      <c r="E1260" s="9" t="s">
        <v>2421</v>
      </c>
      <c r="F1260" s="9" t="s">
        <v>833</v>
      </c>
      <c r="G1260" s="9" t="s">
        <v>833</v>
      </c>
      <c r="H1260" s="9" t="s">
        <v>2422</v>
      </c>
      <c r="I1260" s="9" t="s">
        <v>823</v>
      </c>
      <c r="J1260" s="150">
        <v>3158362887</v>
      </c>
      <c r="K1260" s="9" t="s">
        <v>833</v>
      </c>
      <c r="L1260" s="9">
        <v>28.81908</v>
      </c>
      <c r="M1260" s="9">
        <v>67.446460000000002</v>
      </c>
      <c r="N1260" s="28" t="s">
        <v>6</v>
      </c>
      <c r="O1260" s="9" t="s">
        <v>7</v>
      </c>
      <c r="P1260" s="9" t="s">
        <v>8</v>
      </c>
      <c r="Q1260" s="9">
        <v>5</v>
      </c>
      <c r="R1260" s="9"/>
      <c r="S1260" s="9"/>
      <c r="T1260" s="34">
        <v>45019</v>
      </c>
      <c r="U1260" s="28">
        <v>88125</v>
      </c>
      <c r="V1260" s="28" t="s">
        <v>10</v>
      </c>
      <c r="W1260" s="10" t="s">
        <v>107</v>
      </c>
      <c r="X1260" s="9"/>
    </row>
    <row r="1261" spans="1:64" s="4" customFormat="1" ht="80.099999999999994" customHeight="1" x14ac:dyDescent="0.25">
      <c r="A1261" s="9">
        <f>A1260+1</f>
        <v>1227</v>
      </c>
      <c r="B1261" s="9">
        <f>B1260+1</f>
        <v>2</v>
      </c>
      <c r="C1261" s="9" t="s">
        <v>1518</v>
      </c>
      <c r="D1261" s="10" t="s">
        <v>822</v>
      </c>
      <c r="E1261" s="42" t="s">
        <v>2421</v>
      </c>
      <c r="F1261" s="42" t="s">
        <v>833</v>
      </c>
      <c r="G1261" s="42" t="s">
        <v>833</v>
      </c>
      <c r="H1261" s="9" t="s">
        <v>2423</v>
      </c>
      <c r="I1261" s="9" t="s">
        <v>824</v>
      </c>
      <c r="J1261" s="215">
        <v>3331320884</v>
      </c>
      <c r="K1261" s="42" t="s">
        <v>833</v>
      </c>
      <c r="L1261" s="9">
        <v>28.81908</v>
      </c>
      <c r="M1261" s="9">
        <v>67.445790000000002</v>
      </c>
      <c r="N1261" s="28" t="s">
        <v>6</v>
      </c>
      <c r="O1261" s="9" t="s">
        <v>7</v>
      </c>
      <c r="P1261" s="79" t="s">
        <v>8</v>
      </c>
      <c r="Q1261" s="9">
        <v>5</v>
      </c>
      <c r="R1261" s="9"/>
      <c r="S1261" s="79"/>
      <c r="T1261" s="34">
        <v>45019</v>
      </c>
      <c r="U1261" s="43">
        <v>88125</v>
      </c>
      <c r="V1261" s="28" t="s">
        <v>10</v>
      </c>
      <c r="W1261" s="10" t="s">
        <v>107</v>
      </c>
      <c r="X1261" s="9"/>
    </row>
    <row r="1262" spans="1:64" s="4" customFormat="1" ht="80.099999999999994" customHeight="1" x14ac:dyDescent="0.25">
      <c r="A1262" s="9">
        <f t="shared" ref="A1262:B1284" si="242">A1261+1</f>
        <v>1228</v>
      </c>
      <c r="B1262" s="9">
        <f>B1261+1</f>
        <v>3</v>
      </c>
      <c r="C1262" s="9" t="s">
        <v>1518</v>
      </c>
      <c r="D1262" s="10" t="s">
        <v>822</v>
      </c>
      <c r="E1262" s="42" t="s">
        <v>2421</v>
      </c>
      <c r="F1262" s="42" t="s">
        <v>833</v>
      </c>
      <c r="G1262" s="42" t="s">
        <v>833</v>
      </c>
      <c r="H1262" s="9" t="s">
        <v>2393</v>
      </c>
      <c r="I1262" s="9" t="s">
        <v>825</v>
      </c>
      <c r="J1262" s="150">
        <v>3353986540</v>
      </c>
      <c r="K1262" s="42" t="s">
        <v>833</v>
      </c>
      <c r="L1262" s="9">
        <v>28.81888</v>
      </c>
      <c r="M1262" s="9">
        <v>67.443510000000003</v>
      </c>
      <c r="N1262" s="28" t="s">
        <v>6</v>
      </c>
      <c r="O1262" s="9" t="s">
        <v>7</v>
      </c>
      <c r="P1262" s="79" t="s">
        <v>8</v>
      </c>
      <c r="Q1262" s="9">
        <v>5</v>
      </c>
      <c r="R1262" s="9"/>
      <c r="S1262" s="79"/>
      <c r="T1262" s="34">
        <v>45019</v>
      </c>
      <c r="U1262" s="43">
        <v>88125</v>
      </c>
      <c r="V1262" s="28" t="s">
        <v>10</v>
      </c>
      <c r="W1262" s="10" t="s">
        <v>107</v>
      </c>
      <c r="X1262" s="9"/>
    </row>
    <row r="1263" spans="1:64" s="4" customFormat="1" ht="80.099999999999994" customHeight="1" x14ac:dyDescent="0.25">
      <c r="A1263" s="9">
        <f t="shared" ref="A1263" si="243">A1262+1</f>
        <v>1229</v>
      </c>
      <c r="B1263" s="9">
        <f t="shared" si="242"/>
        <v>4</v>
      </c>
      <c r="C1263" s="9" t="s">
        <v>1518</v>
      </c>
      <c r="D1263" s="10" t="s">
        <v>822</v>
      </c>
      <c r="E1263" s="42" t="s">
        <v>2421</v>
      </c>
      <c r="F1263" s="42" t="s">
        <v>833</v>
      </c>
      <c r="G1263" s="42" t="s">
        <v>833</v>
      </c>
      <c r="H1263" s="9" t="s">
        <v>2424</v>
      </c>
      <c r="I1263" s="28" t="s">
        <v>2695</v>
      </c>
      <c r="J1263" s="150">
        <v>3337959262</v>
      </c>
      <c r="K1263" s="42" t="s">
        <v>833</v>
      </c>
      <c r="L1263" s="9">
        <v>28.81907</v>
      </c>
      <c r="M1263" s="9">
        <v>67.442869999999999</v>
      </c>
      <c r="N1263" s="28" t="s">
        <v>6</v>
      </c>
      <c r="O1263" s="9" t="s">
        <v>7</v>
      </c>
      <c r="P1263" s="79" t="s">
        <v>8</v>
      </c>
      <c r="Q1263" s="9">
        <v>5</v>
      </c>
      <c r="R1263" s="9"/>
      <c r="S1263" s="79"/>
      <c r="T1263" s="34">
        <v>45019</v>
      </c>
      <c r="U1263" s="43">
        <v>88125</v>
      </c>
      <c r="V1263" s="28" t="s">
        <v>10</v>
      </c>
      <c r="W1263" s="10" t="s">
        <v>107</v>
      </c>
      <c r="X1263" s="9"/>
    </row>
    <row r="1264" spans="1:64" s="4" customFormat="1" ht="80.099999999999994" customHeight="1" x14ac:dyDescent="0.25">
      <c r="A1264" s="9">
        <f t="shared" ref="A1264" si="244">A1263+1</f>
        <v>1230</v>
      </c>
      <c r="B1264" s="9">
        <f t="shared" si="242"/>
        <v>5</v>
      </c>
      <c r="C1264" s="9" t="s">
        <v>1518</v>
      </c>
      <c r="D1264" s="10" t="s">
        <v>822</v>
      </c>
      <c r="E1264" s="42" t="s">
        <v>2421</v>
      </c>
      <c r="F1264" s="42" t="s">
        <v>833</v>
      </c>
      <c r="G1264" s="42" t="s">
        <v>833</v>
      </c>
      <c r="H1264" s="9" t="s">
        <v>2425</v>
      </c>
      <c r="I1264" s="9" t="s">
        <v>826</v>
      </c>
      <c r="J1264" s="150">
        <v>3333476858</v>
      </c>
      <c r="K1264" s="42" t="s">
        <v>833</v>
      </c>
      <c r="L1264" s="9">
        <v>28.772310000000001</v>
      </c>
      <c r="M1264" s="9">
        <v>67.446920000000006</v>
      </c>
      <c r="N1264" s="28" t="s">
        <v>6</v>
      </c>
      <c r="O1264" s="9" t="s">
        <v>7</v>
      </c>
      <c r="P1264" s="79" t="s">
        <v>8</v>
      </c>
      <c r="Q1264" s="9">
        <v>5</v>
      </c>
      <c r="R1264" s="9"/>
      <c r="S1264" s="79"/>
      <c r="T1264" s="34">
        <v>45019</v>
      </c>
      <c r="U1264" s="43">
        <v>88125</v>
      </c>
      <c r="V1264" s="28" t="s">
        <v>10</v>
      </c>
      <c r="W1264" s="10" t="s">
        <v>107</v>
      </c>
      <c r="X1264" s="9"/>
    </row>
    <row r="1265" spans="1:35" s="4" customFormat="1" ht="80.099999999999994" customHeight="1" x14ac:dyDescent="0.25">
      <c r="A1265" s="9">
        <f t="shared" ref="A1265" si="245">A1264+1</f>
        <v>1231</v>
      </c>
      <c r="B1265" s="9">
        <f t="shared" si="242"/>
        <v>6</v>
      </c>
      <c r="C1265" s="9" t="s">
        <v>1518</v>
      </c>
      <c r="D1265" s="10" t="s">
        <v>822</v>
      </c>
      <c r="E1265" s="42" t="s">
        <v>2421</v>
      </c>
      <c r="F1265" s="42" t="s">
        <v>833</v>
      </c>
      <c r="G1265" s="42" t="s">
        <v>833</v>
      </c>
      <c r="H1265" s="9" t="s">
        <v>2426</v>
      </c>
      <c r="I1265" s="9" t="s">
        <v>827</v>
      </c>
      <c r="J1265" s="150">
        <v>3333141228</v>
      </c>
      <c r="K1265" s="42" t="s">
        <v>833</v>
      </c>
      <c r="L1265" s="9">
        <v>28.779679999999999</v>
      </c>
      <c r="M1265" s="9">
        <v>67.422629999999998</v>
      </c>
      <c r="N1265" s="28" t="s">
        <v>6</v>
      </c>
      <c r="O1265" s="9" t="s">
        <v>7</v>
      </c>
      <c r="P1265" s="79" t="s">
        <v>8</v>
      </c>
      <c r="Q1265" s="9">
        <v>5</v>
      </c>
      <c r="R1265" s="9"/>
      <c r="S1265" s="79"/>
      <c r="T1265" s="34">
        <v>45019</v>
      </c>
      <c r="U1265" s="43">
        <v>88125</v>
      </c>
      <c r="V1265" s="28" t="s">
        <v>10</v>
      </c>
      <c r="W1265" s="10" t="s">
        <v>107</v>
      </c>
      <c r="X1265" s="9"/>
    </row>
    <row r="1266" spans="1:35" s="4" customFormat="1" ht="80.099999999999994" customHeight="1" x14ac:dyDescent="0.25">
      <c r="A1266" s="9">
        <f t="shared" ref="A1266" si="246">A1265+1</f>
        <v>1232</v>
      </c>
      <c r="B1266" s="9">
        <f t="shared" si="242"/>
        <v>7</v>
      </c>
      <c r="C1266" s="9" t="s">
        <v>1518</v>
      </c>
      <c r="D1266" s="10" t="s">
        <v>822</v>
      </c>
      <c r="E1266" s="42" t="s">
        <v>2421</v>
      </c>
      <c r="F1266" s="42" t="s">
        <v>833</v>
      </c>
      <c r="G1266" s="42" t="s">
        <v>833</v>
      </c>
      <c r="H1266" s="9" t="s">
        <v>17</v>
      </c>
      <c r="I1266" s="9" t="s">
        <v>828</v>
      </c>
      <c r="J1266" s="150">
        <v>3331320883</v>
      </c>
      <c r="K1266" s="42" t="s">
        <v>833</v>
      </c>
      <c r="L1266" s="9">
        <v>28.785699999999999</v>
      </c>
      <c r="M1266" s="9">
        <v>67.436449999999994</v>
      </c>
      <c r="N1266" s="28" t="s">
        <v>6</v>
      </c>
      <c r="O1266" s="9" t="s">
        <v>7</v>
      </c>
      <c r="P1266" s="79" t="s">
        <v>8</v>
      </c>
      <c r="Q1266" s="9">
        <v>5</v>
      </c>
      <c r="R1266" s="9"/>
      <c r="S1266" s="79"/>
      <c r="T1266" s="34">
        <v>45019</v>
      </c>
      <c r="U1266" s="43">
        <v>88125</v>
      </c>
      <c r="V1266" s="28" t="s">
        <v>10</v>
      </c>
      <c r="W1266" s="10" t="s">
        <v>107</v>
      </c>
      <c r="X1266" s="9"/>
    </row>
    <row r="1267" spans="1:35" s="4" customFormat="1" ht="80.099999999999994" customHeight="1" x14ac:dyDescent="0.25">
      <c r="A1267" s="9">
        <f t="shared" ref="A1267" si="247">A1266+1</f>
        <v>1233</v>
      </c>
      <c r="B1267" s="9">
        <f t="shared" si="242"/>
        <v>8</v>
      </c>
      <c r="C1267" s="9" t="s">
        <v>1518</v>
      </c>
      <c r="D1267" s="10" t="s">
        <v>822</v>
      </c>
      <c r="E1267" s="42" t="s">
        <v>2421</v>
      </c>
      <c r="F1267" s="42" t="s">
        <v>833</v>
      </c>
      <c r="G1267" s="42" t="s">
        <v>833</v>
      </c>
      <c r="H1267" s="9" t="s">
        <v>2427</v>
      </c>
      <c r="I1267" s="9" t="s">
        <v>829</v>
      </c>
      <c r="J1267" s="150">
        <v>3337722978</v>
      </c>
      <c r="K1267" s="42" t="s">
        <v>833</v>
      </c>
      <c r="L1267" s="9">
        <v>28.784579999999998</v>
      </c>
      <c r="M1267" s="9">
        <v>67.434759999999997</v>
      </c>
      <c r="N1267" s="28" t="s">
        <v>6</v>
      </c>
      <c r="O1267" s="9" t="s">
        <v>7</v>
      </c>
      <c r="P1267" s="79" t="s">
        <v>8</v>
      </c>
      <c r="Q1267" s="9">
        <v>5</v>
      </c>
      <c r="R1267" s="9"/>
      <c r="S1267" s="79"/>
      <c r="T1267" s="34">
        <v>45019</v>
      </c>
      <c r="U1267" s="43">
        <v>88125</v>
      </c>
      <c r="V1267" s="28" t="s">
        <v>10</v>
      </c>
      <c r="W1267" s="10" t="s">
        <v>107</v>
      </c>
      <c r="X1267" s="9"/>
    </row>
    <row r="1268" spans="1:35" s="4" customFormat="1" ht="80.099999999999994" customHeight="1" x14ac:dyDescent="0.25">
      <c r="A1268" s="9">
        <f t="shared" ref="A1268" si="248">A1267+1</f>
        <v>1234</v>
      </c>
      <c r="B1268" s="9">
        <f t="shared" si="242"/>
        <v>9</v>
      </c>
      <c r="C1268" s="9" t="s">
        <v>1518</v>
      </c>
      <c r="D1268" s="10" t="s">
        <v>822</v>
      </c>
      <c r="E1268" s="42" t="s">
        <v>2421</v>
      </c>
      <c r="F1268" s="42" t="s">
        <v>833</v>
      </c>
      <c r="G1268" s="42" t="s">
        <v>833</v>
      </c>
      <c r="H1268" s="9" t="s">
        <v>2428</v>
      </c>
      <c r="I1268" s="9" t="s">
        <v>830</v>
      </c>
      <c r="J1268" s="150">
        <v>3368125819</v>
      </c>
      <c r="K1268" s="42" t="s">
        <v>833</v>
      </c>
      <c r="L1268" s="9">
        <v>28.77976</v>
      </c>
      <c r="M1268" s="9">
        <v>67.427819999999997</v>
      </c>
      <c r="N1268" s="28" t="s">
        <v>6</v>
      </c>
      <c r="O1268" s="9" t="s">
        <v>7</v>
      </c>
      <c r="P1268" s="79" t="s">
        <v>8</v>
      </c>
      <c r="Q1268" s="9">
        <v>5</v>
      </c>
      <c r="R1268" s="9"/>
      <c r="S1268" s="79"/>
      <c r="T1268" s="34">
        <v>45019</v>
      </c>
      <c r="U1268" s="43">
        <v>88125</v>
      </c>
      <c r="V1268" s="28" t="s">
        <v>10</v>
      </c>
      <c r="W1268" s="10" t="s">
        <v>107</v>
      </c>
      <c r="X1268" s="9"/>
    </row>
    <row r="1269" spans="1:35" s="4" customFormat="1" ht="80.099999999999994" customHeight="1" x14ac:dyDescent="0.25">
      <c r="A1269" s="9">
        <f t="shared" ref="A1269" si="249">A1268+1</f>
        <v>1235</v>
      </c>
      <c r="B1269" s="9">
        <f t="shared" si="242"/>
        <v>10</v>
      </c>
      <c r="C1269" s="9" t="s">
        <v>1518</v>
      </c>
      <c r="D1269" s="10" t="s">
        <v>822</v>
      </c>
      <c r="E1269" s="42" t="s">
        <v>2421</v>
      </c>
      <c r="F1269" s="42" t="s">
        <v>833</v>
      </c>
      <c r="G1269" s="42" t="s">
        <v>833</v>
      </c>
      <c r="H1269" s="9" t="s">
        <v>2429</v>
      </c>
      <c r="I1269" s="9" t="s">
        <v>831</v>
      </c>
      <c r="J1269" s="150">
        <v>3360121750</v>
      </c>
      <c r="K1269" s="42" t="s">
        <v>833</v>
      </c>
      <c r="L1269" s="9">
        <v>28.779710000000001</v>
      </c>
      <c r="M1269" s="9">
        <v>67.427689999999998</v>
      </c>
      <c r="N1269" s="28" t="s">
        <v>6</v>
      </c>
      <c r="O1269" s="9" t="s">
        <v>7</v>
      </c>
      <c r="P1269" s="79" t="s">
        <v>8</v>
      </c>
      <c r="Q1269" s="9">
        <v>5</v>
      </c>
      <c r="R1269" s="9"/>
      <c r="S1269" s="79"/>
      <c r="T1269" s="34">
        <v>45019</v>
      </c>
      <c r="U1269" s="43">
        <v>88125</v>
      </c>
      <c r="V1269" s="28" t="s">
        <v>10</v>
      </c>
      <c r="W1269" s="10" t="s">
        <v>107</v>
      </c>
      <c r="X1269" s="9"/>
    </row>
    <row r="1270" spans="1:35" s="4" customFormat="1" ht="80.099999999999994" customHeight="1" x14ac:dyDescent="0.25">
      <c r="A1270" s="9">
        <f t="shared" ref="A1270" si="250">A1269+1</f>
        <v>1236</v>
      </c>
      <c r="B1270" s="9">
        <f t="shared" si="242"/>
        <v>11</v>
      </c>
      <c r="C1270" s="9" t="s">
        <v>1518</v>
      </c>
      <c r="D1270" s="10" t="s">
        <v>822</v>
      </c>
      <c r="E1270" s="42" t="s">
        <v>2421</v>
      </c>
      <c r="F1270" s="42" t="s">
        <v>833</v>
      </c>
      <c r="G1270" s="42" t="s">
        <v>833</v>
      </c>
      <c r="H1270" s="9" t="s">
        <v>2430</v>
      </c>
      <c r="I1270" s="9" t="s">
        <v>832</v>
      </c>
      <c r="J1270" s="150">
        <v>3313015535</v>
      </c>
      <c r="K1270" s="42" t="s">
        <v>833</v>
      </c>
      <c r="L1270" s="9">
        <v>28.877542999999999</v>
      </c>
      <c r="M1270" s="9">
        <v>67.431443000000002</v>
      </c>
      <c r="N1270" s="28" t="s">
        <v>6</v>
      </c>
      <c r="O1270" s="9" t="s">
        <v>7</v>
      </c>
      <c r="P1270" s="79" t="s">
        <v>8</v>
      </c>
      <c r="Q1270" s="9">
        <v>5</v>
      </c>
      <c r="R1270" s="9"/>
      <c r="S1270" s="79"/>
      <c r="T1270" s="34">
        <v>45019</v>
      </c>
      <c r="U1270" s="43">
        <v>88125</v>
      </c>
      <c r="V1270" s="28" t="s">
        <v>10</v>
      </c>
      <c r="W1270" s="10" t="s">
        <v>107</v>
      </c>
      <c r="X1270" s="9"/>
    </row>
    <row r="1271" spans="1:35" s="4" customFormat="1" ht="80.099999999999994" customHeight="1" x14ac:dyDescent="0.25">
      <c r="A1271" s="9">
        <f t="shared" ref="A1271" si="251">A1270+1</f>
        <v>1237</v>
      </c>
      <c r="B1271" s="9">
        <f t="shared" si="242"/>
        <v>12</v>
      </c>
      <c r="C1271" s="9" t="s">
        <v>1518</v>
      </c>
      <c r="D1271" s="10" t="s">
        <v>822</v>
      </c>
      <c r="E1271" s="42" t="s">
        <v>2421</v>
      </c>
      <c r="F1271" s="42" t="s">
        <v>833</v>
      </c>
      <c r="G1271" s="42" t="s">
        <v>833</v>
      </c>
      <c r="H1271" s="9" t="s">
        <v>2431</v>
      </c>
      <c r="I1271" s="9" t="s">
        <v>834</v>
      </c>
      <c r="J1271" s="9" t="s">
        <v>835</v>
      </c>
      <c r="K1271" s="42" t="s">
        <v>833</v>
      </c>
      <c r="L1271" s="9">
        <v>28.847743000000001</v>
      </c>
      <c r="M1271" s="9">
        <v>67.461404000000002</v>
      </c>
      <c r="N1271" s="28" t="s">
        <v>6</v>
      </c>
      <c r="O1271" s="9" t="s">
        <v>7</v>
      </c>
      <c r="P1271" s="79" t="s">
        <v>8</v>
      </c>
      <c r="Q1271" s="9">
        <v>5</v>
      </c>
      <c r="R1271" s="9"/>
      <c r="S1271" s="79"/>
      <c r="T1271" s="34">
        <v>45019</v>
      </c>
      <c r="U1271" s="43">
        <v>88125</v>
      </c>
      <c r="V1271" s="28" t="s">
        <v>10</v>
      </c>
      <c r="W1271" s="10" t="s">
        <v>107</v>
      </c>
      <c r="X1271" s="9"/>
    </row>
    <row r="1272" spans="1:35" s="4" customFormat="1" ht="80.099999999999994" customHeight="1" x14ac:dyDescent="0.25">
      <c r="A1272" s="9">
        <f t="shared" ref="A1272" si="252">A1271+1</f>
        <v>1238</v>
      </c>
      <c r="B1272" s="9">
        <f t="shared" si="242"/>
        <v>13</v>
      </c>
      <c r="C1272" s="9" t="s">
        <v>1518</v>
      </c>
      <c r="D1272" s="10" t="s">
        <v>822</v>
      </c>
      <c r="E1272" s="42" t="s">
        <v>2421</v>
      </c>
      <c r="F1272" s="42" t="s">
        <v>833</v>
      </c>
      <c r="G1272" s="42" t="s">
        <v>833</v>
      </c>
      <c r="H1272" s="9" t="s">
        <v>2432</v>
      </c>
      <c r="I1272" s="9" t="s">
        <v>836</v>
      </c>
      <c r="J1272" s="9" t="s">
        <v>835</v>
      </c>
      <c r="K1272" s="42" t="s">
        <v>833</v>
      </c>
      <c r="L1272" s="9">
        <v>28.847344</v>
      </c>
      <c r="M1272" s="9">
        <v>67.460869000000002</v>
      </c>
      <c r="N1272" s="28" t="s">
        <v>6</v>
      </c>
      <c r="O1272" s="9" t="s">
        <v>7</v>
      </c>
      <c r="P1272" s="79" t="s">
        <v>8</v>
      </c>
      <c r="Q1272" s="9">
        <v>5</v>
      </c>
      <c r="R1272" s="9"/>
      <c r="S1272" s="79"/>
      <c r="T1272" s="34">
        <v>45019</v>
      </c>
      <c r="U1272" s="43">
        <v>88125</v>
      </c>
      <c r="V1272" s="28" t="s">
        <v>10</v>
      </c>
      <c r="W1272" s="10" t="s">
        <v>107</v>
      </c>
      <c r="X1272" s="9"/>
    </row>
    <row r="1273" spans="1:35" s="4" customFormat="1" ht="80.099999999999994" customHeight="1" x14ac:dyDescent="0.25">
      <c r="A1273" s="9">
        <f t="shared" ref="A1273" si="253">A1272+1</f>
        <v>1239</v>
      </c>
      <c r="B1273" s="9">
        <f t="shared" si="242"/>
        <v>14</v>
      </c>
      <c r="C1273" s="9" t="s">
        <v>1518</v>
      </c>
      <c r="D1273" s="10" t="s">
        <v>822</v>
      </c>
      <c r="E1273" s="42" t="s">
        <v>2421</v>
      </c>
      <c r="F1273" s="42" t="s">
        <v>833</v>
      </c>
      <c r="G1273" s="42" t="s">
        <v>833</v>
      </c>
      <c r="H1273" s="9" t="s">
        <v>2433</v>
      </c>
      <c r="I1273" s="9" t="s">
        <v>837</v>
      </c>
      <c r="J1273" s="150">
        <v>3337722978</v>
      </c>
      <c r="K1273" s="42" t="s">
        <v>833</v>
      </c>
      <c r="L1273" s="9">
        <v>28.866641000000001</v>
      </c>
      <c r="M1273" s="9">
        <v>67.466228000000001</v>
      </c>
      <c r="N1273" s="28" t="s">
        <v>6</v>
      </c>
      <c r="O1273" s="9" t="s">
        <v>7</v>
      </c>
      <c r="P1273" s="79" t="s">
        <v>8</v>
      </c>
      <c r="Q1273" s="9">
        <v>5</v>
      </c>
      <c r="R1273" s="9"/>
      <c r="S1273" s="79"/>
      <c r="T1273" s="34">
        <v>45019</v>
      </c>
      <c r="U1273" s="43">
        <v>88125</v>
      </c>
      <c r="V1273" s="28" t="s">
        <v>10</v>
      </c>
      <c r="W1273" s="10" t="s">
        <v>107</v>
      </c>
      <c r="X1273" s="9"/>
    </row>
    <row r="1274" spans="1:35" s="4" customFormat="1" ht="80.099999999999994" customHeight="1" x14ac:dyDescent="0.25">
      <c r="A1274" s="9">
        <f t="shared" ref="A1274" si="254">A1273+1</f>
        <v>1240</v>
      </c>
      <c r="B1274" s="9">
        <f t="shared" si="242"/>
        <v>15</v>
      </c>
      <c r="C1274" s="9" t="s">
        <v>1518</v>
      </c>
      <c r="D1274" s="10" t="s">
        <v>822</v>
      </c>
      <c r="E1274" s="42" t="s">
        <v>2421</v>
      </c>
      <c r="F1274" s="42" t="s">
        <v>833</v>
      </c>
      <c r="G1274" s="42" t="s">
        <v>833</v>
      </c>
      <c r="H1274" s="9" t="s">
        <v>838</v>
      </c>
      <c r="I1274" s="9" t="s">
        <v>839</v>
      </c>
      <c r="J1274" s="9" t="s">
        <v>835</v>
      </c>
      <c r="K1274" s="42" t="s">
        <v>833</v>
      </c>
      <c r="L1274" s="9">
        <v>28.867633999999999</v>
      </c>
      <c r="M1274" s="9">
        <v>67.460475000000002</v>
      </c>
      <c r="N1274" s="28" t="s">
        <v>6</v>
      </c>
      <c r="O1274" s="9" t="s">
        <v>7</v>
      </c>
      <c r="P1274" s="79" t="s">
        <v>8</v>
      </c>
      <c r="Q1274" s="9">
        <v>5</v>
      </c>
      <c r="R1274" s="9"/>
      <c r="S1274" s="79"/>
      <c r="T1274" s="34">
        <v>45019</v>
      </c>
      <c r="U1274" s="43">
        <v>88125</v>
      </c>
      <c r="V1274" s="28" t="s">
        <v>10</v>
      </c>
      <c r="W1274" s="10" t="s">
        <v>107</v>
      </c>
      <c r="X1274" s="9"/>
    </row>
    <row r="1275" spans="1:35" s="4" customFormat="1" ht="80.099999999999994" customHeight="1" x14ac:dyDescent="0.25">
      <c r="A1275" s="9">
        <f t="shared" ref="A1275" si="255">A1274+1</f>
        <v>1241</v>
      </c>
      <c r="B1275" s="9">
        <f t="shared" si="242"/>
        <v>16</v>
      </c>
      <c r="C1275" s="9" t="s">
        <v>1518</v>
      </c>
      <c r="D1275" s="10" t="s">
        <v>822</v>
      </c>
      <c r="E1275" s="42" t="s">
        <v>2421</v>
      </c>
      <c r="F1275" s="42" t="s">
        <v>833</v>
      </c>
      <c r="G1275" s="42" t="s">
        <v>833</v>
      </c>
      <c r="H1275" s="9" t="s">
        <v>840</v>
      </c>
      <c r="I1275" s="9" t="s">
        <v>841</v>
      </c>
      <c r="J1275" s="9" t="s">
        <v>835</v>
      </c>
      <c r="K1275" s="42" t="s">
        <v>833</v>
      </c>
      <c r="L1275" s="9">
        <v>28.868735999999998</v>
      </c>
      <c r="M1275" s="9">
        <v>67.453113999999999</v>
      </c>
      <c r="N1275" s="28" t="s">
        <v>6</v>
      </c>
      <c r="O1275" s="9" t="s">
        <v>7</v>
      </c>
      <c r="P1275" s="79" t="s">
        <v>8</v>
      </c>
      <c r="Q1275" s="9">
        <v>5</v>
      </c>
      <c r="R1275" s="9"/>
      <c r="S1275" s="79"/>
      <c r="T1275" s="34">
        <v>45019</v>
      </c>
      <c r="U1275" s="43">
        <v>88125</v>
      </c>
      <c r="V1275" s="28" t="s">
        <v>10</v>
      </c>
      <c r="W1275" s="10" t="s">
        <v>107</v>
      </c>
      <c r="X1275" s="9"/>
    </row>
    <row r="1276" spans="1:35" s="4" customFormat="1" ht="80.099999999999994" customHeight="1" x14ac:dyDescent="0.25">
      <c r="A1276" s="9">
        <f t="shared" ref="A1276" si="256">A1275+1</f>
        <v>1242</v>
      </c>
      <c r="B1276" s="9">
        <f t="shared" si="242"/>
        <v>17</v>
      </c>
      <c r="C1276" s="9" t="s">
        <v>1518</v>
      </c>
      <c r="D1276" s="10" t="s">
        <v>822</v>
      </c>
      <c r="E1276" s="42" t="s">
        <v>2421</v>
      </c>
      <c r="F1276" s="42" t="s">
        <v>833</v>
      </c>
      <c r="G1276" s="42" t="s">
        <v>833</v>
      </c>
      <c r="H1276" s="9" t="s">
        <v>842</v>
      </c>
      <c r="I1276" s="9" t="s">
        <v>843</v>
      </c>
      <c r="J1276" s="9" t="s">
        <v>835</v>
      </c>
      <c r="K1276" s="42" t="s">
        <v>833</v>
      </c>
      <c r="L1276" s="9">
        <v>28.869917999999998</v>
      </c>
      <c r="M1276" s="9">
        <v>67.453007999999997</v>
      </c>
      <c r="N1276" s="28" t="s">
        <v>6</v>
      </c>
      <c r="O1276" s="9" t="s">
        <v>7</v>
      </c>
      <c r="P1276" s="79" t="s">
        <v>8</v>
      </c>
      <c r="Q1276" s="9">
        <v>5</v>
      </c>
      <c r="R1276" s="9"/>
      <c r="S1276" s="79"/>
      <c r="T1276" s="34">
        <v>45019</v>
      </c>
      <c r="U1276" s="43">
        <v>88125</v>
      </c>
      <c r="V1276" s="28" t="s">
        <v>10</v>
      </c>
      <c r="W1276" s="10" t="s">
        <v>107</v>
      </c>
      <c r="X1276" s="9"/>
    </row>
    <row r="1277" spans="1:35" s="4" customFormat="1" ht="80.099999999999994" customHeight="1" x14ac:dyDescent="0.25">
      <c r="A1277" s="9">
        <f t="shared" ref="A1277" si="257">A1276+1</f>
        <v>1243</v>
      </c>
      <c r="B1277" s="9">
        <f t="shared" si="242"/>
        <v>18</v>
      </c>
      <c r="C1277" s="9" t="s">
        <v>1518</v>
      </c>
      <c r="D1277" s="10" t="s">
        <v>822</v>
      </c>
      <c r="E1277" s="42" t="s">
        <v>2421</v>
      </c>
      <c r="F1277" s="42" t="s">
        <v>833</v>
      </c>
      <c r="G1277" s="42" t="s">
        <v>833</v>
      </c>
      <c r="H1277" s="9" t="s">
        <v>844</v>
      </c>
      <c r="I1277" s="9" t="s">
        <v>845</v>
      </c>
      <c r="J1277" s="9" t="s">
        <v>835</v>
      </c>
      <c r="K1277" s="42" t="s">
        <v>833</v>
      </c>
      <c r="L1277" s="9">
        <v>28.858011999999999</v>
      </c>
      <c r="M1277" s="9">
        <v>67.451403999999997</v>
      </c>
      <c r="N1277" s="28" t="s">
        <v>6</v>
      </c>
      <c r="O1277" s="9" t="s">
        <v>7</v>
      </c>
      <c r="P1277" s="79" t="s">
        <v>8</v>
      </c>
      <c r="Q1277" s="9">
        <v>5</v>
      </c>
      <c r="R1277" s="9"/>
      <c r="S1277" s="79"/>
      <c r="T1277" s="34">
        <v>45019</v>
      </c>
      <c r="U1277" s="43">
        <v>88125</v>
      </c>
      <c r="V1277" s="28" t="s">
        <v>10</v>
      </c>
      <c r="W1277" s="10" t="s">
        <v>107</v>
      </c>
      <c r="X1277" s="9"/>
    </row>
    <row r="1278" spans="1:35" s="4" customFormat="1" ht="80.099999999999994" customHeight="1" x14ac:dyDescent="0.25">
      <c r="A1278" s="9">
        <f t="shared" ref="A1278" si="258">A1277+1</f>
        <v>1244</v>
      </c>
      <c r="B1278" s="9">
        <f t="shared" si="242"/>
        <v>19</v>
      </c>
      <c r="C1278" s="9" t="s">
        <v>1518</v>
      </c>
      <c r="D1278" s="10" t="s">
        <v>822</v>
      </c>
      <c r="E1278" s="42" t="s">
        <v>2421</v>
      </c>
      <c r="F1278" s="42" t="s">
        <v>833</v>
      </c>
      <c r="G1278" s="42" t="s">
        <v>833</v>
      </c>
      <c r="H1278" s="9" t="s">
        <v>846</v>
      </c>
      <c r="I1278" s="9" t="s">
        <v>847</v>
      </c>
      <c r="J1278" s="9" t="s">
        <v>835</v>
      </c>
      <c r="K1278" s="42" t="s">
        <v>833</v>
      </c>
      <c r="L1278" s="9">
        <v>28.856386000000001</v>
      </c>
      <c r="M1278" s="9">
        <v>67.45129</v>
      </c>
      <c r="N1278" s="28" t="s">
        <v>6</v>
      </c>
      <c r="O1278" s="9" t="s">
        <v>7</v>
      </c>
      <c r="P1278" s="79" t="s">
        <v>8</v>
      </c>
      <c r="Q1278" s="9">
        <v>5</v>
      </c>
      <c r="R1278" s="9"/>
      <c r="S1278" s="79"/>
      <c r="T1278" s="34">
        <v>45019</v>
      </c>
      <c r="U1278" s="43">
        <v>88125</v>
      </c>
      <c r="V1278" s="28" t="s">
        <v>10</v>
      </c>
      <c r="W1278" s="10" t="s">
        <v>107</v>
      </c>
      <c r="X1278" s="9"/>
      <c r="Z1278" s="179"/>
      <c r="AA1278" s="179"/>
      <c r="AB1278" s="179"/>
      <c r="AC1278" s="179"/>
    </row>
    <row r="1279" spans="1:35" s="4" customFormat="1" ht="80.099999999999994" customHeight="1" x14ac:dyDescent="0.25">
      <c r="A1279" s="9">
        <f t="shared" ref="A1279" si="259">A1278+1</f>
        <v>1245</v>
      </c>
      <c r="B1279" s="9">
        <f t="shared" si="242"/>
        <v>20</v>
      </c>
      <c r="C1279" s="9" t="s">
        <v>1518</v>
      </c>
      <c r="D1279" s="10" t="s">
        <v>822</v>
      </c>
      <c r="E1279" s="42" t="s">
        <v>2421</v>
      </c>
      <c r="F1279" s="42" t="s">
        <v>833</v>
      </c>
      <c r="G1279" s="42" t="s">
        <v>833</v>
      </c>
      <c r="H1279" s="9" t="s">
        <v>848</v>
      </c>
      <c r="I1279" s="9" t="s">
        <v>849</v>
      </c>
      <c r="J1279" s="9" t="s">
        <v>835</v>
      </c>
      <c r="K1279" s="42" t="s">
        <v>833</v>
      </c>
      <c r="L1279" s="9">
        <v>28.856196000000001</v>
      </c>
      <c r="M1279" s="9">
        <v>67.452877000000001</v>
      </c>
      <c r="N1279" s="28" t="s">
        <v>6</v>
      </c>
      <c r="O1279" s="9" t="s">
        <v>7</v>
      </c>
      <c r="P1279" s="79" t="s">
        <v>8</v>
      </c>
      <c r="Q1279" s="9">
        <v>5</v>
      </c>
      <c r="R1279" s="9"/>
      <c r="S1279" s="79"/>
      <c r="T1279" s="34">
        <v>45019</v>
      </c>
      <c r="U1279" s="43">
        <v>88125</v>
      </c>
      <c r="V1279" s="28" t="s">
        <v>10</v>
      </c>
      <c r="W1279" s="10" t="s">
        <v>107</v>
      </c>
      <c r="X1279" s="9"/>
      <c r="Z1279" s="179"/>
      <c r="AA1279" s="179"/>
      <c r="AB1279" s="179"/>
      <c r="AC1279" s="179"/>
    </row>
    <row r="1280" spans="1:35" s="4" customFormat="1" ht="80.099999999999994" customHeight="1" x14ac:dyDescent="0.25">
      <c r="A1280" s="9">
        <f t="shared" ref="A1280" si="260">A1279+1</f>
        <v>1246</v>
      </c>
      <c r="B1280" s="9">
        <f t="shared" si="242"/>
        <v>21</v>
      </c>
      <c r="C1280" s="9" t="s">
        <v>1518</v>
      </c>
      <c r="D1280" s="10" t="s">
        <v>822</v>
      </c>
      <c r="E1280" s="42" t="s">
        <v>2421</v>
      </c>
      <c r="F1280" s="42" t="s">
        <v>833</v>
      </c>
      <c r="G1280" s="42" t="s">
        <v>833</v>
      </c>
      <c r="H1280" s="9" t="s">
        <v>850</v>
      </c>
      <c r="I1280" s="9" t="s">
        <v>851</v>
      </c>
      <c r="J1280" s="9" t="s">
        <v>835</v>
      </c>
      <c r="K1280" s="42" t="s">
        <v>833</v>
      </c>
      <c r="L1280" s="9">
        <v>28.858820999999999</v>
      </c>
      <c r="M1280" s="9">
        <v>67.453249999999997</v>
      </c>
      <c r="N1280" s="28" t="s">
        <v>6</v>
      </c>
      <c r="O1280" s="9" t="s">
        <v>7</v>
      </c>
      <c r="P1280" s="79" t="s">
        <v>8</v>
      </c>
      <c r="Q1280" s="9">
        <v>5</v>
      </c>
      <c r="R1280" s="9"/>
      <c r="S1280" s="79"/>
      <c r="T1280" s="34">
        <v>45019</v>
      </c>
      <c r="U1280" s="43">
        <v>88125</v>
      </c>
      <c r="V1280" s="28" t="s">
        <v>10</v>
      </c>
      <c r="W1280" s="10" t="s">
        <v>107</v>
      </c>
      <c r="X1280" s="9"/>
      <c r="AD1280" s="179"/>
      <c r="AE1280" s="179"/>
      <c r="AF1280" s="179"/>
      <c r="AG1280" s="179"/>
      <c r="AH1280" s="179"/>
      <c r="AI1280" s="179"/>
    </row>
    <row r="1281" spans="1:52" s="4" customFormat="1" ht="80.099999999999994" customHeight="1" x14ac:dyDescent="0.25">
      <c r="A1281" s="9">
        <f t="shared" ref="A1281" si="261">A1280+1</f>
        <v>1247</v>
      </c>
      <c r="B1281" s="9">
        <f t="shared" si="242"/>
        <v>22</v>
      </c>
      <c r="C1281" s="9" t="s">
        <v>1518</v>
      </c>
      <c r="D1281" s="10" t="s">
        <v>822</v>
      </c>
      <c r="E1281" s="42" t="s">
        <v>2421</v>
      </c>
      <c r="F1281" s="42" t="s">
        <v>833</v>
      </c>
      <c r="G1281" s="42" t="s">
        <v>833</v>
      </c>
      <c r="H1281" s="9" t="s">
        <v>852</v>
      </c>
      <c r="I1281" s="9" t="s">
        <v>853</v>
      </c>
      <c r="J1281" s="9" t="s">
        <v>835</v>
      </c>
      <c r="K1281" s="42" t="s">
        <v>833</v>
      </c>
      <c r="L1281" s="9">
        <v>28.849737000000001</v>
      </c>
      <c r="M1281" s="9">
        <v>67.446854999999999</v>
      </c>
      <c r="N1281" s="28" t="s">
        <v>6</v>
      </c>
      <c r="O1281" s="9" t="s">
        <v>7</v>
      </c>
      <c r="P1281" s="79" t="s">
        <v>8</v>
      </c>
      <c r="Q1281" s="9">
        <v>5</v>
      </c>
      <c r="R1281" s="9"/>
      <c r="S1281" s="79"/>
      <c r="T1281" s="34">
        <v>45019</v>
      </c>
      <c r="U1281" s="43">
        <v>88125</v>
      </c>
      <c r="V1281" s="28" t="s">
        <v>10</v>
      </c>
      <c r="W1281" s="10" t="s">
        <v>107</v>
      </c>
      <c r="X1281" s="9"/>
      <c r="AD1281" s="179"/>
      <c r="AE1281" s="179"/>
      <c r="AF1281" s="179"/>
      <c r="AG1281" s="179"/>
      <c r="AH1281" s="179"/>
      <c r="AI1281" s="179"/>
    </row>
    <row r="1282" spans="1:52" s="4" customFormat="1" ht="80.099999999999994" customHeight="1" x14ac:dyDescent="0.25">
      <c r="A1282" s="9">
        <f t="shared" ref="A1282" si="262">A1281+1</f>
        <v>1248</v>
      </c>
      <c r="B1282" s="9">
        <f t="shared" si="242"/>
        <v>23</v>
      </c>
      <c r="C1282" s="9" t="s">
        <v>1518</v>
      </c>
      <c r="D1282" s="10" t="s">
        <v>822</v>
      </c>
      <c r="E1282" s="42" t="s">
        <v>2421</v>
      </c>
      <c r="F1282" s="42" t="s">
        <v>833</v>
      </c>
      <c r="G1282" s="42" t="s">
        <v>833</v>
      </c>
      <c r="H1282" s="9" t="s">
        <v>854</v>
      </c>
      <c r="I1282" s="9" t="s">
        <v>855</v>
      </c>
      <c r="J1282" s="9" t="s">
        <v>835</v>
      </c>
      <c r="K1282" s="42" t="s">
        <v>833</v>
      </c>
      <c r="L1282" s="9">
        <v>28.850476</v>
      </c>
      <c r="M1282" s="9">
        <v>67.456069999999997</v>
      </c>
      <c r="N1282" s="28" t="s">
        <v>6</v>
      </c>
      <c r="O1282" s="9" t="s">
        <v>7</v>
      </c>
      <c r="P1282" s="79" t="s">
        <v>8</v>
      </c>
      <c r="Q1282" s="9">
        <v>5</v>
      </c>
      <c r="R1282" s="9"/>
      <c r="S1282" s="79"/>
      <c r="T1282" s="34">
        <v>45019</v>
      </c>
      <c r="U1282" s="43">
        <v>88125</v>
      </c>
      <c r="V1282" s="28" t="s">
        <v>10</v>
      </c>
      <c r="W1282" s="10" t="s">
        <v>107</v>
      </c>
      <c r="X1282" s="9"/>
    </row>
    <row r="1283" spans="1:52" s="4" customFormat="1" ht="80.099999999999994" customHeight="1" x14ac:dyDescent="0.25">
      <c r="A1283" s="9">
        <f t="shared" ref="A1283" si="263">A1282+1</f>
        <v>1249</v>
      </c>
      <c r="B1283" s="9">
        <f t="shared" si="242"/>
        <v>24</v>
      </c>
      <c r="C1283" s="9" t="s">
        <v>1518</v>
      </c>
      <c r="D1283" s="10" t="s">
        <v>822</v>
      </c>
      <c r="E1283" s="42" t="s">
        <v>2421</v>
      </c>
      <c r="F1283" s="42" t="s">
        <v>833</v>
      </c>
      <c r="G1283" s="42" t="s">
        <v>833</v>
      </c>
      <c r="H1283" s="9" t="s">
        <v>856</v>
      </c>
      <c r="I1283" s="9" t="s">
        <v>857</v>
      </c>
      <c r="J1283" s="9" t="s">
        <v>835</v>
      </c>
      <c r="K1283" s="42" t="s">
        <v>833</v>
      </c>
      <c r="L1283" s="9">
        <v>28.853245999999999</v>
      </c>
      <c r="M1283" s="9">
        <v>67.451480000000004</v>
      </c>
      <c r="N1283" s="28" t="s">
        <v>6</v>
      </c>
      <c r="O1283" s="9" t="s">
        <v>7</v>
      </c>
      <c r="P1283" s="79" t="s">
        <v>8</v>
      </c>
      <c r="Q1283" s="9">
        <v>5</v>
      </c>
      <c r="R1283" s="9"/>
      <c r="S1283" s="79"/>
      <c r="T1283" s="34">
        <v>45019</v>
      </c>
      <c r="U1283" s="43">
        <v>88125</v>
      </c>
      <c r="V1283" s="28" t="s">
        <v>10</v>
      </c>
      <c r="W1283" s="10" t="s">
        <v>107</v>
      </c>
      <c r="X1283" s="9"/>
      <c r="AJ1283" s="179"/>
      <c r="AK1283" s="193"/>
      <c r="AL1283" s="193"/>
      <c r="AM1283" s="193"/>
      <c r="AN1283" s="193"/>
      <c r="AO1283" s="193"/>
      <c r="AP1283" s="193"/>
      <c r="AQ1283" s="193"/>
      <c r="AR1283" s="193"/>
      <c r="AS1283" s="193"/>
      <c r="AT1283" s="193"/>
      <c r="AU1283" s="193"/>
      <c r="AV1283" s="193"/>
      <c r="AW1283" s="193"/>
      <c r="AX1283" s="193"/>
      <c r="AY1283" s="193"/>
      <c r="AZ1283" s="193"/>
    </row>
    <row r="1284" spans="1:52" s="4" customFormat="1" ht="80.099999999999994" customHeight="1" x14ac:dyDescent="0.25">
      <c r="A1284" s="9">
        <f t="shared" ref="A1284" si="264">A1283+1</f>
        <v>1250</v>
      </c>
      <c r="B1284" s="9">
        <f t="shared" si="242"/>
        <v>25</v>
      </c>
      <c r="C1284" s="9" t="s">
        <v>1518</v>
      </c>
      <c r="D1284" s="10" t="s">
        <v>822</v>
      </c>
      <c r="E1284" s="42" t="s">
        <v>2421</v>
      </c>
      <c r="F1284" s="42" t="s">
        <v>833</v>
      </c>
      <c r="G1284" s="42" t="s">
        <v>833</v>
      </c>
      <c r="H1284" s="9" t="s">
        <v>858</v>
      </c>
      <c r="I1284" s="9" t="s">
        <v>859</v>
      </c>
      <c r="J1284" s="9" t="s">
        <v>835</v>
      </c>
      <c r="K1284" s="42" t="s">
        <v>833</v>
      </c>
      <c r="L1284" s="9">
        <v>28.852903000000001</v>
      </c>
      <c r="M1284" s="9">
        <v>67.449130999999994</v>
      </c>
      <c r="N1284" s="28" t="s">
        <v>6</v>
      </c>
      <c r="O1284" s="9" t="s">
        <v>7</v>
      </c>
      <c r="P1284" s="79" t="s">
        <v>8</v>
      </c>
      <c r="Q1284" s="9">
        <v>3</v>
      </c>
      <c r="R1284" s="9"/>
      <c r="S1284" s="79"/>
      <c r="T1284" s="34">
        <v>45019</v>
      </c>
      <c r="U1284" s="28">
        <v>52875</v>
      </c>
      <c r="V1284" s="28" t="s">
        <v>10</v>
      </c>
      <c r="W1284" s="10" t="s">
        <v>107</v>
      </c>
      <c r="X1284" s="9"/>
      <c r="AJ1284" s="179"/>
      <c r="AK1284" s="193"/>
      <c r="AL1284" s="193"/>
      <c r="AM1284" s="193"/>
      <c r="AN1284" s="193"/>
      <c r="AO1284" s="193"/>
      <c r="AP1284" s="193"/>
      <c r="AQ1284" s="193"/>
      <c r="AR1284" s="193"/>
      <c r="AS1284" s="193"/>
      <c r="AT1284" s="193"/>
      <c r="AU1284" s="193"/>
      <c r="AV1284" s="193"/>
      <c r="AW1284" s="193"/>
      <c r="AX1284" s="193"/>
      <c r="AY1284" s="193"/>
      <c r="AZ1284" s="193"/>
    </row>
    <row r="1285" spans="1:52" s="4" customFormat="1" ht="80.099999999999994" customHeight="1" x14ac:dyDescent="0.25">
      <c r="A1285" s="9">
        <f t="shared" ref="A1285" si="265">A1284+1</f>
        <v>1251</v>
      </c>
      <c r="B1285" s="9">
        <f t="shared" ref="B1285:B1317" si="266">B1284+1</f>
        <v>26</v>
      </c>
      <c r="C1285" s="9" t="s">
        <v>1518</v>
      </c>
      <c r="D1285" s="10" t="s">
        <v>822</v>
      </c>
      <c r="E1285" s="42" t="s">
        <v>2421</v>
      </c>
      <c r="F1285" s="42" t="s">
        <v>833</v>
      </c>
      <c r="G1285" s="42" t="s">
        <v>833</v>
      </c>
      <c r="H1285" s="9" t="s">
        <v>860</v>
      </c>
      <c r="I1285" s="9" t="s">
        <v>861</v>
      </c>
      <c r="J1285" s="9" t="s">
        <v>835</v>
      </c>
      <c r="K1285" s="42" t="s">
        <v>833</v>
      </c>
      <c r="L1285" s="9">
        <v>28.786131999999998</v>
      </c>
      <c r="M1285" s="9">
        <v>67.429714000000004</v>
      </c>
      <c r="N1285" s="28" t="s">
        <v>6</v>
      </c>
      <c r="O1285" s="9" t="s">
        <v>7</v>
      </c>
      <c r="P1285" s="79" t="s">
        <v>8</v>
      </c>
      <c r="Q1285" s="9">
        <v>3</v>
      </c>
      <c r="R1285" s="9"/>
      <c r="S1285" s="79"/>
      <c r="T1285" s="34">
        <v>45019</v>
      </c>
      <c r="U1285" s="28">
        <v>52875</v>
      </c>
      <c r="V1285" s="28" t="s">
        <v>10</v>
      </c>
      <c r="W1285" s="10" t="s">
        <v>107</v>
      </c>
      <c r="X1285" s="9"/>
    </row>
    <row r="1286" spans="1:52" s="4" customFormat="1" ht="80.099999999999994" customHeight="1" x14ac:dyDescent="0.25">
      <c r="A1286" s="9">
        <f t="shared" ref="A1286" si="267">A1285+1</f>
        <v>1252</v>
      </c>
      <c r="B1286" s="9">
        <f t="shared" si="266"/>
        <v>27</v>
      </c>
      <c r="C1286" s="9" t="s">
        <v>1518</v>
      </c>
      <c r="D1286" s="10" t="s">
        <v>822</v>
      </c>
      <c r="E1286" s="42" t="s">
        <v>2421</v>
      </c>
      <c r="F1286" s="42" t="s">
        <v>833</v>
      </c>
      <c r="G1286" s="42" t="s">
        <v>833</v>
      </c>
      <c r="H1286" s="9" t="s">
        <v>862</v>
      </c>
      <c r="I1286" s="9" t="s">
        <v>863</v>
      </c>
      <c r="J1286" s="9" t="s">
        <v>835</v>
      </c>
      <c r="K1286" s="42" t="s">
        <v>833</v>
      </c>
      <c r="L1286" s="9">
        <v>28.786762</v>
      </c>
      <c r="M1286" s="9">
        <v>67.430762000000001</v>
      </c>
      <c r="N1286" s="28" t="s">
        <v>6</v>
      </c>
      <c r="O1286" s="9" t="s">
        <v>7</v>
      </c>
      <c r="P1286" s="79" t="s">
        <v>8</v>
      </c>
      <c r="Q1286" s="9">
        <v>3</v>
      </c>
      <c r="R1286" s="9"/>
      <c r="S1286" s="79"/>
      <c r="T1286" s="34">
        <v>45019</v>
      </c>
      <c r="U1286" s="28">
        <v>52875</v>
      </c>
      <c r="V1286" s="28" t="s">
        <v>10</v>
      </c>
      <c r="W1286" s="10" t="s">
        <v>107</v>
      </c>
      <c r="X1286" s="9"/>
    </row>
    <row r="1287" spans="1:52" s="4" customFormat="1" ht="80.099999999999994" customHeight="1" x14ac:dyDescent="0.25">
      <c r="A1287" s="9">
        <f t="shared" ref="A1287" si="268">A1286+1</f>
        <v>1253</v>
      </c>
      <c r="B1287" s="9">
        <f t="shared" si="266"/>
        <v>28</v>
      </c>
      <c r="C1287" s="9" t="s">
        <v>1518</v>
      </c>
      <c r="D1287" s="10" t="s">
        <v>822</v>
      </c>
      <c r="E1287" s="42" t="s">
        <v>2421</v>
      </c>
      <c r="F1287" s="42" t="s">
        <v>833</v>
      </c>
      <c r="G1287" s="42" t="s">
        <v>833</v>
      </c>
      <c r="H1287" s="9" t="s">
        <v>864</v>
      </c>
      <c r="I1287" s="9" t="s">
        <v>865</v>
      </c>
      <c r="J1287" s="9" t="s">
        <v>835</v>
      </c>
      <c r="K1287" s="42" t="s">
        <v>833</v>
      </c>
      <c r="L1287" s="9">
        <v>28.787082000000002</v>
      </c>
      <c r="M1287" s="9">
        <v>67.431831000000003</v>
      </c>
      <c r="N1287" s="28" t="s">
        <v>6</v>
      </c>
      <c r="O1287" s="9" t="s">
        <v>7</v>
      </c>
      <c r="P1287" s="79" t="s">
        <v>8</v>
      </c>
      <c r="Q1287" s="9">
        <v>3</v>
      </c>
      <c r="R1287" s="9"/>
      <c r="S1287" s="79"/>
      <c r="T1287" s="34">
        <v>45019</v>
      </c>
      <c r="U1287" s="28">
        <v>52875</v>
      </c>
      <c r="V1287" s="28" t="s">
        <v>10</v>
      </c>
      <c r="W1287" s="10" t="s">
        <v>107</v>
      </c>
      <c r="X1287" s="9"/>
    </row>
    <row r="1288" spans="1:52" s="4" customFormat="1" ht="80.099999999999994" customHeight="1" x14ac:dyDescent="0.25">
      <c r="A1288" s="9">
        <f t="shared" ref="A1288" si="269">A1287+1</f>
        <v>1254</v>
      </c>
      <c r="B1288" s="9">
        <f t="shared" si="266"/>
        <v>29</v>
      </c>
      <c r="C1288" s="9" t="s">
        <v>1518</v>
      </c>
      <c r="D1288" s="10" t="s">
        <v>822</v>
      </c>
      <c r="E1288" s="42" t="s">
        <v>2421</v>
      </c>
      <c r="F1288" s="42" t="s">
        <v>833</v>
      </c>
      <c r="G1288" s="42" t="s">
        <v>833</v>
      </c>
      <c r="H1288" s="9" t="s">
        <v>866</v>
      </c>
      <c r="I1288" s="9" t="s">
        <v>867</v>
      </c>
      <c r="J1288" s="9" t="s">
        <v>835</v>
      </c>
      <c r="K1288" s="42" t="s">
        <v>833</v>
      </c>
      <c r="L1288" s="9">
        <v>28.779875000000001</v>
      </c>
      <c r="M1288" s="9">
        <v>67.441126999999994</v>
      </c>
      <c r="N1288" s="28" t="s">
        <v>6</v>
      </c>
      <c r="O1288" s="9" t="s">
        <v>7</v>
      </c>
      <c r="P1288" s="79" t="s">
        <v>8</v>
      </c>
      <c r="Q1288" s="9">
        <v>3</v>
      </c>
      <c r="R1288" s="9"/>
      <c r="S1288" s="79"/>
      <c r="T1288" s="34">
        <v>45019</v>
      </c>
      <c r="U1288" s="28">
        <v>52875</v>
      </c>
      <c r="V1288" s="28" t="s">
        <v>10</v>
      </c>
      <c r="W1288" s="10" t="s">
        <v>107</v>
      </c>
      <c r="X1288" s="9"/>
    </row>
    <row r="1289" spans="1:52" s="4" customFormat="1" ht="80.099999999999994" customHeight="1" x14ac:dyDescent="0.25">
      <c r="A1289" s="9">
        <f t="shared" ref="A1289" si="270">A1288+1</f>
        <v>1255</v>
      </c>
      <c r="B1289" s="9">
        <f t="shared" si="266"/>
        <v>30</v>
      </c>
      <c r="C1289" s="9" t="s">
        <v>1518</v>
      </c>
      <c r="D1289" s="10" t="s">
        <v>822</v>
      </c>
      <c r="E1289" s="42" t="s">
        <v>2421</v>
      </c>
      <c r="F1289" s="42" t="s">
        <v>833</v>
      </c>
      <c r="G1289" s="42" t="s">
        <v>833</v>
      </c>
      <c r="H1289" s="9" t="s">
        <v>868</v>
      </c>
      <c r="I1289" s="28" t="s">
        <v>2434</v>
      </c>
      <c r="J1289" s="9" t="s">
        <v>835</v>
      </c>
      <c r="K1289" s="42" t="s">
        <v>833</v>
      </c>
      <c r="L1289" s="9">
        <v>28.783042999999999</v>
      </c>
      <c r="M1289" s="9">
        <v>67.438401999999996</v>
      </c>
      <c r="N1289" s="28" t="s">
        <v>6</v>
      </c>
      <c r="O1289" s="9" t="s">
        <v>7</v>
      </c>
      <c r="P1289" s="79" t="s">
        <v>8</v>
      </c>
      <c r="Q1289" s="9">
        <v>3</v>
      </c>
      <c r="R1289" s="9"/>
      <c r="S1289" s="79"/>
      <c r="T1289" s="34">
        <v>45019</v>
      </c>
      <c r="U1289" s="28">
        <v>52875</v>
      </c>
      <c r="V1289" s="28" t="s">
        <v>10</v>
      </c>
      <c r="W1289" s="10" t="s">
        <v>107</v>
      </c>
      <c r="X1289" s="9"/>
    </row>
    <row r="1290" spans="1:52" s="4" customFormat="1" ht="80.099999999999994" customHeight="1" x14ac:dyDescent="0.25">
      <c r="A1290" s="9">
        <f t="shared" ref="A1290" si="271">A1289+1</f>
        <v>1256</v>
      </c>
      <c r="B1290" s="9">
        <f t="shared" si="266"/>
        <v>31</v>
      </c>
      <c r="C1290" s="9" t="s">
        <v>1518</v>
      </c>
      <c r="D1290" s="10" t="s">
        <v>822</v>
      </c>
      <c r="E1290" s="42" t="s">
        <v>2421</v>
      </c>
      <c r="F1290" s="42" t="s">
        <v>833</v>
      </c>
      <c r="G1290" s="42" t="s">
        <v>833</v>
      </c>
      <c r="H1290" s="9" t="s">
        <v>869</v>
      </c>
      <c r="I1290" s="9" t="s">
        <v>870</v>
      </c>
      <c r="J1290" s="9" t="s">
        <v>835</v>
      </c>
      <c r="K1290" s="42" t="s">
        <v>833</v>
      </c>
      <c r="L1290" s="9">
        <v>28.783701000000001</v>
      </c>
      <c r="M1290" s="9">
        <v>67.437655000000007</v>
      </c>
      <c r="N1290" s="28" t="s">
        <v>6</v>
      </c>
      <c r="O1290" s="9" t="s">
        <v>7</v>
      </c>
      <c r="P1290" s="79" t="s">
        <v>8</v>
      </c>
      <c r="Q1290" s="9">
        <v>3</v>
      </c>
      <c r="R1290" s="9"/>
      <c r="S1290" s="79"/>
      <c r="T1290" s="34">
        <v>45019</v>
      </c>
      <c r="U1290" s="28">
        <v>52875</v>
      </c>
      <c r="V1290" s="28" t="s">
        <v>10</v>
      </c>
      <c r="W1290" s="10" t="s">
        <v>107</v>
      </c>
      <c r="X1290" s="9"/>
    </row>
    <row r="1291" spans="1:52" s="4" customFormat="1" ht="80.099999999999994" customHeight="1" x14ac:dyDescent="0.25">
      <c r="A1291" s="9">
        <f t="shared" ref="A1291" si="272">A1290+1</f>
        <v>1257</v>
      </c>
      <c r="B1291" s="9">
        <f t="shared" si="266"/>
        <v>32</v>
      </c>
      <c r="C1291" s="9" t="s">
        <v>1518</v>
      </c>
      <c r="D1291" s="10" t="s">
        <v>822</v>
      </c>
      <c r="E1291" s="42" t="s">
        <v>2421</v>
      </c>
      <c r="F1291" s="42" t="s">
        <v>833</v>
      </c>
      <c r="G1291" s="42" t="s">
        <v>833</v>
      </c>
      <c r="H1291" s="9" t="s">
        <v>871</v>
      </c>
      <c r="I1291" s="9" t="s">
        <v>872</v>
      </c>
      <c r="J1291" s="9" t="s">
        <v>835</v>
      </c>
      <c r="K1291" s="42" t="s">
        <v>833</v>
      </c>
      <c r="L1291" s="9">
        <v>28.784210999999999</v>
      </c>
      <c r="M1291" s="9">
        <v>67.437486000000007</v>
      </c>
      <c r="N1291" s="28" t="s">
        <v>6</v>
      </c>
      <c r="O1291" s="9" t="s">
        <v>7</v>
      </c>
      <c r="P1291" s="79" t="s">
        <v>8</v>
      </c>
      <c r="Q1291" s="9">
        <v>3</v>
      </c>
      <c r="R1291" s="9"/>
      <c r="S1291" s="79"/>
      <c r="T1291" s="34">
        <v>45019</v>
      </c>
      <c r="U1291" s="28">
        <v>52875</v>
      </c>
      <c r="V1291" s="28" t="s">
        <v>10</v>
      </c>
      <c r="W1291" s="10" t="s">
        <v>107</v>
      </c>
      <c r="X1291" s="9"/>
    </row>
    <row r="1292" spans="1:52" s="4" customFormat="1" ht="80.099999999999994" customHeight="1" x14ac:dyDescent="0.25">
      <c r="A1292" s="9">
        <f t="shared" ref="A1292" si="273">A1291+1</f>
        <v>1258</v>
      </c>
      <c r="B1292" s="9">
        <f t="shared" si="266"/>
        <v>33</v>
      </c>
      <c r="C1292" s="9" t="s">
        <v>1518</v>
      </c>
      <c r="D1292" s="10" t="s">
        <v>822</v>
      </c>
      <c r="E1292" s="42" t="s">
        <v>2421</v>
      </c>
      <c r="F1292" s="42" t="s">
        <v>833</v>
      </c>
      <c r="G1292" s="42" t="s">
        <v>833</v>
      </c>
      <c r="H1292" s="9" t="s">
        <v>873</v>
      </c>
      <c r="I1292" s="9" t="s">
        <v>874</v>
      </c>
      <c r="J1292" s="9" t="s">
        <v>835</v>
      </c>
      <c r="K1292" s="42" t="s">
        <v>833</v>
      </c>
      <c r="L1292" s="9">
        <v>28.877542999999999</v>
      </c>
      <c r="M1292" s="9">
        <v>67.431443000000002</v>
      </c>
      <c r="N1292" s="28" t="s">
        <v>6</v>
      </c>
      <c r="O1292" s="9" t="s">
        <v>7</v>
      </c>
      <c r="P1292" s="79" t="s">
        <v>8</v>
      </c>
      <c r="Q1292" s="9">
        <v>3</v>
      </c>
      <c r="R1292" s="9"/>
      <c r="S1292" s="79"/>
      <c r="T1292" s="34">
        <v>45019</v>
      </c>
      <c r="U1292" s="28">
        <v>52875</v>
      </c>
      <c r="V1292" s="28" t="s">
        <v>10</v>
      </c>
      <c r="W1292" s="10" t="s">
        <v>107</v>
      </c>
      <c r="X1292" s="9"/>
    </row>
    <row r="1293" spans="1:52" s="4" customFormat="1" ht="80.099999999999994" customHeight="1" x14ac:dyDescent="0.25">
      <c r="A1293" s="9">
        <f t="shared" ref="A1293" si="274">A1292+1</f>
        <v>1259</v>
      </c>
      <c r="B1293" s="9">
        <f t="shared" si="266"/>
        <v>34</v>
      </c>
      <c r="C1293" s="9" t="s">
        <v>1518</v>
      </c>
      <c r="D1293" s="10" t="s">
        <v>822</v>
      </c>
      <c r="E1293" s="42" t="s">
        <v>2421</v>
      </c>
      <c r="F1293" s="42" t="s">
        <v>833</v>
      </c>
      <c r="G1293" s="42" t="s">
        <v>833</v>
      </c>
      <c r="H1293" s="9" t="s">
        <v>875</v>
      </c>
      <c r="I1293" s="9" t="s">
        <v>876</v>
      </c>
      <c r="J1293" s="9" t="s">
        <v>835</v>
      </c>
      <c r="K1293" s="42" t="s">
        <v>833</v>
      </c>
      <c r="L1293" s="9">
        <v>28.782536</v>
      </c>
      <c r="M1293" s="9">
        <v>67.433993000000001</v>
      </c>
      <c r="N1293" s="28" t="s">
        <v>6</v>
      </c>
      <c r="O1293" s="9" t="s">
        <v>7</v>
      </c>
      <c r="P1293" s="79" t="s">
        <v>8</v>
      </c>
      <c r="Q1293" s="9">
        <v>3</v>
      </c>
      <c r="R1293" s="9"/>
      <c r="S1293" s="79"/>
      <c r="T1293" s="34">
        <v>45019</v>
      </c>
      <c r="U1293" s="28">
        <v>52875</v>
      </c>
      <c r="V1293" s="28" t="s">
        <v>10</v>
      </c>
      <c r="W1293" s="10" t="s">
        <v>107</v>
      </c>
      <c r="X1293" s="9"/>
    </row>
    <row r="1294" spans="1:52" s="4" customFormat="1" ht="80.099999999999994" customHeight="1" x14ac:dyDescent="0.25">
      <c r="A1294" s="9">
        <f t="shared" ref="A1294" si="275">A1293+1</f>
        <v>1260</v>
      </c>
      <c r="B1294" s="9">
        <f t="shared" si="266"/>
        <v>35</v>
      </c>
      <c r="C1294" s="9" t="s">
        <v>1518</v>
      </c>
      <c r="D1294" s="10" t="s">
        <v>822</v>
      </c>
      <c r="E1294" s="42" t="s">
        <v>2421</v>
      </c>
      <c r="F1294" s="42" t="s">
        <v>833</v>
      </c>
      <c r="G1294" s="42" t="s">
        <v>833</v>
      </c>
      <c r="H1294" s="9" t="s">
        <v>877</v>
      </c>
      <c r="I1294" s="9" t="s">
        <v>878</v>
      </c>
      <c r="J1294" s="9" t="s">
        <v>835</v>
      </c>
      <c r="K1294" s="42" t="s">
        <v>833</v>
      </c>
      <c r="L1294" s="9">
        <v>28.782450999999998</v>
      </c>
      <c r="M1294" s="9">
        <v>67.432777999999999</v>
      </c>
      <c r="N1294" s="28" t="s">
        <v>6</v>
      </c>
      <c r="O1294" s="9" t="s">
        <v>7</v>
      </c>
      <c r="P1294" s="79" t="s">
        <v>8</v>
      </c>
      <c r="Q1294" s="9">
        <v>3</v>
      </c>
      <c r="R1294" s="9"/>
      <c r="S1294" s="79"/>
      <c r="T1294" s="34">
        <v>45019</v>
      </c>
      <c r="U1294" s="28">
        <v>52875</v>
      </c>
      <c r="V1294" s="28" t="s">
        <v>10</v>
      </c>
      <c r="W1294" s="10" t="s">
        <v>107</v>
      </c>
      <c r="X1294" s="9"/>
    </row>
    <row r="1295" spans="1:52" s="4" customFormat="1" ht="80.099999999999994" customHeight="1" x14ac:dyDescent="0.25">
      <c r="A1295" s="9">
        <f t="shared" ref="A1295" si="276">A1294+1</f>
        <v>1261</v>
      </c>
      <c r="B1295" s="9">
        <f t="shared" si="266"/>
        <v>36</v>
      </c>
      <c r="C1295" s="9" t="s">
        <v>1518</v>
      </c>
      <c r="D1295" s="10" t="s">
        <v>822</v>
      </c>
      <c r="E1295" s="42" t="s">
        <v>2421</v>
      </c>
      <c r="F1295" s="42" t="s">
        <v>833</v>
      </c>
      <c r="G1295" s="42" t="s">
        <v>833</v>
      </c>
      <c r="H1295" s="9" t="s">
        <v>879</v>
      </c>
      <c r="I1295" s="9" t="s">
        <v>880</v>
      </c>
      <c r="J1295" s="9" t="s">
        <v>835</v>
      </c>
      <c r="K1295" s="42" t="s">
        <v>833</v>
      </c>
      <c r="L1295" s="9">
        <v>28.783241</v>
      </c>
      <c r="M1295" s="9">
        <v>67.432682</v>
      </c>
      <c r="N1295" s="28" t="s">
        <v>6</v>
      </c>
      <c r="O1295" s="9" t="s">
        <v>7</v>
      </c>
      <c r="P1295" s="79" t="s">
        <v>8</v>
      </c>
      <c r="Q1295" s="9">
        <v>3</v>
      </c>
      <c r="R1295" s="9"/>
      <c r="S1295" s="79"/>
      <c r="T1295" s="34">
        <v>45019</v>
      </c>
      <c r="U1295" s="28">
        <v>52875</v>
      </c>
      <c r="V1295" s="28" t="s">
        <v>10</v>
      </c>
      <c r="W1295" s="10" t="s">
        <v>107</v>
      </c>
      <c r="X1295" s="9"/>
    </row>
    <row r="1296" spans="1:52" s="4" customFormat="1" ht="80.099999999999994" customHeight="1" x14ac:dyDescent="0.25">
      <c r="A1296" s="9">
        <f t="shared" ref="A1296" si="277">A1295+1</f>
        <v>1262</v>
      </c>
      <c r="B1296" s="9">
        <f t="shared" si="266"/>
        <v>37</v>
      </c>
      <c r="C1296" s="9" t="s">
        <v>1518</v>
      </c>
      <c r="D1296" s="10" t="s">
        <v>822</v>
      </c>
      <c r="E1296" s="42" t="s">
        <v>2421</v>
      </c>
      <c r="F1296" s="42" t="s">
        <v>833</v>
      </c>
      <c r="G1296" s="42" t="s">
        <v>833</v>
      </c>
      <c r="H1296" s="9" t="s">
        <v>881</v>
      </c>
      <c r="I1296" s="9" t="s">
        <v>882</v>
      </c>
      <c r="J1296" s="9" t="s">
        <v>835</v>
      </c>
      <c r="K1296" s="42" t="s">
        <v>833</v>
      </c>
      <c r="L1296" s="9">
        <v>28.784313000000001</v>
      </c>
      <c r="M1296" s="9">
        <v>67.433007000000003</v>
      </c>
      <c r="N1296" s="28" t="s">
        <v>6</v>
      </c>
      <c r="O1296" s="9" t="s">
        <v>7</v>
      </c>
      <c r="P1296" s="79" t="s">
        <v>8</v>
      </c>
      <c r="Q1296" s="9">
        <v>3</v>
      </c>
      <c r="R1296" s="9"/>
      <c r="S1296" s="79"/>
      <c r="T1296" s="34">
        <v>45019</v>
      </c>
      <c r="U1296" s="28">
        <v>52875</v>
      </c>
      <c r="V1296" s="28" t="s">
        <v>10</v>
      </c>
      <c r="W1296" s="10" t="s">
        <v>107</v>
      </c>
      <c r="X1296" s="9"/>
    </row>
    <row r="1297" spans="1:74" s="4" customFormat="1" ht="80.099999999999994" customHeight="1" x14ac:dyDescent="0.25">
      <c r="A1297" s="9">
        <f t="shared" ref="A1297" si="278">A1296+1</f>
        <v>1263</v>
      </c>
      <c r="B1297" s="9">
        <f t="shared" si="266"/>
        <v>38</v>
      </c>
      <c r="C1297" s="9" t="s">
        <v>1518</v>
      </c>
      <c r="D1297" s="10" t="s">
        <v>822</v>
      </c>
      <c r="E1297" s="42" t="s">
        <v>2421</v>
      </c>
      <c r="F1297" s="42" t="s">
        <v>833</v>
      </c>
      <c r="G1297" s="42" t="s">
        <v>833</v>
      </c>
      <c r="H1297" s="9" t="s">
        <v>883</v>
      </c>
      <c r="I1297" s="9" t="s">
        <v>884</v>
      </c>
      <c r="J1297" s="9" t="s">
        <v>835</v>
      </c>
      <c r="K1297" s="42" t="s">
        <v>833</v>
      </c>
      <c r="L1297" s="9">
        <v>28.819382999999998</v>
      </c>
      <c r="M1297" s="9">
        <v>67.455128000000002</v>
      </c>
      <c r="N1297" s="28" t="s">
        <v>6</v>
      </c>
      <c r="O1297" s="9" t="s">
        <v>7</v>
      </c>
      <c r="P1297" s="79" t="s">
        <v>8</v>
      </c>
      <c r="Q1297" s="9">
        <v>3</v>
      </c>
      <c r="R1297" s="9"/>
      <c r="S1297" s="79"/>
      <c r="T1297" s="34">
        <v>45019</v>
      </c>
      <c r="U1297" s="28">
        <v>52875</v>
      </c>
      <c r="V1297" s="28" t="s">
        <v>10</v>
      </c>
      <c r="W1297" s="10" t="s">
        <v>107</v>
      </c>
      <c r="X1297" s="9"/>
    </row>
    <row r="1298" spans="1:74" s="4" customFormat="1" ht="80.099999999999994" customHeight="1" x14ac:dyDescent="0.25">
      <c r="A1298" s="9">
        <f t="shared" ref="A1298" si="279">A1297+1</f>
        <v>1264</v>
      </c>
      <c r="B1298" s="9">
        <f t="shared" si="266"/>
        <v>39</v>
      </c>
      <c r="C1298" s="9" t="s">
        <v>1518</v>
      </c>
      <c r="D1298" s="10" t="s">
        <v>822</v>
      </c>
      <c r="E1298" s="42" t="s">
        <v>2421</v>
      </c>
      <c r="F1298" s="42" t="s">
        <v>833</v>
      </c>
      <c r="G1298" s="42" t="s">
        <v>833</v>
      </c>
      <c r="H1298" s="9" t="s">
        <v>885</v>
      </c>
      <c r="I1298" s="9" t="s">
        <v>886</v>
      </c>
      <c r="J1298" s="9" t="s">
        <v>835</v>
      </c>
      <c r="K1298" s="42" t="s">
        <v>833</v>
      </c>
      <c r="L1298" s="9">
        <v>28.819424999999999</v>
      </c>
      <c r="M1298" s="9">
        <v>67.452909000000005</v>
      </c>
      <c r="N1298" s="28" t="s">
        <v>6</v>
      </c>
      <c r="O1298" s="9" t="s">
        <v>7</v>
      </c>
      <c r="P1298" s="79" t="s">
        <v>8</v>
      </c>
      <c r="Q1298" s="9">
        <v>3</v>
      </c>
      <c r="R1298" s="9"/>
      <c r="S1298" s="79"/>
      <c r="T1298" s="34">
        <v>45019</v>
      </c>
      <c r="U1298" s="28">
        <v>52875</v>
      </c>
      <c r="V1298" s="28" t="s">
        <v>10</v>
      </c>
      <c r="W1298" s="10" t="s">
        <v>107</v>
      </c>
      <c r="X1298" s="9"/>
    </row>
    <row r="1299" spans="1:74" s="4" customFormat="1" ht="80.099999999999994" customHeight="1" x14ac:dyDescent="0.25">
      <c r="A1299" s="9">
        <f t="shared" ref="A1299" si="280">A1298+1</f>
        <v>1265</v>
      </c>
      <c r="B1299" s="9">
        <f t="shared" si="266"/>
        <v>40</v>
      </c>
      <c r="C1299" s="9" t="s">
        <v>1518</v>
      </c>
      <c r="D1299" s="10" t="s">
        <v>822</v>
      </c>
      <c r="E1299" s="42" t="s">
        <v>2421</v>
      </c>
      <c r="F1299" s="42" t="s">
        <v>833</v>
      </c>
      <c r="G1299" s="42" t="s">
        <v>833</v>
      </c>
      <c r="H1299" s="9" t="s">
        <v>887</v>
      </c>
      <c r="I1299" s="9" t="s">
        <v>888</v>
      </c>
      <c r="J1299" s="9" t="s">
        <v>835</v>
      </c>
      <c r="K1299" s="42" t="s">
        <v>833</v>
      </c>
      <c r="L1299" s="9">
        <v>28.819237999999999</v>
      </c>
      <c r="M1299" s="9">
        <v>67.448999000000001</v>
      </c>
      <c r="N1299" s="28" t="s">
        <v>6</v>
      </c>
      <c r="O1299" s="9" t="s">
        <v>7</v>
      </c>
      <c r="P1299" s="79" t="s">
        <v>8</v>
      </c>
      <c r="Q1299" s="9">
        <v>3</v>
      </c>
      <c r="R1299" s="9"/>
      <c r="S1299" s="79"/>
      <c r="T1299" s="34">
        <v>45019</v>
      </c>
      <c r="U1299" s="28">
        <v>52875</v>
      </c>
      <c r="V1299" s="28" t="s">
        <v>10</v>
      </c>
      <c r="W1299" s="10" t="s">
        <v>107</v>
      </c>
      <c r="X1299" s="9"/>
    </row>
    <row r="1300" spans="1:74" s="4" customFormat="1" ht="80.099999999999994" customHeight="1" x14ac:dyDescent="0.25">
      <c r="A1300" s="9">
        <f t="shared" ref="A1300" si="281">A1299+1</f>
        <v>1266</v>
      </c>
      <c r="B1300" s="9">
        <f t="shared" si="266"/>
        <v>41</v>
      </c>
      <c r="C1300" s="9" t="s">
        <v>1518</v>
      </c>
      <c r="D1300" s="10" t="s">
        <v>822</v>
      </c>
      <c r="E1300" s="42" t="s">
        <v>2421</v>
      </c>
      <c r="F1300" s="42" t="s">
        <v>833</v>
      </c>
      <c r="G1300" s="42" t="s">
        <v>833</v>
      </c>
      <c r="H1300" s="9" t="s">
        <v>889</v>
      </c>
      <c r="I1300" s="9" t="s">
        <v>890</v>
      </c>
      <c r="J1300" s="9" t="s">
        <v>835</v>
      </c>
      <c r="K1300" s="42" t="s">
        <v>833</v>
      </c>
      <c r="L1300" s="9">
        <v>28.819171000000001</v>
      </c>
      <c r="M1300" s="9">
        <v>67.446098000000006</v>
      </c>
      <c r="N1300" s="28" t="s">
        <v>6</v>
      </c>
      <c r="O1300" s="9" t="s">
        <v>7</v>
      </c>
      <c r="P1300" s="79" t="s">
        <v>8</v>
      </c>
      <c r="Q1300" s="9">
        <v>3</v>
      </c>
      <c r="R1300" s="9"/>
      <c r="S1300" s="79"/>
      <c r="T1300" s="34">
        <v>45019</v>
      </c>
      <c r="U1300" s="28">
        <v>52875</v>
      </c>
      <c r="V1300" s="28" t="s">
        <v>10</v>
      </c>
      <c r="W1300" s="10" t="s">
        <v>107</v>
      </c>
      <c r="X1300" s="9"/>
      <c r="BA1300" s="193"/>
      <c r="BB1300" s="193"/>
      <c r="BC1300" s="193"/>
      <c r="BD1300" s="193"/>
      <c r="BE1300" s="193"/>
      <c r="BF1300" s="193"/>
      <c r="BG1300" s="193"/>
      <c r="BH1300" s="193"/>
      <c r="BI1300" s="193"/>
      <c r="BJ1300" s="193"/>
      <c r="BK1300" s="193"/>
      <c r="BL1300" s="193"/>
      <c r="BM1300" s="193"/>
      <c r="BN1300" s="193"/>
      <c r="BO1300" s="193"/>
      <c r="BP1300" s="193"/>
      <c r="BQ1300" s="193"/>
      <c r="BR1300" s="193"/>
      <c r="BS1300" s="193"/>
      <c r="BT1300" s="193"/>
      <c r="BU1300" s="193"/>
      <c r="BV1300" s="193"/>
    </row>
    <row r="1301" spans="1:74" s="4" customFormat="1" ht="80.099999999999994" customHeight="1" x14ac:dyDescent="0.25">
      <c r="A1301" s="9">
        <f t="shared" ref="A1301" si="282">A1300+1</f>
        <v>1267</v>
      </c>
      <c r="B1301" s="9">
        <f t="shared" si="266"/>
        <v>42</v>
      </c>
      <c r="C1301" s="9" t="s">
        <v>1518</v>
      </c>
      <c r="D1301" s="10" t="s">
        <v>822</v>
      </c>
      <c r="E1301" s="42" t="s">
        <v>2421</v>
      </c>
      <c r="F1301" s="42" t="s">
        <v>833</v>
      </c>
      <c r="G1301" s="42" t="s">
        <v>833</v>
      </c>
      <c r="H1301" s="9" t="s">
        <v>891</v>
      </c>
      <c r="I1301" s="9" t="s">
        <v>892</v>
      </c>
      <c r="J1301" s="9" t="s">
        <v>835</v>
      </c>
      <c r="K1301" s="42" t="s">
        <v>833</v>
      </c>
      <c r="L1301" s="9">
        <v>28.818981000000001</v>
      </c>
      <c r="M1301" s="9">
        <v>67.4435</v>
      </c>
      <c r="N1301" s="28" t="s">
        <v>6</v>
      </c>
      <c r="O1301" s="9" t="s">
        <v>7</v>
      </c>
      <c r="P1301" s="79" t="s">
        <v>8</v>
      </c>
      <c r="Q1301" s="9">
        <v>3</v>
      </c>
      <c r="R1301" s="9"/>
      <c r="S1301" s="79"/>
      <c r="T1301" s="34">
        <v>45019</v>
      </c>
      <c r="U1301" s="28">
        <v>52875</v>
      </c>
      <c r="V1301" s="28" t="s">
        <v>10</v>
      </c>
      <c r="W1301" s="10" t="s">
        <v>107</v>
      </c>
      <c r="X1301" s="9"/>
      <c r="BA1301" s="193"/>
      <c r="BB1301" s="193"/>
      <c r="BC1301" s="193"/>
      <c r="BD1301" s="193"/>
      <c r="BE1301" s="193"/>
      <c r="BF1301" s="193"/>
      <c r="BG1301" s="193"/>
      <c r="BH1301" s="193"/>
      <c r="BI1301" s="193"/>
      <c r="BJ1301" s="193"/>
      <c r="BK1301" s="193"/>
      <c r="BL1301" s="193"/>
      <c r="BM1301" s="193"/>
      <c r="BN1301" s="193"/>
      <c r="BO1301" s="193"/>
      <c r="BP1301" s="193"/>
      <c r="BQ1301" s="193"/>
      <c r="BR1301" s="193"/>
      <c r="BS1301" s="193"/>
      <c r="BT1301" s="193"/>
      <c r="BU1301" s="193"/>
      <c r="BV1301" s="193"/>
    </row>
    <row r="1302" spans="1:74" s="4" customFormat="1" ht="80.099999999999994" customHeight="1" x14ac:dyDescent="0.25">
      <c r="A1302" s="9">
        <f t="shared" ref="A1302" si="283">A1301+1</f>
        <v>1268</v>
      </c>
      <c r="B1302" s="9">
        <f t="shared" si="266"/>
        <v>43</v>
      </c>
      <c r="C1302" s="9" t="s">
        <v>1518</v>
      </c>
      <c r="D1302" s="10" t="s">
        <v>822</v>
      </c>
      <c r="E1302" s="42" t="s">
        <v>2421</v>
      </c>
      <c r="F1302" s="42" t="s">
        <v>833</v>
      </c>
      <c r="G1302" s="42" t="s">
        <v>833</v>
      </c>
      <c r="H1302" s="9" t="s">
        <v>893</v>
      </c>
      <c r="I1302" s="9" t="s">
        <v>894</v>
      </c>
      <c r="J1302" s="9" t="s">
        <v>835</v>
      </c>
      <c r="K1302" s="42" t="s">
        <v>833</v>
      </c>
      <c r="L1302" s="9">
        <v>28.818760999999999</v>
      </c>
      <c r="M1302" s="9">
        <v>67.433584999999994</v>
      </c>
      <c r="N1302" s="28" t="s">
        <v>6</v>
      </c>
      <c r="O1302" s="9" t="s">
        <v>7</v>
      </c>
      <c r="P1302" s="79" t="s">
        <v>8</v>
      </c>
      <c r="Q1302" s="9">
        <v>3</v>
      </c>
      <c r="R1302" s="9"/>
      <c r="S1302" s="79"/>
      <c r="T1302" s="34">
        <v>45019</v>
      </c>
      <c r="U1302" s="28">
        <v>52875</v>
      </c>
      <c r="V1302" s="28" t="s">
        <v>10</v>
      </c>
      <c r="W1302" s="10" t="s">
        <v>107</v>
      </c>
      <c r="X1302" s="9"/>
    </row>
    <row r="1303" spans="1:74" s="4" customFormat="1" ht="80.099999999999994" customHeight="1" x14ac:dyDescent="0.25">
      <c r="A1303" s="9">
        <f t="shared" ref="A1303" si="284">A1302+1</f>
        <v>1269</v>
      </c>
      <c r="B1303" s="9">
        <f t="shared" si="266"/>
        <v>44</v>
      </c>
      <c r="C1303" s="9" t="s">
        <v>1518</v>
      </c>
      <c r="D1303" s="10" t="s">
        <v>822</v>
      </c>
      <c r="E1303" s="42" t="s">
        <v>2421</v>
      </c>
      <c r="F1303" s="42" t="s">
        <v>833</v>
      </c>
      <c r="G1303" s="42" t="s">
        <v>833</v>
      </c>
      <c r="H1303" s="9" t="s">
        <v>895</v>
      </c>
      <c r="I1303" s="9" t="s">
        <v>896</v>
      </c>
      <c r="J1303" s="9" t="s">
        <v>835</v>
      </c>
      <c r="K1303" s="42" t="s">
        <v>833</v>
      </c>
      <c r="L1303" s="9">
        <v>28.818887</v>
      </c>
      <c r="M1303" s="9" t="s">
        <v>8087</v>
      </c>
      <c r="N1303" s="28" t="s">
        <v>6</v>
      </c>
      <c r="O1303" s="9" t="s">
        <v>7</v>
      </c>
      <c r="P1303" s="79" t="s">
        <v>8</v>
      </c>
      <c r="Q1303" s="9">
        <v>3</v>
      </c>
      <c r="R1303" s="9"/>
      <c r="S1303" s="79"/>
      <c r="T1303" s="34">
        <v>45019</v>
      </c>
      <c r="U1303" s="28">
        <v>52875</v>
      </c>
      <c r="V1303" s="28" t="s">
        <v>10</v>
      </c>
      <c r="W1303" s="10" t="s">
        <v>107</v>
      </c>
      <c r="X1303" s="9"/>
    </row>
    <row r="1304" spans="1:74" s="4" customFormat="1" ht="80.099999999999994" customHeight="1" x14ac:dyDescent="0.25">
      <c r="A1304" s="9">
        <f t="shared" ref="A1304" si="285">A1303+1</f>
        <v>1270</v>
      </c>
      <c r="B1304" s="9">
        <f t="shared" si="266"/>
        <v>45</v>
      </c>
      <c r="C1304" s="9" t="s">
        <v>1518</v>
      </c>
      <c r="D1304" s="10" t="s">
        <v>822</v>
      </c>
      <c r="E1304" s="42" t="s">
        <v>2421</v>
      </c>
      <c r="F1304" s="42" t="s">
        <v>833</v>
      </c>
      <c r="G1304" s="42" t="s">
        <v>833</v>
      </c>
      <c r="H1304" s="9" t="s">
        <v>897</v>
      </c>
      <c r="I1304" s="9" t="s">
        <v>898</v>
      </c>
      <c r="J1304" s="9" t="s">
        <v>835</v>
      </c>
      <c r="K1304" s="42" t="s">
        <v>833</v>
      </c>
      <c r="L1304" s="9">
        <v>28.818912999999998</v>
      </c>
      <c r="M1304" s="9">
        <v>67.438011000000003</v>
      </c>
      <c r="N1304" s="28" t="s">
        <v>6</v>
      </c>
      <c r="O1304" s="9" t="s">
        <v>7</v>
      </c>
      <c r="P1304" s="79" t="s">
        <v>8</v>
      </c>
      <c r="Q1304" s="9">
        <v>3</v>
      </c>
      <c r="R1304" s="9"/>
      <c r="S1304" s="79"/>
      <c r="T1304" s="34">
        <v>45019</v>
      </c>
      <c r="U1304" s="28">
        <v>52875</v>
      </c>
      <c r="V1304" s="28" t="s">
        <v>10</v>
      </c>
      <c r="W1304" s="10" t="s">
        <v>107</v>
      </c>
      <c r="X1304" s="9"/>
    </row>
    <row r="1305" spans="1:74" s="4" customFormat="1" ht="80.099999999999994" customHeight="1" x14ac:dyDescent="0.25">
      <c r="A1305" s="9">
        <f t="shared" ref="A1305" si="286">A1304+1</f>
        <v>1271</v>
      </c>
      <c r="B1305" s="9">
        <f t="shared" si="266"/>
        <v>46</v>
      </c>
      <c r="C1305" s="9" t="s">
        <v>1518</v>
      </c>
      <c r="D1305" s="10" t="s">
        <v>822</v>
      </c>
      <c r="E1305" s="42" t="s">
        <v>2421</v>
      </c>
      <c r="F1305" s="42" t="s">
        <v>833</v>
      </c>
      <c r="G1305" s="42" t="s">
        <v>833</v>
      </c>
      <c r="H1305" s="9" t="s">
        <v>899</v>
      </c>
      <c r="I1305" s="9" t="s">
        <v>900</v>
      </c>
      <c r="J1305" s="9" t="s">
        <v>835</v>
      </c>
      <c r="K1305" s="42" t="s">
        <v>833</v>
      </c>
      <c r="L1305" s="9">
        <v>28.818968000000002</v>
      </c>
      <c r="M1305" s="9">
        <v>67.439583999999996</v>
      </c>
      <c r="N1305" s="28" t="s">
        <v>6</v>
      </c>
      <c r="O1305" s="9" t="s">
        <v>7</v>
      </c>
      <c r="P1305" s="79" t="s">
        <v>8</v>
      </c>
      <c r="Q1305" s="9">
        <v>3</v>
      </c>
      <c r="R1305" s="9"/>
      <c r="S1305" s="79"/>
      <c r="T1305" s="34">
        <v>45019</v>
      </c>
      <c r="U1305" s="28">
        <v>52875</v>
      </c>
      <c r="V1305" s="28" t="s">
        <v>10</v>
      </c>
      <c r="W1305" s="10" t="s">
        <v>107</v>
      </c>
      <c r="X1305" s="9"/>
    </row>
    <row r="1306" spans="1:74" s="4" customFormat="1" ht="80.099999999999994" customHeight="1" x14ac:dyDescent="0.25">
      <c r="A1306" s="9">
        <f t="shared" ref="A1306" si="287">A1305+1</f>
        <v>1272</v>
      </c>
      <c r="B1306" s="9">
        <f t="shared" si="266"/>
        <v>47</v>
      </c>
      <c r="C1306" s="9" t="s">
        <v>1518</v>
      </c>
      <c r="D1306" s="10" t="s">
        <v>822</v>
      </c>
      <c r="E1306" s="42" t="s">
        <v>2421</v>
      </c>
      <c r="F1306" s="42" t="s">
        <v>833</v>
      </c>
      <c r="G1306" s="42" t="s">
        <v>833</v>
      </c>
      <c r="H1306" s="9" t="s">
        <v>901</v>
      </c>
      <c r="I1306" s="9" t="s">
        <v>902</v>
      </c>
      <c r="J1306" s="9" t="s">
        <v>835</v>
      </c>
      <c r="K1306" s="42" t="s">
        <v>833</v>
      </c>
      <c r="L1306" s="9" t="s">
        <v>8085</v>
      </c>
      <c r="M1306" s="9" t="s">
        <v>8088</v>
      </c>
      <c r="N1306" s="28" t="s">
        <v>6</v>
      </c>
      <c r="O1306" s="9" t="s">
        <v>7</v>
      </c>
      <c r="P1306" s="79" t="s">
        <v>8</v>
      </c>
      <c r="Q1306" s="9">
        <v>3</v>
      </c>
      <c r="R1306" s="9"/>
      <c r="S1306" s="79"/>
      <c r="T1306" s="34">
        <v>45019</v>
      </c>
      <c r="U1306" s="28">
        <v>52875</v>
      </c>
      <c r="V1306" s="28" t="s">
        <v>10</v>
      </c>
      <c r="W1306" s="10" t="s">
        <v>107</v>
      </c>
      <c r="X1306" s="9"/>
    </row>
    <row r="1307" spans="1:74" s="4" customFormat="1" ht="80.099999999999994" customHeight="1" x14ac:dyDescent="0.25">
      <c r="A1307" s="9">
        <f t="shared" ref="A1307" si="288">A1306+1</f>
        <v>1273</v>
      </c>
      <c r="B1307" s="9">
        <f t="shared" si="266"/>
        <v>48</v>
      </c>
      <c r="C1307" s="9" t="s">
        <v>1518</v>
      </c>
      <c r="D1307" s="10" t="s">
        <v>822</v>
      </c>
      <c r="E1307" s="42" t="s">
        <v>2421</v>
      </c>
      <c r="F1307" s="42" t="s">
        <v>833</v>
      </c>
      <c r="G1307" s="42" t="s">
        <v>833</v>
      </c>
      <c r="H1307" s="9" t="s">
        <v>903</v>
      </c>
      <c r="I1307" s="9" t="s">
        <v>904</v>
      </c>
      <c r="J1307" s="9" t="s">
        <v>835</v>
      </c>
      <c r="K1307" s="42" t="s">
        <v>833</v>
      </c>
      <c r="L1307" s="9" t="s">
        <v>8086</v>
      </c>
      <c r="M1307" s="9" t="s">
        <v>8089</v>
      </c>
      <c r="N1307" s="28" t="s">
        <v>6</v>
      </c>
      <c r="O1307" s="9" t="s">
        <v>7</v>
      </c>
      <c r="P1307" s="79" t="s">
        <v>8</v>
      </c>
      <c r="Q1307" s="9">
        <v>1</v>
      </c>
      <c r="R1307" s="9"/>
      <c r="S1307" s="79"/>
      <c r="T1307" s="34">
        <v>45019</v>
      </c>
      <c r="U1307" s="28">
        <v>17625</v>
      </c>
      <c r="V1307" s="28" t="s">
        <v>10</v>
      </c>
      <c r="W1307" s="10" t="s">
        <v>107</v>
      </c>
      <c r="X1307" s="9"/>
    </row>
    <row r="1308" spans="1:74" s="4" customFormat="1" ht="80.099999999999994" customHeight="1" x14ac:dyDescent="0.25">
      <c r="A1308" s="9">
        <f t="shared" ref="A1308" si="289">A1307+1</f>
        <v>1274</v>
      </c>
      <c r="B1308" s="9">
        <f t="shared" si="266"/>
        <v>49</v>
      </c>
      <c r="C1308" s="9" t="s">
        <v>1518</v>
      </c>
      <c r="D1308" s="10" t="s">
        <v>822</v>
      </c>
      <c r="E1308" s="42" t="s">
        <v>2421</v>
      </c>
      <c r="F1308" s="42" t="s">
        <v>833</v>
      </c>
      <c r="G1308" s="42" t="s">
        <v>833</v>
      </c>
      <c r="H1308" s="9" t="s">
        <v>905</v>
      </c>
      <c r="I1308" s="9" t="s">
        <v>906</v>
      </c>
      <c r="J1308" s="9" t="s">
        <v>835</v>
      </c>
      <c r="K1308" s="42" t="s">
        <v>833</v>
      </c>
      <c r="L1308" s="9">
        <v>28.88721</v>
      </c>
      <c r="M1308" s="9">
        <v>67.495238999999998</v>
      </c>
      <c r="N1308" s="28" t="s">
        <v>6</v>
      </c>
      <c r="O1308" s="9" t="s">
        <v>7</v>
      </c>
      <c r="P1308" s="79" t="s">
        <v>8</v>
      </c>
      <c r="Q1308" s="9"/>
      <c r="R1308" s="9">
        <v>10</v>
      </c>
      <c r="S1308" s="79"/>
      <c r="T1308" s="34">
        <v>45096</v>
      </c>
      <c r="U1308" s="28">
        <v>129000</v>
      </c>
      <c r="V1308" s="28" t="s">
        <v>10</v>
      </c>
      <c r="W1308" s="10" t="s">
        <v>107</v>
      </c>
      <c r="X1308" s="9"/>
    </row>
    <row r="1309" spans="1:74" s="4" customFormat="1" ht="80.099999999999994" customHeight="1" x14ac:dyDescent="0.25">
      <c r="A1309" s="9">
        <f t="shared" ref="A1309" si="290">A1308+1</f>
        <v>1275</v>
      </c>
      <c r="B1309" s="9">
        <f t="shared" si="266"/>
        <v>50</v>
      </c>
      <c r="C1309" s="9" t="s">
        <v>1518</v>
      </c>
      <c r="D1309" s="10" t="s">
        <v>822</v>
      </c>
      <c r="E1309" s="42" t="s">
        <v>2421</v>
      </c>
      <c r="F1309" s="42" t="s">
        <v>833</v>
      </c>
      <c r="G1309" s="42" t="s">
        <v>833</v>
      </c>
      <c r="H1309" s="9" t="s">
        <v>907</v>
      </c>
      <c r="I1309" s="9" t="s">
        <v>908</v>
      </c>
      <c r="J1309" s="9" t="s">
        <v>835</v>
      </c>
      <c r="K1309" s="42" t="s">
        <v>833</v>
      </c>
      <c r="L1309" s="9">
        <v>28.883140999999998</v>
      </c>
      <c r="M1309" s="9">
        <v>67.489904999999993</v>
      </c>
      <c r="N1309" s="28" t="s">
        <v>6</v>
      </c>
      <c r="O1309" s="9" t="s">
        <v>7</v>
      </c>
      <c r="P1309" s="79" t="s">
        <v>8</v>
      </c>
      <c r="Q1309" s="9"/>
      <c r="R1309" s="9">
        <v>10</v>
      </c>
      <c r="S1309" s="79"/>
      <c r="T1309" s="34">
        <v>45096</v>
      </c>
      <c r="U1309" s="28">
        <v>129000</v>
      </c>
      <c r="V1309" s="28" t="s">
        <v>10</v>
      </c>
      <c r="W1309" s="10" t="s">
        <v>107</v>
      </c>
      <c r="X1309" s="9"/>
    </row>
    <row r="1310" spans="1:74" s="4" customFormat="1" ht="80.099999999999994" customHeight="1" x14ac:dyDescent="0.25">
      <c r="A1310" s="9">
        <f t="shared" ref="A1310" si="291">A1309+1</f>
        <v>1276</v>
      </c>
      <c r="B1310" s="9">
        <f t="shared" si="266"/>
        <v>51</v>
      </c>
      <c r="C1310" s="9" t="s">
        <v>1518</v>
      </c>
      <c r="D1310" s="10" t="s">
        <v>822</v>
      </c>
      <c r="E1310" s="42" t="s">
        <v>2421</v>
      </c>
      <c r="F1310" s="42" t="s">
        <v>833</v>
      </c>
      <c r="G1310" s="42" t="s">
        <v>833</v>
      </c>
      <c r="H1310" s="9" t="s">
        <v>909</v>
      </c>
      <c r="I1310" s="9" t="s">
        <v>910</v>
      </c>
      <c r="J1310" s="9" t="s">
        <v>835</v>
      </c>
      <c r="K1310" s="42" t="s">
        <v>833</v>
      </c>
      <c r="L1310" s="9">
        <v>28.875077999999998</v>
      </c>
      <c r="M1310" s="9">
        <v>67.485386000000005</v>
      </c>
      <c r="N1310" s="28" t="s">
        <v>6</v>
      </c>
      <c r="O1310" s="9" t="s">
        <v>7</v>
      </c>
      <c r="P1310" s="79" t="s">
        <v>8</v>
      </c>
      <c r="Q1310" s="9"/>
      <c r="R1310" s="9">
        <v>10</v>
      </c>
      <c r="S1310" s="79"/>
      <c r="T1310" s="34">
        <v>45096</v>
      </c>
      <c r="U1310" s="28">
        <v>129000</v>
      </c>
      <c r="V1310" s="28" t="s">
        <v>10</v>
      </c>
      <c r="W1310" s="10" t="s">
        <v>107</v>
      </c>
      <c r="X1310" s="9"/>
    </row>
    <row r="1311" spans="1:74" s="4" customFormat="1" ht="80.099999999999994" customHeight="1" x14ac:dyDescent="0.25">
      <c r="A1311" s="9">
        <f t="shared" ref="A1311" si="292">A1310+1</f>
        <v>1277</v>
      </c>
      <c r="B1311" s="9">
        <f t="shared" si="266"/>
        <v>52</v>
      </c>
      <c r="C1311" s="9" t="s">
        <v>1518</v>
      </c>
      <c r="D1311" s="10" t="s">
        <v>822</v>
      </c>
      <c r="E1311" s="42" t="s">
        <v>2421</v>
      </c>
      <c r="F1311" s="42" t="s">
        <v>833</v>
      </c>
      <c r="G1311" s="42" t="s">
        <v>833</v>
      </c>
      <c r="H1311" s="9" t="s">
        <v>911</v>
      </c>
      <c r="I1311" s="9" t="s">
        <v>912</v>
      </c>
      <c r="J1311" s="9" t="s">
        <v>835</v>
      </c>
      <c r="K1311" s="42" t="s">
        <v>833</v>
      </c>
      <c r="L1311" s="9">
        <v>28.879852</v>
      </c>
      <c r="M1311" s="9">
        <v>67.468935999999999</v>
      </c>
      <c r="N1311" s="28" t="s">
        <v>6</v>
      </c>
      <c r="O1311" s="9" t="s">
        <v>7</v>
      </c>
      <c r="P1311" s="79" t="s">
        <v>8</v>
      </c>
      <c r="Q1311" s="9"/>
      <c r="R1311" s="9">
        <v>10</v>
      </c>
      <c r="S1311" s="79"/>
      <c r="T1311" s="34">
        <v>45096</v>
      </c>
      <c r="U1311" s="28">
        <v>129000</v>
      </c>
      <c r="V1311" s="28" t="s">
        <v>10</v>
      </c>
      <c r="W1311" s="10" t="s">
        <v>107</v>
      </c>
      <c r="X1311" s="9"/>
    </row>
    <row r="1312" spans="1:74" s="4" customFormat="1" ht="80.099999999999994" customHeight="1" x14ac:dyDescent="0.25">
      <c r="A1312" s="9">
        <f t="shared" ref="A1312" si="293">A1311+1</f>
        <v>1278</v>
      </c>
      <c r="B1312" s="9">
        <f t="shared" si="266"/>
        <v>53</v>
      </c>
      <c r="C1312" s="9" t="s">
        <v>1518</v>
      </c>
      <c r="D1312" s="10" t="s">
        <v>822</v>
      </c>
      <c r="E1312" s="42" t="s">
        <v>2421</v>
      </c>
      <c r="F1312" s="42" t="s">
        <v>833</v>
      </c>
      <c r="G1312" s="42" t="s">
        <v>833</v>
      </c>
      <c r="H1312" s="9" t="s">
        <v>913</v>
      </c>
      <c r="I1312" s="9" t="s">
        <v>914</v>
      </c>
      <c r="J1312" s="9" t="s">
        <v>835</v>
      </c>
      <c r="K1312" s="42" t="s">
        <v>833</v>
      </c>
      <c r="L1312" s="9">
        <v>28.873358</v>
      </c>
      <c r="M1312" s="9">
        <v>67.466469000000004</v>
      </c>
      <c r="N1312" s="28" t="s">
        <v>6</v>
      </c>
      <c r="O1312" s="9" t="s">
        <v>7</v>
      </c>
      <c r="P1312" s="79" t="s">
        <v>8</v>
      </c>
      <c r="Q1312" s="9"/>
      <c r="R1312" s="9">
        <v>10</v>
      </c>
      <c r="S1312" s="79"/>
      <c r="T1312" s="34">
        <v>45096</v>
      </c>
      <c r="U1312" s="28">
        <v>129000</v>
      </c>
      <c r="V1312" s="28" t="s">
        <v>10</v>
      </c>
      <c r="W1312" s="10" t="s">
        <v>107</v>
      </c>
      <c r="X1312" s="9"/>
    </row>
    <row r="1313" spans="1:25" s="4" customFormat="1" ht="80.099999999999994" customHeight="1" x14ac:dyDescent="0.25">
      <c r="A1313" s="9">
        <f t="shared" ref="A1313" si="294">A1312+1</f>
        <v>1279</v>
      </c>
      <c r="B1313" s="9">
        <f t="shared" si="266"/>
        <v>54</v>
      </c>
      <c r="C1313" s="9" t="s">
        <v>1518</v>
      </c>
      <c r="D1313" s="10" t="s">
        <v>822</v>
      </c>
      <c r="E1313" s="42" t="s">
        <v>2421</v>
      </c>
      <c r="F1313" s="9" t="s">
        <v>917</v>
      </c>
      <c r="G1313" s="9" t="s">
        <v>917</v>
      </c>
      <c r="H1313" s="9" t="s">
        <v>915</v>
      </c>
      <c r="I1313" s="9" t="s">
        <v>916</v>
      </c>
      <c r="J1313" s="9" t="s">
        <v>835</v>
      </c>
      <c r="K1313" s="9" t="s">
        <v>917</v>
      </c>
      <c r="L1313" s="9">
        <v>29.04467</v>
      </c>
      <c r="M1313" s="9">
        <v>67.574529999999996</v>
      </c>
      <c r="N1313" s="28" t="s">
        <v>6</v>
      </c>
      <c r="O1313" s="9" t="s">
        <v>7</v>
      </c>
      <c r="P1313" s="79" t="s">
        <v>8</v>
      </c>
      <c r="Q1313" s="9"/>
      <c r="R1313" s="9">
        <v>10</v>
      </c>
      <c r="S1313" s="79"/>
      <c r="T1313" s="34">
        <v>45096</v>
      </c>
      <c r="U1313" s="28">
        <v>129000</v>
      </c>
      <c r="V1313" s="28" t="s">
        <v>10</v>
      </c>
      <c r="W1313" s="10" t="s">
        <v>107</v>
      </c>
      <c r="X1313" s="9"/>
    </row>
    <row r="1314" spans="1:25" s="4" customFormat="1" ht="80.099999999999994" customHeight="1" x14ac:dyDescent="0.25">
      <c r="A1314" s="9">
        <f t="shared" ref="A1314" si="295">A1313+1</f>
        <v>1280</v>
      </c>
      <c r="B1314" s="9">
        <f t="shared" si="266"/>
        <v>55</v>
      </c>
      <c r="C1314" s="9" t="s">
        <v>1518</v>
      </c>
      <c r="D1314" s="10" t="s">
        <v>822</v>
      </c>
      <c r="E1314" s="42" t="s">
        <v>2421</v>
      </c>
      <c r="F1314" s="9" t="s">
        <v>917</v>
      </c>
      <c r="G1314" s="9" t="s">
        <v>917</v>
      </c>
      <c r="H1314" s="9" t="s">
        <v>918</v>
      </c>
      <c r="I1314" s="9" t="s">
        <v>919</v>
      </c>
      <c r="J1314" s="9" t="s">
        <v>835</v>
      </c>
      <c r="K1314" s="9" t="s">
        <v>917</v>
      </c>
      <c r="L1314" s="9">
        <v>29.035080000000001</v>
      </c>
      <c r="M1314" s="9">
        <v>67.576059999999998</v>
      </c>
      <c r="N1314" s="28" t="s">
        <v>6</v>
      </c>
      <c r="O1314" s="9" t="s">
        <v>7</v>
      </c>
      <c r="P1314" s="79" t="s">
        <v>8</v>
      </c>
      <c r="Q1314" s="9"/>
      <c r="R1314" s="9">
        <v>10</v>
      </c>
      <c r="S1314" s="79"/>
      <c r="T1314" s="34">
        <v>45096</v>
      </c>
      <c r="U1314" s="28">
        <v>129000</v>
      </c>
      <c r="V1314" s="28" t="s">
        <v>10</v>
      </c>
      <c r="W1314" s="10" t="s">
        <v>107</v>
      </c>
      <c r="X1314" s="9"/>
    </row>
    <row r="1315" spans="1:25" s="4" customFormat="1" ht="80.099999999999994" customHeight="1" x14ac:dyDescent="0.25">
      <c r="A1315" s="9">
        <f t="shared" ref="A1315" si="296">A1314+1</f>
        <v>1281</v>
      </c>
      <c r="B1315" s="9">
        <f t="shared" si="266"/>
        <v>56</v>
      </c>
      <c r="C1315" s="9" t="s">
        <v>1518</v>
      </c>
      <c r="D1315" s="10" t="s">
        <v>822</v>
      </c>
      <c r="E1315" s="42" t="s">
        <v>2421</v>
      </c>
      <c r="F1315" s="9" t="s">
        <v>917</v>
      </c>
      <c r="G1315" s="9" t="s">
        <v>917</v>
      </c>
      <c r="H1315" s="9" t="s">
        <v>920</v>
      </c>
      <c r="I1315" s="9" t="s">
        <v>921</v>
      </c>
      <c r="J1315" s="9" t="s">
        <v>835</v>
      </c>
      <c r="K1315" s="9" t="s">
        <v>917</v>
      </c>
      <c r="L1315" s="9">
        <v>29.044049999999999</v>
      </c>
      <c r="M1315" s="9">
        <v>67.56662</v>
      </c>
      <c r="N1315" s="28" t="s">
        <v>6</v>
      </c>
      <c r="O1315" s="9" t="s">
        <v>7</v>
      </c>
      <c r="P1315" s="79" t="s">
        <v>8</v>
      </c>
      <c r="Q1315" s="9"/>
      <c r="R1315" s="9">
        <v>10</v>
      </c>
      <c r="S1315" s="79"/>
      <c r="T1315" s="34">
        <v>45096</v>
      </c>
      <c r="U1315" s="28">
        <v>129000</v>
      </c>
      <c r="V1315" s="28" t="s">
        <v>10</v>
      </c>
      <c r="W1315" s="10" t="s">
        <v>107</v>
      </c>
      <c r="X1315" s="9"/>
    </row>
    <row r="1316" spans="1:25" s="4" customFormat="1" ht="80.099999999999994" customHeight="1" x14ac:dyDescent="0.25">
      <c r="A1316" s="9">
        <f t="shared" ref="A1316" si="297">A1315+1</f>
        <v>1282</v>
      </c>
      <c r="B1316" s="9">
        <f t="shared" si="266"/>
        <v>57</v>
      </c>
      <c r="C1316" s="9" t="s">
        <v>1518</v>
      </c>
      <c r="D1316" s="10" t="s">
        <v>822</v>
      </c>
      <c r="E1316" s="42" t="s">
        <v>2421</v>
      </c>
      <c r="F1316" s="9" t="s">
        <v>917</v>
      </c>
      <c r="G1316" s="9" t="s">
        <v>917</v>
      </c>
      <c r="H1316" s="9" t="s">
        <v>922</v>
      </c>
      <c r="I1316" s="9" t="s">
        <v>923</v>
      </c>
      <c r="J1316" s="9" t="s">
        <v>835</v>
      </c>
      <c r="K1316" s="9" t="s">
        <v>917</v>
      </c>
      <c r="L1316" s="9">
        <v>29.034870000000002</v>
      </c>
      <c r="M1316" s="9">
        <v>67.576160000000002</v>
      </c>
      <c r="N1316" s="28" t="s">
        <v>6</v>
      </c>
      <c r="O1316" s="9" t="s">
        <v>7</v>
      </c>
      <c r="P1316" s="79" t="s">
        <v>8</v>
      </c>
      <c r="Q1316" s="9"/>
      <c r="R1316" s="9">
        <v>7</v>
      </c>
      <c r="S1316" s="79"/>
      <c r="T1316" s="34">
        <v>45096</v>
      </c>
      <c r="U1316" s="28">
        <v>90300</v>
      </c>
      <c r="V1316" s="28" t="s">
        <v>10</v>
      </c>
      <c r="W1316" s="10" t="s">
        <v>107</v>
      </c>
      <c r="X1316" s="9"/>
    </row>
    <row r="1317" spans="1:25" s="4" customFormat="1" ht="80.099999999999994" customHeight="1" x14ac:dyDescent="0.25">
      <c r="A1317" s="9">
        <f t="shared" ref="A1317" si="298">A1316+1</f>
        <v>1283</v>
      </c>
      <c r="B1317" s="9">
        <f t="shared" si="266"/>
        <v>58</v>
      </c>
      <c r="C1317" s="9" t="s">
        <v>1518</v>
      </c>
      <c r="D1317" s="10" t="s">
        <v>822</v>
      </c>
      <c r="E1317" s="42" t="s">
        <v>2421</v>
      </c>
      <c r="F1317" s="9" t="s">
        <v>917</v>
      </c>
      <c r="G1317" s="9" t="s">
        <v>917</v>
      </c>
      <c r="H1317" s="9" t="s">
        <v>924</v>
      </c>
      <c r="I1317" s="9" t="s">
        <v>925</v>
      </c>
      <c r="J1317" s="9" t="s">
        <v>835</v>
      </c>
      <c r="K1317" s="9" t="s">
        <v>917</v>
      </c>
      <c r="L1317" s="9">
        <v>29.04383</v>
      </c>
      <c r="M1317" s="9">
        <v>67.566749999999999</v>
      </c>
      <c r="N1317" s="28" t="s">
        <v>6</v>
      </c>
      <c r="O1317" s="9" t="s">
        <v>7</v>
      </c>
      <c r="P1317" s="9" t="s">
        <v>8</v>
      </c>
      <c r="Q1317" s="9"/>
      <c r="R1317" s="9">
        <v>6</v>
      </c>
      <c r="S1317" s="9"/>
      <c r="T1317" s="34">
        <v>45096</v>
      </c>
      <c r="U1317" s="28">
        <v>77400</v>
      </c>
      <c r="V1317" s="28" t="s">
        <v>10</v>
      </c>
      <c r="W1317" s="10" t="s">
        <v>107</v>
      </c>
      <c r="X1317" s="9"/>
    </row>
    <row r="1318" spans="1:25" s="4" customFormat="1" ht="80.099999999999994" customHeight="1" x14ac:dyDescent="0.25">
      <c r="A1318" s="73"/>
      <c r="N1318" s="31"/>
      <c r="P1318" s="216"/>
      <c r="Q1318" s="203">
        <f>SUM(Q1260:Q1317)</f>
        <v>190</v>
      </c>
      <c r="R1318" s="203">
        <f t="shared" ref="R1318:S1318" si="299">SUM(R1260:R1317)</f>
        <v>93</v>
      </c>
      <c r="S1318" s="203">
        <f t="shared" si="299"/>
        <v>0</v>
      </c>
      <c r="T1318" s="217"/>
      <c r="U1318" s="31"/>
      <c r="V1318" s="31"/>
      <c r="W1318" s="31"/>
    </row>
    <row r="1319" spans="1:25" s="31" customFormat="1" ht="80.099999999999994" customHeight="1" x14ac:dyDescent="0.25">
      <c r="A1319" s="9">
        <f>A1317+1</f>
        <v>1284</v>
      </c>
      <c r="B1319" s="9">
        <v>1</v>
      </c>
      <c r="C1319" s="9" t="s">
        <v>3878</v>
      </c>
      <c r="D1319" s="10" t="s">
        <v>4849</v>
      </c>
      <c r="E1319" s="9" t="s">
        <v>4850</v>
      </c>
      <c r="F1319" s="9" t="s">
        <v>4852</v>
      </c>
      <c r="G1319" s="9" t="s">
        <v>4852</v>
      </c>
      <c r="H1319" s="9" t="s">
        <v>3109</v>
      </c>
      <c r="I1319" s="9" t="s">
        <v>4997</v>
      </c>
      <c r="J1319" s="9">
        <v>3344403935</v>
      </c>
      <c r="K1319" s="9" t="s">
        <v>4852</v>
      </c>
      <c r="L1319" s="9">
        <v>28.435034999999999</v>
      </c>
      <c r="M1319" s="9">
        <v>69.164959999999994</v>
      </c>
      <c r="N1319" s="9" t="s">
        <v>6</v>
      </c>
      <c r="O1319" s="9" t="s">
        <v>5248</v>
      </c>
      <c r="P1319" s="9" t="s">
        <v>8</v>
      </c>
      <c r="Q1319" s="9">
        <v>3</v>
      </c>
      <c r="R1319" s="9"/>
      <c r="S1319" s="9"/>
      <c r="T1319" s="9" t="s">
        <v>1286</v>
      </c>
      <c r="U1319" s="9">
        <v>17625</v>
      </c>
      <c r="V1319" s="9" t="s">
        <v>5249</v>
      </c>
      <c r="W1319" s="10" t="s">
        <v>107</v>
      </c>
      <c r="X1319" s="10" t="s">
        <v>4857</v>
      </c>
      <c r="Y1319" s="4" t="s">
        <v>1560</v>
      </c>
    </row>
    <row r="1320" spans="1:25" s="31" customFormat="1" ht="80.099999999999994" customHeight="1" x14ac:dyDescent="0.25">
      <c r="A1320" s="9">
        <f t="shared" ref="A1320:A1384" si="300">A1319+1</f>
        <v>1285</v>
      </c>
      <c r="B1320" s="9">
        <v>2</v>
      </c>
      <c r="C1320" s="9" t="s">
        <v>3878</v>
      </c>
      <c r="D1320" s="10" t="s">
        <v>4849</v>
      </c>
      <c r="E1320" s="9" t="s">
        <v>4850</v>
      </c>
      <c r="F1320" s="9" t="s">
        <v>4999</v>
      </c>
      <c r="G1320" s="9" t="s">
        <v>4999</v>
      </c>
      <c r="H1320" s="9" t="s">
        <v>5250</v>
      </c>
      <c r="I1320" s="9" t="s">
        <v>5001</v>
      </c>
      <c r="J1320" s="9">
        <v>3353029058</v>
      </c>
      <c r="K1320" s="9" t="s">
        <v>4999</v>
      </c>
      <c r="L1320" s="9">
        <v>28.444447</v>
      </c>
      <c r="M1320" s="9">
        <v>69.153317999999999</v>
      </c>
      <c r="N1320" s="9" t="s">
        <v>6</v>
      </c>
      <c r="O1320" s="9" t="s">
        <v>5248</v>
      </c>
      <c r="P1320" s="9" t="s">
        <v>8</v>
      </c>
      <c r="Q1320" s="9">
        <v>3</v>
      </c>
      <c r="R1320" s="9"/>
      <c r="S1320" s="9"/>
      <c r="T1320" s="9" t="s">
        <v>1286</v>
      </c>
      <c r="U1320" s="9">
        <v>17625</v>
      </c>
      <c r="V1320" s="9" t="s">
        <v>5249</v>
      </c>
      <c r="W1320" s="10" t="s">
        <v>107</v>
      </c>
      <c r="X1320" s="10" t="s">
        <v>4857</v>
      </c>
      <c r="Y1320" s="4"/>
    </row>
    <row r="1321" spans="1:25" s="31" customFormat="1" ht="80.099999999999994" customHeight="1" x14ac:dyDescent="0.25">
      <c r="A1321" s="9">
        <f t="shared" si="300"/>
        <v>1286</v>
      </c>
      <c r="B1321" s="9">
        <v>3</v>
      </c>
      <c r="C1321" s="9" t="s">
        <v>3878</v>
      </c>
      <c r="D1321" s="10" t="s">
        <v>4849</v>
      </c>
      <c r="E1321" s="9" t="s">
        <v>4850</v>
      </c>
      <c r="F1321" s="9" t="s">
        <v>4973</v>
      </c>
      <c r="G1321" s="9" t="s">
        <v>4973</v>
      </c>
      <c r="H1321" s="9" t="s">
        <v>4331</v>
      </c>
      <c r="I1321" s="9" t="s">
        <v>5251</v>
      </c>
      <c r="J1321" s="9">
        <v>3322201770</v>
      </c>
      <c r="K1321" s="9" t="s">
        <v>4973</v>
      </c>
      <c r="L1321" s="9">
        <v>28.275282000000001</v>
      </c>
      <c r="M1321" s="9">
        <v>69.035602999999995</v>
      </c>
      <c r="N1321" s="9" t="s">
        <v>6</v>
      </c>
      <c r="O1321" s="9" t="s">
        <v>5248</v>
      </c>
      <c r="P1321" s="9" t="s">
        <v>8</v>
      </c>
      <c r="Q1321" s="9">
        <v>3</v>
      </c>
      <c r="R1321" s="9"/>
      <c r="S1321" s="9"/>
      <c r="T1321" s="9" t="s">
        <v>1286</v>
      </c>
      <c r="U1321" s="9">
        <v>17625</v>
      </c>
      <c r="V1321" s="9" t="s">
        <v>5249</v>
      </c>
      <c r="W1321" s="10" t="s">
        <v>107</v>
      </c>
      <c r="X1321" s="10" t="s">
        <v>4857</v>
      </c>
      <c r="Y1321" s="4"/>
    </row>
    <row r="1322" spans="1:25" s="31" customFormat="1" ht="80.099999999999994" customHeight="1" x14ac:dyDescent="0.25">
      <c r="A1322" s="9">
        <f t="shared" si="300"/>
        <v>1287</v>
      </c>
      <c r="B1322" s="9">
        <v>4</v>
      </c>
      <c r="C1322" s="9" t="s">
        <v>3878</v>
      </c>
      <c r="D1322" s="10" t="s">
        <v>4849</v>
      </c>
      <c r="E1322" s="9" t="s">
        <v>4850</v>
      </c>
      <c r="F1322" s="9" t="s">
        <v>4999</v>
      </c>
      <c r="G1322" s="9" t="s">
        <v>4999</v>
      </c>
      <c r="H1322" s="9" t="s">
        <v>5252</v>
      </c>
      <c r="I1322" s="9" t="s">
        <v>5253</v>
      </c>
      <c r="J1322" s="9" t="s">
        <v>369</v>
      </c>
      <c r="K1322" s="9" t="s">
        <v>4999</v>
      </c>
      <c r="L1322" s="9">
        <v>28.275784999999999</v>
      </c>
      <c r="M1322" s="9">
        <v>69.033687</v>
      </c>
      <c r="N1322" s="9" t="s">
        <v>6</v>
      </c>
      <c r="O1322" s="9" t="s">
        <v>5248</v>
      </c>
      <c r="P1322" s="9" t="s">
        <v>8</v>
      </c>
      <c r="Q1322" s="9">
        <v>3</v>
      </c>
      <c r="R1322" s="9"/>
      <c r="S1322" s="9"/>
      <c r="T1322" s="9" t="s">
        <v>1286</v>
      </c>
      <c r="U1322" s="9">
        <v>17625</v>
      </c>
      <c r="V1322" s="9" t="s">
        <v>5249</v>
      </c>
      <c r="W1322" s="10" t="s">
        <v>107</v>
      </c>
      <c r="X1322" s="10" t="s">
        <v>4857</v>
      </c>
      <c r="Y1322" s="4"/>
    </row>
    <row r="1323" spans="1:25" s="4" customFormat="1" ht="80.099999999999994" customHeight="1" x14ac:dyDescent="0.25">
      <c r="A1323" s="73"/>
      <c r="N1323" s="31"/>
      <c r="P1323" s="216"/>
      <c r="Q1323" s="203">
        <f>SUM(Q1319:Q1322)</f>
        <v>12</v>
      </c>
      <c r="R1323" s="203">
        <f t="shared" ref="R1323:S1323" si="301">SUM(R1319:R1322)</f>
        <v>0</v>
      </c>
      <c r="S1323" s="203">
        <f t="shared" si="301"/>
        <v>0</v>
      </c>
      <c r="T1323" s="217"/>
      <c r="U1323" s="31"/>
      <c r="V1323" s="31"/>
      <c r="W1323" s="31"/>
    </row>
    <row r="1324" spans="1:25" s="4" customFormat="1" ht="80.099999999999994" customHeight="1" x14ac:dyDescent="0.25">
      <c r="A1324" s="9">
        <f>A1322+1</f>
        <v>1288</v>
      </c>
      <c r="B1324" s="9">
        <v>1</v>
      </c>
      <c r="C1324" s="9" t="s">
        <v>4873</v>
      </c>
      <c r="D1324" s="10" t="s">
        <v>4849</v>
      </c>
      <c r="E1324" s="9" t="s">
        <v>4850</v>
      </c>
      <c r="F1324" s="9" t="s">
        <v>5254</v>
      </c>
      <c r="G1324" s="9" t="s">
        <v>4892</v>
      </c>
      <c r="H1324" s="9" t="s">
        <v>5255</v>
      </c>
      <c r="I1324" s="9" t="s">
        <v>5256</v>
      </c>
      <c r="J1324" s="9" t="s">
        <v>5257</v>
      </c>
      <c r="K1324" s="9" t="s">
        <v>5254</v>
      </c>
      <c r="L1324" s="218">
        <v>29.061568000000001</v>
      </c>
      <c r="M1324" s="218">
        <v>68.995333000000002</v>
      </c>
      <c r="N1324" s="9" t="s">
        <v>6</v>
      </c>
      <c r="O1324" s="9" t="s">
        <v>5248</v>
      </c>
      <c r="P1324" s="9" t="s">
        <v>8</v>
      </c>
      <c r="Q1324" s="9"/>
      <c r="R1324" s="9"/>
      <c r="S1324" s="9">
        <v>3</v>
      </c>
      <c r="T1324" s="9" t="s">
        <v>2773</v>
      </c>
      <c r="U1324" s="9">
        <v>38250</v>
      </c>
      <c r="V1324" s="9" t="s">
        <v>5249</v>
      </c>
      <c r="W1324" s="10" t="s">
        <v>107</v>
      </c>
      <c r="X1324" s="10" t="s">
        <v>4857</v>
      </c>
    </row>
    <row r="1325" spans="1:25" s="4" customFormat="1" ht="80.099999999999994" customHeight="1" x14ac:dyDescent="0.25">
      <c r="A1325" s="9">
        <f t="shared" si="300"/>
        <v>1289</v>
      </c>
      <c r="B1325" s="9">
        <v>2</v>
      </c>
      <c r="C1325" s="9" t="s">
        <v>4873</v>
      </c>
      <c r="D1325" s="10" t="s">
        <v>4849</v>
      </c>
      <c r="E1325" s="9" t="s">
        <v>4850</v>
      </c>
      <c r="F1325" s="9" t="s">
        <v>5258</v>
      </c>
      <c r="G1325" s="9" t="s">
        <v>5259</v>
      </c>
      <c r="H1325" s="9" t="s">
        <v>5260</v>
      </c>
      <c r="I1325" s="9" t="s">
        <v>5261</v>
      </c>
      <c r="J1325" s="9" t="s">
        <v>5262</v>
      </c>
      <c r="K1325" s="9" t="s">
        <v>5258</v>
      </c>
      <c r="L1325" s="218">
        <v>29.040437000000001</v>
      </c>
      <c r="M1325" s="218">
        <v>69.112302</v>
      </c>
      <c r="N1325" s="9" t="s">
        <v>6</v>
      </c>
      <c r="O1325" s="9" t="s">
        <v>5248</v>
      </c>
      <c r="P1325" s="9" t="s">
        <v>8</v>
      </c>
      <c r="Q1325" s="9"/>
      <c r="R1325" s="9"/>
      <c r="S1325" s="9">
        <v>3</v>
      </c>
      <c r="T1325" s="9" t="s">
        <v>2773</v>
      </c>
      <c r="U1325" s="9">
        <v>38250</v>
      </c>
      <c r="V1325" s="9" t="s">
        <v>5249</v>
      </c>
      <c r="W1325" s="10" t="s">
        <v>107</v>
      </c>
      <c r="X1325" s="10" t="s">
        <v>4857</v>
      </c>
    </row>
    <row r="1326" spans="1:25" s="4" customFormat="1" ht="80.099999999999994" customHeight="1" x14ac:dyDescent="0.25">
      <c r="A1326" s="9">
        <f t="shared" si="300"/>
        <v>1290</v>
      </c>
      <c r="B1326" s="9">
        <v>3</v>
      </c>
      <c r="C1326" s="9" t="s">
        <v>4873</v>
      </c>
      <c r="D1326" s="10" t="s">
        <v>4849</v>
      </c>
      <c r="E1326" s="9" t="s">
        <v>4850</v>
      </c>
      <c r="F1326" s="9" t="s">
        <v>4858</v>
      </c>
      <c r="G1326" s="9" t="s">
        <v>4859</v>
      </c>
      <c r="H1326" s="9" t="s">
        <v>5263</v>
      </c>
      <c r="I1326" s="9" t="s">
        <v>5264</v>
      </c>
      <c r="J1326" s="9" t="s">
        <v>5265</v>
      </c>
      <c r="K1326" s="9" t="s">
        <v>4858</v>
      </c>
      <c r="L1326" s="218">
        <v>29.015765999999999</v>
      </c>
      <c r="M1326" s="218">
        <v>69.103949</v>
      </c>
      <c r="N1326" s="9" t="s">
        <v>6</v>
      </c>
      <c r="O1326" s="9" t="s">
        <v>5248</v>
      </c>
      <c r="P1326" s="9" t="s">
        <v>8</v>
      </c>
      <c r="Q1326" s="9"/>
      <c r="R1326" s="9"/>
      <c r="S1326" s="9">
        <v>3</v>
      </c>
      <c r="T1326" s="9" t="s">
        <v>2773</v>
      </c>
      <c r="U1326" s="9">
        <v>38250</v>
      </c>
      <c r="V1326" s="9" t="s">
        <v>5249</v>
      </c>
      <c r="W1326" s="10" t="s">
        <v>107</v>
      </c>
      <c r="X1326" s="10" t="s">
        <v>4857</v>
      </c>
    </row>
    <row r="1327" spans="1:25" s="4" customFormat="1" ht="80.099999999999994" customHeight="1" x14ac:dyDescent="0.25">
      <c r="A1327" s="9">
        <f t="shared" si="300"/>
        <v>1291</v>
      </c>
      <c r="B1327" s="9">
        <v>4</v>
      </c>
      <c r="C1327" s="9" t="s">
        <v>4873</v>
      </c>
      <c r="D1327" s="10" t="s">
        <v>4849</v>
      </c>
      <c r="E1327" s="9" t="s">
        <v>4850</v>
      </c>
      <c r="F1327" s="9" t="s">
        <v>5266</v>
      </c>
      <c r="G1327" s="9" t="s">
        <v>5267</v>
      </c>
      <c r="H1327" s="9" t="s">
        <v>5268</v>
      </c>
      <c r="I1327" s="9" t="s">
        <v>5269</v>
      </c>
      <c r="J1327" s="9" t="s">
        <v>5270</v>
      </c>
      <c r="K1327" s="9" t="s">
        <v>5266</v>
      </c>
      <c r="L1327" s="218">
        <v>29.040417999999999</v>
      </c>
      <c r="M1327" s="218">
        <v>69.112268999999998</v>
      </c>
      <c r="N1327" s="9" t="s">
        <v>6</v>
      </c>
      <c r="O1327" s="9" t="s">
        <v>5248</v>
      </c>
      <c r="P1327" s="9" t="s">
        <v>8</v>
      </c>
      <c r="Q1327" s="9"/>
      <c r="R1327" s="9"/>
      <c r="S1327" s="9">
        <v>3</v>
      </c>
      <c r="T1327" s="9" t="s">
        <v>2773</v>
      </c>
      <c r="U1327" s="9">
        <v>38250</v>
      </c>
      <c r="V1327" s="9" t="s">
        <v>5249</v>
      </c>
      <c r="W1327" s="10" t="s">
        <v>107</v>
      </c>
      <c r="X1327" s="10" t="s">
        <v>4857</v>
      </c>
    </row>
    <row r="1328" spans="1:25" s="4" customFormat="1" ht="80.099999999999994" customHeight="1" x14ac:dyDescent="0.25">
      <c r="A1328" s="9">
        <f t="shared" si="300"/>
        <v>1292</v>
      </c>
      <c r="B1328" s="9">
        <v>5</v>
      </c>
      <c r="C1328" s="9" t="s">
        <v>4873</v>
      </c>
      <c r="D1328" s="10" t="s">
        <v>4849</v>
      </c>
      <c r="E1328" s="9" t="s">
        <v>4850</v>
      </c>
      <c r="F1328" s="9" t="s">
        <v>5267</v>
      </c>
      <c r="G1328" s="9" t="s">
        <v>5267</v>
      </c>
      <c r="H1328" s="9" t="s">
        <v>5271</v>
      </c>
      <c r="I1328" s="9" t="s">
        <v>5272</v>
      </c>
      <c r="J1328" s="9" t="s">
        <v>5273</v>
      </c>
      <c r="K1328" s="9" t="s">
        <v>5267</v>
      </c>
      <c r="L1328" s="218">
        <v>29.019100000000002</v>
      </c>
      <c r="M1328" s="218">
        <v>69.104389999999995</v>
      </c>
      <c r="N1328" s="9" t="s">
        <v>6</v>
      </c>
      <c r="O1328" s="9" t="s">
        <v>5248</v>
      </c>
      <c r="P1328" s="9" t="s">
        <v>8</v>
      </c>
      <c r="Q1328" s="9"/>
      <c r="R1328" s="9"/>
      <c r="S1328" s="9">
        <v>3</v>
      </c>
      <c r="T1328" s="9" t="s">
        <v>2773</v>
      </c>
      <c r="U1328" s="9">
        <v>38250</v>
      </c>
      <c r="V1328" s="9" t="s">
        <v>5249</v>
      </c>
      <c r="W1328" s="10" t="s">
        <v>107</v>
      </c>
      <c r="X1328" s="10" t="s">
        <v>4857</v>
      </c>
    </row>
    <row r="1329" spans="1:24" s="4" customFormat="1" ht="80.099999999999994" customHeight="1" x14ac:dyDescent="0.25">
      <c r="A1329" s="9">
        <f t="shared" si="300"/>
        <v>1293</v>
      </c>
      <c r="B1329" s="9">
        <v>6</v>
      </c>
      <c r="C1329" s="9" t="s">
        <v>4873</v>
      </c>
      <c r="D1329" s="10" t="s">
        <v>4849</v>
      </c>
      <c r="E1329" s="9" t="s">
        <v>4850</v>
      </c>
      <c r="F1329" s="9" t="s">
        <v>5267</v>
      </c>
      <c r="G1329" s="9" t="s">
        <v>5267</v>
      </c>
      <c r="H1329" s="9" t="s">
        <v>1342</v>
      </c>
      <c r="I1329" s="9" t="s">
        <v>5274</v>
      </c>
      <c r="J1329" s="9" t="s">
        <v>5275</v>
      </c>
      <c r="K1329" s="9" t="s">
        <v>5267</v>
      </c>
      <c r="L1329" s="218">
        <v>29.016186000000001</v>
      </c>
      <c r="M1329" s="218">
        <v>69.104864000000006</v>
      </c>
      <c r="N1329" s="9" t="s">
        <v>6</v>
      </c>
      <c r="O1329" s="9" t="s">
        <v>5248</v>
      </c>
      <c r="P1329" s="9" t="s">
        <v>8</v>
      </c>
      <c r="Q1329" s="9"/>
      <c r="R1329" s="9"/>
      <c r="S1329" s="9">
        <v>3</v>
      </c>
      <c r="T1329" s="9" t="s">
        <v>2773</v>
      </c>
      <c r="U1329" s="9">
        <v>38250</v>
      </c>
      <c r="V1329" s="9" t="s">
        <v>5249</v>
      </c>
      <c r="W1329" s="10" t="s">
        <v>107</v>
      </c>
      <c r="X1329" s="10" t="s">
        <v>4857</v>
      </c>
    </row>
    <row r="1330" spans="1:24" s="4" customFormat="1" ht="80.099999999999994" customHeight="1" x14ac:dyDescent="0.25">
      <c r="A1330" s="9">
        <f t="shared" si="300"/>
        <v>1294</v>
      </c>
      <c r="B1330" s="9">
        <v>7</v>
      </c>
      <c r="C1330" s="9" t="s">
        <v>4873</v>
      </c>
      <c r="D1330" s="10" t="s">
        <v>4849</v>
      </c>
      <c r="E1330" s="9" t="s">
        <v>4850</v>
      </c>
      <c r="F1330" s="9" t="s">
        <v>5267</v>
      </c>
      <c r="G1330" s="9" t="s">
        <v>5267</v>
      </c>
      <c r="H1330" s="9" t="s">
        <v>5276</v>
      </c>
      <c r="I1330" s="9" t="s">
        <v>5277</v>
      </c>
      <c r="J1330" s="9" t="s">
        <v>5278</v>
      </c>
      <c r="K1330" s="9" t="s">
        <v>5267</v>
      </c>
      <c r="L1330" s="218">
        <v>29.009675000000001</v>
      </c>
      <c r="M1330" s="218">
        <v>69.123013999999998</v>
      </c>
      <c r="N1330" s="9" t="s">
        <v>6</v>
      </c>
      <c r="O1330" s="9" t="s">
        <v>5248</v>
      </c>
      <c r="P1330" s="9" t="s">
        <v>8</v>
      </c>
      <c r="Q1330" s="9"/>
      <c r="R1330" s="9"/>
      <c r="S1330" s="9">
        <v>3</v>
      </c>
      <c r="T1330" s="9" t="s">
        <v>2773</v>
      </c>
      <c r="U1330" s="9">
        <v>38250</v>
      </c>
      <c r="V1330" s="9" t="s">
        <v>5249</v>
      </c>
      <c r="W1330" s="10" t="s">
        <v>107</v>
      </c>
      <c r="X1330" s="10" t="s">
        <v>4857</v>
      </c>
    </row>
    <row r="1331" spans="1:24" s="4" customFormat="1" ht="80.099999999999994" customHeight="1" x14ac:dyDescent="0.25">
      <c r="A1331" s="9">
        <f t="shared" si="300"/>
        <v>1295</v>
      </c>
      <c r="B1331" s="9">
        <v>8</v>
      </c>
      <c r="C1331" s="9" t="s">
        <v>4873</v>
      </c>
      <c r="D1331" s="10" t="s">
        <v>4849</v>
      </c>
      <c r="E1331" s="9" t="s">
        <v>4850</v>
      </c>
      <c r="F1331" s="9" t="s">
        <v>5254</v>
      </c>
      <c r="G1331" s="9" t="s">
        <v>4892</v>
      </c>
      <c r="H1331" s="9" t="s">
        <v>5279</v>
      </c>
      <c r="I1331" s="9" t="s">
        <v>5280</v>
      </c>
      <c r="J1331" s="9" t="s">
        <v>5281</v>
      </c>
      <c r="K1331" s="9" t="s">
        <v>5254</v>
      </c>
      <c r="L1331" s="218">
        <v>29.016839000000001</v>
      </c>
      <c r="M1331" s="218">
        <v>69.105379999999997</v>
      </c>
      <c r="N1331" s="9" t="s">
        <v>6</v>
      </c>
      <c r="O1331" s="9" t="s">
        <v>5248</v>
      </c>
      <c r="P1331" s="9" t="s">
        <v>8</v>
      </c>
      <c r="Q1331" s="9"/>
      <c r="R1331" s="9"/>
      <c r="S1331" s="9">
        <v>3</v>
      </c>
      <c r="T1331" s="9" t="s">
        <v>2773</v>
      </c>
      <c r="U1331" s="9">
        <v>38250</v>
      </c>
      <c r="V1331" s="9" t="s">
        <v>5249</v>
      </c>
      <c r="W1331" s="10" t="s">
        <v>107</v>
      </c>
      <c r="X1331" s="10" t="s">
        <v>4857</v>
      </c>
    </row>
    <row r="1332" spans="1:24" s="4" customFormat="1" ht="80.099999999999994" customHeight="1" x14ac:dyDescent="0.25">
      <c r="A1332" s="9">
        <f t="shared" si="300"/>
        <v>1296</v>
      </c>
      <c r="B1332" s="9">
        <v>9</v>
      </c>
      <c r="C1332" s="9" t="s">
        <v>4873</v>
      </c>
      <c r="D1332" s="10" t="s">
        <v>4849</v>
      </c>
      <c r="E1332" s="9" t="s">
        <v>4850</v>
      </c>
      <c r="F1332" s="9" t="s">
        <v>5254</v>
      </c>
      <c r="G1332" s="9" t="s">
        <v>4892</v>
      </c>
      <c r="H1332" s="9" t="s">
        <v>5282</v>
      </c>
      <c r="I1332" s="9" t="s">
        <v>5283</v>
      </c>
      <c r="J1332" s="9" t="s">
        <v>5284</v>
      </c>
      <c r="K1332" s="9" t="s">
        <v>5254</v>
      </c>
      <c r="L1332" s="218">
        <v>29.016963000000001</v>
      </c>
      <c r="M1332" s="218">
        <v>69.105421000000007</v>
      </c>
      <c r="N1332" s="9" t="s">
        <v>6</v>
      </c>
      <c r="O1332" s="9" t="s">
        <v>5248</v>
      </c>
      <c r="P1332" s="9" t="s">
        <v>8</v>
      </c>
      <c r="Q1332" s="9"/>
      <c r="R1332" s="9"/>
      <c r="S1332" s="9">
        <v>3</v>
      </c>
      <c r="T1332" s="9" t="s">
        <v>2773</v>
      </c>
      <c r="U1332" s="9">
        <v>38250</v>
      </c>
      <c r="V1332" s="9" t="s">
        <v>5249</v>
      </c>
      <c r="W1332" s="10" t="s">
        <v>107</v>
      </c>
      <c r="X1332" s="10" t="s">
        <v>4857</v>
      </c>
    </row>
    <row r="1333" spans="1:24" s="4" customFormat="1" ht="80.099999999999994" customHeight="1" x14ac:dyDescent="0.25">
      <c r="A1333" s="9">
        <f t="shared" si="300"/>
        <v>1297</v>
      </c>
      <c r="B1333" s="9">
        <v>10</v>
      </c>
      <c r="C1333" s="9" t="s">
        <v>4873</v>
      </c>
      <c r="D1333" s="10" t="s">
        <v>4849</v>
      </c>
      <c r="E1333" s="9" t="s">
        <v>4850</v>
      </c>
      <c r="F1333" s="9" t="s">
        <v>5254</v>
      </c>
      <c r="G1333" s="9" t="s">
        <v>4892</v>
      </c>
      <c r="H1333" s="9" t="s">
        <v>5285</v>
      </c>
      <c r="I1333" s="9" t="s">
        <v>5286</v>
      </c>
      <c r="J1333" s="9" t="s">
        <v>5287</v>
      </c>
      <c r="K1333" s="9" t="s">
        <v>5254</v>
      </c>
      <c r="L1333" s="218">
        <v>29.008520000000001</v>
      </c>
      <c r="M1333" s="218">
        <v>69.122979999999998</v>
      </c>
      <c r="N1333" s="9" t="s">
        <v>6</v>
      </c>
      <c r="O1333" s="9" t="s">
        <v>5248</v>
      </c>
      <c r="P1333" s="9" t="s">
        <v>8</v>
      </c>
      <c r="Q1333" s="9"/>
      <c r="R1333" s="9"/>
      <c r="S1333" s="9">
        <v>3</v>
      </c>
      <c r="T1333" s="9" t="s">
        <v>2773</v>
      </c>
      <c r="U1333" s="9">
        <v>38250</v>
      </c>
      <c r="V1333" s="9" t="s">
        <v>5249</v>
      </c>
      <c r="W1333" s="10" t="s">
        <v>107</v>
      </c>
      <c r="X1333" s="10" t="s">
        <v>4857</v>
      </c>
    </row>
    <row r="1334" spans="1:24" s="4" customFormat="1" ht="80.099999999999994" customHeight="1" x14ac:dyDescent="0.25">
      <c r="A1334" s="9">
        <f t="shared" si="300"/>
        <v>1298</v>
      </c>
      <c r="B1334" s="9">
        <v>11</v>
      </c>
      <c r="C1334" s="9" t="s">
        <v>4873</v>
      </c>
      <c r="D1334" s="10" t="s">
        <v>4849</v>
      </c>
      <c r="E1334" s="9" t="s">
        <v>4849</v>
      </c>
      <c r="F1334" s="9" t="s">
        <v>5288</v>
      </c>
      <c r="G1334" s="9" t="s">
        <v>4869</v>
      </c>
      <c r="H1334" s="9" t="s">
        <v>5289</v>
      </c>
      <c r="I1334" s="9" t="s">
        <v>5290</v>
      </c>
      <c r="J1334" s="9" t="s">
        <v>5291</v>
      </c>
      <c r="K1334" s="9" t="s">
        <v>5288</v>
      </c>
      <c r="L1334" s="218">
        <v>29.017904000000001</v>
      </c>
      <c r="M1334" s="218">
        <v>69.105322999999999</v>
      </c>
      <c r="N1334" s="9" t="s">
        <v>6</v>
      </c>
      <c r="O1334" s="9" t="s">
        <v>5248</v>
      </c>
      <c r="P1334" s="9" t="s">
        <v>8</v>
      </c>
      <c r="Q1334" s="9"/>
      <c r="R1334" s="9"/>
      <c r="S1334" s="9">
        <v>3</v>
      </c>
      <c r="T1334" s="9" t="s">
        <v>2773</v>
      </c>
      <c r="U1334" s="9">
        <v>38250</v>
      </c>
      <c r="V1334" s="9" t="s">
        <v>5249</v>
      </c>
      <c r="W1334" s="10" t="s">
        <v>107</v>
      </c>
      <c r="X1334" s="10" t="s">
        <v>4857</v>
      </c>
    </row>
    <row r="1335" spans="1:24" s="4" customFormat="1" ht="80.099999999999994" customHeight="1" x14ac:dyDescent="0.25">
      <c r="A1335" s="9">
        <f t="shared" si="300"/>
        <v>1299</v>
      </c>
      <c r="B1335" s="9">
        <v>12</v>
      </c>
      <c r="C1335" s="9" t="s">
        <v>4873</v>
      </c>
      <c r="D1335" s="10" t="s">
        <v>4849</v>
      </c>
      <c r="E1335" s="9" t="s">
        <v>4850</v>
      </c>
      <c r="F1335" s="9" t="s">
        <v>5292</v>
      </c>
      <c r="G1335" s="9" t="s">
        <v>5292</v>
      </c>
      <c r="H1335" s="9" t="s">
        <v>5293</v>
      </c>
      <c r="I1335" s="9" t="s">
        <v>5294</v>
      </c>
      <c r="J1335" s="9" t="s">
        <v>5295</v>
      </c>
      <c r="K1335" s="9" t="s">
        <v>5292</v>
      </c>
      <c r="L1335" s="218">
        <v>29.019394999999999</v>
      </c>
      <c r="M1335" s="218">
        <v>69.104363000000006</v>
      </c>
      <c r="N1335" s="9" t="s">
        <v>6</v>
      </c>
      <c r="O1335" s="9" t="s">
        <v>5248</v>
      </c>
      <c r="P1335" s="9" t="s">
        <v>8</v>
      </c>
      <c r="Q1335" s="9"/>
      <c r="R1335" s="9"/>
      <c r="S1335" s="9">
        <v>3</v>
      </c>
      <c r="T1335" s="9" t="s">
        <v>2773</v>
      </c>
      <c r="U1335" s="9">
        <v>38250</v>
      </c>
      <c r="V1335" s="9" t="s">
        <v>5249</v>
      </c>
      <c r="W1335" s="10" t="s">
        <v>107</v>
      </c>
      <c r="X1335" s="10" t="s">
        <v>4857</v>
      </c>
    </row>
    <row r="1336" spans="1:24" s="4" customFormat="1" ht="80.099999999999994" customHeight="1" x14ac:dyDescent="0.25">
      <c r="A1336" s="9">
        <f t="shared" si="300"/>
        <v>1300</v>
      </c>
      <c r="B1336" s="9">
        <v>13</v>
      </c>
      <c r="C1336" s="9" t="s">
        <v>4873</v>
      </c>
      <c r="D1336" s="10" t="s">
        <v>4849</v>
      </c>
      <c r="E1336" s="9" t="s">
        <v>4849</v>
      </c>
      <c r="F1336" s="9" t="s">
        <v>5288</v>
      </c>
      <c r="G1336" s="9" t="s">
        <v>4869</v>
      </c>
      <c r="H1336" s="9" t="s">
        <v>5296</v>
      </c>
      <c r="I1336" s="9" t="s">
        <v>5297</v>
      </c>
      <c r="J1336" s="9" t="s">
        <v>5298</v>
      </c>
      <c r="K1336" s="9" t="s">
        <v>5288</v>
      </c>
      <c r="L1336" s="218">
        <v>29.018485999999999</v>
      </c>
      <c r="M1336" s="218">
        <v>69.104291000000003</v>
      </c>
      <c r="N1336" s="9" t="s">
        <v>6</v>
      </c>
      <c r="O1336" s="9" t="s">
        <v>5248</v>
      </c>
      <c r="P1336" s="9" t="s">
        <v>8</v>
      </c>
      <c r="Q1336" s="9"/>
      <c r="R1336" s="9"/>
      <c r="S1336" s="9">
        <v>3</v>
      </c>
      <c r="T1336" s="9" t="s">
        <v>2773</v>
      </c>
      <c r="U1336" s="9">
        <v>38250</v>
      </c>
      <c r="V1336" s="9" t="s">
        <v>5249</v>
      </c>
      <c r="W1336" s="10" t="s">
        <v>107</v>
      </c>
      <c r="X1336" s="10" t="s">
        <v>4857</v>
      </c>
    </row>
    <row r="1337" spans="1:24" s="4" customFormat="1" ht="80.099999999999994" customHeight="1" x14ac:dyDescent="0.25">
      <c r="A1337" s="9">
        <f t="shared" si="300"/>
        <v>1301</v>
      </c>
      <c r="B1337" s="9">
        <v>14</v>
      </c>
      <c r="C1337" s="9" t="s">
        <v>4873</v>
      </c>
      <c r="D1337" s="10" t="s">
        <v>4849</v>
      </c>
      <c r="E1337" s="9" t="s">
        <v>4850</v>
      </c>
      <c r="F1337" s="9" t="s">
        <v>5254</v>
      </c>
      <c r="G1337" s="9" t="s">
        <v>4892</v>
      </c>
      <c r="H1337" s="9" t="s">
        <v>5299</v>
      </c>
      <c r="I1337" s="9" t="s">
        <v>5300</v>
      </c>
      <c r="J1337" s="9" t="s">
        <v>5301</v>
      </c>
      <c r="K1337" s="9" t="s">
        <v>5254</v>
      </c>
      <c r="L1337" s="218">
        <v>29.007694999999998</v>
      </c>
      <c r="M1337" s="218">
        <v>69.122994000000006</v>
      </c>
      <c r="N1337" s="9" t="s">
        <v>6</v>
      </c>
      <c r="O1337" s="9" t="s">
        <v>5248</v>
      </c>
      <c r="P1337" s="9" t="s">
        <v>8</v>
      </c>
      <c r="Q1337" s="9"/>
      <c r="R1337" s="9"/>
      <c r="S1337" s="9">
        <v>3</v>
      </c>
      <c r="T1337" s="9" t="s">
        <v>2773</v>
      </c>
      <c r="U1337" s="9">
        <v>38250</v>
      </c>
      <c r="V1337" s="9" t="s">
        <v>5249</v>
      </c>
      <c r="W1337" s="10" t="s">
        <v>107</v>
      </c>
      <c r="X1337" s="10" t="s">
        <v>4857</v>
      </c>
    </row>
    <row r="1338" spans="1:24" s="4" customFormat="1" ht="80.099999999999994" customHeight="1" x14ac:dyDescent="0.25">
      <c r="A1338" s="9">
        <f t="shared" si="300"/>
        <v>1302</v>
      </c>
      <c r="B1338" s="9">
        <v>15</v>
      </c>
      <c r="C1338" s="9" t="s">
        <v>4873</v>
      </c>
      <c r="D1338" s="10" t="s">
        <v>4849</v>
      </c>
      <c r="E1338" s="9" t="s">
        <v>4850</v>
      </c>
      <c r="F1338" s="9" t="s">
        <v>5254</v>
      </c>
      <c r="G1338" s="9" t="s">
        <v>4892</v>
      </c>
      <c r="H1338" s="9" t="s">
        <v>3222</v>
      </c>
      <c r="I1338" s="9" t="s">
        <v>5302</v>
      </c>
      <c r="J1338" s="9" t="s">
        <v>5303</v>
      </c>
      <c r="K1338" s="9" t="s">
        <v>5254</v>
      </c>
      <c r="L1338" s="218">
        <v>29.006532</v>
      </c>
      <c r="M1338" s="218">
        <v>69.122972000000004</v>
      </c>
      <c r="N1338" s="9" t="s">
        <v>6</v>
      </c>
      <c r="O1338" s="9" t="s">
        <v>5248</v>
      </c>
      <c r="P1338" s="9" t="s">
        <v>8</v>
      </c>
      <c r="Q1338" s="9"/>
      <c r="R1338" s="9"/>
      <c r="S1338" s="9">
        <v>3</v>
      </c>
      <c r="T1338" s="9" t="s">
        <v>2773</v>
      </c>
      <c r="U1338" s="9">
        <v>38250</v>
      </c>
      <c r="V1338" s="9" t="s">
        <v>5249</v>
      </c>
      <c r="W1338" s="10" t="s">
        <v>107</v>
      </c>
      <c r="X1338" s="10" t="s">
        <v>4857</v>
      </c>
    </row>
    <row r="1339" spans="1:24" s="4" customFormat="1" ht="80.099999999999994" customHeight="1" x14ac:dyDescent="0.25">
      <c r="A1339" s="9">
        <f t="shared" si="300"/>
        <v>1303</v>
      </c>
      <c r="B1339" s="9">
        <v>16</v>
      </c>
      <c r="C1339" s="9" t="s">
        <v>4873</v>
      </c>
      <c r="D1339" s="10" t="s">
        <v>4849</v>
      </c>
      <c r="E1339" s="9" t="s">
        <v>4850</v>
      </c>
      <c r="F1339" s="9" t="s">
        <v>5254</v>
      </c>
      <c r="G1339" s="9" t="s">
        <v>4892</v>
      </c>
      <c r="H1339" s="9" t="s">
        <v>5304</v>
      </c>
      <c r="I1339" s="9" t="s">
        <v>5305</v>
      </c>
      <c r="J1339" s="9" t="s">
        <v>5306</v>
      </c>
      <c r="K1339" s="9" t="s">
        <v>5254</v>
      </c>
      <c r="L1339" s="218">
        <v>29.018412999999999</v>
      </c>
      <c r="M1339" s="218">
        <v>69.104163999999997</v>
      </c>
      <c r="N1339" s="9" t="s">
        <v>6</v>
      </c>
      <c r="O1339" s="9" t="s">
        <v>5248</v>
      </c>
      <c r="P1339" s="9" t="s">
        <v>8</v>
      </c>
      <c r="Q1339" s="9"/>
      <c r="R1339" s="9"/>
      <c r="S1339" s="9">
        <v>3</v>
      </c>
      <c r="T1339" s="9" t="s">
        <v>2773</v>
      </c>
      <c r="U1339" s="9">
        <v>38250</v>
      </c>
      <c r="V1339" s="9" t="s">
        <v>5249</v>
      </c>
      <c r="W1339" s="10" t="s">
        <v>107</v>
      </c>
      <c r="X1339" s="10" t="s">
        <v>4857</v>
      </c>
    </row>
    <row r="1340" spans="1:24" s="4" customFormat="1" ht="80.099999999999994" customHeight="1" x14ac:dyDescent="0.25">
      <c r="A1340" s="9">
        <f t="shared" si="300"/>
        <v>1304</v>
      </c>
      <c r="B1340" s="9">
        <v>17</v>
      </c>
      <c r="C1340" s="9" t="s">
        <v>4873</v>
      </c>
      <c r="D1340" s="10" t="s">
        <v>4849</v>
      </c>
      <c r="E1340" s="9" t="s">
        <v>4850</v>
      </c>
      <c r="F1340" s="9" t="s">
        <v>5267</v>
      </c>
      <c r="G1340" s="9" t="s">
        <v>5267</v>
      </c>
      <c r="H1340" s="9" t="s">
        <v>5307</v>
      </c>
      <c r="I1340" s="9" t="s">
        <v>5308</v>
      </c>
      <c r="J1340" s="9" t="s">
        <v>5309</v>
      </c>
      <c r="K1340" s="9" t="s">
        <v>5267</v>
      </c>
      <c r="L1340" s="218">
        <v>29.006212000000001</v>
      </c>
      <c r="M1340" s="218">
        <v>69.123544999999993</v>
      </c>
      <c r="N1340" s="9" t="s">
        <v>6</v>
      </c>
      <c r="O1340" s="9" t="s">
        <v>5248</v>
      </c>
      <c r="P1340" s="9" t="s">
        <v>8</v>
      </c>
      <c r="Q1340" s="9"/>
      <c r="R1340" s="9"/>
      <c r="S1340" s="9">
        <v>3</v>
      </c>
      <c r="T1340" s="9" t="s">
        <v>2773</v>
      </c>
      <c r="U1340" s="9">
        <v>38250</v>
      </c>
      <c r="V1340" s="9" t="s">
        <v>5249</v>
      </c>
      <c r="W1340" s="10" t="s">
        <v>107</v>
      </c>
      <c r="X1340" s="10" t="s">
        <v>4857</v>
      </c>
    </row>
    <row r="1341" spans="1:24" s="4" customFormat="1" ht="80.099999999999994" customHeight="1" x14ac:dyDescent="0.25">
      <c r="A1341" s="9">
        <f t="shared" si="300"/>
        <v>1305</v>
      </c>
      <c r="B1341" s="9">
        <v>18</v>
      </c>
      <c r="C1341" s="9" t="s">
        <v>4873</v>
      </c>
      <c r="D1341" s="10" t="s">
        <v>4849</v>
      </c>
      <c r="E1341" s="9" t="s">
        <v>4850</v>
      </c>
      <c r="F1341" s="9" t="s">
        <v>5254</v>
      </c>
      <c r="G1341" s="9" t="s">
        <v>4892</v>
      </c>
      <c r="H1341" s="9" t="s">
        <v>3227</v>
      </c>
      <c r="I1341" s="9" t="s">
        <v>5310</v>
      </c>
      <c r="J1341" s="9" t="s">
        <v>5311</v>
      </c>
      <c r="K1341" s="9" t="s">
        <v>5254</v>
      </c>
      <c r="L1341" s="218">
        <v>29.018405000000001</v>
      </c>
      <c r="M1341" s="218">
        <v>69.103525000000005</v>
      </c>
      <c r="N1341" s="9" t="s">
        <v>6</v>
      </c>
      <c r="O1341" s="9" t="s">
        <v>5248</v>
      </c>
      <c r="P1341" s="9" t="s">
        <v>8</v>
      </c>
      <c r="Q1341" s="9"/>
      <c r="R1341" s="9"/>
      <c r="S1341" s="9">
        <v>3</v>
      </c>
      <c r="T1341" s="9" t="s">
        <v>2773</v>
      </c>
      <c r="U1341" s="9">
        <v>38250</v>
      </c>
      <c r="V1341" s="9" t="s">
        <v>5249</v>
      </c>
      <c r="W1341" s="10" t="s">
        <v>107</v>
      </c>
      <c r="X1341" s="10" t="s">
        <v>4857</v>
      </c>
    </row>
    <row r="1342" spans="1:24" s="4" customFormat="1" ht="80.099999999999994" customHeight="1" x14ac:dyDescent="0.25">
      <c r="A1342" s="9">
        <f t="shared" si="300"/>
        <v>1306</v>
      </c>
      <c r="B1342" s="9">
        <v>19</v>
      </c>
      <c r="C1342" s="9" t="s">
        <v>4873</v>
      </c>
      <c r="D1342" s="10" t="s">
        <v>4849</v>
      </c>
      <c r="E1342" s="9" t="s">
        <v>4849</v>
      </c>
      <c r="F1342" s="9" t="s">
        <v>5288</v>
      </c>
      <c r="G1342" s="9" t="s">
        <v>4869</v>
      </c>
      <c r="H1342" s="9" t="s">
        <v>2783</v>
      </c>
      <c r="I1342" s="9" t="s">
        <v>5312</v>
      </c>
      <c r="J1342" s="9" t="s">
        <v>5313</v>
      </c>
      <c r="K1342" s="9" t="s">
        <v>5288</v>
      </c>
      <c r="L1342" s="218">
        <v>29.017817999999998</v>
      </c>
      <c r="M1342" s="218">
        <v>69.103556999999995</v>
      </c>
      <c r="N1342" s="9" t="s">
        <v>6</v>
      </c>
      <c r="O1342" s="9" t="s">
        <v>5248</v>
      </c>
      <c r="P1342" s="9" t="s">
        <v>8</v>
      </c>
      <c r="Q1342" s="9"/>
      <c r="R1342" s="9"/>
      <c r="S1342" s="9">
        <v>3</v>
      </c>
      <c r="T1342" s="9" t="s">
        <v>2773</v>
      </c>
      <c r="U1342" s="9">
        <v>38250</v>
      </c>
      <c r="V1342" s="9" t="s">
        <v>5249</v>
      </c>
      <c r="W1342" s="10" t="s">
        <v>107</v>
      </c>
      <c r="X1342" s="10" t="s">
        <v>4857</v>
      </c>
    </row>
    <row r="1343" spans="1:24" s="4" customFormat="1" ht="80.099999999999994" customHeight="1" x14ac:dyDescent="0.25">
      <c r="A1343" s="9">
        <f t="shared" si="300"/>
        <v>1307</v>
      </c>
      <c r="B1343" s="9">
        <v>20</v>
      </c>
      <c r="C1343" s="9" t="s">
        <v>4873</v>
      </c>
      <c r="D1343" s="10" t="s">
        <v>4849</v>
      </c>
      <c r="E1343" s="9" t="s">
        <v>4849</v>
      </c>
      <c r="F1343" s="9" t="s">
        <v>5288</v>
      </c>
      <c r="G1343" s="9" t="s">
        <v>4869</v>
      </c>
      <c r="H1343" s="9" t="s">
        <v>5314</v>
      </c>
      <c r="I1343" s="9" t="s">
        <v>5315</v>
      </c>
      <c r="J1343" s="9" t="s">
        <v>5316</v>
      </c>
      <c r="K1343" s="9" t="s">
        <v>5288</v>
      </c>
      <c r="L1343" s="218">
        <v>29.017489000000001</v>
      </c>
      <c r="M1343" s="218">
        <v>69.103221000000005</v>
      </c>
      <c r="N1343" s="9" t="s">
        <v>6</v>
      </c>
      <c r="O1343" s="9" t="s">
        <v>5248</v>
      </c>
      <c r="P1343" s="9" t="s">
        <v>8</v>
      </c>
      <c r="Q1343" s="9"/>
      <c r="R1343" s="9"/>
      <c r="S1343" s="9">
        <v>3</v>
      </c>
      <c r="T1343" s="9" t="s">
        <v>2773</v>
      </c>
      <c r="U1343" s="9">
        <v>38250</v>
      </c>
      <c r="V1343" s="9" t="s">
        <v>5249</v>
      </c>
      <c r="W1343" s="10" t="s">
        <v>107</v>
      </c>
      <c r="X1343" s="10" t="s">
        <v>4857</v>
      </c>
    </row>
    <row r="1344" spans="1:24" s="4" customFormat="1" ht="80.099999999999994" customHeight="1" x14ac:dyDescent="0.25">
      <c r="A1344" s="9">
        <f t="shared" si="300"/>
        <v>1308</v>
      </c>
      <c r="B1344" s="9">
        <v>21</v>
      </c>
      <c r="C1344" s="9" t="s">
        <v>4873</v>
      </c>
      <c r="D1344" s="10" t="s">
        <v>4849</v>
      </c>
      <c r="E1344" s="9" t="s">
        <v>4849</v>
      </c>
      <c r="F1344" s="9" t="s">
        <v>5288</v>
      </c>
      <c r="G1344" s="9" t="s">
        <v>4869</v>
      </c>
      <c r="H1344" s="9" t="s">
        <v>5317</v>
      </c>
      <c r="I1344" s="9" t="s">
        <v>5318</v>
      </c>
      <c r="J1344" s="9" t="s">
        <v>5319</v>
      </c>
      <c r="K1344" s="9" t="s">
        <v>5288</v>
      </c>
      <c r="L1344" s="218">
        <v>29.01726</v>
      </c>
      <c r="M1344" s="218">
        <v>69.103601999999995</v>
      </c>
      <c r="N1344" s="9" t="s">
        <v>6</v>
      </c>
      <c r="O1344" s="9" t="s">
        <v>5248</v>
      </c>
      <c r="P1344" s="9" t="s">
        <v>8</v>
      </c>
      <c r="Q1344" s="9"/>
      <c r="R1344" s="9"/>
      <c r="S1344" s="9">
        <v>3</v>
      </c>
      <c r="T1344" s="9" t="s">
        <v>2773</v>
      </c>
      <c r="U1344" s="9">
        <v>38250</v>
      </c>
      <c r="V1344" s="9" t="s">
        <v>5249</v>
      </c>
      <c r="W1344" s="10" t="s">
        <v>107</v>
      </c>
      <c r="X1344" s="10" t="s">
        <v>4857</v>
      </c>
    </row>
    <row r="1345" spans="1:24" s="4" customFormat="1" ht="80.099999999999994" customHeight="1" x14ac:dyDescent="0.25">
      <c r="A1345" s="9">
        <f t="shared" si="300"/>
        <v>1309</v>
      </c>
      <c r="B1345" s="9">
        <v>22</v>
      </c>
      <c r="C1345" s="9" t="s">
        <v>4873</v>
      </c>
      <c r="D1345" s="10" t="s">
        <v>4849</v>
      </c>
      <c r="E1345" s="9" t="s">
        <v>4850</v>
      </c>
      <c r="F1345" s="9" t="s">
        <v>5320</v>
      </c>
      <c r="G1345" s="9" t="s">
        <v>5292</v>
      </c>
      <c r="H1345" s="9" t="s">
        <v>5321</v>
      </c>
      <c r="I1345" s="9" t="s">
        <v>5322</v>
      </c>
      <c r="J1345" s="9" t="s">
        <v>5323</v>
      </c>
      <c r="K1345" s="9" t="s">
        <v>5320</v>
      </c>
      <c r="L1345" s="218">
        <v>29.016786</v>
      </c>
      <c r="M1345" s="218">
        <v>69.103769999999997</v>
      </c>
      <c r="N1345" s="9" t="s">
        <v>6</v>
      </c>
      <c r="O1345" s="9" t="s">
        <v>5248</v>
      </c>
      <c r="P1345" s="9" t="s">
        <v>8</v>
      </c>
      <c r="Q1345" s="9"/>
      <c r="R1345" s="9"/>
      <c r="S1345" s="9">
        <v>3</v>
      </c>
      <c r="T1345" s="9" t="s">
        <v>2773</v>
      </c>
      <c r="U1345" s="9">
        <v>38250</v>
      </c>
      <c r="V1345" s="9" t="s">
        <v>5249</v>
      </c>
      <c r="W1345" s="10" t="s">
        <v>107</v>
      </c>
      <c r="X1345" s="10" t="s">
        <v>4857</v>
      </c>
    </row>
    <row r="1346" spans="1:24" s="4" customFormat="1" ht="80.099999999999994" customHeight="1" x14ac:dyDescent="0.25">
      <c r="A1346" s="9">
        <f t="shared" si="300"/>
        <v>1310</v>
      </c>
      <c r="B1346" s="9">
        <v>23</v>
      </c>
      <c r="C1346" s="9" t="s">
        <v>4873</v>
      </c>
      <c r="D1346" s="10" t="s">
        <v>4849</v>
      </c>
      <c r="E1346" s="9" t="s">
        <v>4850</v>
      </c>
      <c r="F1346" s="9" t="s">
        <v>5324</v>
      </c>
      <c r="G1346" s="9" t="s">
        <v>5259</v>
      </c>
      <c r="H1346" s="9" t="s">
        <v>2415</v>
      </c>
      <c r="I1346" s="9" t="s">
        <v>5325</v>
      </c>
      <c r="J1346" s="9" t="s">
        <v>5323</v>
      </c>
      <c r="K1346" s="9" t="s">
        <v>5324</v>
      </c>
      <c r="L1346" s="218">
        <v>29.006526000000001</v>
      </c>
      <c r="M1346" s="218">
        <v>69.123493999999994</v>
      </c>
      <c r="N1346" s="9" t="s">
        <v>6</v>
      </c>
      <c r="O1346" s="9" t="s">
        <v>5248</v>
      </c>
      <c r="P1346" s="9" t="s">
        <v>8</v>
      </c>
      <c r="Q1346" s="9"/>
      <c r="R1346" s="9"/>
      <c r="S1346" s="9">
        <v>3</v>
      </c>
      <c r="T1346" s="9" t="s">
        <v>2773</v>
      </c>
      <c r="U1346" s="9">
        <v>38250</v>
      </c>
      <c r="V1346" s="9" t="s">
        <v>5249</v>
      </c>
      <c r="W1346" s="10" t="s">
        <v>107</v>
      </c>
      <c r="X1346" s="10" t="s">
        <v>4857</v>
      </c>
    </row>
    <row r="1347" spans="1:24" s="4" customFormat="1" ht="80.099999999999994" customHeight="1" x14ac:dyDescent="0.25">
      <c r="A1347" s="9">
        <f t="shared" si="300"/>
        <v>1311</v>
      </c>
      <c r="B1347" s="9">
        <v>24</v>
      </c>
      <c r="C1347" s="9" t="s">
        <v>4873</v>
      </c>
      <c r="D1347" s="10" t="s">
        <v>4849</v>
      </c>
      <c r="E1347" s="9" t="s">
        <v>4850</v>
      </c>
      <c r="F1347" s="9" t="s">
        <v>4962</v>
      </c>
      <c r="G1347" s="9" t="s">
        <v>4852</v>
      </c>
      <c r="H1347" s="9" t="s">
        <v>5326</v>
      </c>
      <c r="I1347" s="9" t="s">
        <v>5327</v>
      </c>
      <c r="J1347" s="9" t="s">
        <v>5328</v>
      </c>
      <c r="K1347" s="9" t="s">
        <v>4962</v>
      </c>
      <c r="L1347" s="218">
        <v>29.016586</v>
      </c>
      <c r="M1347" s="218">
        <v>69.103930000000005</v>
      </c>
      <c r="N1347" s="9" t="s">
        <v>6</v>
      </c>
      <c r="O1347" s="9" t="s">
        <v>5248</v>
      </c>
      <c r="P1347" s="9" t="s">
        <v>8</v>
      </c>
      <c r="Q1347" s="9"/>
      <c r="R1347" s="9"/>
      <c r="S1347" s="9">
        <v>3</v>
      </c>
      <c r="T1347" s="9" t="s">
        <v>2773</v>
      </c>
      <c r="U1347" s="9">
        <v>38250</v>
      </c>
      <c r="V1347" s="9" t="s">
        <v>5249</v>
      </c>
      <c r="W1347" s="10" t="s">
        <v>107</v>
      </c>
      <c r="X1347" s="10" t="s">
        <v>4857</v>
      </c>
    </row>
    <row r="1348" spans="1:24" s="4" customFormat="1" ht="80.099999999999994" customHeight="1" x14ac:dyDescent="0.25">
      <c r="A1348" s="9">
        <f t="shared" si="300"/>
        <v>1312</v>
      </c>
      <c r="B1348" s="9">
        <v>25</v>
      </c>
      <c r="C1348" s="9" t="s">
        <v>4873</v>
      </c>
      <c r="D1348" s="10" t="s">
        <v>4849</v>
      </c>
      <c r="E1348" s="9" t="s">
        <v>4850</v>
      </c>
      <c r="F1348" s="9" t="s">
        <v>4852</v>
      </c>
      <c r="G1348" s="9" t="s">
        <v>4852</v>
      </c>
      <c r="H1348" s="9" t="s">
        <v>5329</v>
      </c>
      <c r="I1348" s="9" t="s">
        <v>5330</v>
      </c>
      <c r="J1348" s="9" t="s">
        <v>5331</v>
      </c>
      <c r="K1348" s="9" t="s">
        <v>4852</v>
      </c>
      <c r="L1348" s="218">
        <v>29.072828000000001</v>
      </c>
      <c r="M1348" s="218">
        <v>69.033708000000004</v>
      </c>
      <c r="N1348" s="9" t="s">
        <v>6</v>
      </c>
      <c r="O1348" s="9" t="s">
        <v>5248</v>
      </c>
      <c r="P1348" s="9" t="s">
        <v>8</v>
      </c>
      <c r="Q1348" s="9"/>
      <c r="R1348" s="9"/>
      <c r="S1348" s="9">
        <v>3</v>
      </c>
      <c r="T1348" s="9" t="s">
        <v>2773</v>
      </c>
      <c r="U1348" s="9">
        <v>38250</v>
      </c>
      <c r="V1348" s="9" t="s">
        <v>5249</v>
      </c>
      <c r="W1348" s="10" t="s">
        <v>107</v>
      </c>
      <c r="X1348" s="10" t="s">
        <v>4857</v>
      </c>
    </row>
    <row r="1349" spans="1:24" s="4" customFormat="1" ht="80.099999999999994" customHeight="1" x14ac:dyDescent="0.25">
      <c r="A1349" s="9">
        <f t="shared" si="300"/>
        <v>1313</v>
      </c>
      <c r="B1349" s="9">
        <v>26</v>
      </c>
      <c r="C1349" s="9" t="s">
        <v>4873</v>
      </c>
      <c r="D1349" s="10" t="s">
        <v>4849</v>
      </c>
      <c r="E1349" s="9" t="s">
        <v>4850</v>
      </c>
      <c r="F1349" s="9" t="s">
        <v>4962</v>
      </c>
      <c r="G1349" s="9" t="s">
        <v>4852</v>
      </c>
      <c r="H1349" s="9" t="s">
        <v>5332</v>
      </c>
      <c r="I1349" s="9" t="s">
        <v>5333</v>
      </c>
      <c r="J1349" s="9" t="s">
        <v>5334</v>
      </c>
      <c r="K1349" s="9" t="s">
        <v>4962</v>
      </c>
      <c r="L1349" s="218">
        <v>29.040379999999999</v>
      </c>
      <c r="M1349" s="218">
        <v>69.112274999999997</v>
      </c>
      <c r="N1349" s="9" t="s">
        <v>6</v>
      </c>
      <c r="O1349" s="9" t="s">
        <v>5248</v>
      </c>
      <c r="P1349" s="9" t="s">
        <v>8</v>
      </c>
      <c r="Q1349" s="9"/>
      <c r="R1349" s="9"/>
      <c r="S1349" s="9">
        <v>3</v>
      </c>
      <c r="T1349" s="9" t="s">
        <v>2773</v>
      </c>
      <c r="U1349" s="9">
        <v>38250</v>
      </c>
      <c r="V1349" s="9" t="s">
        <v>5249</v>
      </c>
      <c r="W1349" s="10" t="s">
        <v>107</v>
      </c>
      <c r="X1349" s="10" t="s">
        <v>4857</v>
      </c>
    </row>
    <row r="1350" spans="1:24" s="4" customFormat="1" ht="80.099999999999994" customHeight="1" x14ac:dyDescent="0.25">
      <c r="A1350" s="9">
        <f t="shared" si="300"/>
        <v>1314</v>
      </c>
      <c r="B1350" s="9">
        <v>27</v>
      </c>
      <c r="C1350" s="9" t="s">
        <v>4873</v>
      </c>
      <c r="D1350" s="10" t="s">
        <v>4849</v>
      </c>
      <c r="E1350" s="9" t="s">
        <v>4850</v>
      </c>
      <c r="F1350" s="9" t="s">
        <v>5320</v>
      </c>
      <c r="G1350" s="9" t="s">
        <v>5292</v>
      </c>
      <c r="H1350" s="9" t="s">
        <v>5335</v>
      </c>
      <c r="I1350" s="9" t="s">
        <v>5336</v>
      </c>
      <c r="J1350" s="9" t="s">
        <v>5337</v>
      </c>
      <c r="K1350" s="9" t="s">
        <v>5320</v>
      </c>
      <c r="L1350" s="218">
        <v>29.040092999999999</v>
      </c>
      <c r="M1350" s="218">
        <v>69.112313</v>
      </c>
      <c r="N1350" s="9" t="s">
        <v>6</v>
      </c>
      <c r="O1350" s="9" t="s">
        <v>5248</v>
      </c>
      <c r="P1350" s="9" t="s">
        <v>8</v>
      </c>
      <c r="Q1350" s="9"/>
      <c r="R1350" s="9"/>
      <c r="S1350" s="9">
        <v>3</v>
      </c>
      <c r="T1350" s="9" t="s">
        <v>2773</v>
      </c>
      <c r="U1350" s="9">
        <v>38250</v>
      </c>
      <c r="V1350" s="9" t="s">
        <v>5249</v>
      </c>
      <c r="W1350" s="10" t="s">
        <v>107</v>
      </c>
      <c r="X1350" s="10" t="s">
        <v>4857</v>
      </c>
    </row>
    <row r="1351" spans="1:24" s="4" customFormat="1" ht="80.099999999999994" customHeight="1" x14ac:dyDescent="0.25">
      <c r="A1351" s="9">
        <f t="shared" si="300"/>
        <v>1315</v>
      </c>
      <c r="B1351" s="9">
        <v>28</v>
      </c>
      <c r="C1351" s="9" t="s">
        <v>4873</v>
      </c>
      <c r="D1351" s="10" t="s">
        <v>4849</v>
      </c>
      <c r="E1351" s="9" t="s">
        <v>4850</v>
      </c>
      <c r="F1351" s="9" t="s">
        <v>5267</v>
      </c>
      <c r="G1351" s="9" t="s">
        <v>5267</v>
      </c>
      <c r="H1351" s="9" t="s">
        <v>171</v>
      </c>
      <c r="I1351" s="9" t="s">
        <v>5338</v>
      </c>
      <c r="J1351" s="9" t="s">
        <v>5339</v>
      </c>
      <c r="K1351" s="9" t="s">
        <v>5267</v>
      </c>
      <c r="L1351" s="218">
        <v>29.039562</v>
      </c>
      <c r="M1351" s="218">
        <v>69.111481999999995</v>
      </c>
      <c r="N1351" s="9" t="s">
        <v>6</v>
      </c>
      <c r="O1351" s="9" t="s">
        <v>5248</v>
      </c>
      <c r="P1351" s="9" t="s">
        <v>8</v>
      </c>
      <c r="Q1351" s="9"/>
      <c r="R1351" s="9"/>
      <c r="S1351" s="9">
        <v>3</v>
      </c>
      <c r="T1351" s="9" t="s">
        <v>2773</v>
      </c>
      <c r="U1351" s="9">
        <v>38250</v>
      </c>
      <c r="V1351" s="9" t="s">
        <v>5249</v>
      </c>
      <c r="W1351" s="10" t="s">
        <v>107</v>
      </c>
      <c r="X1351" s="10" t="s">
        <v>4857</v>
      </c>
    </row>
    <row r="1352" spans="1:24" s="4" customFormat="1" ht="80.099999999999994" customHeight="1" x14ac:dyDescent="0.25">
      <c r="A1352" s="9">
        <f t="shared" si="300"/>
        <v>1316</v>
      </c>
      <c r="B1352" s="9">
        <v>29</v>
      </c>
      <c r="C1352" s="9" t="s">
        <v>4873</v>
      </c>
      <c r="D1352" s="10" t="s">
        <v>4849</v>
      </c>
      <c r="E1352" s="9" t="s">
        <v>4850</v>
      </c>
      <c r="F1352" s="9" t="s">
        <v>5340</v>
      </c>
      <c r="G1352" s="9" t="s">
        <v>5340</v>
      </c>
      <c r="H1352" s="9" t="s">
        <v>1178</v>
      </c>
      <c r="I1352" s="9" t="s">
        <v>5341</v>
      </c>
      <c r="J1352" s="9" t="s">
        <v>5342</v>
      </c>
      <c r="K1352" s="9" t="s">
        <v>5340</v>
      </c>
      <c r="L1352" s="218">
        <v>29.038865000000001</v>
      </c>
      <c r="M1352" s="218">
        <v>69.111563000000004</v>
      </c>
      <c r="N1352" s="9" t="s">
        <v>6</v>
      </c>
      <c r="O1352" s="9" t="s">
        <v>5248</v>
      </c>
      <c r="P1352" s="9" t="s">
        <v>8</v>
      </c>
      <c r="Q1352" s="9"/>
      <c r="R1352" s="9"/>
      <c r="S1352" s="9">
        <v>3</v>
      </c>
      <c r="T1352" s="9" t="s">
        <v>2773</v>
      </c>
      <c r="U1352" s="9">
        <v>38250</v>
      </c>
      <c r="V1352" s="9" t="s">
        <v>5249</v>
      </c>
      <c r="W1352" s="10" t="s">
        <v>107</v>
      </c>
      <c r="X1352" s="10" t="s">
        <v>4857</v>
      </c>
    </row>
    <row r="1353" spans="1:24" s="4" customFormat="1" ht="80.099999999999994" customHeight="1" x14ac:dyDescent="0.25">
      <c r="A1353" s="9">
        <f t="shared" si="300"/>
        <v>1317</v>
      </c>
      <c r="B1353" s="9">
        <v>30</v>
      </c>
      <c r="C1353" s="9" t="s">
        <v>4873</v>
      </c>
      <c r="D1353" s="10" t="s">
        <v>4849</v>
      </c>
      <c r="E1353" s="9" t="s">
        <v>4850</v>
      </c>
      <c r="F1353" s="9" t="s">
        <v>5340</v>
      </c>
      <c r="G1353" s="9" t="s">
        <v>5340</v>
      </c>
      <c r="H1353" s="9" t="s">
        <v>5343</v>
      </c>
      <c r="I1353" s="9" t="s">
        <v>5277</v>
      </c>
      <c r="J1353" s="9" t="s">
        <v>5344</v>
      </c>
      <c r="K1353" s="9" t="s">
        <v>5340</v>
      </c>
      <c r="L1353" s="218">
        <v>29.03877</v>
      </c>
      <c r="M1353" s="218">
        <v>69.098648999999995</v>
      </c>
      <c r="N1353" s="9" t="s">
        <v>6</v>
      </c>
      <c r="O1353" s="9" t="s">
        <v>5248</v>
      </c>
      <c r="P1353" s="9" t="s">
        <v>8</v>
      </c>
      <c r="Q1353" s="9"/>
      <c r="R1353" s="9"/>
      <c r="S1353" s="9">
        <v>3</v>
      </c>
      <c r="T1353" s="9" t="s">
        <v>2773</v>
      </c>
      <c r="U1353" s="9">
        <v>38250</v>
      </c>
      <c r="V1353" s="9" t="s">
        <v>5249</v>
      </c>
      <c r="W1353" s="10" t="s">
        <v>107</v>
      </c>
      <c r="X1353" s="10" t="s">
        <v>4857</v>
      </c>
    </row>
    <row r="1354" spans="1:24" s="4" customFormat="1" ht="80.099999999999994" customHeight="1" x14ac:dyDescent="0.25">
      <c r="A1354" s="9">
        <f t="shared" si="300"/>
        <v>1318</v>
      </c>
      <c r="B1354" s="9">
        <v>31</v>
      </c>
      <c r="C1354" s="9" t="s">
        <v>4873</v>
      </c>
      <c r="D1354" s="10" t="s">
        <v>4849</v>
      </c>
      <c r="E1354" s="9" t="s">
        <v>4850</v>
      </c>
      <c r="F1354" s="9" t="s">
        <v>5340</v>
      </c>
      <c r="G1354" s="9" t="s">
        <v>5340</v>
      </c>
      <c r="H1354" s="9" t="s">
        <v>4720</v>
      </c>
      <c r="I1354" s="9" t="s">
        <v>5345</v>
      </c>
      <c r="J1354" s="9" t="s">
        <v>5346</v>
      </c>
      <c r="K1354" s="9" t="s">
        <v>5340</v>
      </c>
      <c r="L1354" s="218">
        <v>29.038285999999999</v>
      </c>
      <c r="M1354" s="218">
        <v>69.098510000000005</v>
      </c>
      <c r="N1354" s="9" t="s">
        <v>6</v>
      </c>
      <c r="O1354" s="9" t="s">
        <v>5248</v>
      </c>
      <c r="P1354" s="9" t="s">
        <v>8</v>
      </c>
      <c r="Q1354" s="9"/>
      <c r="R1354" s="9"/>
      <c r="S1354" s="9">
        <v>3</v>
      </c>
      <c r="T1354" s="9" t="s">
        <v>2773</v>
      </c>
      <c r="U1354" s="9">
        <v>38250</v>
      </c>
      <c r="V1354" s="9" t="s">
        <v>5249</v>
      </c>
      <c r="W1354" s="10" t="s">
        <v>107</v>
      </c>
      <c r="X1354" s="10" t="s">
        <v>4857</v>
      </c>
    </row>
    <row r="1355" spans="1:24" s="4" customFormat="1" ht="80.099999999999994" customHeight="1" x14ac:dyDescent="0.25">
      <c r="A1355" s="9">
        <f t="shared" si="300"/>
        <v>1319</v>
      </c>
      <c r="B1355" s="9">
        <v>32</v>
      </c>
      <c r="C1355" s="9" t="s">
        <v>4873</v>
      </c>
      <c r="D1355" s="10" t="s">
        <v>4849</v>
      </c>
      <c r="E1355" s="9" t="s">
        <v>4850</v>
      </c>
      <c r="F1355" s="9" t="s">
        <v>4973</v>
      </c>
      <c r="G1355" s="9" t="s">
        <v>4852</v>
      </c>
      <c r="H1355" s="9" t="s">
        <v>5347</v>
      </c>
      <c r="I1355" s="9" t="s">
        <v>5348</v>
      </c>
      <c r="J1355" s="9" t="s">
        <v>5349</v>
      </c>
      <c r="K1355" s="9" t="s">
        <v>4973</v>
      </c>
      <c r="L1355" s="218">
        <v>29.040942000000001</v>
      </c>
      <c r="M1355" s="218">
        <v>69.098366999999996</v>
      </c>
      <c r="N1355" s="9" t="s">
        <v>6</v>
      </c>
      <c r="O1355" s="9" t="s">
        <v>5248</v>
      </c>
      <c r="P1355" s="9" t="s">
        <v>8</v>
      </c>
      <c r="Q1355" s="9"/>
      <c r="R1355" s="9"/>
      <c r="S1355" s="9">
        <v>3</v>
      </c>
      <c r="T1355" s="9" t="s">
        <v>2773</v>
      </c>
      <c r="U1355" s="9">
        <v>38250</v>
      </c>
      <c r="V1355" s="9" t="s">
        <v>5249</v>
      </c>
      <c r="W1355" s="10" t="s">
        <v>107</v>
      </c>
      <c r="X1355" s="10" t="s">
        <v>4857</v>
      </c>
    </row>
    <row r="1356" spans="1:24" s="4" customFormat="1" ht="80.099999999999994" customHeight="1" x14ac:dyDescent="0.25">
      <c r="A1356" s="9">
        <f t="shared" si="300"/>
        <v>1320</v>
      </c>
      <c r="B1356" s="9">
        <v>33</v>
      </c>
      <c r="C1356" s="9" t="s">
        <v>4873</v>
      </c>
      <c r="D1356" s="10" t="s">
        <v>4849</v>
      </c>
      <c r="E1356" s="9" t="s">
        <v>4850</v>
      </c>
      <c r="F1356" s="9" t="s">
        <v>5267</v>
      </c>
      <c r="G1356" s="9" t="s">
        <v>5267</v>
      </c>
      <c r="H1356" s="9" t="s">
        <v>2124</v>
      </c>
      <c r="I1356" s="9" t="s">
        <v>5350</v>
      </c>
      <c r="J1356" s="9" t="s">
        <v>5351</v>
      </c>
      <c r="K1356" s="9" t="s">
        <v>5267</v>
      </c>
      <c r="L1356" s="218">
        <v>29.042504999999998</v>
      </c>
      <c r="M1356" s="218">
        <v>69.115043</v>
      </c>
      <c r="N1356" s="9" t="s">
        <v>6</v>
      </c>
      <c r="O1356" s="9" t="s">
        <v>5248</v>
      </c>
      <c r="P1356" s="9" t="s">
        <v>8</v>
      </c>
      <c r="Q1356" s="9"/>
      <c r="R1356" s="9"/>
      <c r="S1356" s="9">
        <v>3</v>
      </c>
      <c r="T1356" s="9" t="s">
        <v>2773</v>
      </c>
      <c r="U1356" s="9">
        <v>38250</v>
      </c>
      <c r="V1356" s="9" t="s">
        <v>5249</v>
      </c>
      <c r="W1356" s="10" t="s">
        <v>107</v>
      </c>
      <c r="X1356" s="10" t="s">
        <v>4857</v>
      </c>
    </row>
    <row r="1357" spans="1:24" s="4" customFormat="1" ht="80.099999999999994" customHeight="1" x14ac:dyDescent="0.25">
      <c r="A1357" s="9">
        <f t="shared" si="300"/>
        <v>1321</v>
      </c>
      <c r="B1357" s="9">
        <v>34</v>
      </c>
      <c r="C1357" s="9" t="s">
        <v>4873</v>
      </c>
      <c r="D1357" s="10" t="s">
        <v>4849</v>
      </c>
      <c r="E1357" s="9" t="s">
        <v>4850</v>
      </c>
      <c r="F1357" s="9" t="s">
        <v>5267</v>
      </c>
      <c r="G1357" s="9" t="s">
        <v>5267</v>
      </c>
      <c r="H1357" s="9" t="s">
        <v>5352</v>
      </c>
      <c r="I1357" s="9" t="s">
        <v>5353</v>
      </c>
      <c r="J1357" s="9" t="s">
        <v>5354</v>
      </c>
      <c r="K1357" s="9" t="s">
        <v>5267</v>
      </c>
      <c r="L1357" s="218">
        <v>29.041654999999999</v>
      </c>
      <c r="M1357" s="218">
        <v>69.116994000000005</v>
      </c>
      <c r="N1357" s="9" t="s">
        <v>6</v>
      </c>
      <c r="O1357" s="9" t="s">
        <v>5248</v>
      </c>
      <c r="P1357" s="9" t="s">
        <v>8</v>
      </c>
      <c r="Q1357" s="9"/>
      <c r="R1357" s="9"/>
      <c r="S1357" s="9">
        <v>3</v>
      </c>
      <c r="T1357" s="9" t="s">
        <v>2773</v>
      </c>
      <c r="U1357" s="9">
        <v>38250</v>
      </c>
      <c r="V1357" s="9" t="s">
        <v>5249</v>
      </c>
      <c r="W1357" s="10" t="s">
        <v>107</v>
      </c>
      <c r="X1357" s="10" t="s">
        <v>4857</v>
      </c>
    </row>
    <row r="1358" spans="1:24" s="4" customFormat="1" ht="80.099999999999994" customHeight="1" x14ac:dyDescent="0.25">
      <c r="A1358" s="9">
        <f t="shared" si="300"/>
        <v>1322</v>
      </c>
      <c r="B1358" s="9">
        <v>35</v>
      </c>
      <c r="C1358" s="9" t="s">
        <v>4873</v>
      </c>
      <c r="D1358" s="10" t="s">
        <v>4849</v>
      </c>
      <c r="E1358" s="9" t="s">
        <v>4850</v>
      </c>
      <c r="F1358" s="9" t="s">
        <v>4962</v>
      </c>
      <c r="G1358" s="9" t="s">
        <v>4852</v>
      </c>
      <c r="H1358" s="9" t="s">
        <v>5355</v>
      </c>
      <c r="I1358" s="9" t="s">
        <v>5356</v>
      </c>
      <c r="J1358" s="9" t="s">
        <v>5357</v>
      </c>
      <c r="K1358" s="9" t="s">
        <v>4962</v>
      </c>
      <c r="L1358" s="218">
        <v>29.041547999999999</v>
      </c>
      <c r="M1358" s="218">
        <v>69.11703</v>
      </c>
      <c r="N1358" s="9" t="s">
        <v>6</v>
      </c>
      <c r="O1358" s="9" t="s">
        <v>5248</v>
      </c>
      <c r="P1358" s="9" t="s">
        <v>8</v>
      </c>
      <c r="Q1358" s="9"/>
      <c r="R1358" s="9"/>
      <c r="S1358" s="9">
        <v>3</v>
      </c>
      <c r="T1358" s="9" t="s">
        <v>2773</v>
      </c>
      <c r="U1358" s="9">
        <v>38250</v>
      </c>
      <c r="V1358" s="9" t="s">
        <v>5249</v>
      </c>
      <c r="W1358" s="10" t="s">
        <v>107</v>
      </c>
      <c r="X1358" s="10" t="s">
        <v>4857</v>
      </c>
    </row>
    <row r="1359" spans="1:24" s="4" customFormat="1" ht="80.099999999999994" customHeight="1" x14ac:dyDescent="0.25">
      <c r="A1359" s="9">
        <f t="shared" si="300"/>
        <v>1323</v>
      </c>
      <c r="B1359" s="9">
        <v>36</v>
      </c>
      <c r="C1359" s="9" t="s">
        <v>4873</v>
      </c>
      <c r="D1359" s="10" t="s">
        <v>4849</v>
      </c>
      <c r="E1359" s="9" t="s">
        <v>4850</v>
      </c>
      <c r="F1359" s="9" t="s">
        <v>5340</v>
      </c>
      <c r="G1359" s="9" t="s">
        <v>5340</v>
      </c>
      <c r="H1359" s="9" t="s">
        <v>2875</v>
      </c>
      <c r="I1359" s="9" t="s">
        <v>5358</v>
      </c>
      <c r="J1359" s="9" t="s">
        <v>5359</v>
      </c>
      <c r="K1359" s="9" t="s">
        <v>5340</v>
      </c>
      <c r="L1359" s="218">
        <v>29.038779000000002</v>
      </c>
      <c r="M1359" s="218">
        <v>69.111019999999996</v>
      </c>
      <c r="N1359" s="9" t="s">
        <v>6</v>
      </c>
      <c r="O1359" s="9" t="s">
        <v>5248</v>
      </c>
      <c r="P1359" s="9" t="s">
        <v>8</v>
      </c>
      <c r="Q1359" s="9"/>
      <c r="R1359" s="9"/>
      <c r="S1359" s="9">
        <v>3</v>
      </c>
      <c r="T1359" s="9" t="s">
        <v>2773</v>
      </c>
      <c r="U1359" s="9">
        <v>38250</v>
      </c>
      <c r="V1359" s="9" t="s">
        <v>5249</v>
      </c>
      <c r="W1359" s="10" t="s">
        <v>107</v>
      </c>
      <c r="X1359" s="10" t="s">
        <v>4857</v>
      </c>
    </row>
    <row r="1360" spans="1:24" s="4" customFormat="1" ht="80.099999999999994" customHeight="1" x14ac:dyDescent="0.25">
      <c r="A1360" s="9">
        <f t="shared" si="300"/>
        <v>1324</v>
      </c>
      <c r="B1360" s="9">
        <v>37</v>
      </c>
      <c r="C1360" s="9" t="s">
        <v>4873</v>
      </c>
      <c r="D1360" s="10" t="s">
        <v>4849</v>
      </c>
      <c r="E1360" s="9" t="s">
        <v>4850</v>
      </c>
      <c r="F1360" s="9" t="s">
        <v>4858</v>
      </c>
      <c r="G1360" s="9" t="s">
        <v>4859</v>
      </c>
      <c r="H1360" s="9" t="s">
        <v>5360</v>
      </c>
      <c r="I1360" s="9" t="s">
        <v>5361</v>
      </c>
      <c r="J1360" s="9" t="s">
        <v>5362</v>
      </c>
      <c r="K1360" s="9" t="s">
        <v>4858</v>
      </c>
      <c r="L1360" s="218">
        <v>29.038817999999999</v>
      </c>
      <c r="M1360" s="218">
        <v>69.110964999999993</v>
      </c>
      <c r="N1360" s="9" t="s">
        <v>6</v>
      </c>
      <c r="O1360" s="9" t="s">
        <v>5248</v>
      </c>
      <c r="P1360" s="9" t="s">
        <v>8</v>
      </c>
      <c r="Q1360" s="9"/>
      <c r="R1360" s="9"/>
      <c r="S1360" s="9">
        <v>3</v>
      </c>
      <c r="T1360" s="9" t="s">
        <v>2773</v>
      </c>
      <c r="U1360" s="9">
        <v>38250</v>
      </c>
      <c r="V1360" s="9" t="s">
        <v>5249</v>
      </c>
      <c r="W1360" s="10" t="s">
        <v>107</v>
      </c>
      <c r="X1360" s="10" t="s">
        <v>4857</v>
      </c>
    </row>
    <row r="1361" spans="1:24" s="4" customFormat="1" ht="80.099999999999994" customHeight="1" x14ac:dyDescent="0.25">
      <c r="A1361" s="9">
        <f t="shared" si="300"/>
        <v>1325</v>
      </c>
      <c r="B1361" s="9">
        <v>38</v>
      </c>
      <c r="C1361" s="9" t="s">
        <v>4873</v>
      </c>
      <c r="D1361" s="10" t="s">
        <v>4849</v>
      </c>
      <c r="E1361" s="9" t="s">
        <v>4850</v>
      </c>
      <c r="F1361" s="9" t="s">
        <v>4858</v>
      </c>
      <c r="G1361" s="9" t="s">
        <v>4859</v>
      </c>
      <c r="H1361" s="9" t="s">
        <v>5363</v>
      </c>
      <c r="I1361" s="9" t="s">
        <v>5364</v>
      </c>
      <c r="J1361" s="9" t="s">
        <v>5365</v>
      </c>
      <c r="K1361" s="9" t="s">
        <v>4858</v>
      </c>
      <c r="L1361" s="218">
        <v>29.04252</v>
      </c>
      <c r="M1361" s="218">
        <v>69.117339000000001</v>
      </c>
      <c r="N1361" s="9" t="s">
        <v>6</v>
      </c>
      <c r="O1361" s="9" t="s">
        <v>5248</v>
      </c>
      <c r="P1361" s="9" t="s">
        <v>8</v>
      </c>
      <c r="Q1361" s="9"/>
      <c r="R1361" s="9"/>
      <c r="S1361" s="9">
        <v>3</v>
      </c>
      <c r="T1361" s="9" t="s">
        <v>2773</v>
      </c>
      <c r="U1361" s="9">
        <v>38250</v>
      </c>
      <c r="V1361" s="9" t="s">
        <v>5249</v>
      </c>
      <c r="W1361" s="10" t="s">
        <v>107</v>
      </c>
      <c r="X1361" s="10" t="s">
        <v>4857</v>
      </c>
    </row>
    <row r="1362" spans="1:24" s="4" customFormat="1" ht="80.099999999999994" customHeight="1" x14ac:dyDescent="0.25">
      <c r="A1362" s="9">
        <f t="shared" si="300"/>
        <v>1326</v>
      </c>
      <c r="B1362" s="9">
        <v>39</v>
      </c>
      <c r="C1362" s="9" t="s">
        <v>4873</v>
      </c>
      <c r="D1362" s="10" t="s">
        <v>4849</v>
      </c>
      <c r="E1362" s="9" t="s">
        <v>4850</v>
      </c>
      <c r="F1362" s="9" t="s">
        <v>5340</v>
      </c>
      <c r="G1362" s="9" t="s">
        <v>5340</v>
      </c>
      <c r="H1362" s="9" t="s">
        <v>5366</v>
      </c>
      <c r="I1362" s="9" t="s">
        <v>5367</v>
      </c>
      <c r="J1362" s="9" t="s">
        <v>5368</v>
      </c>
      <c r="K1362" s="9" t="s">
        <v>5340</v>
      </c>
      <c r="L1362" s="218">
        <v>29.040258999999999</v>
      </c>
      <c r="M1362" s="218">
        <v>69.110791000000006</v>
      </c>
      <c r="N1362" s="9" t="s">
        <v>6</v>
      </c>
      <c r="O1362" s="9" t="s">
        <v>5248</v>
      </c>
      <c r="P1362" s="9" t="s">
        <v>8</v>
      </c>
      <c r="Q1362" s="9"/>
      <c r="R1362" s="9"/>
      <c r="S1362" s="9">
        <v>3</v>
      </c>
      <c r="T1362" s="9" t="s">
        <v>2773</v>
      </c>
      <c r="U1362" s="9">
        <v>38250</v>
      </c>
      <c r="V1362" s="9" t="s">
        <v>5249</v>
      </c>
      <c r="W1362" s="10" t="s">
        <v>107</v>
      </c>
      <c r="X1362" s="10" t="s">
        <v>4857</v>
      </c>
    </row>
    <row r="1363" spans="1:24" s="4" customFormat="1" ht="80.099999999999994" customHeight="1" x14ac:dyDescent="0.25">
      <c r="A1363" s="9">
        <f t="shared" si="300"/>
        <v>1327</v>
      </c>
      <c r="B1363" s="9">
        <v>40</v>
      </c>
      <c r="C1363" s="9" t="s">
        <v>4873</v>
      </c>
      <c r="D1363" s="10" t="s">
        <v>4849</v>
      </c>
      <c r="E1363" s="9" t="s">
        <v>4850</v>
      </c>
      <c r="F1363" s="9" t="s">
        <v>4858</v>
      </c>
      <c r="G1363" s="9" t="s">
        <v>4859</v>
      </c>
      <c r="H1363" s="9" t="s">
        <v>5369</v>
      </c>
      <c r="I1363" s="9" t="s">
        <v>5370</v>
      </c>
      <c r="J1363" s="9" t="s">
        <v>5371</v>
      </c>
      <c r="K1363" s="9" t="s">
        <v>4858</v>
      </c>
      <c r="L1363" s="218">
        <v>29.041428</v>
      </c>
      <c r="M1363" s="218">
        <v>69.098061999999999</v>
      </c>
      <c r="N1363" s="9" t="s">
        <v>6</v>
      </c>
      <c r="O1363" s="9" t="s">
        <v>5248</v>
      </c>
      <c r="P1363" s="9" t="s">
        <v>8</v>
      </c>
      <c r="Q1363" s="9"/>
      <c r="R1363" s="9"/>
      <c r="S1363" s="9">
        <v>3</v>
      </c>
      <c r="T1363" s="9" t="s">
        <v>2773</v>
      </c>
      <c r="U1363" s="9">
        <v>38250</v>
      </c>
      <c r="V1363" s="9" t="s">
        <v>5249</v>
      </c>
      <c r="W1363" s="10" t="s">
        <v>107</v>
      </c>
      <c r="X1363" s="10" t="s">
        <v>4857</v>
      </c>
    </row>
    <row r="1364" spans="1:24" s="4" customFormat="1" ht="80.099999999999994" customHeight="1" x14ac:dyDescent="0.25">
      <c r="A1364" s="9">
        <f t="shared" si="300"/>
        <v>1328</v>
      </c>
      <c r="B1364" s="9">
        <v>41</v>
      </c>
      <c r="C1364" s="9" t="s">
        <v>4873</v>
      </c>
      <c r="D1364" s="10" t="s">
        <v>4849</v>
      </c>
      <c r="E1364" s="9" t="s">
        <v>4850</v>
      </c>
      <c r="F1364" s="9" t="s">
        <v>4858</v>
      </c>
      <c r="G1364" s="9" t="s">
        <v>4859</v>
      </c>
      <c r="H1364" s="9" t="s">
        <v>5372</v>
      </c>
      <c r="I1364" s="9" t="s">
        <v>5373</v>
      </c>
      <c r="J1364" s="9" t="s">
        <v>5374</v>
      </c>
      <c r="K1364" s="9" t="s">
        <v>4858</v>
      </c>
      <c r="L1364" s="218">
        <v>29.040548999999999</v>
      </c>
      <c r="M1364" s="218">
        <v>69.111279999999994</v>
      </c>
      <c r="N1364" s="9" t="s">
        <v>6</v>
      </c>
      <c r="O1364" s="9" t="s">
        <v>5248</v>
      </c>
      <c r="P1364" s="9" t="s">
        <v>8</v>
      </c>
      <c r="Q1364" s="9"/>
      <c r="R1364" s="9"/>
      <c r="S1364" s="9">
        <v>3</v>
      </c>
      <c r="T1364" s="9" t="s">
        <v>2773</v>
      </c>
      <c r="U1364" s="9">
        <v>38250</v>
      </c>
      <c r="V1364" s="9" t="s">
        <v>5249</v>
      </c>
      <c r="W1364" s="10" t="s">
        <v>107</v>
      </c>
      <c r="X1364" s="10" t="s">
        <v>4857</v>
      </c>
    </row>
    <row r="1365" spans="1:24" s="4" customFormat="1" ht="80.099999999999994" customHeight="1" x14ac:dyDescent="0.25">
      <c r="A1365" s="9">
        <f t="shared" si="300"/>
        <v>1329</v>
      </c>
      <c r="B1365" s="9">
        <v>42</v>
      </c>
      <c r="C1365" s="9" t="s">
        <v>4873</v>
      </c>
      <c r="D1365" s="10" t="s">
        <v>4849</v>
      </c>
      <c r="E1365" s="9" t="s">
        <v>4850</v>
      </c>
      <c r="F1365" s="9" t="s">
        <v>5267</v>
      </c>
      <c r="G1365" s="9" t="s">
        <v>5267</v>
      </c>
      <c r="H1365" s="9" t="s">
        <v>4071</v>
      </c>
      <c r="I1365" s="9" t="s">
        <v>5375</v>
      </c>
      <c r="J1365" s="9" t="s">
        <v>5376</v>
      </c>
      <c r="K1365" s="9" t="s">
        <v>5267</v>
      </c>
      <c r="L1365" s="218">
        <v>29.040717999999998</v>
      </c>
      <c r="M1365" s="218">
        <v>69.112596999999994</v>
      </c>
      <c r="N1365" s="9" t="s">
        <v>6</v>
      </c>
      <c r="O1365" s="9" t="s">
        <v>5248</v>
      </c>
      <c r="P1365" s="9" t="s">
        <v>8</v>
      </c>
      <c r="Q1365" s="9"/>
      <c r="R1365" s="9"/>
      <c r="S1365" s="9">
        <v>3</v>
      </c>
      <c r="T1365" s="9" t="s">
        <v>2773</v>
      </c>
      <c r="U1365" s="9">
        <v>38250</v>
      </c>
      <c r="V1365" s="9" t="s">
        <v>5249</v>
      </c>
      <c r="W1365" s="10" t="s">
        <v>107</v>
      </c>
      <c r="X1365" s="10" t="s">
        <v>4857</v>
      </c>
    </row>
    <row r="1366" spans="1:24" s="4" customFormat="1" ht="80.099999999999994" customHeight="1" x14ac:dyDescent="0.25">
      <c r="A1366" s="9">
        <f t="shared" si="300"/>
        <v>1330</v>
      </c>
      <c r="B1366" s="9">
        <v>43</v>
      </c>
      <c r="C1366" s="9" t="s">
        <v>4873</v>
      </c>
      <c r="D1366" s="10" t="s">
        <v>4849</v>
      </c>
      <c r="E1366" s="9" t="s">
        <v>4850</v>
      </c>
      <c r="F1366" s="9" t="s">
        <v>5267</v>
      </c>
      <c r="G1366" s="9" t="s">
        <v>5267</v>
      </c>
      <c r="H1366" s="9" t="s">
        <v>5377</v>
      </c>
      <c r="I1366" s="9" t="s">
        <v>5378</v>
      </c>
      <c r="J1366" s="9" t="s">
        <v>5379</v>
      </c>
      <c r="K1366" s="9" t="s">
        <v>5267</v>
      </c>
      <c r="L1366" s="218">
        <v>29.040982</v>
      </c>
      <c r="M1366" s="218">
        <v>69.112911999999994</v>
      </c>
      <c r="N1366" s="9" t="s">
        <v>6</v>
      </c>
      <c r="O1366" s="9" t="s">
        <v>5248</v>
      </c>
      <c r="P1366" s="9" t="s">
        <v>8</v>
      </c>
      <c r="Q1366" s="9"/>
      <c r="R1366" s="9"/>
      <c r="S1366" s="9">
        <v>3</v>
      </c>
      <c r="T1366" s="9" t="s">
        <v>2773</v>
      </c>
      <c r="U1366" s="9">
        <v>38250</v>
      </c>
      <c r="V1366" s="9" t="s">
        <v>5249</v>
      </c>
      <c r="W1366" s="10" t="s">
        <v>107</v>
      </c>
      <c r="X1366" s="10" t="s">
        <v>4857</v>
      </c>
    </row>
    <row r="1367" spans="1:24" s="4" customFormat="1" ht="80.099999999999994" customHeight="1" x14ac:dyDescent="0.25">
      <c r="A1367" s="9">
        <f t="shared" si="300"/>
        <v>1331</v>
      </c>
      <c r="B1367" s="9">
        <v>44</v>
      </c>
      <c r="C1367" s="9" t="s">
        <v>4873</v>
      </c>
      <c r="D1367" s="10" t="s">
        <v>4849</v>
      </c>
      <c r="E1367" s="9" t="s">
        <v>4850</v>
      </c>
      <c r="F1367" s="9" t="s">
        <v>5292</v>
      </c>
      <c r="G1367" s="9" t="s">
        <v>5292</v>
      </c>
      <c r="H1367" s="9" t="s">
        <v>5380</v>
      </c>
      <c r="I1367" s="9" t="s">
        <v>5381</v>
      </c>
      <c r="J1367" s="9" t="s">
        <v>5382</v>
      </c>
      <c r="K1367" s="9" t="s">
        <v>5292</v>
      </c>
      <c r="L1367" s="218">
        <v>29.040702</v>
      </c>
      <c r="M1367" s="218">
        <v>69.112195999999997</v>
      </c>
      <c r="N1367" s="9" t="s">
        <v>6</v>
      </c>
      <c r="O1367" s="9" t="s">
        <v>5248</v>
      </c>
      <c r="P1367" s="9" t="s">
        <v>8</v>
      </c>
      <c r="Q1367" s="9"/>
      <c r="R1367" s="9"/>
      <c r="S1367" s="9">
        <v>3</v>
      </c>
      <c r="T1367" s="9" t="s">
        <v>2773</v>
      </c>
      <c r="U1367" s="9">
        <v>38250</v>
      </c>
      <c r="V1367" s="9" t="s">
        <v>5249</v>
      </c>
      <c r="W1367" s="10" t="s">
        <v>107</v>
      </c>
      <c r="X1367" s="10" t="s">
        <v>4857</v>
      </c>
    </row>
    <row r="1368" spans="1:24" s="4" customFormat="1" ht="80.099999999999994" customHeight="1" x14ac:dyDescent="0.25">
      <c r="A1368" s="9">
        <f t="shared" si="300"/>
        <v>1332</v>
      </c>
      <c r="B1368" s="9">
        <v>45</v>
      </c>
      <c r="C1368" s="9" t="s">
        <v>4873</v>
      </c>
      <c r="D1368" s="10" t="s">
        <v>4849</v>
      </c>
      <c r="E1368" s="9" t="s">
        <v>4850</v>
      </c>
      <c r="F1368" s="9" t="s">
        <v>5267</v>
      </c>
      <c r="G1368" s="9" t="s">
        <v>5267</v>
      </c>
      <c r="H1368" s="9" t="s">
        <v>4914</v>
      </c>
      <c r="I1368" s="9" t="s">
        <v>5383</v>
      </c>
      <c r="J1368" s="9" t="s">
        <v>5295</v>
      </c>
      <c r="K1368" s="9" t="s">
        <v>5267</v>
      </c>
      <c r="L1368" s="218">
        <v>28.993141210000001</v>
      </c>
      <c r="M1368" s="218">
        <v>69.412018189999998</v>
      </c>
      <c r="N1368" s="9" t="s">
        <v>6</v>
      </c>
      <c r="O1368" s="9" t="s">
        <v>5248</v>
      </c>
      <c r="P1368" s="9" t="s">
        <v>8</v>
      </c>
      <c r="Q1368" s="9"/>
      <c r="R1368" s="9"/>
      <c r="S1368" s="9">
        <v>3</v>
      </c>
      <c r="T1368" s="9" t="s">
        <v>2773</v>
      </c>
      <c r="U1368" s="9">
        <v>38250</v>
      </c>
      <c r="V1368" s="9" t="s">
        <v>5249</v>
      </c>
      <c r="W1368" s="10" t="s">
        <v>107</v>
      </c>
      <c r="X1368" s="10" t="s">
        <v>4857</v>
      </c>
    </row>
    <row r="1369" spans="1:24" s="4" customFormat="1" ht="80.099999999999994" customHeight="1" x14ac:dyDescent="0.25">
      <c r="A1369" s="9">
        <f t="shared" si="300"/>
        <v>1333</v>
      </c>
      <c r="B1369" s="9">
        <v>46</v>
      </c>
      <c r="C1369" s="9" t="s">
        <v>4873</v>
      </c>
      <c r="D1369" s="10" t="s">
        <v>4849</v>
      </c>
      <c r="E1369" s="9" t="s">
        <v>4850</v>
      </c>
      <c r="F1369" s="9" t="s">
        <v>4962</v>
      </c>
      <c r="G1369" s="9" t="s">
        <v>4852</v>
      </c>
      <c r="H1369" s="9" t="s">
        <v>5384</v>
      </c>
      <c r="I1369" s="9" t="s">
        <v>5003</v>
      </c>
      <c r="J1369" s="9" t="s">
        <v>5385</v>
      </c>
      <c r="K1369" s="9" t="s">
        <v>4962</v>
      </c>
      <c r="L1369" s="218">
        <v>28.993149559999999</v>
      </c>
      <c r="M1369" s="218">
        <v>69.412018500000002</v>
      </c>
      <c r="N1369" s="9" t="s">
        <v>6</v>
      </c>
      <c r="O1369" s="9" t="s">
        <v>5248</v>
      </c>
      <c r="P1369" s="9" t="s">
        <v>8</v>
      </c>
      <c r="Q1369" s="9"/>
      <c r="R1369" s="9"/>
      <c r="S1369" s="9">
        <v>3</v>
      </c>
      <c r="T1369" s="9" t="s">
        <v>2773</v>
      </c>
      <c r="U1369" s="9">
        <v>38250</v>
      </c>
      <c r="V1369" s="9" t="s">
        <v>5249</v>
      </c>
      <c r="W1369" s="10" t="s">
        <v>107</v>
      </c>
      <c r="X1369" s="10" t="s">
        <v>4857</v>
      </c>
    </row>
    <row r="1370" spans="1:24" s="4" customFormat="1" ht="80.099999999999994" customHeight="1" x14ac:dyDescent="0.25">
      <c r="A1370" s="9">
        <f t="shared" si="300"/>
        <v>1334</v>
      </c>
      <c r="B1370" s="9">
        <v>47</v>
      </c>
      <c r="C1370" s="9" t="s">
        <v>4873</v>
      </c>
      <c r="D1370" s="10" t="s">
        <v>4849</v>
      </c>
      <c r="E1370" s="9" t="s">
        <v>4850</v>
      </c>
      <c r="F1370" s="9" t="s">
        <v>4858</v>
      </c>
      <c r="G1370" s="9" t="s">
        <v>4859</v>
      </c>
      <c r="H1370" s="9" t="s">
        <v>5299</v>
      </c>
      <c r="I1370" s="9" t="s">
        <v>5386</v>
      </c>
      <c r="J1370" s="9" t="s">
        <v>5387</v>
      </c>
      <c r="K1370" s="9" t="s">
        <v>4858</v>
      </c>
      <c r="L1370" s="218">
        <v>28.969448</v>
      </c>
      <c r="M1370" s="218">
        <v>69.398736</v>
      </c>
      <c r="N1370" s="9" t="s">
        <v>6</v>
      </c>
      <c r="O1370" s="9" t="s">
        <v>5248</v>
      </c>
      <c r="P1370" s="9" t="s">
        <v>8</v>
      </c>
      <c r="Q1370" s="9"/>
      <c r="R1370" s="9"/>
      <c r="S1370" s="9">
        <v>3</v>
      </c>
      <c r="T1370" s="9" t="s">
        <v>2773</v>
      </c>
      <c r="U1370" s="9">
        <v>38250</v>
      </c>
      <c r="V1370" s="9" t="s">
        <v>5249</v>
      </c>
      <c r="W1370" s="10" t="s">
        <v>107</v>
      </c>
      <c r="X1370" s="10" t="s">
        <v>4857</v>
      </c>
    </row>
    <row r="1371" spans="1:24" s="4" customFormat="1" ht="80.099999999999994" customHeight="1" x14ac:dyDescent="0.25">
      <c r="A1371" s="9">
        <f t="shared" si="300"/>
        <v>1335</v>
      </c>
      <c r="B1371" s="9">
        <v>48</v>
      </c>
      <c r="C1371" s="9" t="s">
        <v>4873</v>
      </c>
      <c r="D1371" s="10" t="s">
        <v>4849</v>
      </c>
      <c r="E1371" s="9" t="s">
        <v>4850</v>
      </c>
      <c r="F1371" s="9" t="s">
        <v>4858</v>
      </c>
      <c r="G1371" s="9" t="s">
        <v>4859</v>
      </c>
      <c r="H1371" s="9" t="s">
        <v>5388</v>
      </c>
      <c r="I1371" s="9" t="s">
        <v>5389</v>
      </c>
      <c r="J1371" s="9" t="s">
        <v>5390</v>
      </c>
      <c r="K1371" s="9" t="s">
        <v>4858</v>
      </c>
      <c r="L1371" s="218">
        <v>28.993141210000001</v>
      </c>
      <c r="M1371" s="218">
        <v>69.412018189999998</v>
      </c>
      <c r="N1371" s="9" t="s">
        <v>6</v>
      </c>
      <c r="O1371" s="9" t="s">
        <v>5248</v>
      </c>
      <c r="P1371" s="9" t="s">
        <v>8</v>
      </c>
      <c r="Q1371" s="9"/>
      <c r="R1371" s="9"/>
      <c r="S1371" s="9">
        <v>3</v>
      </c>
      <c r="T1371" s="9" t="s">
        <v>2773</v>
      </c>
      <c r="U1371" s="9">
        <v>38250</v>
      </c>
      <c r="V1371" s="9" t="s">
        <v>5249</v>
      </c>
      <c r="W1371" s="10" t="s">
        <v>107</v>
      </c>
      <c r="X1371" s="10" t="s">
        <v>4857</v>
      </c>
    </row>
    <row r="1372" spans="1:24" s="4" customFormat="1" ht="80.099999999999994" customHeight="1" x14ac:dyDescent="0.25">
      <c r="A1372" s="9">
        <f t="shared" si="300"/>
        <v>1336</v>
      </c>
      <c r="B1372" s="9">
        <v>49</v>
      </c>
      <c r="C1372" s="9" t="s">
        <v>4873</v>
      </c>
      <c r="D1372" s="10" t="s">
        <v>4849</v>
      </c>
      <c r="E1372" s="9" t="s">
        <v>4850</v>
      </c>
      <c r="F1372" s="9" t="s">
        <v>5292</v>
      </c>
      <c r="G1372" s="9" t="s">
        <v>5292</v>
      </c>
      <c r="H1372" s="9" t="s">
        <v>5391</v>
      </c>
      <c r="I1372" s="9" t="s">
        <v>5392</v>
      </c>
      <c r="J1372" s="9" t="s">
        <v>5393</v>
      </c>
      <c r="K1372" s="9" t="s">
        <v>5292</v>
      </c>
      <c r="L1372" s="218">
        <v>28.964770000000001</v>
      </c>
      <c r="M1372" s="218">
        <v>69.122500000000002</v>
      </c>
      <c r="N1372" s="9" t="s">
        <v>6</v>
      </c>
      <c r="O1372" s="9" t="s">
        <v>5248</v>
      </c>
      <c r="P1372" s="9" t="s">
        <v>8</v>
      </c>
      <c r="Q1372" s="9"/>
      <c r="R1372" s="9"/>
      <c r="S1372" s="9">
        <v>3</v>
      </c>
      <c r="T1372" s="9" t="s">
        <v>2773</v>
      </c>
      <c r="U1372" s="9">
        <v>38250</v>
      </c>
      <c r="V1372" s="9" t="s">
        <v>5249</v>
      </c>
      <c r="W1372" s="10" t="s">
        <v>107</v>
      </c>
      <c r="X1372" s="10" t="s">
        <v>4857</v>
      </c>
    </row>
    <row r="1373" spans="1:24" s="4" customFormat="1" ht="80.099999999999994" customHeight="1" x14ac:dyDescent="0.25">
      <c r="A1373" s="9">
        <f t="shared" si="300"/>
        <v>1337</v>
      </c>
      <c r="B1373" s="9">
        <v>50</v>
      </c>
      <c r="C1373" s="9" t="s">
        <v>4873</v>
      </c>
      <c r="D1373" s="10" t="s">
        <v>4849</v>
      </c>
      <c r="E1373" s="9" t="s">
        <v>4850</v>
      </c>
      <c r="F1373" s="9" t="s">
        <v>5267</v>
      </c>
      <c r="G1373" s="9" t="s">
        <v>5267</v>
      </c>
      <c r="H1373" s="9" t="s">
        <v>5252</v>
      </c>
      <c r="I1373" s="9" t="s">
        <v>5394</v>
      </c>
      <c r="J1373" s="9" t="s">
        <v>5395</v>
      </c>
      <c r="K1373" s="9" t="s">
        <v>5267</v>
      </c>
      <c r="L1373" s="218">
        <v>28.993141210000001</v>
      </c>
      <c r="M1373" s="218">
        <v>69.412018189999998</v>
      </c>
      <c r="N1373" s="9" t="s">
        <v>6</v>
      </c>
      <c r="O1373" s="9" t="s">
        <v>5248</v>
      </c>
      <c r="P1373" s="9" t="s">
        <v>8</v>
      </c>
      <c r="Q1373" s="9"/>
      <c r="R1373" s="9"/>
      <c r="S1373" s="9">
        <v>3</v>
      </c>
      <c r="T1373" s="9" t="s">
        <v>2773</v>
      </c>
      <c r="U1373" s="9">
        <v>38250</v>
      </c>
      <c r="V1373" s="9" t="s">
        <v>5249</v>
      </c>
      <c r="W1373" s="10" t="s">
        <v>107</v>
      </c>
      <c r="X1373" s="10" t="s">
        <v>4857</v>
      </c>
    </row>
    <row r="1374" spans="1:24" s="4" customFormat="1" ht="80.099999999999994" customHeight="1" x14ac:dyDescent="0.25">
      <c r="A1374" s="9">
        <f t="shared" si="300"/>
        <v>1338</v>
      </c>
      <c r="B1374" s="9">
        <v>51</v>
      </c>
      <c r="C1374" s="9" t="s">
        <v>4873</v>
      </c>
      <c r="D1374" s="10" t="s">
        <v>4849</v>
      </c>
      <c r="E1374" s="9" t="s">
        <v>4850</v>
      </c>
      <c r="F1374" s="9" t="s">
        <v>5396</v>
      </c>
      <c r="G1374" s="9" t="s">
        <v>4852</v>
      </c>
      <c r="H1374" s="9" t="s">
        <v>5397</v>
      </c>
      <c r="I1374" s="9" t="s">
        <v>5398</v>
      </c>
      <c r="J1374" s="9" t="s">
        <v>5399</v>
      </c>
      <c r="K1374" s="9" t="s">
        <v>5396</v>
      </c>
      <c r="L1374" s="218">
        <v>28.969393</v>
      </c>
      <c r="M1374" s="218">
        <v>69.399314000000004</v>
      </c>
      <c r="N1374" s="9" t="s">
        <v>6</v>
      </c>
      <c r="O1374" s="9" t="s">
        <v>5248</v>
      </c>
      <c r="P1374" s="9" t="s">
        <v>8</v>
      </c>
      <c r="Q1374" s="9"/>
      <c r="R1374" s="9"/>
      <c r="S1374" s="9">
        <v>3</v>
      </c>
      <c r="T1374" s="9" t="s">
        <v>2773</v>
      </c>
      <c r="U1374" s="9">
        <v>38250</v>
      </c>
      <c r="V1374" s="9" t="s">
        <v>5249</v>
      </c>
      <c r="W1374" s="10" t="s">
        <v>107</v>
      </c>
      <c r="X1374" s="10" t="s">
        <v>4857</v>
      </c>
    </row>
    <row r="1375" spans="1:24" s="4" customFormat="1" ht="80.099999999999994" customHeight="1" x14ac:dyDescent="0.25">
      <c r="A1375" s="9">
        <f t="shared" si="300"/>
        <v>1339</v>
      </c>
      <c r="B1375" s="9">
        <v>52</v>
      </c>
      <c r="C1375" s="9" t="s">
        <v>4873</v>
      </c>
      <c r="D1375" s="10" t="s">
        <v>4849</v>
      </c>
      <c r="E1375" s="9" t="s">
        <v>4850</v>
      </c>
      <c r="F1375" s="9" t="s">
        <v>5267</v>
      </c>
      <c r="G1375" s="9" t="s">
        <v>5267</v>
      </c>
      <c r="H1375" s="9" t="s">
        <v>5314</v>
      </c>
      <c r="I1375" s="9" t="s">
        <v>5350</v>
      </c>
      <c r="J1375" s="9" t="s">
        <v>5316</v>
      </c>
      <c r="K1375" s="9" t="s">
        <v>5267</v>
      </c>
      <c r="L1375" s="218">
        <v>28.9931421</v>
      </c>
      <c r="M1375" s="218">
        <v>69.412018189999998</v>
      </c>
      <c r="N1375" s="9" t="s">
        <v>6</v>
      </c>
      <c r="O1375" s="9" t="s">
        <v>5248</v>
      </c>
      <c r="P1375" s="9" t="s">
        <v>8</v>
      </c>
      <c r="Q1375" s="9"/>
      <c r="R1375" s="9"/>
      <c r="S1375" s="9">
        <v>3</v>
      </c>
      <c r="T1375" s="9" t="s">
        <v>2773</v>
      </c>
      <c r="U1375" s="9">
        <v>38250</v>
      </c>
      <c r="V1375" s="9" t="s">
        <v>5249</v>
      </c>
      <c r="W1375" s="10" t="s">
        <v>107</v>
      </c>
      <c r="X1375" s="10" t="s">
        <v>4857</v>
      </c>
    </row>
    <row r="1376" spans="1:24" s="4" customFormat="1" ht="80.099999999999994" customHeight="1" x14ac:dyDescent="0.25">
      <c r="A1376" s="9">
        <f t="shared" si="300"/>
        <v>1340</v>
      </c>
      <c r="B1376" s="9">
        <v>53</v>
      </c>
      <c r="C1376" s="9" t="s">
        <v>4873</v>
      </c>
      <c r="D1376" s="10" t="s">
        <v>4849</v>
      </c>
      <c r="E1376" s="9" t="s">
        <v>4850</v>
      </c>
      <c r="F1376" s="9" t="s">
        <v>5266</v>
      </c>
      <c r="G1376" s="9" t="s">
        <v>5267</v>
      </c>
      <c r="H1376" s="9" t="s">
        <v>5400</v>
      </c>
      <c r="I1376" s="9" t="s">
        <v>5401</v>
      </c>
      <c r="J1376" s="9" t="s">
        <v>5402</v>
      </c>
      <c r="K1376" s="9" t="s">
        <v>5266</v>
      </c>
      <c r="L1376" s="218">
        <v>28.991314120999998</v>
      </c>
      <c r="M1376" s="218">
        <v>69.412018189999998</v>
      </c>
      <c r="N1376" s="9" t="s">
        <v>6</v>
      </c>
      <c r="O1376" s="9" t="s">
        <v>5248</v>
      </c>
      <c r="P1376" s="9" t="s">
        <v>8</v>
      </c>
      <c r="Q1376" s="9"/>
      <c r="R1376" s="9"/>
      <c r="S1376" s="9">
        <v>3</v>
      </c>
      <c r="T1376" s="9" t="s">
        <v>2773</v>
      </c>
      <c r="U1376" s="9">
        <v>38250</v>
      </c>
      <c r="V1376" s="9" t="s">
        <v>5249</v>
      </c>
      <c r="W1376" s="10" t="s">
        <v>107</v>
      </c>
      <c r="X1376" s="10" t="s">
        <v>4857</v>
      </c>
    </row>
    <row r="1377" spans="1:24" s="4" customFormat="1" ht="80.099999999999994" customHeight="1" x14ac:dyDescent="0.25">
      <c r="A1377" s="9">
        <f t="shared" si="300"/>
        <v>1341</v>
      </c>
      <c r="B1377" s="9">
        <v>54</v>
      </c>
      <c r="C1377" s="9" t="s">
        <v>4873</v>
      </c>
      <c r="D1377" s="10" t="s">
        <v>4849</v>
      </c>
      <c r="E1377" s="9" t="s">
        <v>4850</v>
      </c>
      <c r="F1377" s="9" t="s">
        <v>5267</v>
      </c>
      <c r="G1377" s="9" t="s">
        <v>5267</v>
      </c>
      <c r="H1377" s="9" t="s">
        <v>5299</v>
      </c>
      <c r="I1377" s="9" t="s">
        <v>5403</v>
      </c>
      <c r="J1377" s="9" t="s">
        <v>5404</v>
      </c>
      <c r="K1377" s="9" t="s">
        <v>5267</v>
      </c>
      <c r="L1377" s="218">
        <v>29.022970000000001</v>
      </c>
      <c r="M1377" s="218">
        <v>69.198201999999995</v>
      </c>
      <c r="N1377" s="9" t="s">
        <v>6</v>
      </c>
      <c r="O1377" s="9" t="s">
        <v>5248</v>
      </c>
      <c r="P1377" s="9" t="s">
        <v>8</v>
      </c>
      <c r="Q1377" s="9"/>
      <c r="R1377" s="9"/>
      <c r="S1377" s="9">
        <v>3</v>
      </c>
      <c r="T1377" s="9" t="s">
        <v>2773</v>
      </c>
      <c r="U1377" s="9">
        <v>38250</v>
      </c>
      <c r="V1377" s="9" t="s">
        <v>5249</v>
      </c>
      <c r="W1377" s="10" t="s">
        <v>107</v>
      </c>
      <c r="X1377" s="10" t="s">
        <v>4857</v>
      </c>
    </row>
    <row r="1378" spans="1:24" s="4" customFormat="1" ht="80.099999999999994" customHeight="1" x14ac:dyDescent="0.25">
      <c r="A1378" s="9">
        <f t="shared" si="300"/>
        <v>1342</v>
      </c>
      <c r="B1378" s="9">
        <v>55</v>
      </c>
      <c r="C1378" s="9" t="s">
        <v>4873</v>
      </c>
      <c r="D1378" s="10" t="s">
        <v>4849</v>
      </c>
      <c r="E1378" s="9" t="s">
        <v>4850</v>
      </c>
      <c r="F1378" s="9" t="s">
        <v>4962</v>
      </c>
      <c r="G1378" s="9" t="s">
        <v>4852</v>
      </c>
      <c r="H1378" s="9" t="s">
        <v>5405</v>
      </c>
      <c r="I1378" s="9" t="s">
        <v>5406</v>
      </c>
      <c r="J1378" s="9" t="s">
        <v>5407</v>
      </c>
      <c r="K1378" s="9" t="s">
        <v>4962</v>
      </c>
      <c r="L1378" s="218">
        <v>29.023561999999998</v>
      </c>
      <c r="M1378" s="218">
        <v>69.196347000000003</v>
      </c>
      <c r="N1378" s="9" t="s">
        <v>6</v>
      </c>
      <c r="O1378" s="9" t="s">
        <v>5248</v>
      </c>
      <c r="P1378" s="9" t="s">
        <v>8</v>
      </c>
      <c r="Q1378" s="9"/>
      <c r="R1378" s="9"/>
      <c r="S1378" s="9">
        <v>3</v>
      </c>
      <c r="T1378" s="9" t="s">
        <v>2773</v>
      </c>
      <c r="U1378" s="9">
        <v>38250</v>
      </c>
      <c r="V1378" s="9" t="s">
        <v>5249</v>
      </c>
      <c r="W1378" s="10" t="s">
        <v>107</v>
      </c>
      <c r="X1378" s="10" t="s">
        <v>4857</v>
      </c>
    </row>
    <row r="1379" spans="1:24" s="4" customFormat="1" ht="80.099999999999994" customHeight="1" x14ac:dyDescent="0.25">
      <c r="A1379" s="9">
        <f t="shared" si="300"/>
        <v>1343</v>
      </c>
      <c r="B1379" s="9">
        <v>56</v>
      </c>
      <c r="C1379" s="9" t="s">
        <v>4873</v>
      </c>
      <c r="D1379" s="10" t="s">
        <v>4849</v>
      </c>
      <c r="E1379" s="9" t="s">
        <v>4850</v>
      </c>
      <c r="F1379" s="9" t="s">
        <v>5340</v>
      </c>
      <c r="G1379" s="9" t="s">
        <v>5340</v>
      </c>
      <c r="H1379" s="9" t="s">
        <v>5408</v>
      </c>
      <c r="I1379" s="9" t="s">
        <v>5409</v>
      </c>
      <c r="J1379" s="9" t="s">
        <v>5410</v>
      </c>
      <c r="K1379" s="9" t="s">
        <v>5340</v>
      </c>
      <c r="L1379" s="218">
        <v>29.019204999999999</v>
      </c>
      <c r="M1379" s="218">
        <v>69.210089999999994</v>
      </c>
      <c r="N1379" s="9" t="s">
        <v>6</v>
      </c>
      <c r="O1379" s="9" t="s">
        <v>5248</v>
      </c>
      <c r="P1379" s="9" t="s">
        <v>8</v>
      </c>
      <c r="Q1379" s="9"/>
      <c r="R1379" s="9"/>
      <c r="S1379" s="9">
        <v>3</v>
      </c>
      <c r="T1379" s="9" t="s">
        <v>2773</v>
      </c>
      <c r="U1379" s="9">
        <v>38250</v>
      </c>
      <c r="V1379" s="9" t="s">
        <v>5249</v>
      </c>
      <c r="W1379" s="10" t="s">
        <v>107</v>
      </c>
      <c r="X1379" s="10" t="s">
        <v>4857</v>
      </c>
    </row>
    <row r="1380" spans="1:24" s="4" customFormat="1" ht="80.099999999999994" customHeight="1" x14ac:dyDescent="0.25">
      <c r="A1380" s="9">
        <f t="shared" si="300"/>
        <v>1344</v>
      </c>
      <c r="B1380" s="9">
        <v>57</v>
      </c>
      <c r="C1380" s="9" t="s">
        <v>4873</v>
      </c>
      <c r="D1380" s="10" t="s">
        <v>4849</v>
      </c>
      <c r="E1380" s="9" t="s">
        <v>4850</v>
      </c>
      <c r="F1380" s="9" t="s">
        <v>5340</v>
      </c>
      <c r="G1380" s="9" t="s">
        <v>5340</v>
      </c>
      <c r="H1380" s="9" t="s">
        <v>5411</v>
      </c>
      <c r="I1380" s="9" t="s">
        <v>5412</v>
      </c>
      <c r="J1380" s="9" t="s">
        <v>5413</v>
      </c>
      <c r="K1380" s="9" t="s">
        <v>5340</v>
      </c>
      <c r="L1380" s="218">
        <v>29.004287999999999</v>
      </c>
      <c r="M1380" s="218">
        <v>69.152392000000006</v>
      </c>
      <c r="N1380" s="9" t="s">
        <v>6</v>
      </c>
      <c r="O1380" s="9" t="s">
        <v>5248</v>
      </c>
      <c r="P1380" s="9" t="s">
        <v>8</v>
      </c>
      <c r="Q1380" s="9"/>
      <c r="R1380" s="9"/>
      <c r="S1380" s="9">
        <v>3</v>
      </c>
      <c r="T1380" s="9" t="s">
        <v>2773</v>
      </c>
      <c r="U1380" s="9">
        <v>38250</v>
      </c>
      <c r="V1380" s="9" t="s">
        <v>5249</v>
      </c>
      <c r="W1380" s="10" t="s">
        <v>107</v>
      </c>
      <c r="X1380" s="10" t="s">
        <v>4857</v>
      </c>
    </row>
    <row r="1381" spans="1:24" s="4" customFormat="1" ht="80.099999999999994" customHeight="1" x14ac:dyDescent="0.25">
      <c r="A1381" s="9">
        <f t="shared" si="300"/>
        <v>1345</v>
      </c>
      <c r="B1381" s="9">
        <v>58</v>
      </c>
      <c r="C1381" s="9" t="s">
        <v>4873</v>
      </c>
      <c r="D1381" s="10" t="s">
        <v>4849</v>
      </c>
      <c r="E1381" s="9" t="s">
        <v>4850</v>
      </c>
      <c r="F1381" s="9" t="s">
        <v>5292</v>
      </c>
      <c r="G1381" s="9" t="s">
        <v>4852</v>
      </c>
      <c r="H1381" s="9" t="s">
        <v>5414</v>
      </c>
      <c r="I1381" s="9" t="s">
        <v>5415</v>
      </c>
      <c r="J1381" s="9" t="s">
        <v>5416</v>
      </c>
      <c r="K1381" s="9" t="s">
        <v>5292</v>
      </c>
      <c r="L1381" s="218">
        <v>29.021577000000001</v>
      </c>
      <c r="M1381" s="218">
        <v>69.223663000000002</v>
      </c>
      <c r="N1381" s="9" t="s">
        <v>6</v>
      </c>
      <c r="O1381" s="9" t="s">
        <v>5248</v>
      </c>
      <c r="P1381" s="9" t="s">
        <v>8</v>
      </c>
      <c r="Q1381" s="9"/>
      <c r="R1381" s="9"/>
      <c r="S1381" s="9">
        <v>3</v>
      </c>
      <c r="T1381" s="9" t="s">
        <v>2773</v>
      </c>
      <c r="U1381" s="9">
        <v>38250</v>
      </c>
      <c r="V1381" s="9" t="s">
        <v>5249</v>
      </c>
      <c r="W1381" s="10" t="s">
        <v>107</v>
      </c>
      <c r="X1381" s="10" t="s">
        <v>4857</v>
      </c>
    </row>
    <row r="1382" spans="1:24" s="4" customFormat="1" ht="80.099999999999994" customHeight="1" x14ac:dyDescent="0.25">
      <c r="A1382" s="9">
        <f t="shared" si="300"/>
        <v>1346</v>
      </c>
      <c r="B1382" s="9">
        <v>59</v>
      </c>
      <c r="C1382" s="9" t="s">
        <v>4873</v>
      </c>
      <c r="D1382" s="10" t="s">
        <v>4849</v>
      </c>
      <c r="E1382" s="9" t="s">
        <v>4850</v>
      </c>
      <c r="F1382" s="9" t="s">
        <v>5417</v>
      </c>
      <c r="G1382" s="9" t="s">
        <v>4852</v>
      </c>
      <c r="H1382" s="9" t="s">
        <v>2095</v>
      </c>
      <c r="I1382" s="9" t="s">
        <v>5418</v>
      </c>
      <c r="J1382" s="9" t="s">
        <v>5419</v>
      </c>
      <c r="K1382" s="9" t="s">
        <v>5417</v>
      </c>
      <c r="L1382" s="218">
        <v>29.021438</v>
      </c>
      <c r="M1382" s="218">
        <v>69.172417999999993</v>
      </c>
      <c r="N1382" s="9" t="s">
        <v>6</v>
      </c>
      <c r="O1382" s="9" t="s">
        <v>5248</v>
      </c>
      <c r="P1382" s="9" t="s">
        <v>8</v>
      </c>
      <c r="Q1382" s="9"/>
      <c r="R1382" s="9"/>
      <c r="S1382" s="9">
        <v>3</v>
      </c>
      <c r="T1382" s="9" t="s">
        <v>2773</v>
      </c>
      <c r="U1382" s="9">
        <v>38250</v>
      </c>
      <c r="V1382" s="9" t="s">
        <v>5249</v>
      </c>
      <c r="W1382" s="10" t="s">
        <v>107</v>
      </c>
      <c r="X1382" s="10" t="s">
        <v>4857</v>
      </c>
    </row>
    <row r="1383" spans="1:24" s="4" customFormat="1" ht="80.099999999999994" customHeight="1" x14ac:dyDescent="0.25">
      <c r="A1383" s="9">
        <f t="shared" si="300"/>
        <v>1347</v>
      </c>
      <c r="B1383" s="9">
        <v>60</v>
      </c>
      <c r="C1383" s="9" t="s">
        <v>4873</v>
      </c>
      <c r="D1383" s="10" t="s">
        <v>4849</v>
      </c>
      <c r="E1383" s="9" t="s">
        <v>4850</v>
      </c>
      <c r="F1383" s="9" t="s">
        <v>5420</v>
      </c>
      <c r="G1383" s="9" t="s">
        <v>4852</v>
      </c>
      <c r="H1383" s="9" t="s">
        <v>5421</v>
      </c>
      <c r="I1383" s="9" t="s">
        <v>5041</v>
      </c>
      <c r="J1383" s="9" t="s">
        <v>5422</v>
      </c>
      <c r="K1383" s="9" t="s">
        <v>5420</v>
      </c>
      <c r="L1383" s="218">
        <v>29.020357000000001</v>
      </c>
      <c r="M1383" s="218">
        <v>69.198442999999997</v>
      </c>
      <c r="N1383" s="9" t="s">
        <v>6</v>
      </c>
      <c r="O1383" s="9" t="s">
        <v>5248</v>
      </c>
      <c r="P1383" s="9" t="s">
        <v>8</v>
      </c>
      <c r="Q1383" s="9"/>
      <c r="R1383" s="9"/>
      <c r="S1383" s="9">
        <v>3</v>
      </c>
      <c r="T1383" s="9" t="s">
        <v>2773</v>
      </c>
      <c r="U1383" s="9">
        <v>38250</v>
      </c>
      <c r="V1383" s="9" t="s">
        <v>5249</v>
      </c>
      <c r="W1383" s="10" t="s">
        <v>107</v>
      </c>
      <c r="X1383" s="10" t="s">
        <v>4857</v>
      </c>
    </row>
    <row r="1384" spans="1:24" s="4" customFormat="1" ht="80.099999999999994" customHeight="1" x14ac:dyDescent="0.25">
      <c r="A1384" s="9">
        <f t="shared" si="300"/>
        <v>1348</v>
      </c>
      <c r="B1384" s="9">
        <v>61</v>
      </c>
      <c r="C1384" s="9" t="s">
        <v>4873</v>
      </c>
      <c r="D1384" s="10" t="s">
        <v>4849</v>
      </c>
      <c r="E1384" s="9" t="s">
        <v>4850</v>
      </c>
      <c r="F1384" s="9" t="s">
        <v>5423</v>
      </c>
      <c r="G1384" s="9" t="s">
        <v>4892</v>
      </c>
      <c r="H1384" s="9" t="s">
        <v>4893</v>
      </c>
      <c r="I1384" s="9" t="s">
        <v>4894</v>
      </c>
      <c r="J1384" s="9" t="s">
        <v>5424</v>
      </c>
      <c r="K1384" s="9" t="s">
        <v>5423</v>
      </c>
      <c r="L1384" s="218">
        <v>29.022556999999999</v>
      </c>
      <c r="M1384" s="218">
        <v>69.132687000000004</v>
      </c>
      <c r="N1384" s="9" t="s">
        <v>6</v>
      </c>
      <c r="O1384" s="9" t="s">
        <v>5248</v>
      </c>
      <c r="P1384" s="9" t="s">
        <v>8</v>
      </c>
      <c r="Q1384" s="9"/>
      <c r="R1384" s="9"/>
      <c r="S1384" s="9">
        <v>3</v>
      </c>
      <c r="T1384" s="9" t="s">
        <v>2773</v>
      </c>
      <c r="U1384" s="9">
        <v>38250</v>
      </c>
      <c r="V1384" s="9" t="s">
        <v>5249</v>
      </c>
      <c r="W1384" s="10" t="s">
        <v>107</v>
      </c>
      <c r="X1384" s="10" t="s">
        <v>4857</v>
      </c>
    </row>
    <row r="1385" spans="1:24" s="4" customFormat="1" ht="80.099999999999994" customHeight="1" x14ac:dyDescent="0.25">
      <c r="A1385" s="9">
        <f t="shared" ref="A1385:A1448" si="302">A1384+1</f>
        <v>1349</v>
      </c>
      <c r="B1385" s="9">
        <v>62</v>
      </c>
      <c r="C1385" s="9" t="s">
        <v>4873</v>
      </c>
      <c r="D1385" s="10" t="s">
        <v>4849</v>
      </c>
      <c r="E1385" s="9" t="s">
        <v>4850</v>
      </c>
      <c r="F1385" s="9" t="s">
        <v>5267</v>
      </c>
      <c r="G1385" s="9" t="s">
        <v>5267</v>
      </c>
      <c r="H1385" s="9" t="s">
        <v>5425</v>
      </c>
      <c r="I1385" s="9" t="s">
        <v>5426</v>
      </c>
      <c r="J1385" s="9" t="s">
        <v>5427</v>
      </c>
      <c r="K1385" s="9" t="s">
        <v>5267</v>
      </c>
      <c r="L1385" s="218">
        <v>29.003675999999999</v>
      </c>
      <c r="M1385" s="218">
        <v>69.153613000000007</v>
      </c>
      <c r="N1385" s="9" t="s">
        <v>6</v>
      </c>
      <c r="O1385" s="9" t="s">
        <v>5248</v>
      </c>
      <c r="P1385" s="9" t="s">
        <v>8</v>
      </c>
      <c r="Q1385" s="9"/>
      <c r="R1385" s="9"/>
      <c r="S1385" s="9">
        <v>3</v>
      </c>
      <c r="T1385" s="9" t="s">
        <v>2773</v>
      </c>
      <c r="U1385" s="9">
        <v>38250</v>
      </c>
      <c r="V1385" s="9" t="s">
        <v>5249</v>
      </c>
      <c r="W1385" s="10" t="s">
        <v>107</v>
      </c>
      <c r="X1385" s="10" t="s">
        <v>4857</v>
      </c>
    </row>
    <row r="1386" spans="1:24" s="4" customFormat="1" ht="80.099999999999994" customHeight="1" x14ac:dyDescent="0.25">
      <c r="A1386" s="9">
        <f t="shared" si="302"/>
        <v>1350</v>
      </c>
      <c r="B1386" s="9">
        <v>63</v>
      </c>
      <c r="C1386" s="9" t="s">
        <v>4873</v>
      </c>
      <c r="D1386" s="10" t="s">
        <v>4849</v>
      </c>
      <c r="E1386" s="9" t="s">
        <v>4850</v>
      </c>
      <c r="F1386" s="9" t="s">
        <v>5254</v>
      </c>
      <c r="G1386" s="9" t="s">
        <v>4892</v>
      </c>
      <c r="H1386" s="9" t="s">
        <v>5279</v>
      </c>
      <c r="I1386" s="9" t="s">
        <v>5280</v>
      </c>
      <c r="J1386" s="9" t="s">
        <v>5281</v>
      </c>
      <c r="K1386" s="9" t="s">
        <v>5254</v>
      </c>
      <c r="L1386" s="218">
        <v>29.023050000000001</v>
      </c>
      <c r="M1386" s="218">
        <v>69.164581999999996</v>
      </c>
      <c r="N1386" s="9" t="s">
        <v>6</v>
      </c>
      <c r="O1386" s="9" t="s">
        <v>5248</v>
      </c>
      <c r="P1386" s="9" t="s">
        <v>8</v>
      </c>
      <c r="Q1386" s="9"/>
      <c r="R1386" s="9"/>
      <c r="S1386" s="9">
        <v>3</v>
      </c>
      <c r="T1386" s="9" t="s">
        <v>2773</v>
      </c>
      <c r="U1386" s="9">
        <v>38250</v>
      </c>
      <c r="V1386" s="9" t="s">
        <v>5249</v>
      </c>
      <c r="W1386" s="10" t="s">
        <v>107</v>
      </c>
      <c r="X1386" s="10" t="s">
        <v>4857</v>
      </c>
    </row>
    <row r="1387" spans="1:24" s="4" customFormat="1" ht="80.099999999999994" customHeight="1" x14ac:dyDescent="0.25">
      <c r="A1387" s="9">
        <f t="shared" si="302"/>
        <v>1351</v>
      </c>
      <c r="B1387" s="9">
        <v>64</v>
      </c>
      <c r="C1387" s="9" t="s">
        <v>4873</v>
      </c>
      <c r="D1387" s="10" t="s">
        <v>4849</v>
      </c>
      <c r="E1387" s="9" t="s">
        <v>4850</v>
      </c>
      <c r="F1387" s="9" t="s">
        <v>5267</v>
      </c>
      <c r="G1387" s="9" t="s">
        <v>5267</v>
      </c>
      <c r="H1387" s="9" t="s">
        <v>5428</v>
      </c>
      <c r="I1387" s="9" t="s">
        <v>5429</v>
      </c>
      <c r="J1387" s="9" t="s">
        <v>5430</v>
      </c>
      <c r="K1387" s="9" t="s">
        <v>5267</v>
      </c>
      <c r="L1387" s="218">
        <v>29.041114</v>
      </c>
      <c r="M1387" s="218">
        <v>69.117660000000001</v>
      </c>
      <c r="N1387" s="9" t="s">
        <v>6</v>
      </c>
      <c r="O1387" s="9" t="s">
        <v>5248</v>
      </c>
      <c r="P1387" s="9" t="s">
        <v>8</v>
      </c>
      <c r="Q1387" s="9"/>
      <c r="R1387" s="9"/>
      <c r="S1387" s="9">
        <v>3</v>
      </c>
      <c r="T1387" s="9" t="s">
        <v>2773</v>
      </c>
      <c r="U1387" s="9">
        <v>38250</v>
      </c>
      <c r="V1387" s="9" t="s">
        <v>5249</v>
      </c>
      <c r="W1387" s="10" t="s">
        <v>107</v>
      </c>
      <c r="X1387" s="10" t="s">
        <v>4857</v>
      </c>
    </row>
    <row r="1388" spans="1:24" s="4" customFormat="1" ht="80.099999999999994" customHeight="1" x14ac:dyDescent="0.25">
      <c r="A1388" s="9">
        <f t="shared" si="302"/>
        <v>1352</v>
      </c>
      <c r="B1388" s="9">
        <v>65</v>
      </c>
      <c r="C1388" s="9" t="s">
        <v>4873</v>
      </c>
      <c r="D1388" s="10" t="s">
        <v>4849</v>
      </c>
      <c r="E1388" s="9" t="s">
        <v>4850</v>
      </c>
      <c r="F1388" s="9" t="s">
        <v>5340</v>
      </c>
      <c r="G1388" s="9" t="s">
        <v>5340</v>
      </c>
      <c r="H1388" s="9" t="s">
        <v>2253</v>
      </c>
      <c r="I1388" s="9" t="s">
        <v>5431</v>
      </c>
      <c r="J1388" s="9" t="s">
        <v>5432</v>
      </c>
      <c r="K1388" s="9" t="s">
        <v>5340</v>
      </c>
      <c r="L1388" s="218">
        <v>29.040862000000001</v>
      </c>
      <c r="M1388" s="218">
        <v>69.116765999999998</v>
      </c>
      <c r="N1388" s="9" t="s">
        <v>6</v>
      </c>
      <c r="O1388" s="9" t="s">
        <v>5248</v>
      </c>
      <c r="P1388" s="9" t="s">
        <v>8</v>
      </c>
      <c r="Q1388" s="9"/>
      <c r="R1388" s="9"/>
      <c r="S1388" s="9">
        <v>3</v>
      </c>
      <c r="T1388" s="9" t="s">
        <v>2773</v>
      </c>
      <c r="U1388" s="9">
        <v>38250</v>
      </c>
      <c r="V1388" s="9" t="s">
        <v>5249</v>
      </c>
      <c r="W1388" s="10" t="s">
        <v>107</v>
      </c>
      <c r="X1388" s="10" t="s">
        <v>4857</v>
      </c>
    </row>
    <row r="1389" spans="1:24" s="4" customFormat="1" ht="80.099999999999994" customHeight="1" x14ac:dyDescent="0.25">
      <c r="A1389" s="9">
        <f t="shared" si="302"/>
        <v>1353</v>
      </c>
      <c r="B1389" s="9">
        <v>66</v>
      </c>
      <c r="C1389" s="9" t="s">
        <v>4873</v>
      </c>
      <c r="D1389" s="10" t="s">
        <v>4849</v>
      </c>
      <c r="E1389" s="9" t="s">
        <v>4850</v>
      </c>
      <c r="F1389" s="9" t="s">
        <v>5340</v>
      </c>
      <c r="G1389" s="9" t="s">
        <v>5340</v>
      </c>
      <c r="H1389" s="9" t="s">
        <v>4671</v>
      </c>
      <c r="I1389" s="9" t="s">
        <v>5433</v>
      </c>
      <c r="J1389" s="9" t="s">
        <v>5434</v>
      </c>
      <c r="K1389" s="9" t="s">
        <v>5340</v>
      </c>
      <c r="L1389" s="218">
        <v>29.059873</v>
      </c>
      <c r="M1389" s="218">
        <v>69.001480999999998</v>
      </c>
      <c r="N1389" s="9" t="s">
        <v>6</v>
      </c>
      <c r="O1389" s="9" t="s">
        <v>5248</v>
      </c>
      <c r="P1389" s="9" t="s">
        <v>8</v>
      </c>
      <c r="Q1389" s="9"/>
      <c r="R1389" s="9"/>
      <c r="S1389" s="9">
        <v>3</v>
      </c>
      <c r="T1389" s="9" t="s">
        <v>2773</v>
      </c>
      <c r="U1389" s="9">
        <v>38250</v>
      </c>
      <c r="V1389" s="9" t="s">
        <v>5249</v>
      </c>
      <c r="W1389" s="10" t="s">
        <v>107</v>
      </c>
      <c r="X1389" s="10" t="s">
        <v>4857</v>
      </c>
    </row>
    <row r="1390" spans="1:24" s="4" customFormat="1" ht="80.099999999999994" customHeight="1" x14ac:dyDescent="0.25">
      <c r="A1390" s="9">
        <f t="shared" si="302"/>
        <v>1354</v>
      </c>
      <c r="B1390" s="9">
        <v>67</v>
      </c>
      <c r="C1390" s="9" t="s">
        <v>4873</v>
      </c>
      <c r="D1390" s="10" t="s">
        <v>4849</v>
      </c>
      <c r="E1390" s="9" t="s">
        <v>4850</v>
      </c>
      <c r="F1390" s="9" t="s">
        <v>5423</v>
      </c>
      <c r="G1390" s="9" t="s">
        <v>4892</v>
      </c>
      <c r="H1390" s="9" t="s">
        <v>5435</v>
      </c>
      <c r="I1390" s="9" t="s">
        <v>5436</v>
      </c>
      <c r="J1390" s="9" t="s">
        <v>4895</v>
      </c>
      <c r="K1390" s="9" t="s">
        <v>5423</v>
      </c>
      <c r="L1390" s="218">
        <v>29.061985</v>
      </c>
      <c r="M1390" s="218">
        <v>68.994360999999998</v>
      </c>
      <c r="N1390" s="9" t="s">
        <v>6</v>
      </c>
      <c r="O1390" s="9" t="s">
        <v>5248</v>
      </c>
      <c r="P1390" s="9" t="s">
        <v>8</v>
      </c>
      <c r="Q1390" s="9"/>
      <c r="R1390" s="9"/>
      <c r="S1390" s="9">
        <v>3</v>
      </c>
      <c r="T1390" s="9" t="s">
        <v>2773</v>
      </c>
      <c r="U1390" s="9">
        <v>38250</v>
      </c>
      <c r="V1390" s="9" t="s">
        <v>5249</v>
      </c>
      <c r="W1390" s="10" t="s">
        <v>107</v>
      </c>
      <c r="X1390" s="10" t="s">
        <v>4857</v>
      </c>
    </row>
    <row r="1391" spans="1:24" s="4" customFormat="1" ht="80.099999999999994" customHeight="1" x14ac:dyDescent="0.25">
      <c r="A1391" s="9">
        <f t="shared" si="302"/>
        <v>1355</v>
      </c>
      <c r="B1391" s="9">
        <v>68</v>
      </c>
      <c r="C1391" s="9" t="s">
        <v>4873</v>
      </c>
      <c r="D1391" s="10" t="s">
        <v>4849</v>
      </c>
      <c r="E1391" s="9" t="s">
        <v>4850</v>
      </c>
      <c r="F1391" s="9" t="s">
        <v>4973</v>
      </c>
      <c r="G1391" s="9" t="s">
        <v>4852</v>
      </c>
      <c r="H1391" s="9" t="s">
        <v>5437</v>
      </c>
      <c r="I1391" s="9" t="s">
        <v>5438</v>
      </c>
      <c r="J1391" s="9" t="s">
        <v>5439</v>
      </c>
      <c r="K1391" s="9" t="s">
        <v>4973</v>
      </c>
      <c r="L1391" s="218">
        <v>29.066565000000001</v>
      </c>
      <c r="M1391" s="218">
        <v>68.994766999999996</v>
      </c>
      <c r="N1391" s="9" t="s">
        <v>6</v>
      </c>
      <c r="O1391" s="9" t="s">
        <v>5248</v>
      </c>
      <c r="P1391" s="9" t="s">
        <v>8</v>
      </c>
      <c r="Q1391" s="9"/>
      <c r="R1391" s="9"/>
      <c r="S1391" s="9">
        <v>3</v>
      </c>
      <c r="T1391" s="9" t="s">
        <v>2773</v>
      </c>
      <c r="U1391" s="9">
        <v>38250</v>
      </c>
      <c r="V1391" s="9" t="s">
        <v>5249</v>
      </c>
      <c r="W1391" s="10" t="s">
        <v>107</v>
      </c>
      <c r="X1391" s="10" t="s">
        <v>4857</v>
      </c>
    </row>
    <row r="1392" spans="1:24" s="4" customFormat="1" ht="80.099999999999994" customHeight="1" x14ac:dyDescent="0.25">
      <c r="A1392" s="9">
        <f t="shared" si="302"/>
        <v>1356</v>
      </c>
      <c r="B1392" s="9">
        <v>69</v>
      </c>
      <c r="C1392" s="9" t="s">
        <v>4873</v>
      </c>
      <c r="D1392" s="10" t="s">
        <v>4849</v>
      </c>
      <c r="E1392" s="9" t="s">
        <v>4850</v>
      </c>
      <c r="F1392" s="9" t="s">
        <v>5340</v>
      </c>
      <c r="G1392" s="9" t="s">
        <v>5340</v>
      </c>
      <c r="H1392" s="9" t="s">
        <v>1811</v>
      </c>
      <c r="I1392" s="9" t="s">
        <v>5440</v>
      </c>
      <c r="J1392" s="9" t="s">
        <v>5441</v>
      </c>
      <c r="K1392" s="9" t="s">
        <v>5340</v>
      </c>
      <c r="L1392" s="218">
        <v>29.059092</v>
      </c>
      <c r="M1392" s="218">
        <v>69.001171999999997</v>
      </c>
      <c r="N1392" s="9" t="s">
        <v>6</v>
      </c>
      <c r="O1392" s="9" t="s">
        <v>5248</v>
      </c>
      <c r="P1392" s="9" t="s">
        <v>8</v>
      </c>
      <c r="Q1392" s="9"/>
      <c r="R1392" s="9"/>
      <c r="S1392" s="9">
        <v>3</v>
      </c>
      <c r="T1392" s="9" t="s">
        <v>2773</v>
      </c>
      <c r="U1392" s="9">
        <v>38250</v>
      </c>
      <c r="V1392" s="9" t="s">
        <v>5249</v>
      </c>
      <c r="W1392" s="10" t="s">
        <v>107</v>
      </c>
      <c r="X1392" s="10" t="s">
        <v>4857</v>
      </c>
    </row>
    <row r="1393" spans="1:24" s="4" customFormat="1" ht="80.099999999999994" customHeight="1" x14ac:dyDescent="0.25">
      <c r="A1393" s="9">
        <f t="shared" si="302"/>
        <v>1357</v>
      </c>
      <c r="B1393" s="9">
        <v>70</v>
      </c>
      <c r="C1393" s="9" t="s">
        <v>4873</v>
      </c>
      <c r="D1393" s="10" t="s">
        <v>4849</v>
      </c>
      <c r="E1393" s="9" t="s">
        <v>4850</v>
      </c>
      <c r="F1393" s="9" t="s">
        <v>5267</v>
      </c>
      <c r="G1393" s="9" t="s">
        <v>5267</v>
      </c>
      <c r="H1393" s="9" t="s">
        <v>4914</v>
      </c>
      <c r="I1393" s="9" t="s">
        <v>5442</v>
      </c>
      <c r="J1393" s="9" t="s">
        <v>5443</v>
      </c>
      <c r="K1393" s="9" t="s">
        <v>5267</v>
      </c>
      <c r="L1393" s="218">
        <v>29.063293000000002</v>
      </c>
      <c r="M1393" s="218">
        <v>69.007090000000005</v>
      </c>
      <c r="N1393" s="9" t="s">
        <v>6</v>
      </c>
      <c r="O1393" s="9" t="s">
        <v>5248</v>
      </c>
      <c r="P1393" s="9" t="s">
        <v>8</v>
      </c>
      <c r="Q1393" s="9"/>
      <c r="R1393" s="9"/>
      <c r="S1393" s="9">
        <v>3</v>
      </c>
      <c r="T1393" s="9" t="s">
        <v>2773</v>
      </c>
      <c r="U1393" s="9">
        <v>38250</v>
      </c>
      <c r="V1393" s="9" t="s">
        <v>5249</v>
      </c>
      <c r="W1393" s="10" t="s">
        <v>107</v>
      </c>
      <c r="X1393" s="10" t="s">
        <v>4857</v>
      </c>
    </row>
    <row r="1394" spans="1:24" s="4" customFormat="1" ht="80.099999999999994" customHeight="1" x14ac:dyDescent="0.25">
      <c r="A1394" s="9">
        <f t="shared" si="302"/>
        <v>1358</v>
      </c>
      <c r="B1394" s="9">
        <v>71</v>
      </c>
      <c r="C1394" s="9" t="s">
        <v>4873</v>
      </c>
      <c r="D1394" s="10" t="s">
        <v>4849</v>
      </c>
      <c r="E1394" s="9" t="s">
        <v>4850</v>
      </c>
      <c r="F1394" s="9" t="s">
        <v>5340</v>
      </c>
      <c r="G1394" s="9" t="s">
        <v>5340</v>
      </c>
      <c r="H1394" s="9" t="s">
        <v>4993</v>
      </c>
      <c r="I1394" s="9" t="s">
        <v>5444</v>
      </c>
      <c r="J1394" s="9" t="s">
        <v>5445</v>
      </c>
      <c r="K1394" s="9" t="s">
        <v>5340</v>
      </c>
      <c r="L1394" s="218">
        <v>28302509</v>
      </c>
      <c r="M1394" s="218">
        <v>685712485</v>
      </c>
      <c r="N1394" s="9" t="s">
        <v>6</v>
      </c>
      <c r="O1394" s="9" t="s">
        <v>5248</v>
      </c>
      <c r="P1394" s="9" t="s">
        <v>8</v>
      </c>
      <c r="Q1394" s="9"/>
      <c r="R1394" s="9"/>
      <c r="S1394" s="9">
        <v>3</v>
      </c>
      <c r="T1394" s="9" t="s">
        <v>2773</v>
      </c>
      <c r="U1394" s="9">
        <v>38250</v>
      </c>
      <c r="V1394" s="9" t="s">
        <v>5249</v>
      </c>
      <c r="W1394" s="10" t="s">
        <v>107</v>
      </c>
      <c r="X1394" s="10" t="s">
        <v>4857</v>
      </c>
    </row>
    <row r="1395" spans="1:24" s="4" customFormat="1" ht="80.099999999999994" customHeight="1" x14ac:dyDescent="0.25">
      <c r="A1395" s="9">
        <f t="shared" si="302"/>
        <v>1359</v>
      </c>
      <c r="B1395" s="9">
        <v>72</v>
      </c>
      <c r="C1395" s="9" t="s">
        <v>4873</v>
      </c>
      <c r="D1395" s="10" t="s">
        <v>4849</v>
      </c>
      <c r="E1395" s="9" t="s">
        <v>4850</v>
      </c>
      <c r="F1395" s="9" t="s">
        <v>4891</v>
      </c>
      <c r="G1395" s="9" t="s">
        <v>5267</v>
      </c>
      <c r="H1395" s="9" t="s">
        <v>5446</v>
      </c>
      <c r="I1395" s="9" t="s">
        <v>5447</v>
      </c>
      <c r="J1395" s="9" t="s">
        <v>5448</v>
      </c>
      <c r="K1395" s="9" t="s">
        <v>4891</v>
      </c>
      <c r="L1395" s="218">
        <v>28.275338359999999</v>
      </c>
      <c r="M1395" s="218" t="s">
        <v>5449</v>
      </c>
      <c r="N1395" s="9" t="s">
        <v>6</v>
      </c>
      <c r="O1395" s="9" t="s">
        <v>5248</v>
      </c>
      <c r="P1395" s="9" t="s">
        <v>8</v>
      </c>
      <c r="Q1395" s="9"/>
      <c r="R1395" s="9"/>
      <c r="S1395" s="9">
        <v>3</v>
      </c>
      <c r="T1395" s="9" t="s">
        <v>2773</v>
      </c>
      <c r="U1395" s="9">
        <v>38250</v>
      </c>
      <c r="V1395" s="9" t="s">
        <v>5249</v>
      </c>
      <c r="W1395" s="10" t="s">
        <v>107</v>
      </c>
      <c r="X1395" s="10" t="s">
        <v>4857</v>
      </c>
    </row>
    <row r="1396" spans="1:24" s="4" customFormat="1" ht="80.099999999999994" customHeight="1" x14ac:dyDescent="0.25">
      <c r="A1396" s="9">
        <f t="shared" si="302"/>
        <v>1360</v>
      </c>
      <c r="B1396" s="9">
        <v>73</v>
      </c>
      <c r="C1396" s="9" t="s">
        <v>4873</v>
      </c>
      <c r="D1396" s="10" t="s">
        <v>4849</v>
      </c>
      <c r="E1396" s="9" t="s">
        <v>4850</v>
      </c>
      <c r="F1396" s="9" t="s">
        <v>5450</v>
      </c>
      <c r="G1396" s="9" t="s">
        <v>4892</v>
      </c>
      <c r="H1396" s="9" t="s">
        <v>5451</v>
      </c>
      <c r="I1396" s="9" t="s">
        <v>5452</v>
      </c>
      <c r="J1396" s="9" t="s">
        <v>5453</v>
      </c>
      <c r="K1396" s="9" t="s">
        <v>5450</v>
      </c>
      <c r="L1396" s="218">
        <v>28.275257044</v>
      </c>
      <c r="M1396" s="218">
        <v>69.036547200000001</v>
      </c>
      <c r="N1396" s="9" t="s">
        <v>6</v>
      </c>
      <c r="O1396" s="9" t="s">
        <v>5248</v>
      </c>
      <c r="P1396" s="9" t="s">
        <v>8</v>
      </c>
      <c r="Q1396" s="9"/>
      <c r="R1396" s="9"/>
      <c r="S1396" s="9">
        <v>3</v>
      </c>
      <c r="T1396" s="9" t="s">
        <v>2773</v>
      </c>
      <c r="U1396" s="9">
        <v>38250</v>
      </c>
      <c r="V1396" s="9" t="s">
        <v>5249</v>
      </c>
      <c r="W1396" s="10" t="s">
        <v>107</v>
      </c>
      <c r="X1396" s="10" t="s">
        <v>4857</v>
      </c>
    </row>
    <row r="1397" spans="1:24" s="4" customFormat="1" ht="80.099999999999994" customHeight="1" x14ac:dyDescent="0.25">
      <c r="A1397" s="9">
        <f t="shared" si="302"/>
        <v>1361</v>
      </c>
      <c r="B1397" s="9">
        <v>74</v>
      </c>
      <c r="C1397" s="9" t="s">
        <v>4873</v>
      </c>
      <c r="D1397" s="10" t="s">
        <v>4849</v>
      </c>
      <c r="E1397" s="9" t="s">
        <v>4850</v>
      </c>
      <c r="F1397" s="9" t="s">
        <v>5396</v>
      </c>
      <c r="G1397" s="9" t="s">
        <v>4852</v>
      </c>
      <c r="H1397" s="9" t="s">
        <v>5454</v>
      </c>
      <c r="I1397" s="9" t="s">
        <v>5455</v>
      </c>
      <c r="J1397" s="9" t="s">
        <v>5456</v>
      </c>
      <c r="K1397" s="9" t="s">
        <v>5396</v>
      </c>
      <c r="L1397" s="218" t="s">
        <v>5457</v>
      </c>
      <c r="M1397" s="218" t="s">
        <v>5458</v>
      </c>
      <c r="N1397" s="9" t="s">
        <v>6</v>
      </c>
      <c r="O1397" s="9" t="s">
        <v>5248</v>
      </c>
      <c r="P1397" s="9" t="s">
        <v>8</v>
      </c>
      <c r="Q1397" s="9"/>
      <c r="R1397" s="9"/>
      <c r="S1397" s="9">
        <v>3</v>
      </c>
      <c r="T1397" s="9" t="s">
        <v>2773</v>
      </c>
      <c r="U1397" s="9">
        <v>38250</v>
      </c>
      <c r="V1397" s="9" t="s">
        <v>5249</v>
      </c>
      <c r="W1397" s="10" t="s">
        <v>107</v>
      </c>
      <c r="X1397" s="10" t="s">
        <v>4857</v>
      </c>
    </row>
    <row r="1398" spans="1:24" s="4" customFormat="1" ht="80.099999999999994" customHeight="1" x14ac:dyDescent="0.25">
      <c r="A1398" s="9">
        <f t="shared" si="302"/>
        <v>1362</v>
      </c>
      <c r="B1398" s="9">
        <v>75</v>
      </c>
      <c r="C1398" s="9" t="s">
        <v>4873</v>
      </c>
      <c r="D1398" s="10" t="s">
        <v>4849</v>
      </c>
      <c r="E1398" s="9" t="s">
        <v>4850</v>
      </c>
      <c r="F1398" s="9" t="s">
        <v>4891</v>
      </c>
      <c r="G1398" s="9" t="s">
        <v>5267</v>
      </c>
      <c r="H1398" s="9" t="s">
        <v>5459</v>
      </c>
      <c r="I1398" s="9" t="s">
        <v>5460</v>
      </c>
      <c r="J1398" s="9" t="s">
        <v>5461</v>
      </c>
      <c r="K1398" s="9" t="s">
        <v>4891</v>
      </c>
      <c r="L1398" s="218" t="s">
        <v>5462</v>
      </c>
      <c r="M1398" s="218" t="s">
        <v>5463</v>
      </c>
      <c r="N1398" s="9" t="s">
        <v>6</v>
      </c>
      <c r="O1398" s="9" t="s">
        <v>5248</v>
      </c>
      <c r="P1398" s="9" t="s">
        <v>8</v>
      </c>
      <c r="Q1398" s="9"/>
      <c r="R1398" s="9"/>
      <c r="S1398" s="9">
        <v>3</v>
      </c>
      <c r="T1398" s="9" t="s">
        <v>2773</v>
      </c>
      <c r="U1398" s="9">
        <v>38250</v>
      </c>
      <c r="V1398" s="9" t="s">
        <v>5249</v>
      </c>
      <c r="W1398" s="10" t="s">
        <v>107</v>
      </c>
      <c r="X1398" s="10" t="s">
        <v>4857</v>
      </c>
    </row>
    <row r="1399" spans="1:24" s="4" customFormat="1" ht="80.099999999999994" customHeight="1" x14ac:dyDescent="0.25">
      <c r="A1399" s="9">
        <f t="shared" si="302"/>
        <v>1363</v>
      </c>
      <c r="B1399" s="9">
        <v>76</v>
      </c>
      <c r="C1399" s="9" t="s">
        <v>4873</v>
      </c>
      <c r="D1399" s="10" t="s">
        <v>4849</v>
      </c>
      <c r="E1399" s="9" t="s">
        <v>4850</v>
      </c>
      <c r="F1399" s="9" t="s">
        <v>5464</v>
      </c>
      <c r="G1399" s="9" t="s">
        <v>5464</v>
      </c>
      <c r="H1399" s="9" t="s">
        <v>5465</v>
      </c>
      <c r="I1399" s="9" t="s">
        <v>5466</v>
      </c>
      <c r="J1399" s="9" t="s">
        <v>5424</v>
      </c>
      <c r="K1399" s="9" t="s">
        <v>5464</v>
      </c>
      <c r="L1399" s="218" t="s">
        <v>5467</v>
      </c>
      <c r="M1399" s="218" t="s">
        <v>5468</v>
      </c>
      <c r="N1399" s="9" t="s">
        <v>6</v>
      </c>
      <c r="O1399" s="9" t="s">
        <v>5248</v>
      </c>
      <c r="P1399" s="9" t="s">
        <v>8</v>
      </c>
      <c r="Q1399" s="9"/>
      <c r="R1399" s="9"/>
      <c r="S1399" s="9">
        <v>3</v>
      </c>
      <c r="T1399" s="9" t="s">
        <v>2773</v>
      </c>
      <c r="U1399" s="9">
        <v>38250</v>
      </c>
      <c r="V1399" s="9" t="s">
        <v>5249</v>
      </c>
      <c r="W1399" s="10" t="s">
        <v>107</v>
      </c>
      <c r="X1399" s="10" t="s">
        <v>4857</v>
      </c>
    </row>
    <row r="1400" spans="1:24" s="4" customFormat="1" ht="80.099999999999994" customHeight="1" x14ac:dyDescent="0.25">
      <c r="A1400" s="9">
        <f t="shared" si="302"/>
        <v>1364</v>
      </c>
      <c r="B1400" s="9">
        <v>77</v>
      </c>
      <c r="C1400" s="9" t="s">
        <v>4873</v>
      </c>
      <c r="D1400" s="10" t="s">
        <v>4849</v>
      </c>
      <c r="E1400" s="9" t="s">
        <v>4850</v>
      </c>
      <c r="F1400" s="9" t="s">
        <v>5469</v>
      </c>
      <c r="G1400" s="9" t="s">
        <v>4852</v>
      </c>
      <c r="H1400" s="9" t="s">
        <v>5470</v>
      </c>
      <c r="I1400" s="9" t="s">
        <v>5471</v>
      </c>
      <c r="J1400" s="9" t="s">
        <v>5472</v>
      </c>
      <c r="K1400" s="9" t="s">
        <v>5469</v>
      </c>
      <c r="L1400" s="218">
        <v>28.31369102</v>
      </c>
      <c r="M1400" s="218" t="s">
        <v>5473</v>
      </c>
      <c r="N1400" s="9" t="s">
        <v>6</v>
      </c>
      <c r="O1400" s="9" t="s">
        <v>5248</v>
      </c>
      <c r="P1400" s="9" t="s">
        <v>8</v>
      </c>
      <c r="Q1400" s="9"/>
      <c r="R1400" s="9"/>
      <c r="S1400" s="9">
        <v>3</v>
      </c>
      <c r="T1400" s="9" t="s">
        <v>2773</v>
      </c>
      <c r="U1400" s="9">
        <v>38250</v>
      </c>
      <c r="V1400" s="9" t="s">
        <v>5249</v>
      </c>
      <c r="W1400" s="10" t="s">
        <v>107</v>
      </c>
      <c r="X1400" s="10" t="s">
        <v>4857</v>
      </c>
    </row>
    <row r="1401" spans="1:24" s="4" customFormat="1" ht="80.099999999999994" customHeight="1" x14ac:dyDescent="0.25">
      <c r="A1401" s="9">
        <f t="shared" si="302"/>
        <v>1365</v>
      </c>
      <c r="B1401" s="9">
        <v>78</v>
      </c>
      <c r="C1401" s="9" t="s">
        <v>4873</v>
      </c>
      <c r="D1401" s="10" t="s">
        <v>4849</v>
      </c>
      <c r="E1401" s="9" t="s">
        <v>4850</v>
      </c>
      <c r="F1401" s="9" t="s">
        <v>4891</v>
      </c>
      <c r="G1401" s="9" t="s">
        <v>5267</v>
      </c>
      <c r="H1401" s="9" t="s">
        <v>5474</v>
      </c>
      <c r="I1401" s="9" t="s">
        <v>5475</v>
      </c>
      <c r="J1401" s="9" t="s">
        <v>5476</v>
      </c>
      <c r="K1401" s="9" t="s">
        <v>4891</v>
      </c>
      <c r="L1401" s="218" t="s">
        <v>5477</v>
      </c>
      <c r="M1401" s="218">
        <v>68.561920588000007</v>
      </c>
      <c r="N1401" s="9" t="s">
        <v>6</v>
      </c>
      <c r="O1401" s="9" t="s">
        <v>5248</v>
      </c>
      <c r="P1401" s="9" t="s">
        <v>8</v>
      </c>
      <c r="Q1401" s="9"/>
      <c r="R1401" s="9"/>
      <c r="S1401" s="9">
        <v>3</v>
      </c>
      <c r="T1401" s="9" t="s">
        <v>2773</v>
      </c>
      <c r="U1401" s="9">
        <v>38250</v>
      </c>
      <c r="V1401" s="9" t="s">
        <v>5249</v>
      </c>
      <c r="W1401" s="10" t="s">
        <v>107</v>
      </c>
      <c r="X1401" s="10" t="s">
        <v>4857</v>
      </c>
    </row>
    <row r="1402" spans="1:24" s="4" customFormat="1" ht="80.099999999999994" customHeight="1" x14ac:dyDescent="0.25">
      <c r="A1402" s="9">
        <f t="shared" si="302"/>
        <v>1366</v>
      </c>
      <c r="B1402" s="9">
        <v>79</v>
      </c>
      <c r="C1402" s="9" t="s">
        <v>4873</v>
      </c>
      <c r="D1402" s="10" t="s">
        <v>4849</v>
      </c>
      <c r="E1402" s="9" t="s">
        <v>4850</v>
      </c>
      <c r="F1402" s="9" t="s">
        <v>5478</v>
      </c>
      <c r="G1402" s="9" t="s">
        <v>4852</v>
      </c>
      <c r="H1402" s="9" t="s">
        <v>5479</v>
      </c>
      <c r="I1402" s="9" t="s">
        <v>5480</v>
      </c>
      <c r="J1402" s="9" t="s">
        <v>5481</v>
      </c>
      <c r="K1402" s="9" t="s">
        <v>5478</v>
      </c>
      <c r="L1402" s="218" t="s">
        <v>5482</v>
      </c>
      <c r="M1402" s="218">
        <v>68.561314240000002</v>
      </c>
      <c r="N1402" s="9" t="s">
        <v>6</v>
      </c>
      <c r="O1402" s="9" t="s">
        <v>5248</v>
      </c>
      <c r="P1402" s="9" t="s">
        <v>8</v>
      </c>
      <c r="Q1402" s="9"/>
      <c r="R1402" s="9"/>
      <c r="S1402" s="9">
        <v>3</v>
      </c>
      <c r="T1402" s="9" t="s">
        <v>2773</v>
      </c>
      <c r="U1402" s="9">
        <v>38250</v>
      </c>
      <c r="V1402" s="9" t="s">
        <v>5249</v>
      </c>
      <c r="W1402" s="10" t="s">
        <v>107</v>
      </c>
      <c r="X1402" s="10" t="s">
        <v>4857</v>
      </c>
    </row>
    <row r="1403" spans="1:24" s="4" customFormat="1" ht="80.099999999999994" customHeight="1" x14ac:dyDescent="0.25">
      <c r="A1403" s="9">
        <f t="shared" si="302"/>
        <v>1367</v>
      </c>
      <c r="B1403" s="9">
        <v>80</v>
      </c>
      <c r="C1403" s="9" t="s">
        <v>4873</v>
      </c>
      <c r="D1403" s="10" t="s">
        <v>4849</v>
      </c>
      <c r="E1403" s="9" t="s">
        <v>4850</v>
      </c>
      <c r="F1403" s="9" t="s">
        <v>5483</v>
      </c>
      <c r="G1403" s="9" t="s">
        <v>4852</v>
      </c>
      <c r="H1403" s="9" t="s">
        <v>5484</v>
      </c>
      <c r="I1403" s="9" t="s">
        <v>5485</v>
      </c>
      <c r="J1403" s="9" t="s">
        <v>5486</v>
      </c>
      <c r="K1403" s="9" t="s">
        <v>5483</v>
      </c>
      <c r="L1403" s="218" t="s">
        <v>5487</v>
      </c>
      <c r="M1403" s="218">
        <v>86.903565979999996</v>
      </c>
      <c r="N1403" s="9" t="s">
        <v>6</v>
      </c>
      <c r="O1403" s="9" t="s">
        <v>5248</v>
      </c>
      <c r="P1403" s="9" t="s">
        <v>8</v>
      </c>
      <c r="Q1403" s="9"/>
      <c r="R1403" s="9"/>
      <c r="S1403" s="9">
        <v>3</v>
      </c>
      <c r="T1403" s="9" t="s">
        <v>2773</v>
      </c>
      <c r="U1403" s="9">
        <v>38250</v>
      </c>
      <c r="V1403" s="9" t="s">
        <v>5249</v>
      </c>
      <c r="W1403" s="10" t="s">
        <v>107</v>
      </c>
      <c r="X1403" s="10" t="s">
        <v>4857</v>
      </c>
    </row>
    <row r="1404" spans="1:24" s="4" customFormat="1" ht="80.099999999999994" customHeight="1" x14ac:dyDescent="0.25">
      <c r="A1404" s="9">
        <f t="shared" si="302"/>
        <v>1368</v>
      </c>
      <c r="B1404" s="9">
        <v>81</v>
      </c>
      <c r="C1404" s="9" t="s">
        <v>4873</v>
      </c>
      <c r="D1404" s="10" t="s">
        <v>4849</v>
      </c>
      <c r="E1404" s="9" t="s">
        <v>4850</v>
      </c>
      <c r="F1404" s="9" t="s">
        <v>5483</v>
      </c>
      <c r="G1404" s="9" t="s">
        <v>4852</v>
      </c>
      <c r="H1404" s="9" t="s">
        <v>5488</v>
      </c>
      <c r="I1404" s="9" t="s">
        <v>5489</v>
      </c>
      <c r="J1404" s="9" t="s">
        <v>5490</v>
      </c>
      <c r="K1404" s="9" t="s">
        <v>5483</v>
      </c>
      <c r="L1404" s="218">
        <v>28.280073560000002</v>
      </c>
      <c r="M1404" s="218">
        <v>69.036923759999993</v>
      </c>
      <c r="N1404" s="9" t="s">
        <v>6</v>
      </c>
      <c r="O1404" s="9" t="s">
        <v>5248</v>
      </c>
      <c r="P1404" s="9" t="s">
        <v>8</v>
      </c>
      <c r="Q1404" s="9"/>
      <c r="R1404" s="9"/>
      <c r="S1404" s="9">
        <v>3</v>
      </c>
      <c r="T1404" s="9" t="s">
        <v>2773</v>
      </c>
      <c r="U1404" s="9">
        <v>38250</v>
      </c>
      <c r="V1404" s="9" t="s">
        <v>5249</v>
      </c>
      <c r="W1404" s="10" t="s">
        <v>107</v>
      </c>
      <c r="X1404" s="10" t="s">
        <v>4857</v>
      </c>
    </row>
    <row r="1405" spans="1:24" s="4" customFormat="1" ht="80.099999999999994" customHeight="1" x14ac:dyDescent="0.25">
      <c r="A1405" s="9">
        <f t="shared" si="302"/>
        <v>1369</v>
      </c>
      <c r="B1405" s="9">
        <v>82</v>
      </c>
      <c r="C1405" s="9" t="s">
        <v>4873</v>
      </c>
      <c r="D1405" s="10" t="s">
        <v>4849</v>
      </c>
      <c r="E1405" s="9" t="s">
        <v>4850</v>
      </c>
      <c r="F1405" s="9" t="s">
        <v>5491</v>
      </c>
      <c r="G1405" s="9" t="s">
        <v>5292</v>
      </c>
      <c r="H1405" s="9" t="s">
        <v>5492</v>
      </c>
      <c r="I1405" s="9" t="s">
        <v>5493</v>
      </c>
      <c r="J1405" s="9" t="s">
        <v>5494</v>
      </c>
      <c r="K1405" s="9" t="s">
        <v>5491</v>
      </c>
      <c r="L1405" s="218" t="s">
        <v>5495</v>
      </c>
      <c r="M1405" s="218">
        <v>68.563250643999993</v>
      </c>
      <c r="N1405" s="9" t="s">
        <v>6</v>
      </c>
      <c r="O1405" s="9" t="s">
        <v>5248</v>
      </c>
      <c r="P1405" s="9" t="s">
        <v>8</v>
      </c>
      <c r="Q1405" s="9"/>
      <c r="R1405" s="9"/>
      <c r="S1405" s="9">
        <v>3</v>
      </c>
      <c r="T1405" s="9" t="s">
        <v>2773</v>
      </c>
      <c r="U1405" s="9">
        <v>38250</v>
      </c>
      <c r="V1405" s="9" t="s">
        <v>5249</v>
      </c>
      <c r="W1405" s="10" t="s">
        <v>107</v>
      </c>
      <c r="X1405" s="10" t="s">
        <v>4857</v>
      </c>
    </row>
    <row r="1406" spans="1:24" s="4" customFormat="1" ht="80.099999999999994" customHeight="1" x14ac:dyDescent="0.25">
      <c r="A1406" s="9">
        <f t="shared" si="302"/>
        <v>1370</v>
      </c>
      <c r="B1406" s="9">
        <v>83</v>
      </c>
      <c r="C1406" s="9" t="s">
        <v>4873</v>
      </c>
      <c r="D1406" s="10" t="s">
        <v>4849</v>
      </c>
      <c r="E1406" s="9" t="s">
        <v>4850</v>
      </c>
      <c r="F1406" s="9" t="s">
        <v>5491</v>
      </c>
      <c r="G1406" s="9" t="s">
        <v>5292</v>
      </c>
      <c r="H1406" s="9" t="s">
        <v>5496</v>
      </c>
      <c r="I1406" s="9" t="s">
        <v>5497</v>
      </c>
      <c r="J1406" s="9" t="s">
        <v>5498</v>
      </c>
      <c r="K1406" s="9" t="s">
        <v>5491</v>
      </c>
      <c r="L1406" s="218">
        <v>28.280555960000001</v>
      </c>
      <c r="M1406" s="218">
        <v>69.035659800000005</v>
      </c>
      <c r="N1406" s="9" t="s">
        <v>6</v>
      </c>
      <c r="O1406" s="9" t="s">
        <v>5248</v>
      </c>
      <c r="P1406" s="9" t="s">
        <v>8</v>
      </c>
      <c r="Q1406" s="9"/>
      <c r="R1406" s="9"/>
      <c r="S1406" s="9">
        <v>3</v>
      </c>
      <c r="T1406" s="9" t="s">
        <v>2773</v>
      </c>
      <c r="U1406" s="9">
        <v>38250</v>
      </c>
      <c r="V1406" s="9" t="s">
        <v>5249</v>
      </c>
      <c r="W1406" s="10" t="s">
        <v>107</v>
      </c>
      <c r="X1406" s="10" t="s">
        <v>4857</v>
      </c>
    </row>
    <row r="1407" spans="1:24" s="4" customFormat="1" ht="80.099999999999994" customHeight="1" x14ac:dyDescent="0.25">
      <c r="A1407" s="9">
        <f t="shared" si="302"/>
        <v>1371</v>
      </c>
      <c r="B1407" s="9">
        <v>84</v>
      </c>
      <c r="C1407" s="9" t="s">
        <v>4873</v>
      </c>
      <c r="D1407" s="10" t="s">
        <v>4849</v>
      </c>
      <c r="E1407" s="9" t="s">
        <v>4850</v>
      </c>
      <c r="F1407" s="9" t="s">
        <v>5340</v>
      </c>
      <c r="G1407" s="9" t="s">
        <v>5340</v>
      </c>
      <c r="H1407" s="9" t="s">
        <v>5499</v>
      </c>
      <c r="I1407" s="9" t="s">
        <v>5500</v>
      </c>
      <c r="J1407" s="9" t="s">
        <v>5501</v>
      </c>
      <c r="K1407" s="9" t="s">
        <v>5340</v>
      </c>
      <c r="L1407" s="219">
        <v>28.313583359999999</v>
      </c>
      <c r="M1407" s="219">
        <v>69.363193547999998</v>
      </c>
      <c r="N1407" s="9" t="s">
        <v>6</v>
      </c>
      <c r="O1407" s="9" t="s">
        <v>5248</v>
      </c>
      <c r="P1407" s="9" t="s">
        <v>8</v>
      </c>
      <c r="Q1407" s="9"/>
      <c r="R1407" s="9">
        <v>3</v>
      </c>
      <c r="S1407" s="9"/>
      <c r="T1407" s="9" t="s">
        <v>2773</v>
      </c>
      <c r="U1407" s="9">
        <v>38700</v>
      </c>
      <c r="V1407" s="9" t="s">
        <v>5249</v>
      </c>
      <c r="W1407" s="10" t="s">
        <v>107</v>
      </c>
      <c r="X1407" s="10" t="s">
        <v>4857</v>
      </c>
    </row>
    <row r="1408" spans="1:24" s="4" customFormat="1" ht="80.099999999999994" customHeight="1" x14ac:dyDescent="0.25">
      <c r="A1408" s="9">
        <f t="shared" si="302"/>
        <v>1372</v>
      </c>
      <c r="B1408" s="9">
        <v>85</v>
      </c>
      <c r="C1408" s="9" t="s">
        <v>4873</v>
      </c>
      <c r="D1408" s="10" t="s">
        <v>4849</v>
      </c>
      <c r="E1408" s="9" t="s">
        <v>4850</v>
      </c>
      <c r="F1408" s="9" t="s">
        <v>5420</v>
      </c>
      <c r="G1408" s="9" t="s">
        <v>4852</v>
      </c>
      <c r="H1408" s="9" t="s">
        <v>5502</v>
      </c>
      <c r="I1408" s="9" t="s">
        <v>5503</v>
      </c>
      <c r="J1408" s="9" t="s">
        <v>5504</v>
      </c>
      <c r="K1408" s="9" t="s">
        <v>5420</v>
      </c>
      <c r="L1408" s="219">
        <v>28.453509709999999</v>
      </c>
      <c r="M1408" s="219">
        <v>69.132786483999993</v>
      </c>
      <c r="N1408" s="9" t="s">
        <v>6</v>
      </c>
      <c r="O1408" s="9" t="s">
        <v>5248</v>
      </c>
      <c r="P1408" s="9" t="s">
        <v>8</v>
      </c>
      <c r="Q1408" s="9"/>
      <c r="R1408" s="9">
        <v>3</v>
      </c>
      <c r="S1408" s="9"/>
      <c r="T1408" s="9" t="s">
        <v>2773</v>
      </c>
      <c r="U1408" s="9">
        <v>38700</v>
      </c>
      <c r="V1408" s="9" t="s">
        <v>5249</v>
      </c>
      <c r="W1408" s="10" t="s">
        <v>107</v>
      </c>
      <c r="X1408" s="10" t="s">
        <v>4857</v>
      </c>
    </row>
    <row r="1409" spans="1:24" s="4" customFormat="1" ht="80.099999999999994" customHeight="1" x14ac:dyDescent="0.25">
      <c r="A1409" s="9">
        <f t="shared" si="302"/>
        <v>1373</v>
      </c>
      <c r="B1409" s="9">
        <v>86</v>
      </c>
      <c r="C1409" s="9" t="s">
        <v>4873</v>
      </c>
      <c r="D1409" s="10" t="s">
        <v>4849</v>
      </c>
      <c r="E1409" s="9" t="s">
        <v>4850</v>
      </c>
      <c r="F1409" s="9" t="s">
        <v>5505</v>
      </c>
      <c r="G1409" s="9" t="s">
        <v>4852</v>
      </c>
      <c r="H1409" s="9" t="s">
        <v>5506</v>
      </c>
      <c r="I1409" s="9" t="s">
        <v>5507</v>
      </c>
      <c r="J1409" s="9" t="s">
        <v>5508</v>
      </c>
      <c r="K1409" s="9" t="s">
        <v>5505</v>
      </c>
      <c r="L1409" s="219">
        <v>28.45218307</v>
      </c>
      <c r="M1409" s="219">
        <v>69.131813383999997</v>
      </c>
      <c r="N1409" s="9" t="s">
        <v>6</v>
      </c>
      <c r="O1409" s="9" t="s">
        <v>5248</v>
      </c>
      <c r="P1409" s="9" t="s">
        <v>8</v>
      </c>
      <c r="Q1409" s="9"/>
      <c r="R1409" s="9">
        <v>3</v>
      </c>
      <c r="S1409" s="9"/>
      <c r="T1409" s="9" t="s">
        <v>2773</v>
      </c>
      <c r="U1409" s="9">
        <v>38700</v>
      </c>
      <c r="V1409" s="9" t="s">
        <v>5249</v>
      </c>
      <c r="W1409" s="10" t="s">
        <v>107</v>
      </c>
      <c r="X1409" s="10" t="s">
        <v>4857</v>
      </c>
    </row>
    <row r="1410" spans="1:24" s="4" customFormat="1" ht="80.099999999999994" customHeight="1" x14ac:dyDescent="0.25">
      <c r="A1410" s="9">
        <f t="shared" si="302"/>
        <v>1374</v>
      </c>
      <c r="B1410" s="9">
        <v>87</v>
      </c>
      <c r="C1410" s="9" t="s">
        <v>4873</v>
      </c>
      <c r="D1410" s="10" t="s">
        <v>4849</v>
      </c>
      <c r="E1410" s="9" t="s">
        <v>4850</v>
      </c>
      <c r="F1410" s="9" t="s">
        <v>5509</v>
      </c>
      <c r="G1410" s="9" t="s">
        <v>4852</v>
      </c>
      <c r="H1410" s="9" t="s">
        <v>5510</v>
      </c>
      <c r="I1410" s="9" t="s">
        <v>5511</v>
      </c>
      <c r="J1410" s="9" t="s">
        <v>5512</v>
      </c>
      <c r="K1410" s="9" t="s">
        <v>5509</v>
      </c>
      <c r="L1410" s="219">
        <v>28.441780315999999</v>
      </c>
      <c r="M1410" s="219">
        <v>69.134891044</v>
      </c>
      <c r="N1410" s="9" t="s">
        <v>6</v>
      </c>
      <c r="O1410" s="9" t="s">
        <v>5248</v>
      </c>
      <c r="P1410" s="9" t="s">
        <v>8</v>
      </c>
      <c r="Q1410" s="9"/>
      <c r="R1410" s="9">
        <v>3</v>
      </c>
      <c r="S1410" s="9"/>
      <c r="T1410" s="9" t="s">
        <v>2773</v>
      </c>
      <c r="U1410" s="9">
        <v>38700</v>
      </c>
      <c r="V1410" s="9" t="s">
        <v>5249</v>
      </c>
      <c r="W1410" s="10" t="s">
        <v>107</v>
      </c>
      <c r="X1410" s="10" t="s">
        <v>4857</v>
      </c>
    </row>
    <row r="1411" spans="1:24" s="4" customFormat="1" ht="80.099999999999994" customHeight="1" x14ac:dyDescent="0.25">
      <c r="A1411" s="9">
        <f t="shared" si="302"/>
        <v>1375</v>
      </c>
      <c r="B1411" s="9">
        <v>88</v>
      </c>
      <c r="C1411" s="9" t="s">
        <v>4873</v>
      </c>
      <c r="D1411" s="10" t="s">
        <v>4849</v>
      </c>
      <c r="E1411" s="9" t="s">
        <v>4850</v>
      </c>
      <c r="F1411" s="9" t="s">
        <v>5505</v>
      </c>
      <c r="G1411" s="9" t="s">
        <v>4852</v>
      </c>
      <c r="H1411" s="9" t="s">
        <v>5513</v>
      </c>
      <c r="I1411" s="9" t="s">
        <v>5514</v>
      </c>
      <c r="J1411" s="9" t="s">
        <v>5515</v>
      </c>
      <c r="K1411" s="9" t="s">
        <v>5505</v>
      </c>
      <c r="L1411" s="219">
        <v>28.441791708</v>
      </c>
      <c r="M1411" s="219">
        <v>69.134911635999998</v>
      </c>
      <c r="N1411" s="9" t="s">
        <v>6</v>
      </c>
      <c r="O1411" s="9" t="s">
        <v>5248</v>
      </c>
      <c r="P1411" s="9" t="s">
        <v>8</v>
      </c>
      <c r="Q1411" s="9"/>
      <c r="R1411" s="9">
        <v>3</v>
      </c>
      <c r="S1411" s="9"/>
      <c r="T1411" s="9" t="s">
        <v>2773</v>
      </c>
      <c r="U1411" s="9">
        <v>38700</v>
      </c>
      <c r="V1411" s="9" t="s">
        <v>5249</v>
      </c>
      <c r="W1411" s="10" t="s">
        <v>107</v>
      </c>
      <c r="X1411" s="10" t="s">
        <v>4857</v>
      </c>
    </row>
    <row r="1412" spans="1:24" s="4" customFormat="1" ht="80.099999999999994" customHeight="1" x14ac:dyDescent="0.25">
      <c r="A1412" s="9">
        <f t="shared" si="302"/>
        <v>1376</v>
      </c>
      <c r="B1412" s="9">
        <v>89</v>
      </c>
      <c r="C1412" s="9" t="s">
        <v>4873</v>
      </c>
      <c r="D1412" s="10" t="s">
        <v>4849</v>
      </c>
      <c r="E1412" s="9" t="s">
        <v>4850</v>
      </c>
      <c r="F1412" s="9" t="s">
        <v>5420</v>
      </c>
      <c r="G1412" s="9" t="s">
        <v>4852</v>
      </c>
      <c r="H1412" s="9" t="s">
        <v>5516</v>
      </c>
      <c r="I1412" s="9" t="s">
        <v>5517</v>
      </c>
      <c r="J1412" s="9" t="s">
        <v>5518</v>
      </c>
      <c r="K1412" s="9" t="s">
        <v>5420</v>
      </c>
      <c r="L1412" s="219">
        <v>28.441246344</v>
      </c>
      <c r="M1412" s="219">
        <v>69.135744759999994</v>
      </c>
      <c r="N1412" s="9" t="s">
        <v>6</v>
      </c>
      <c r="O1412" s="9" t="s">
        <v>5248</v>
      </c>
      <c r="P1412" s="9" t="s">
        <v>8</v>
      </c>
      <c r="Q1412" s="9"/>
      <c r="R1412" s="9">
        <v>3</v>
      </c>
      <c r="S1412" s="9"/>
      <c r="T1412" s="9" t="s">
        <v>2773</v>
      </c>
      <c r="U1412" s="9">
        <v>38700</v>
      </c>
      <c r="V1412" s="9" t="s">
        <v>5249</v>
      </c>
      <c r="W1412" s="10" t="s">
        <v>107</v>
      </c>
      <c r="X1412" s="10" t="s">
        <v>4857</v>
      </c>
    </row>
    <row r="1413" spans="1:24" s="4" customFormat="1" ht="80.099999999999994" customHeight="1" x14ac:dyDescent="0.25">
      <c r="A1413" s="9">
        <f t="shared" si="302"/>
        <v>1377</v>
      </c>
      <c r="B1413" s="9">
        <v>90</v>
      </c>
      <c r="C1413" s="9" t="s">
        <v>4873</v>
      </c>
      <c r="D1413" s="10" t="s">
        <v>4849</v>
      </c>
      <c r="E1413" s="9" t="s">
        <v>4850</v>
      </c>
      <c r="F1413" s="9" t="s">
        <v>5420</v>
      </c>
      <c r="G1413" s="9" t="s">
        <v>4852</v>
      </c>
      <c r="H1413" s="9" t="s">
        <v>5519</v>
      </c>
      <c r="I1413" s="9" t="s">
        <v>5520</v>
      </c>
      <c r="J1413" s="9" t="s">
        <v>5521</v>
      </c>
      <c r="K1413" s="9" t="s">
        <v>5420</v>
      </c>
      <c r="L1413" s="219">
        <v>28.424302169000001</v>
      </c>
      <c r="M1413" s="219">
        <v>69.125267719999997</v>
      </c>
      <c r="N1413" s="9" t="s">
        <v>6</v>
      </c>
      <c r="O1413" s="9" t="s">
        <v>5248</v>
      </c>
      <c r="P1413" s="9" t="s">
        <v>8</v>
      </c>
      <c r="Q1413" s="9"/>
      <c r="R1413" s="9">
        <v>3</v>
      </c>
      <c r="S1413" s="9"/>
      <c r="T1413" s="9" t="s">
        <v>2773</v>
      </c>
      <c r="U1413" s="9">
        <v>38700</v>
      </c>
      <c r="V1413" s="9" t="s">
        <v>5249</v>
      </c>
      <c r="W1413" s="10" t="s">
        <v>107</v>
      </c>
      <c r="X1413" s="10" t="s">
        <v>4857</v>
      </c>
    </row>
    <row r="1414" spans="1:24" s="4" customFormat="1" ht="80.099999999999994" customHeight="1" x14ac:dyDescent="0.25">
      <c r="A1414" s="9">
        <f t="shared" si="302"/>
        <v>1378</v>
      </c>
      <c r="B1414" s="9">
        <v>91</v>
      </c>
      <c r="C1414" s="9" t="s">
        <v>4873</v>
      </c>
      <c r="D1414" s="10" t="s">
        <v>4849</v>
      </c>
      <c r="E1414" s="9" t="s">
        <v>4850</v>
      </c>
      <c r="F1414" s="9" t="s">
        <v>5505</v>
      </c>
      <c r="G1414" s="9" t="s">
        <v>4852</v>
      </c>
      <c r="H1414" s="9" t="s">
        <v>5522</v>
      </c>
      <c r="I1414" s="9" t="s">
        <v>5523</v>
      </c>
      <c r="J1414" s="9" t="s">
        <v>5524</v>
      </c>
      <c r="K1414" s="9" t="s">
        <v>5505</v>
      </c>
      <c r="L1414" s="219">
        <v>28.424302900000001</v>
      </c>
      <c r="M1414" s="219">
        <v>69.252677771999998</v>
      </c>
      <c r="N1414" s="9" t="s">
        <v>6</v>
      </c>
      <c r="O1414" s="9" t="s">
        <v>5248</v>
      </c>
      <c r="P1414" s="9" t="s">
        <v>8</v>
      </c>
      <c r="Q1414" s="9"/>
      <c r="R1414" s="9">
        <v>3</v>
      </c>
      <c r="S1414" s="9"/>
      <c r="T1414" s="9" t="s">
        <v>2773</v>
      </c>
      <c r="U1414" s="9">
        <v>38700</v>
      </c>
      <c r="V1414" s="9" t="s">
        <v>5249</v>
      </c>
      <c r="W1414" s="10" t="s">
        <v>107</v>
      </c>
      <c r="X1414" s="10" t="s">
        <v>4857</v>
      </c>
    </row>
    <row r="1415" spans="1:24" s="4" customFormat="1" ht="80.099999999999994" customHeight="1" x14ac:dyDescent="0.25">
      <c r="A1415" s="9">
        <f t="shared" si="302"/>
        <v>1379</v>
      </c>
      <c r="B1415" s="9">
        <v>92</v>
      </c>
      <c r="C1415" s="9" t="s">
        <v>4873</v>
      </c>
      <c r="D1415" s="10" t="s">
        <v>4849</v>
      </c>
      <c r="E1415" s="9" t="s">
        <v>4850</v>
      </c>
      <c r="F1415" s="9" t="s">
        <v>5525</v>
      </c>
      <c r="G1415" s="9" t="s">
        <v>4852</v>
      </c>
      <c r="H1415" s="9" t="s">
        <v>5526</v>
      </c>
      <c r="I1415" s="9" t="s">
        <v>5527</v>
      </c>
      <c r="J1415" s="9" t="s">
        <v>5528</v>
      </c>
      <c r="K1415" s="9" t="s">
        <v>5525</v>
      </c>
      <c r="L1415" s="219">
        <v>28.424300379999998</v>
      </c>
      <c r="M1415" s="219">
        <v>69.125261507999994</v>
      </c>
      <c r="N1415" s="9" t="s">
        <v>6</v>
      </c>
      <c r="O1415" s="9" t="s">
        <v>5248</v>
      </c>
      <c r="P1415" s="9" t="s">
        <v>8</v>
      </c>
      <c r="Q1415" s="9"/>
      <c r="R1415" s="9">
        <v>3</v>
      </c>
      <c r="S1415" s="9"/>
      <c r="T1415" s="9" t="s">
        <v>2773</v>
      </c>
      <c r="U1415" s="9">
        <v>38700</v>
      </c>
      <c r="V1415" s="9" t="s">
        <v>5249</v>
      </c>
      <c r="W1415" s="10" t="s">
        <v>107</v>
      </c>
      <c r="X1415" s="10" t="s">
        <v>4857</v>
      </c>
    </row>
    <row r="1416" spans="1:24" s="4" customFormat="1" ht="80.099999999999994" customHeight="1" x14ac:dyDescent="0.25">
      <c r="A1416" s="9">
        <f t="shared" si="302"/>
        <v>1380</v>
      </c>
      <c r="B1416" s="9">
        <v>93</v>
      </c>
      <c r="C1416" s="9" t="s">
        <v>4873</v>
      </c>
      <c r="D1416" s="10" t="s">
        <v>4849</v>
      </c>
      <c r="E1416" s="9" t="s">
        <v>4850</v>
      </c>
      <c r="F1416" s="9" t="s">
        <v>5420</v>
      </c>
      <c r="G1416" s="9" t="s">
        <v>4852</v>
      </c>
      <c r="H1416" s="9" t="s">
        <v>5529</v>
      </c>
      <c r="I1416" s="9" t="s">
        <v>5530</v>
      </c>
      <c r="J1416" s="9" t="s">
        <v>5531</v>
      </c>
      <c r="K1416" s="9" t="s">
        <v>5420</v>
      </c>
      <c r="L1416" s="219">
        <v>28.421576080000001</v>
      </c>
      <c r="M1416" s="219">
        <v>69.124581324000005</v>
      </c>
      <c r="N1416" s="9" t="s">
        <v>6</v>
      </c>
      <c r="O1416" s="9" t="s">
        <v>5248</v>
      </c>
      <c r="P1416" s="9" t="s">
        <v>8</v>
      </c>
      <c r="Q1416" s="9"/>
      <c r="R1416" s="9">
        <v>3</v>
      </c>
      <c r="S1416" s="9"/>
      <c r="T1416" s="9" t="s">
        <v>2773</v>
      </c>
      <c r="U1416" s="9">
        <v>38700</v>
      </c>
      <c r="V1416" s="9" t="s">
        <v>5249</v>
      </c>
      <c r="W1416" s="10" t="s">
        <v>107</v>
      </c>
      <c r="X1416" s="10" t="s">
        <v>4857</v>
      </c>
    </row>
    <row r="1417" spans="1:24" s="4" customFormat="1" ht="80.099999999999994" customHeight="1" x14ac:dyDescent="0.25">
      <c r="A1417" s="9">
        <f t="shared" si="302"/>
        <v>1381</v>
      </c>
      <c r="B1417" s="9">
        <v>94</v>
      </c>
      <c r="C1417" s="9" t="s">
        <v>4873</v>
      </c>
      <c r="D1417" s="10" t="s">
        <v>4849</v>
      </c>
      <c r="E1417" s="9" t="s">
        <v>4850</v>
      </c>
      <c r="F1417" s="9" t="s">
        <v>5505</v>
      </c>
      <c r="G1417" s="9" t="s">
        <v>4852</v>
      </c>
      <c r="H1417" s="9" t="s">
        <v>2607</v>
      </c>
      <c r="I1417" s="9" t="s">
        <v>5532</v>
      </c>
      <c r="J1417" s="9" t="s">
        <v>5533</v>
      </c>
      <c r="K1417" s="9" t="s">
        <v>5505</v>
      </c>
      <c r="L1417" s="219">
        <v>28.441982159999998</v>
      </c>
      <c r="M1417" s="219">
        <v>69.123168305999997</v>
      </c>
      <c r="N1417" s="9" t="s">
        <v>6</v>
      </c>
      <c r="O1417" s="9" t="s">
        <v>5248</v>
      </c>
      <c r="P1417" s="9" t="s">
        <v>8</v>
      </c>
      <c r="Q1417" s="9"/>
      <c r="R1417" s="9">
        <v>3</v>
      </c>
      <c r="S1417" s="9"/>
      <c r="T1417" s="9" t="s">
        <v>2773</v>
      </c>
      <c r="U1417" s="9">
        <v>38700</v>
      </c>
      <c r="V1417" s="9" t="s">
        <v>5249</v>
      </c>
      <c r="W1417" s="10" t="s">
        <v>107</v>
      </c>
      <c r="X1417" s="10" t="s">
        <v>4857</v>
      </c>
    </row>
    <row r="1418" spans="1:24" s="4" customFormat="1" ht="80.099999999999994" customHeight="1" x14ac:dyDescent="0.25">
      <c r="A1418" s="9">
        <f t="shared" si="302"/>
        <v>1382</v>
      </c>
      <c r="B1418" s="9">
        <v>95</v>
      </c>
      <c r="C1418" s="9" t="s">
        <v>4873</v>
      </c>
      <c r="D1418" s="10" t="s">
        <v>4849</v>
      </c>
      <c r="E1418" s="9" t="s">
        <v>4850</v>
      </c>
      <c r="F1418" s="9" t="s">
        <v>5420</v>
      </c>
      <c r="G1418" s="9" t="s">
        <v>4852</v>
      </c>
      <c r="H1418" s="9" t="s">
        <v>5534</v>
      </c>
      <c r="I1418" s="9" t="s">
        <v>5535</v>
      </c>
      <c r="J1418" s="9" t="s">
        <v>5536</v>
      </c>
      <c r="K1418" s="9" t="s">
        <v>5420</v>
      </c>
      <c r="L1418" s="219">
        <v>28.441727432</v>
      </c>
      <c r="M1418" s="219">
        <v>69.361424</v>
      </c>
      <c r="N1418" s="9" t="s">
        <v>6</v>
      </c>
      <c r="O1418" s="9" t="s">
        <v>5248</v>
      </c>
      <c r="P1418" s="9" t="s">
        <v>8</v>
      </c>
      <c r="Q1418" s="9"/>
      <c r="R1418" s="9">
        <v>3</v>
      </c>
      <c r="S1418" s="9"/>
      <c r="T1418" s="9" t="s">
        <v>2773</v>
      </c>
      <c r="U1418" s="9">
        <v>38700</v>
      </c>
      <c r="V1418" s="9" t="s">
        <v>5249</v>
      </c>
      <c r="W1418" s="10" t="s">
        <v>107</v>
      </c>
      <c r="X1418" s="10" t="s">
        <v>4857</v>
      </c>
    </row>
    <row r="1419" spans="1:24" s="4" customFormat="1" ht="80.099999999999994" customHeight="1" x14ac:dyDescent="0.25">
      <c r="A1419" s="9">
        <f t="shared" si="302"/>
        <v>1383</v>
      </c>
      <c r="B1419" s="9">
        <v>96</v>
      </c>
      <c r="C1419" s="9" t="s">
        <v>4873</v>
      </c>
      <c r="D1419" s="10" t="s">
        <v>4849</v>
      </c>
      <c r="E1419" s="9" t="s">
        <v>4850</v>
      </c>
      <c r="F1419" s="9" t="s">
        <v>5420</v>
      </c>
      <c r="G1419" s="9" t="s">
        <v>4852</v>
      </c>
      <c r="H1419" s="9" t="s">
        <v>5537</v>
      </c>
      <c r="I1419" s="9" t="s">
        <v>5538</v>
      </c>
      <c r="J1419" s="9" t="s">
        <v>5539</v>
      </c>
      <c r="K1419" s="9" t="s">
        <v>5420</v>
      </c>
      <c r="L1419" s="219">
        <v>28.433965700000002</v>
      </c>
      <c r="M1419" s="219">
        <v>69.131849836000001</v>
      </c>
      <c r="N1419" s="9" t="s">
        <v>6</v>
      </c>
      <c r="O1419" s="9" t="s">
        <v>5248</v>
      </c>
      <c r="P1419" s="9" t="s">
        <v>8</v>
      </c>
      <c r="Q1419" s="9"/>
      <c r="R1419" s="9">
        <v>3</v>
      </c>
      <c r="S1419" s="9"/>
      <c r="T1419" s="9" t="s">
        <v>2773</v>
      </c>
      <c r="U1419" s="9">
        <v>38700</v>
      </c>
      <c r="V1419" s="9" t="s">
        <v>5249</v>
      </c>
      <c r="W1419" s="10" t="s">
        <v>107</v>
      </c>
      <c r="X1419" s="10" t="s">
        <v>4857</v>
      </c>
    </row>
    <row r="1420" spans="1:24" s="4" customFormat="1" ht="80.099999999999994" customHeight="1" x14ac:dyDescent="0.25">
      <c r="A1420" s="9">
        <f t="shared" si="302"/>
        <v>1384</v>
      </c>
      <c r="B1420" s="9">
        <v>97</v>
      </c>
      <c r="C1420" s="9" t="s">
        <v>4873</v>
      </c>
      <c r="D1420" s="10" t="s">
        <v>4849</v>
      </c>
      <c r="E1420" s="9" t="s">
        <v>4850</v>
      </c>
      <c r="F1420" s="9" t="s">
        <v>5525</v>
      </c>
      <c r="G1420" s="9" t="s">
        <v>4852</v>
      </c>
      <c r="H1420" s="9" t="s">
        <v>5540</v>
      </c>
      <c r="I1420" s="9" t="s">
        <v>5541</v>
      </c>
      <c r="J1420" s="9" t="s">
        <v>5542</v>
      </c>
      <c r="K1420" s="9" t="s">
        <v>5525</v>
      </c>
      <c r="L1420" s="219">
        <v>28.433974916</v>
      </c>
      <c r="M1420" s="219">
        <v>69.131836804000002</v>
      </c>
      <c r="N1420" s="9" t="s">
        <v>6</v>
      </c>
      <c r="O1420" s="9" t="s">
        <v>5248</v>
      </c>
      <c r="P1420" s="9" t="s">
        <v>8</v>
      </c>
      <c r="Q1420" s="9"/>
      <c r="R1420" s="9">
        <v>3</v>
      </c>
      <c r="S1420" s="9"/>
      <c r="T1420" s="9" t="s">
        <v>2773</v>
      </c>
      <c r="U1420" s="9">
        <v>38700</v>
      </c>
      <c r="V1420" s="9" t="s">
        <v>5249</v>
      </c>
      <c r="W1420" s="10" t="s">
        <v>107</v>
      </c>
      <c r="X1420" s="10" t="s">
        <v>4857</v>
      </c>
    </row>
    <row r="1421" spans="1:24" s="4" customFormat="1" ht="80.099999999999994" customHeight="1" x14ac:dyDescent="0.25">
      <c r="A1421" s="9">
        <f t="shared" si="302"/>
        <v>1385</v>
      </c>
      <c r="B1421" s="9">
        <v>98</v>
      </c>
      <c r="C1421" s="9" t="s">
        <v>4873</v>
      </c>
      <c r="D1421" s="10" t="s">
        <v>4849</v>
      </c>
      <c r="E1421" s="9" t="s">
        <v>4850</v>
      </c>
      <c r="F1421" s="9" t="s">
        <v>5420</v>
      </c>
      <c r="G1421" s="9" t="s">
        <v>4852</v>
      </c>
      <c r="H1421" s="9" t="s">
        <v>5543</v>
      </c>
      <c r="I1421" s="9" t="s">
        <v>5544</v>
      </c>
      <c r="J1421" s="9" t="s">
        <v>5545</v>
      </c>
      <c r="K1421" s="9" t="s">
        <v>5420</v>
      </c>
      <c r="L1421" s="219">
        <v>28.444628420000001</v>
      </c>
      <c r="M1421" s="219">
        <v>69.133730872000001</v>
      </c>
      <c r="N1421" s="9" t="s">
        <v>6</v>
      </c>
      <c r="O1421" s="9" t="s">
        <v>5248</v>
      </c>
      <c r="P1421" s="9" t="s">
        <v>8</v>
      </c>
      <c r="Q1421" s="9"/>
      <c r="R1421" s="9">
        <v>3</v>
      </c>
      <c r="S1421" s="9"/>
      <c r="T1421" s="9" t="s">
        <v>2773</v>
      </c>
      <c r="U1421" s="9">
        <v>38700</v>
      </c>
      <c r="V1421" s="9" t="s">
        <v>5249</v>
      </c>
      <c r="W1421" s="10" t="s">
        <v>107</v>
      </c>
      <c r="X1421" s="10" t="s">
        <v>4857</v>
      </c>
    </row>
    <row r="1422" spans="1:24" s="4" customFormat="1" ht="80.099999999999994" customHeight="1" x14ac:dyDescent="0.25">
      <c r="A1422" s="9">
        <f t="shared" si="302"/>
        <v>1386</v>
      </c>
      <c r="B1422" s="9">
        <v>99</v>
      </c>
      <c r="C1422" s="9" t="s">
        <v>4873</v>
      </c>
      <c r="D1422" s="10" t="s">
        <v>4849</v>
      </c>
      <c r="E1422" s="9" t="s">
        <v>4850</v>
      </c>
      <c r="F1422" s="9" t="s">
        <v>5505</v>
      </c>
      <c r="G1422" s="9" t="s">
        <v>4852</v>
      </c>
      <c r="H1422" s="9" t="s">
        <v>3013</v>
      </c>
      <c r="I1422" s="9" t="s">
        <v>5546</v>
      </c>
      <c r="J1422" s="9" t="s">
        <v>5547</v>
      </c>
      <c r="K1422" s="9" t="s">
        <v>5505</v>
      </c>
      <c r="L1422" s="219">
        <v>28.445272043999999</v>
      </c>
      <c r="M1422" s="219">
        <v>69.132521163999996</v>
      </c>
      <c r="N1422" s="9" t="s">
        <v>6</v>
      </c>
      <c r="O1422" s="9" t="s">
        <v>5248</v>
      </c>
      <c r="P1422" s="9" t="s">
        <v>8</v>
      </c>
      <c r="Q1422" s="9"/>
      <c r="R1422" s="9">
        <v>3</v>
      </c>
      <c r="S1422" s="9"/>
      <c r="T1422" s="9" t="s">
        <v>2773</v>
      </c>
      <c r="U1422" s="9">
        <v>38700</v>
      </c>
      <c r="V1422" s="9" t="s">
        <v>5249</v>
      </c>
      <c r="W1422" s="10" t="s">
        <v>107</v>
      </c>
      <c r="X1422" s="10" t="s">
        <v>4857</v>
      </c>
    </row>
    <row r="1423" spans="1:24" s="4" customFormat="1" ht="80.099999999999994" customHeight="1" x14ac:dyDescent="0.25">
      <c r="A1423" s="9">
        <f t="shared" si="302"/>
        <v>1387</v>
      </c>
      <c r="B1423" s="9">
        <v>100</v>
      </c>
      <c r="C1423" s="9" t="s">
        <v>4873</v>
      </c>
      <c r="D1423" s="10" t="s">
        <v>4849</v>
      </c>
      <c r="E1423" s="9" t="s">
        <v>4850</v>
      </c>
      <c r="F1423" s="9" t="s">
        <v>5420</v>
      </c>
      <c r="G1423" s="9" t="s">
        <v>4852</v>
      </c>
      <c r="H1423" s="9" t="s">
        <v>5548</v>
      </c>
      <c r="I1423" s="9" t="s">
        <v>5549</v>
      </c>
      <c r="J1423" s="9" t="s">
        <v>5550</v>
      </c>
      <c r="K1423" s="9" t="s">
        <v>5420</v>
      </c>
      <c r="L1423" s="219">
        <v>28.445293536000001</v>
      </c>
      <c r="M1423" s="219">
        <v>69.132545571999998</v>
      </c>
      <c r="N1423" s="9" t="s">
        <v>6</v>
      </c>
      <c r="O1423" s="9" t="s">
        <v>5248</v>
      </c>
      <c r="P1423" s="9" t="s">
        <v>8</v>
      </c>
      <c r="Q1423" s="9"/>
      <c r="R1423" s="9">
        <v>3</v>
      </c>
      <c r="S1423" s="9"/>
      <c r="T1423" s="9" t="s">
        <v>2773</v>
      </c>
      <c r="U1423" s="9">
        <v>38700</v>
      </c>
      <c r="V1423" s="9" t="s">
        <v>5249</v>
      </c>
      <c r="W1423" s="10" t="s">
        <v>107</v>
      </c>
      <c r="X1423" s="10" t="s">
        <v>4857</v>
      </c>
    </row>
    <row r="1424" spans="1:24" s="4" customFormat="1" ht="80.099999999999994" customHeight="1" x14ac:dyDescent="0.25">
      <c r="A1424" s="9">
        <f t="shared" si="302"/>
        <v>1388</v>
      </c>
      <c r="B1424" s="9">
        <v>101</v>
      </c>
      <c r="C1424" s="9" t="s">
        <v>4873</v>
      </c>
      <c r="D1424" s="10" t="s">
        <v>4849</v>
      </c>
      <c r="E1424" s="9" t="s">
        <v>4850</v>
      </c>
      <c r="F1424" s="9" t="s">
        <v>5420</v>
      </c>
      <c r="G1424" s="9" t="s">
        <v>4852</v>
      </c>
      <c r="H1424" s="9" t="s">
        <v>5551</v>
      </c>
      <c r="I1424" s="9" t="s">
        <v>5552</v>
      </c>
      <c r="J1424" s="9" t="s">
        <v>5553</v>
      </c>
      <c r="K1424" s="9" t="s">
        <v>5420</v>
      </c>
      <c r="L1424" s="219">
        <v>28.44024392</v>
      </c>
      <c r="M1424" s="219">
        <v>69.123770248</v>
      </c>
      <c r="N1424" s="9" t="s">
        <v>6</v>
      </c>
      <c r="O1424" s="9" t="s">
        <v>5248</v>
      </c>
      <c r="P1424" s="9" t="s">
        <v>8</v>
      </c>
      <c r="Q1424" s="9"/>
      <c r="R1424" s="9">
        <v>3</v>
      </c>
      <c r="S1424" s="9"/>
      <c r="T1424" s="9" t="s">
        <v>2773</v>
      </c>
      <c r="U1424" s="9">
        <v>38700</v>
      </c>
      <c r="V1424" s="9" t="s">
        <v>5249</v>
      </c>
      <c r="W1424" s="10" t="s">
        <v>107</v>
      </c>
      <c r="X1424" s="10" t="s">
        <v>4857</v>
      </c>
    </row>
    <row r="1425" spans="1:24" s="4" customFormat="1" ht="80.099999999999994" customHeight="1" x14ac:dyDescent="0.25">
      <c r="A1425" s="9">
        <f t="shared" si="302"/>
        <v>1389</v>
      </c>
      <c r="B1425" s="9">
        <v>102</v>
      </c>
      <c r="C1425" s="9" t="s">
        <v>4873</v>
      </c>
      <c r="D1425" s="10" t="s">
        <v>4849</v>
      </c>
      <c r="E1425" s="9" t="s">
        <v>4850</v>
      </c>
      <c r="F1425" s="9" t="s">
        <v>5554</v>
      </c>
      <c r="G1425" s="9" t="s">
        <v>4852</v>
      </c>
      <c r="H1425" s="9" t="s">
        <v>5555</v>
      </c>
      <c r="I1425" s="9" t="s">
        <v>5556</v>
      </c>
      <c r="J1425" s="9" t="s">
        <v>5557</v>
      </c>
      <c r="K1425" s="9" t="s">
        <v>5554</v>
      </c>
      <c r="L1425" s="219">
        <v>28.44022116</v>
      </c>
      <c r="M1425" s="219">
        <v>69.32774388</v>
      </c>
      <c r="N1425" s="9" t="s">
        <v>6</v>
      </c>
      <c r="O1425" s="9" t="s">
        <v>5248</v>
      </c>
      <c r="P1425" s="9" t="s">
        <v>8</v>
      </c>
      <c r="Q1425" s="9"/>
      <c r="R1425" s="9">
        <v>3</v>
      </c>
      <c r="S1425" s="9"/>
      <c r="T1425" s="9" t="s">
        <v>2773</v>
      </c>
      <c r="U1425" s="9">
        <v>38700</v>
      </c>
      <c r="V1425" s="9" t="s">
        <v>5249</v>
      </c>
      <c r="W1425" s="10" t="s">
        <v>107</v>
      </c>
      <c r="X1425" s="10" t="s">
        <v>4857</v>
      </c>
    </row>
    <row r="1426" spans="1:24" s="4" customFormat="1" ht="80.099999999999994" customHeight="1" x14ac:dyDescent="0.25">
      <c r="A1426" s="9">
        <f t="shared" si="302"/>
        <v>1390</v>
      </c>
      <c r="B1426" s="9">
        <v>103</v>
      </c>
      <c r="C1426" s="9" t="s">
        <v>4873</v>
      </c>
      <c r="D1426" s="10" t="s">
        <v>4849</v>
      </c>
      <c r="E1426" s="9" t="s">
        <v>4850</v>
      </c>
      <c r="F1426" s="9" t="s">
        <v>5420</v>
      </c>
      <c r="G1426" s="9" t="s">
        <v>4852</v>
      </c>
      <c r="H1426" s="9" t="s">
        <v>4125</v>
      </c>
      <c r="I1426" s="9" t="s">
        <v>5558</v>
      </c>
      <c r="J1426" s="9" t="s">
        <v>5559</v>
      </c>
      <c r="K1426" s="9" t="s">
        <v>5420</v>
      </c>
      <c r="L1426" s="219">
        <v>28.443295303999999</v>
      </c>
      <c r="M1426" s="219">
        <v>69.131937735999998</v>
      </c>
      <c r="N1426" s="9" t="s">
        <v>6</v>
      </c>
      <c r="O1426" s="9" t="s">
        <v>5248</v>
      </c>
      <c r="P1426" s="9" t="s">
        <v>8</v>
      </c>
      <c r="Q1426" s="9"/>
      <c r="R1426" s="9">
        <v>3</v>
      </c>
      <c r="S1426" s="9"/>
      <c r="T1426" s="9" t="s">
        <v>2773</v>
      </c>
      <c r="U1426" s="9">
        <v>38700</v>
      </c>
      <c r="V1426" s="9" t="s">
        <v>5249</v>
      </c>
      <c r="W1426" s="10" t="s">
        <v>107</v>
      </c>
      <c r="X1426" s="10" t="s">
        <v>4857</v>
      </c>
    </row>
    <row r="1427" spans="1:24" s="4" customFormat="1" ht="80.099999999999994" customHeight="1" x14ac:dyDescent="0.25">
      <c r="A1427" s="9">
        <f t="shared" si="302"/>
        <v>1391</v>
      </c>
      <c r="B1427" s="9">
        <v>104</v>
      </c>
      <c r="C1427" s="9" t="s">
        <v>4873</v>
      </c>
      <c r="D1427" s="10" t="s">
        <v>4849</v>
      </c>
      <c r="E1427" s="9" t="s">
        <v>4850</v>
      </c>
      <c r="F1427" s="9" t="s">
        <v>5525</v>
      </c>
      <c r="G1427" s="9" t="s">
        <v>4852</v>
      </c>
      <c r="H1427" s="9" t="s">
        <v>5560</v>
      </c>
      <c r="I1427" s="9" t="s">
        <v>5561</v>
      </c>
      <c r="J1427" s="9" t="s">
        <v>5562</v>
      </c>
      <c r="K1427" s="9" t="s">
        <v>5525</v>
      </c>
      <c r="L1427" s="219">
        <v>28.443260859999999</v>
      </c>
      <c r="M1427" s="219">
        <v>69.131978251999996</v>
      </c>
      <c r="N1427" s="9" t="s">
        <v>6</v>
      </c>
      <c r="O1427" s="9" t="s">
        <v>5248</v>
      </c>
      <c r="P1427" s="9" t="s">
        <v>8</v>
      </c>
      <c r="Q1427" s="9"/>
      <c r="R1427" s="9">
        <v>3</v>
      </c>
      <c r="S1427" s="9"/>
      <c r="T1427" s="9" t="s">
        <v>2773</v>
      </c>
      <c r="U1427" s="9">
        <v>38700</v>
      </c>
      <c r="V1427" s="9" t="s">
        <v>5249</v>
      </c>
      <c r="W1427" s="10" t="s">
        <v>107</v>
      </c>
      <c r="X1427" s="10" t="s">
        <v>4857</v>
      </c>
    </row>
    <row r="1428" spans="1:24" s="4" customFormat="1" ht="80.099999999999994" customHeight="1" x14ac:dyDescent="0.25">
      <c r="A1428" s="9">
        <f t="shared" si="302"/>
        <v>1392</v>
      </c>
      <c r="B1428" s="9">
        <v>105</v>
      </c>
      <c r="C1428" s="9" t="s">
        <v>4873</v>
      </c>
      <c r="D1428" s="10" t="s">
        <v>4849</v>
      </c>
      <c r="E1428" s="9" t="s">
        <v>4850</v>
      </c>
      <c r="F1428" s="9" t="s">
        <v>5340</v>
      </c>
      <c r="G1428" s="9" t="s">
        <v>5340</v>
      </c>
      <c r="H1428" s="9" t="s">
        <v>2960</v>
      </c>
      <c r="I1428" s="9" t="s">
        <v>5563</v>
      </c>
      <c r="J1428" s="9" t="s">
        <v>5564</v>
      </c>
      <c r="K1428" s="9" t="s">
        <v>5340</v>
      </c>
      <c r="L1428" s="219">
        <v>28.313591983999999</v>
      </c>
      <c r="M1428" s="219">
        <v>68.363250644000004</v>
      </c>
      <c r="N1428" s="9" t="s">
        <v>6</v>
      </c>
      <c r="O1428" s="9" t="s">
        <v>5248</v>
      </c>
      <c r="P1428" s="9" t="s">
        <v>8</v>
      </c>
      <c r="Q1428" s="9"/>
      <c r="R1428" s="9">
        <v>3</v>
      </c>
      <c r="S1428" s="9"/>
      <c r="T1428" s="9" t="s">
        <v>2773</v>
      </c>
      <c r="U1428" s="9">
        <v>38700</v>
      </c>
      <c r="V1428" s="9" t="s">
        <v>5249</v>
      </c>
      <c r="W1428" s="10" t="s">
        <v>107</v>
      </c>
      <c r="X1428" s="10" t="s">
        <v>4857</v>
      </c>
    </row>
    <row r="1429" spans="1:24" s="4" customFormat="1" ht="80.099999999999994" customHeight="1" x14ac:dyDescent="0.25">
      <c r="A1429" s="9">
        <f t="shared" si="302"/>
        <v>1393</v>
      </c>
      <c r="B1429" s="9">
        <v>106</v>
      </c>
      <c r="C1429" s="9" t="s">
        <v>4873</v>
      </c>
      <c r="D1429" s="10" t="s">
        <v>4849</v>
      </c>
      <c r="E1429" s="9" t="s">
        <v>4850</v>
      </c>
      <c r="F1429" s="9" t="s">
        <v>5340</v>
      </c>
      <c r="G1429" s="9" t="s">
        <v>5340</v>
      </c>
      <c r="H1429" s="9" t="s">
        <v>5565</v>
      </c>
      <c r="I1429" s="9" t="s">
        <v>5566</v>
      </c>
      <c r="J1429" s="9" t="s">
        <v>5567</v>
      </c>
      <c r="K1429" s="9" t="s">
        <v>5340</v>
      </c>
      <c r="L1429" s="219">
        <v>28.313654155999998</v>
      </c>
      <c r="M1429" s="219">
        <v>68.563360399999993</v>
      </c>
      <c r="N1429" s="9" t="s">
        <v>6</v>
      </c>
      <c r="O1429" s="9" t="s">
        <v>5248</v>
      </c>
      <c r="P1429" s="9" t="s">
        <v>8</v>
      </c>
      <c r="Q1429" s="9"/>
      <c r="R1429" s="9">
        <v>3</v>
      </c>
      <c r="S1429" s="9"/>
      <c r="T1429" s="9" t="s">
        <v>2773</v>
      </c>
      <c r="U1429" s="9">
        <v>38700</v>
      </c>
      <c r="V1429" s="9" t="s">
        <v>5249</v>
      </c>
      <c r="W1429" s="10" t="s">
        <v>107</v>
      </c>
      <c r="X1429" s="10" t="s">
        <v>4857</v>
      </c>
    </row>
    <row r="1430" spans="1:24" s="4" customFormat="1" ht="80.099999999999994" customHeight="1" x14ac:dyDescent="0.25">
      <c r="A1430" s="9">
        <f t="shared" si="302"/>
        <v>1394</v>
      </c>
      <c r="B1430" s="9">
        <v>107</v>
      </c>
      <c r="C1430" s="9" t="s">
        <v>4873</v>
      </c>
      <c r="D1430" s="10" t="s">
        <v>4849</v>
      </c>
      <c r="E1430" s="9" t="s">
        <v>4850</v>
      </c>
      <c r="F1430" s="9" t="s">
        <v>5340</v>
      </c>
      <c r="G1430" s="9" t="s">
        <v>5340</v>
      </c>
      <c r="H1430" s="9" t="s">
        <v>5568</v>
      </c>
      <c r="I1430" s="9" t="s">
        <v>5569</v>
      </c>
      <c r="J1430" s="9" t="s">
        <v>5570</v>
      </c>
      <c r="K1430" s="9" t="s">
        <v>5340</v>
      </c>
      <c r="L1430" s="219">
        <v>28.313624204</v>
      </c>
      <c r="M1430" s="219">
        <v>68.563301809999999</v>
      </c>
      <c r="N1430" s="9" t="s">
        <v>6</v>
      </c>
      <c r="O1430" s="9" t="s">
        <v>5248</v>
      </c>
      <c r="P1430" s="9" t="s">
        <v>8</v>
      </c>
      <c r="Q1430" s="9"/>
      <c r="R1430" s="9">
        <v>3</v>
      </c>
      <c r="S1430" s="9"/>
      <c r="T1430" s="9" t="s">
        <v>2773</v>
      </c>
      <c r="U1430" s="9">
        <v>38700</v>
      </c>
      <c r="V1430" s="9" t="s">
        <v>5249</v>
      </c>
      <c r="W1430" s="10" t="s">
        <v>107</v>
      </c>
      <c r="X1430" s="10" t="s">
        <v>4857</v>
      </c>
    </row>
    <row r="1431" spans="1:24" s="4" customFormat="1" ht="80.099999999999994" customHeight="1" x14ac:dyDescent="0.25">
      <c r="A1431" s="9">
        <f t="shared" si="302"/>
        <v>1395</v>
      </c>
      <c r="B1431" s="9">
        <v>108</v>
      </c>
      <c r="C1431" s="9" t="s">
        <v>4873</v>
      </c>
      <c r="D1431" s="10" t="s">
        <v>4849</v>
      </c>
      <c r="E1431" s="9" t="s">
        <v>4850</v>
      </c>
      <c r="F1431" s="9" t="s">
        <v>5340</v>
      </c>
      <c r="G1431" s="9" t="s">
        <v>5340</v>
      </c>
      <c r="H1431" s="9" t="s">
        <v>5571</v>
      </c>
      <c r="I1431" s="9" t="s">
        <v>5572</v>
      </c>
      <c r="J1431" s="9" t="s">
        <v>5573</v>
      </c>
      <c r="K1431" s="9" t="s">
        <v>5340</v>
      </c>
      <c r="L1431" s="219">
        <v>28.313679464</v>
      </c>
      <c r="M1431" s="219">
        <v>68.562963616000005</v>
      </c>
      <c r="N1431" s="9" t="s">
        <v>6</v>
      </c>
      <c r="O1431" s="9" t="s">
        <v>5248</v>
      </c>
      <c r="P1431" s="9" t="s">
        <v>8</v>
      </c>
      <c r="Q1431" s="9"/>
      <c r="R1431" s="9">
        <v>3</v>
      </c>
      <c r="S1431" s="9"/>
      <c r="T1431" s="9" t="s">
        <v>2773</v>
      </c>
      <c r="U1431" s="9">
        <v>38700</v>
      </c>
      <c r="V1431" s="9" t="s">
        <v>5249</v>
      </c>
      <c r="W1431" s="10" t="s">
        <v>107</v>
      </c>
      <c r="X1431" s="10" t="s">
        <v>4857</v>
      </c>
    </row>
    <row r="1432" spans="1:24" s="4" customFormat="1" ht="80.099999999999994" customHeight="1" x14ac:dyDescent="0.25">
      <c r="A1432" s="9">
        <f t="shared" si="302"/>
        <v>1396</v>
      </c>
      <c r="B1432" s="9">
        <v>109</v>
      </c>
      <c r="C1432" s="9" t="s">
        <v>4873</v>
      </c>
      <c r="D1432" s="10" t="s">
        <v>4849</v>
      </c>
      <c r="E1432" s="9" t="s">
        <v>4850</v>
      </c>
      <c r="F1432" s="9" t="s">
        <v>5340</v>
      </c>
      <c r="G1432" s="9" t="s">
        <v>5340</v>
      </c>
      <c r="H1432" s="9" t="s">
        <v>5450</v>
      </c>
      <c r="I1432" s="9" t="s">
        <v>5574</v>
      </c>
      <c r="J1432" s="9" t="s">
        <v>5575</v>
      </c>
      <c r="K1432" s="9" t="s">
        <v>5340</v>
      </c>
      <c r="L1432" s="219">
        <v>28.313713700000001</v>
      </c>
      <c r="M1432" s="219">
        <v>68.563310273599996</v>
      </c>
      <c r="N1432" s="9" t="s">
        <v>6</v>
      </c>
      <c r="O1432" s="9" t="s">
        <v>5248</v>
      </c>
      <c r="P1432" s="9" t="s">
        <v>8</v>
      </c>
      <c r="Q1432" s="9"/>
      <c r="R1432" s="9">
        <v>3</v>
      </c>
      <c r="S1432" s="9"/>
      <c r="T1432" s="9" t="s">
        <v>2773</v>
      </c>
      <c r="U1432" s="9">
        <v>38700</v>
      </c>
      <c r="V1432" s="9" t="s">
        <v>5249</v>
      </c>
      <c r="W1432" s="10" t="s">
        <v>107</v>
      </c>
      <c r="X1432" s="10" t="s">
        <v>4857</v>
      </c>
    </row>
    <row r="1433" spans="1:24" s="4" customFormat="1" ht="80.099999999999994" customHeight="1" x14ac:dyDescent="0.25">
      <c r="A1433" s="9">
        <f t="shared" si="302"/>
        <v>1397</v>
      </c>
      <c r="B1433" s="9">
        <v>110</v>
      </c>
      <c r="C1433" s="9" t="s">
        <v>4873</v>
      </c>
      <c r="D1433" s="10" t="s">
        <v>4849</v>
      </c>
      <c r="E1433" s="9" t="s">
        <v>4850</v>
      </c>
      <c r="F1433" s="9" t="s">
        <v>5340</v>
      </c>
      <c r="G1433" s="9" t="s">
        <v>5340</v>
      </c>
      <c r="H1433" s="9" t="s">
        <v>5576</v>
      </c>
      <c r="I1433" s="9" t="s">
        <v>5577</v>
      </c>
      <c r="J1433" s="9" t="s">
        <v>5578</v>
      </c>
      <c r="K1433" s="9" t="s">
        <v>5340</v>
      </c>
      <c r="L1433" s="219">
        <v>28.313595188000001</v>
      </c>
      <c r="M1433" s="219">
        <v>68.563121476099994</v>
      </c>
      <c r="N1433" s="9" t="s">
        <v>6</v>
      </c>
      <c r="O1433" s="9" t="s">
        <v>5248</v>
      </c>
      <c r="P1433" s="9" t="s">
        <v>8</v>
      </c>
      <c r="Q1433" s="9"/>
      <c r="R1433" s="9">
        <v>3</v>
      </c>
      <c r="S1433" s="9"/>
      <c r="T1433" s="9" t="s">
        <v>2773</v>
      </c>
      <c r="U1433" s="9">
        <v>38700</v>
      </c>
      <c r="V1433" s="9" t="s">
        <v>5249</v>
      </c>
      <c r="W1433" s="10" t="s">
        <v>107</v>
      </c>
      <c r="X1433" s="10" t="s">
        <v>4857</v>
      </c>
    </row>
    <row r="1434" spans="1:24" s="4" customFormat="1" ht="80.099999999999994" customHeight="1" x14ac:dyDescent="0.25">
      <c r="A1434" s="9">
        <f t="shared" si="302"/>
        <v>1398</v>
      </c>
      <c r="B1434" s="9">
        <v>111</v>
      </c>
      <c r="C1434" s="9" t="s">
        <v>4873</v>
      </c>
      <c r="D1434" s="10" t="s">
        <v>4849</v>
      </c>
      <c r="E1434" s="9" t="s">
        <v>4850</v>
      </c>
      <c r="F1434" s="9" t="s">
        <v>5579</v>
      </c>
      <c r="G1434" s="9" t="s">
        <v>5267</v>
      </c>
      <c r="H1434" s="9" t="s">
        <v>623</v>
      </c>
      <c r="I1434" s="9" t="s">
        <v>5580</v>
      </c>
      <c r="J1434" s="9" t="s">
        <v>5581</v>
      </c>
      <c r="K1434" s="9" t="s">
        <v>5579</v>
      </c>
      <c r="L1434" s="219">
        <v>28.313591954</v>
      </c>
      <c r="M1434" s="219">
        <v>68.563250643999993</v>
      </c>
      <c r="N1434" s="9" t="s">
        <v>6</v>
      </c>
      <c r="O1434" s="9" t="s">
        <v>5248</v>
      </c>
      <c r="P1434" s="9" t="s">
        <v>8</v>
      </c>
      <c r="Q1434" s="9"/>
      <c r="R1434" s="9">
        <v>3</v>
      </c>
      <c r="S1434" s="9"/>
      <c r="T1434" s="9" t="s">
        <v>2773</v>
      </c>
      <c r="U1434" s="9">
        <v>38700</v>
      </c>
      <c r="V1434" s="9" t="s">
        <v>5249</v>
      </c>
      <c r="W1434" s="10" t="s">
        <v>107</v>
      </c>
      <c r="X1434" s="10" t="s">
        <v>4857</v>
      </c>
    </row>
    <row r="1435" spans="1:24" s="4" customFormat="1" ht="80.099999999999994" customHeight="1" x14ac:dyDescent="0.25">
      <c r="A1435" s="9">
        <f t="shared" si="302"/>
        <v>1399</v>
      </c>
      <c r="B1435" s="9">
        <v>112</v>
      </c>
      <c r="C1435" s="9" t="s">
        <v>4873</v>
      </c>
      <c r="D1435" s="10" t="s">
        <v>4849</v>
      </c>
      <c r="E1435" s="9" t="s">
        <v>4850</v>
      </c>
      <c r="F1435" s="9" t="s">
        <v>5579</v>
      </c>
      <c r="G1435" s="9" t="s">
        <v>5267</v>
      </c>
      <c r="H1435" s="9" t="s">
        <v>5582</v>
      </c>
      <c r="I1435" s="9" t="s">
        <v>5583</v>
      </c>
      <c r="J1435" s="9" t="s">
        <v>5584</v>
      </c>
      <c r="K1435" s="9" t="s">
        <v>5579</v>
      </c>
      <c r="L1435" s="219">
        <v>28.275252148</v>
      </c>
      <c r="M1435" s="219">
        <v>69.035603280000004</v>
      </c>
      <c r="N1435" s="9" t="s">
        <v>6</v>
      </c>
      <c r="O1435" s="9" t="s">
        <v>5248</v>
      </c>
      <c r="P1435" s="9" t="s">
        <v>8</v>
      </c>
      <c r="Q1435" s="9"/>
      <c r="R1435" s="9">
        <v>3</v>
      </c>
      <c r="S1435" s="9"/>
      <c r="T1435" s="9" t="s">
        <v>2773</v>
      </c>
      <c r="U1435" s="9">
        <v>38700</v>
      </c>
      <c r="V1435" s="9" t="s">
        <v>5249</v>
      </c>
      <c r="W1435" s="10" t="s">
        <v>107</v>
      </c>
      <c r="X1435" s="10" t="s">
        <v>4857</v>
      </c>
    </row>
    <row r="1436" spans="1:24" s="4" customFormat="1" ht="80.099999999999994" customHeight="1" x14ac:dyDescent="0.25">
      <c r="A1436" s="9">
        <f t="shared" si="302"/>
        <v>1400</v>
      </c>
      <c r="B1436" s="9">
        <v>113</v>
      </c>
      <c r="C1436" s="9" t="s">
        <v>4873</v>
      </c>
      <c r="D1436" s="10" t="s">
        <v>4849</v>
      </c>
      <c r="E1436" s="9" t="s">
        <v>4850</v>
      </c>
      <c r="F1436" s="9" t="s">
        <v>5525</v>
      </c>
      <c r="G1436" s="9" t="s">
        <v>4852</v>
      </c>
      <c r="H1436" s="9" t="s">
        <v>5585</v>
      </c>
      <c r="I1436" s="9" t="s">
        <v>5586</v>
      </c>
      <c r="J1436" s="9" t="s">
        <v>5587</v>
      </c>
      <c r="K1436" s="9" t="s">
        <v>5525</v>
      </c>
      <c r="L1436" s="219">
        <v>28.280728759999999</v>
      </c>
      <c r="M1436" s="219">
        <v>69.036561599999999</v>
      </c>
      <c r="N1436" s="9" t="s">
        <v>6</v>
      </c>
      <c r="O1436" s="9" t="s">
        <v>5248</v>
      </c>
      <c r="P1436" s="9" t="s">
        <v>8</v>
      </c>
      <c r="Q1436" s="9"/>
      <c r="R1436" s="9">
        <v>3</v>
      </c>
      <c r="S1436" s="9"/>
      <c r="T1436" s="9" t="s">
        <v>2773</v>
      </c>
      <c r="U1436" s="9">
        <v>38700</v>
      </c>
      <c r="V1436" s="9" t="s">
        <v>5249</v>
      </c>
      <c r="W1436" s="10" t="s">
        <v>107</v>
      </c>
      <c r="X1436" s="10" t="s">
        <v>4857</v>
      </c>
    </row>
    <row r="1437" spans="1:24" s="4" customFormat="1" ht="80.099999999999994" customHeight="1" x14ac:dyDescent="0.25">
      <c r="A1437" s="9">
        <f t="shared" si="302"/>
        <v>1401</v>
      </c>
      <c r="B1437" s="9">
        <v>114</v>
      </c>
      <c r="C1437" s="9" t="s">
        <v>4873</v>
      </c>
      <c r="D1437" s="10" t="s">
        <v>4849</v>
      </c>
      <c r="E1437" s="9" t="s">
        <v>4850</v>
      </c>
      <c r="F1437" s="9" t="s">
        <v>5420</v>
      </c>
      <c r="G1437" s="9" t="s">
        <v>4852</v>
      </c>
      <c r="H1437" s="9" t="s">
        <v>5588</v>
      </c>
      <c r="I1437" s="9" t="s">
        <v>5589</v>
      </c>
      <c r="J1437" s="9" t="s">
        <v>5590</v>
      </c>
      <c r="K1437" s="9" t="s">
        <v>5420</v>
      </c>
      <c r="L1437" s="219">
        <v>28.275100227999999</v>
      </c>
      <c r="M1437" s="219">
        <v>69.034751159999999</v>
      </c>
      <c r="N1437" s="9" t="s">
        <v>6</v>
      </c>
      <c r="O1437" s="9" t="s">
        <v>5248</v>
      </c>
      <c r="P1437" s="9" t="s">
        <v>8</v>
      </c>
      <c r="Q1437" s="9"/>
      <c r="R1437" s="9">
        <v>3</v>
      </c>
      <c r="S1437" s="9"/>
      <c r="T1437" s="9" t="s">
        <v>2773</v>
      </c>
      <c r="U1437" s="9">
        <v>38700</v>
      </c>
      <c r="V1437" s="9" t="s">
        <v>5249</v>
      </c>
      <c r="W1437" s="10" t="s">
        <v>107</v>
      </c>
      <c r="X1437" s="10" t="s">
        <v>4857</v>
      </c>
    </row>
    <row r="1438" spans="1:24" s="4" customFormat="1" ht="80.099999999999994" customHeight="1" x14ac:dyDescent="0.25">
      <c r="A1438" s="9">
        <f t="shared" si="302"/>
        <v>1402</v>
      </c>
      <c r="B1438" s="9">
        <v>115</v>
      </c>
      <c r="C1438" s="9" t="s">
        <v>4873</v>
      </c>
      <c r="D1438" s="10" t="s">
        <v>4849</v>
      </c>
      <c r="E1438" s="9" t="s">
        <v>4850</v>
      </c>
      <c r="F1438" s="9" t="s">
        <v>5579</v>
      </c>
      <c r="G1438" s="9" t="s">
        <v>5267</v>
      </c>
      <c r="H1438" s="9" t="s">
        <v>5591</v>
      </c>
      <c r="I1438" s="9" t="s">
        <v>5592</v>
      </c>
      <c r="J1438" s="9" t="s">
        <v>5593</v>
      </c>
      <c r="K1438" s="9" t="s">
        <v>5579</v>
      </c>
      <c r="L1438" s="219">
        <v>28.275399279999998</v>
      </c>
      <c r="M1438" s="219">
        <v>69.037824839999999</v>
      </c>
      <c r="N1438" s="9" t="s">
        <v>6</v>
      </c>
      <c r="O1438" s="9" t="s">
        <v>5248</v>
      </c>
      <c r="P1438" s="9" t="s">
        <v>8</v>
      </c>
      <c r="Q1438" s="9"/>
      <c r="R1438" s="9">
        <v>3</v>
      </c>
      <c r="S1438" s="9"/>
      <c r="T1438" s="9" t="s">
        <v>2773</v>
      </c>
      <c r="U1438" s="9">
        <v>38700</v>
      </c>
      <c r="V1438" s="9" t="s">
        <v>5249</v>
      </c>
      <c r="W1438" s="10" t="s">
        <v>107</v>
      </c>
      <c r="X1438" s="10" t="s">
        <v>4857</v>
      </c>
    </row>
    <row r="1439" spans="1:24" s="4" customFormat="1" ht="80.099999999999994" customHeight="1" x14ac:dyDescent="0.25">
      <c r="A1439" s="9">
        <f t="shared" si="302"/>
        <v>1403</v>
      </c>
      <c r="B1439" s="9">
        <v>116</v>
      </c>
      <c r="C1439" s="9" t="s">
        <v>4873</v>
      </c>
      <c r="D1439" s="10" t="s">
        <v>4849</v>
      </c>
      <c r="E1439" s="9" t="s">
        <v>4850</v>
      </c>
      <c r="F1439" s="9" t="s">
        <v>5525</v>
      </c>
      <c r="G1439" s="9" t="s">
        <v>4852</v>
      </c>
      <c r="H1439" s="9" t="s">
        <v>5594</v>
      </c>
      <c r="I1439" s="9" t="s">
        <v>5595</v>
      </c>
      <c r="J1439" s="9" t="s">
        <v>5596</v>
      </c>
      <c r="K1439" s="9" t="s">
        <v>5525</v>
      </c>
      <c r="L1439" s="219">
        <v>28275193432</v>
      </c>
      <c r="M1439" s="219">
        <v>69.032301000000004</v>
      </c>
      <c r="N1439" s="9" t="s">
        <v>6</v>
      </c>
      <c r="O1439" s="9" t="s">
        <v>5248</v>
      </c>
      <c r="P1439" s="9" t="s">
        <v>8</v>
      </c>
      <c r="Q1439" s="9"/>
      <c r="R1439" s="9">
        <v>3</v>
      </c>
      <c r="S1439" s="9"/>
      <c r="T1439" s="9" t="s">
        <v>2773</v>
      </c>
      <c r="U1439" s="9">
        <v>38700</v>
      </c>
      <c r="V1439" s="9" t="s">
        <v>5249</v>
      </c>
      <c r="W1439" s="10" t="s">
        <v>107</v>
      </c>
      <c r="X1439" s="10" t="s">
        <v>4857</v>
      </c>
    </row>
    <row r="1440" spans="1:24" s="4" customFormat="1" ht="80.099999999999994" customHeight="1" x14ac:dyDescent="0.25">
      <c r="A1440" s="9">
        <f t="shared" si="302"/>
        <v>1404</v>
      </c>
      <c r="B1440" s="9">
        <v>117</v>
      </c>
      <c r="C1440" s="9" t="s">
        <v>4873</v>
      </c>
      <c r="D1440" s="10" t="s">
        <v>4849</v>
      </c>
      <c r="E1440" s="9" t="s">
        <v>4850</v>
      </c>
      <c r="F1440" s="9" t="s">
        <v>5396</v>
      </c>
      <c r="G1440" s="9" t="s">
        <v>4852</v>
      </c>
      <c r="H1440" s="9" t="s">
        <v>5597</v>
      </c>
      <c r="I1440" s="9" t="s">
        <v>5598</v>
      </c>
      <c r="J1440" s="9" t="s">
        <v>5599</v>
      </c>
      <c r="K1440" s="9" t="s">
        <v>5396</v>
      </c>
      <c r="L1440" s="219">
        <v>28.311958953600001</v>
      </c>
      <c r="M1440" s="219">
        <v>68.563193548000001</v>
      </c>
      <c r="N1440" s="9" t="s">
        <v>6</v>
      </c>
      <c r="O1440" s="9" t="s">
        <v>5248</v>
      </c>
      <c r="P1440" s="9" t="s">
        <v>8</v>
      </c>
      <c r="Q1440" s="9"/>
      <c r="R1440" s="9">
        <v>3</v>
      </c>
      <c r="S1440" s="9"/>
      <c r="T1440" s="9" t="s">
        <v>2773</v>
      </c>
      <c r="U1440" s="9">
        <v>38700</v>
      </c>
      <c r="V1440" s="9" t="s">
        <v>5249</v>
      </c>
      <c r="W1440" s="10" t="s">
        <v>107</v>
      </c>
      <c r="X1440" s="10" t="s">
        <v>4857</v>
      </c>
    </row>
    <row r="1441" spans="1:24" s="4" customFormat="1" ht="80.099999999999994" customHeight="1" x14ac:dyDescent="0.25">
      <c r="A1441" s="9">
        <f t="shared" si="302"/>
        <v>1405</v>
      </c>
      <c r="B1441" s="9">
        <v>118</v>
      </c>
      <c r="C1441" s="9" t="s">
        <v>4873</v>
      </c>
      <c r="D1441" s="10" t="s">
        <v>4849</v>
      </c>
      <c r="E1441" s="9" t="s">
        <v>4850</v>
      </c>
      <c r="F1441" s="9" t="s">
        <v>5600</v>
      </c>
      <c r="G1441" s="9" t="s">
        <v>5600</v>
      </c>
      <c r="H1441" s="9" t="s">
        <v>5601</v>
      </c>
      <c r="I1441" s="9" t="s">
        <v>5602</v>
      </c>
      <c r="J1441" s="9" t="s">
        <v>5603</v>
      </c>
      <c r="K1441" s="9" t="s">
        <v>5600</v>
      </c>
      <c r="L1441" s="219">
        <v>28.313539387999999</v>
      </c>
      <c r="M1441" s="219">
        <v>68.563170224000004</v>
      </c>
      <c r="N1441" s="9" t="s">
        <v>6</v>
      </c>
      <c r="O1441" s="9" t="s">
        <v>5248</v>
      </c>
      <c r="P1441" s="9" t="s">
        <v>8</v>
      </c>
      <c r="Q1441" s="9"/>
      <c r="R1441" s="9">
        <v>3</v>
      </c>
      <c r="S1441" s="9"/>
      <c r="T1441" s="9" t="s">
        <v>2773</v>
      </c>
      <c r="U1441" s="9">
        <v>38700</v>
      </c>
      <c r="V1441" s="9" t="s">
        <v>5249</v>
      </c>
      <c r="W1441" s="10" t="s">
        <v>107</v>
      </c>
      <c r="X1441" s="10" t="s">
        <v>4857</v>
      </c>
    </row>
    <row r="1442" spans="1:24" s="4" customFormat="1" ht="80.099999999999994" customHeight="1" x14ac:dyDescent="0.25">
      <c r="A1442" s="9">
        <f t="shared" si="302"/>
        <v>1406</v>
      </c>
      <c r="B1442" s="9">
        <v>119</v>
      </c>
      <c r="C1442" s="9" t="s">
        <v>4873</v>
      </c>
      <c r="D1442" s="10" t="s">
        <v>4849</v>
      </c>
      <c r="E1442" s="9" t="s">
        <v>4850</v>
      </c>
      <c r="F1442" s="9" t="s">
        <v>5554</v>
      </c>
      <c r="G1442" s="9" t="s">
        <v>4852</v>
      </c>
      <c r="H1442" s="9" t="s">
        <v>5604</v>
      </c>
      <c r="I1442" s="9" t="s">
        <v>5605</v>
      </c>
      <c r="J1442" s="9" t="s">
        <v>5606</v>
      </c>
      <c r="K1442" s="9" t="s">
        <v>5554</v>
      </c>
      <c r="L1442" s="219">
        <v>28.746549999999999</v>
      </c>
      <c r="M1442" s="219">
        <v>69.220190000000002</v>
      </c>
      <c r="N1442" s="9" t="s">
        <v>6</v>
      </c>
      <c r="O1442" s="9" t="s">
        <v>5248</v>
      </c>
      <c r="P1442" s="9" t="s">
        <v>8</v>
      </c>
      <c r="Q1442" s="9"/>
      <c r="R1442" s="9">
        <v>3</v>
      </c>
      <c r="S1442" s="9"/>
      <c r="T1442" s="9" t="s">
        <v>2773</v>
      </c>
      <c r="U1442" s="9">
        <v>38700</v>
      </c>
      <c r="V1442" s="9" t="s">
        <v>5249</v>
      </c>
      <c r="W1442" s="10" t="s">
        <v>107</v>
      </c>
      <c r="X1442" s="10" t="s">
        <v>4857</v>
      </c>
    </row>
    <row r="1443" spans="1:24" s="4" customFormat="1" ht="80.099999999999994" customHeight="1" x14ac:dyDescent="0.25">
      <c r="A1443" s="9">
        <f t="shared" si="302"/>
        <v>1407</v>
      </c>
      <c r="B1443" s="9">
        <v>120</v>
      </c>
      <c r="C1443" s="9" t="s">
        <v>4873</v>
      </c>
      <c r="D1443" s="10" t="s">
        <v>4849</v>
      </c>
      <c r="E1443" s="9" t="s">
        <v>4850</v>
      </c>
      <c r="F1443" s="9" t="s">
        <v>5554</v>
      </c>
      <c r="G1443" s="9" t="s">
        <v>4852</v>
      </c>
      <c r="H1443" s="9" t="s">
        <v>5607</v>
      </c>
      <c r="I1443" s="9" t="s">
        <v>5608</v>
      </c>
      <c r="J1443" s="9" t="s">
        <v>5609</v>
      </c>
      <c r="K1443" s="9" t="s">
        <v>5554</v>
      </c>
      <c r="L1443" s="219">
        <v>28.751100000000001</v>
      </c>
      <c r="M1443" s="219">
        <v>69.205619999999996</v>
      </c>
      <c r="N1443" s="9" t="s">
        <v>6</v>
      </c>
      <c r="O1443" s="9" t="s">
        <v>5248</v>
      </c>
      <c r="P1443" s="9" t="s">
        <v>8</v>
      </c>
      <c r="Q1443" s="9"/>
      <c r="R1443" s="9">
        <v>3</v>
      </c>
      <c r="S1443" s="9"/>
      <c r="T1443" s="9" t="s">
        <v>2773</v>
      </c>
      <c r="U1443" s="9">
        <v>38700</v>
      </c>
      <c r="V1443" s="9" t="s">
        <v>5249</v>
      </c>
      <c r="W1443" s="10" t="s">
        <v>107</v>
      </c>
      <c r="X1443" s="10" t="s">
        <v>4857</v>
      </c>
    </row>
    <row r="1444" spans="1:24" s="4" customFormat="1" ht="80.099999999999994" customHeight="1" x14ac:dyDescent="0.25">
      <c r="A1444" s="9">
        <f t="shared" si="302"/>
        <v>1408</v>
      </c>
      <c r="B1444" s="9">
        <v>121</v>
      </c>
      <c r="C1444" s="9" t="s">
        <v>4873</v>
      </c>
      <c r="D1444" s="10" t="s">
        <v>4849</v>
      </c>
      <c r="E1444" s="9" t="s">
        <v>4850</v>
      </c>
      <c r="F1444" s="9" t="s">
        <v>5525</v>
      </c>
      <c r="G1444" s="9" t="s">
        <v>4852</v>
      </c>
      <c r="H1444" s="9" t="s">
        <v>5610</v>
      </c>
      <c r="I1444" s="9" t="s">
        <v>5611</v>
      </c>
      <c r="J1444" s="9" t="s">
        <v>5612</v>
      </c>
      <c r="K1444" s="9" t="s">
        <v>5525</v>
      </c>
      <c r="L1444" s="219">
        <v>28.45880184</v>
      </c>
      <c r="M1444" s="219">
        <v>69.432266400000003</v>
      </c>
      <c r="N1444" s="9" t="s">
        <v>6</v>
      </c>
      <c r="O1444" s="9" t="s">
        <v>5248</v>
      </c>
      <c r="P1444" s="9" t="s">
        <v>8</v>
      </c>
      <c r="Q1444" s="9"/>
      <c r="R1444" s="9">
        <v>3</v>
      </c>
      <c r="S1444" s="9"/>
      <c r="T1444" s="9" t="s">
        <v>2773</v>
      </c>
      <c r="U1444" s="9">
        <v>38700</v>
      </c>
      <c r="V1444" s="9" t="s">
        <v>5249</v>
      </c>
      <c r="W1444" s="10" t="s">
        <v>107</v>
      </c>
      <c r="X1444" s="10" t="s">
        <v>4857</v>
      </c>
    </row>
    <row r="1445" spans="1:24" s="4" customFormat="1" ht="80.099999999999994" customHeight="1" x14ac:dyDescent="0.25">
      <c r="A1445" s="9">
        <f t="shared" si="302"/>
        <v>1409</v>
      </c>
      <c r="B1445" s="9">
        <v>122</v>
      </c>
      <c r="C1445" s="9" t="s">
        <v>4873</v>
      </c>
      <c r="D1445" s="10" t="s">
        <v>4849</v>
      </c>
      <c r="E1445" s="9" t="s">
        <v>4850</v>
      </c>
      <c r="F1445" s="9" t="s">
        <v>5420</v>
      </c>
      <c r="G1445" s="9" t="s">
        <v>4852</v>
      </c>
      <c r="H1445" s="9" t="s">
        <v>4201</v>
      </c>
      <c r="I1445" s="9" t="s">
        <v>5613</v>
      </c>
      <c r="J1445" s="9" t="s">
        <v>5614</v>
      </c>
      <c r="K1445" s="9" t="s">
        <v>5420</v>
      </c>
      <c r="L1445" s="219">
        <v>28452428092</v>
      </c>
      <c r="M1445" s="219">
        <v>69.133283719999994</v>
      </c>
      <c r="N1445" s="9" t="s">
        <v>6</v>
      </c>
      <c r="O1445" s="9" t="s">
        <v>5248</v>
      </c>
      <c r="P1445" s="9" t="s">
        <v>8</v>
      </c>
      <c r="Q1445" s="9"/>
      <c r="R1445" s="9">
        <v>3</v>
      </c>
      <c r="S1445" s="9"/>
      <c r="T1445" s="9" t="s">
        <v>2773</v>
      </c>
      <c r="U1445" s="9">
        <v>38700</v>
      </c>
      <c r="V1445" s="9" t="s">
        <v>5249</v>
      </c>
      <c r="W1445" s="10" t="s">
        <v>107</v>
      </c>
      <c r="X1445" s="10" t="s">
        <v>4857</v>
      </c>
    </row>
    <row r="1446" spans="1:24" s="4" customFormat="1" ht="80.099999999999994" customHeight="1" x14ac:dyDescent="0.25">
      <c r="A1446" s="9">
        <f t="shared" si="302"/>
        <v>1410</v>
      </c>
      <c r="B1446" s="9">
        <v>123</v>
      </c>
      <c r="C1446" s="9" t="s">
        <v>4873</v>
      </c>
      <c r="D1446" s="10" t="s">
        <v>4849</v>
      </c>
      <c r="E1446" s="9" t="s">
        <v>4850</v>
      </c>
      <c r="F1446" s="9" t="s">
        <v>5420</v>
      </c>
      <c r="G1446" s="9" t="s">
        <v>4852</v>
      </c>
      <c r="H1446" s="9" t="s">
        <v>5043</v>
      </c>
      <c r="I1446" s="9" t="s">
        <v>5615</v>
      </c>
      <c r="J1446" s="9" t="s">
        <v>5616</v>
      </c>
      <c r="K1446" s="9" t="s">
        <v>5420</v>
      </c>
      <c r="L1446" s="219">
        <v>28.453013127999998</v>
      </c>
      <c r="M1446" s="219">
        <v>69.396016799999998</v>
      </c>
      <c r="N1446" s="9" t="s">
        <v>6</v>
      </c>
      <c r="O1446" s="9" t="s">
        <v>5248</v>
      </c>
      <c r="P1446" s="9" t="s">
        <v>8</v>
      </c>
      <c r="Q1446" s="9"/>
      <c r="R1446" s="9">
        <v>3</v>
      </c>
      <c r="S1446" s="9"/>
      <c r="T1446" s="9" t="s">
        <v>2773</v>
      </c>
      <c r="U1446" s="9">
        <v>38700</v>
      </c>
      <c r="V1446" s="9" t="s">
        <v>5249</v>
      </c>
      <c r="W1446" s="10" t="s">
        <v>107</v>
      </c>
      <c r="X1446" s="10" t="s">
        <v>4857</v>
      </c>
    </row>
    <row r="1447" spans="1:24" s="4" customFormat="1" ht="80.099999999999994" customHeight="1" x14ac:dyDescent="0.25">
      <c r="A1447" s="9">
        <f t="shared" si="302"/>
        <v>1411</v>
      </c>
      <c r="B1447" s="9">
        <v>124</v>
      </c>
      <c r="C1447" s="9" t="s">
        <v>4873</v>
      </c>
      <c r="D1447" s="10" t="s">
        <v>4849</v>
      </c>
      <c r="E1447" s="9" t="s">
        <v>4850</v>
      </c>
      <c r="F1447" s="9" t="s">
        <v>5340</v>
      </c>
      <c r="G1447" s="9" t="s">
        <v>5340</v>
      </c>
      <c r="H1447" s="9" t="s">
        <v>5617</v>
      </c>
      <c r="I1447" s="9" t="s">
        <v>5618</v>
      </c>
      <c r="J1447" s="9" t="s">
        <v>5619</v>
      </c>
      <c r="K1447" s="9" t="s">
        <v>5340</v>
      </c>
      <c r="L1447" s="219">
        <v>28.313639995999999</v>
      </c>
      <c r="M1447" s="219">
        <v>68.563186060999996</v>
      </c>
      <c r="N1447" s="9" t="s">
        <v>6</v>
      </c>
      <c r="O1447" s="9" t="s">
        <v>5248</v>
      </c>
      <c r="P1447" s="9" t="s">
        <v>8</v>
      </c>
      <c r="Q1447" s="9"/>
      <c r="R1447" s="9">
        <v>3</v>
      </c>
      <c r="S1447" s="9"/>
      <c r="T1447" s="9" t="s">
        <v>2773</v>
      </c>
      <c r="U1447" s="9">
        <v>38700</v>
      </c>
      <c r="V1447" s="9" t="s">
        <v>5249</v>
      </c>
      <c r="W1447" s="10" t="s">
        <v>107</v>
      </c>
      <c r="X1447" s="10" t="s">
        <v>4857</v>
      </c>
    </row>
    <row r="1448" spans="1:24" s="4" customFormat="1" ht="80.099999999999994" customHeight="1" x14ac:dyDescent="0.25">
      <c r="A1448" s="9">
        <f t="shared" si="302"/>
        <v>1412</v>
      </c>
      <c r="B1448" s="9">
        <v>125</v>
      </c>
      <c r="C1448" s="9" t="s">
        <v>4873</v>
      </c>
      <c r="D1448" s="10" t="s">
        <v>4849</v>
      </c>
      <c r="E1448" s="9" t="s">
        <v>4850</v>
      </c>
      <c r="F1448" s="9" t="s">
        <v>5620</v>
      </c>
      <c r="G1448" s="9" t="s">
        <v>4852</v>
      </c>
      <c r="H1448" s="9" t="s">
        <v>5621</v>
      </c>
      <c r="I1448" s="9" t="s">
        <v>5622</v>
      </c>
      <c r="J1448" s="9" t="s">
        <v>5623</v>
      </c>
      <c r="K1448" s="9" t="s">
        <v>5620</v>
      </c>
      <c r="L1448" s="219">
        <v>28.275601708</v>
      </c>
      <c r="M1448" s="219">
        <v>29.038445120999999</v>
      </c>
      <c r="N1448" s="9" t="s">
        <v>6</v>
      </c>
      <c r="O1448" s="9" t="s">
        <v>5248</v>
      </c>
      <c r="P1448" s="9" t="s">
        <v>8</v>
      </c>
      <c r="Q1448" s="9"/>
      <c r="R1448" s="9">
        <v>3</v>
      </c>
      <c r="S1448" s="9"/>
      <c r="T1448" s="9" t="s">
        <v>2773</v>
      </c>
      <c r="U1448" s="9">
        <v>38700</v>
      </c>
      <c r="V1448" s="9" t="s">
        <v>5249</v>
      </c>
      <c r="W1448" s="10" t="s">
        <v>107</v>
      </c>
      <c r="X1448" s="10" t="s">
        <v>4857</v>
      </c>
    </row>
    <row r="1449" spans="1:24" s="4" customFormat="1" ht="80.099999999999994" customHeight="1" x14ac:dyDescent="0.25">
      <c r="A1449" s="9">
        <f t="shared" ref="A1449:A1512" si="303">A1448+1</f>
        <v>1413</v>
      </c>
      <c r="B1449" s="9">
        <v>126</v>
      </c>
      <c r="C1449" s="9" t="s">
        <v>4873</v>
      </c>
      <c r="D1449" s="10" t="s">
        <v>4849</v>
      </c>
      <c r="E1449" s="9" t="s">
        <v>4850</v>
      </c>
      <c r="F1449" s="9" t="s">
        <v>5620</v>
      </c>
      <c r="G1449" s="9" t="s">
        <v>4852</v>
      </c>
      <c r="H1449" s="9" t="s">
        <v>5624</v>
      </c>
      <c r="I1449" s="9" t="s">
        <v>5625</v>
      </c>
      <c r="J1449" s="9" t="s">
        <v>5357</v>
      </c>
      <c r="K1449" s="9" t="s">
        <v>5620</v>
      </c>
      <c r="L1449" s="219">
        <v>28.441246344</v>
      </c>
      <c r="M1449" s="219">
        <v>69.135764476000006</v>
      </c>
      <c r="N1449" s="9" t="s">
        <v>6</v>
      </c>
      <c r="O1449" s="9" t="s">
        <v>5248</v>
      </c>
      <c r="P1449" s="9" t="s">
        <v>8</v>
      </c>
      <c r="Q1449" s="9"/>
      <c r="R1449" s="9">
        <v>3</v>
      </c>
      <c r="S1449" s="9"/>
      <c r="T1449" s="9" t="s">
        <v>2773</v>
      </c>
      <c r="U1449" s="9">
        <v>38700</v>
      </c>
      <c r="V1449" s="9" t="s">
        <v>5249</v>
      </c>
      <c r="W1449" s="10" t="s">
        <v>107</v>
      </c>
      <c r="X1449" s="10" t="s">
        <v>4857</v>
      </c>
    </row>
    <row r="1450" spans="1:24" s="4" customFormat="1" ht="80.099999999999994" customHeight="1" x14ac:dyDescent="0.25">
      <c r="A1450" s="9">
        <f t="shared" si="303"/>
        <v>1414</v>
      </c>
      <c r="B1450" s="9">
        <v>127</v>
      </c>
      <c r="C1450" s="9" t="s">
        <v>4873</v>
      </c>
      <c r="D1450" s="10" t="s">
        <v>4849</v>
      </c>
      <c r="E1450" s="9" t="s">
        <v>4850</v>
      </c>
      <c r="F1450" s="9" t="s">
        <v>5620</v>
      </c>
      <c r="G1450" s="9" t="s">
        <v>4852</v>
      </c>
      <c r="H1450" s="9" t="s">
        <v>5626</v>
      </c>
      <c r="I1450" s="9" t="s">
        <v>5627</v>
      </c>
      <c r="J1450" s="9" t="s">
        <v>5628</v>
      </c>
      <c r="K1450" s="9" t="s">
        <v>5620</v>
      </c>
      <c r="L1450" s="219">
        <v>28.421576080000001</v>
      </c>
      <c r="M1450" s="219">
        <v>69.124581324000005</v>
      </c>
      <c r="N1450" s="9" t="s">
        <v>6</v>
      </c>
      <c r="O1450" s="9" t="s">
        <v>5248</v>
      </c>
      <c r="P1450" s="9" t="s">
        <v>8</v>
      </c>
      <c r="Q1450" s="9"/>
      <c r="R1450" s="9">
        <v>3</v>
      </c>
      <c r="S1450" s="9"/>
      <c r="T1450" s="9" t="s">
        <v>2773</v>
      </c>
      <c r="U1450" s="9">
        <v>38700</v>
      </c>
      <c r="V1450" s="9" t="s">
        <v>5249</v>
      </c>
      <c r="W1450" s="10" t="s">
        <v>107</v>
      </c>
      <c r="X1450" s="10" t="s">
        <v>4857</v>
      </c>
    </row>
    <row r="1451" spans="1:24" s="4" customFormat="1" ht="80.099999999999994" customHeight="1" x14ac:dyDescent="0.25">
      <c r="A1451" s="9">
        <f t="shared" si="303"/>
        <v>1415</v>
      </c>
      <c r="B1451" s="9">
        <v>128</v>
      </c>
      <c r="C1451" s="9" t="s">
        <v>4873</v>
      </c>
      <c r="D1451" s="10" t="s">
        <v>4849</v>
      </c>
      <c r="E1451" s="9" t="s">
        <v>4850</v>
      </c>
      <c r="F1451" s="9" t="s">
        <v>5620</v>
      </c>
      <c r="G1451" s="9" t="s">
        <v>4852</v>
      </c>
      <c r="H1451" s="9" t="s">
        <v>5629</v>
      </c>
      <c r="I1451" s="9" t="s">
        <v>5630</v>
      </c>
      <c r="J1451" s="9" t="s">
        <v>5631</v>
      </c>
      <c r="K1451" s="9" t="s">
        <v>5620</v>
      </c>
      <c r="L1451" s="219">
        <v>28.435028024000001</v>
      </c>
      <c r="M1451" s="219">
        <v>69.131609175999998</v>
      </c>
      <c r="N1451" s="9" t="s">
        <v>6</v>
      </c>
      <c r="O1451" s="9" t="s">
        <v>5248</v>
      </c>
      <c r="P1451" s="9" t="s">
        <v>8</v>
      </c>
      <c r="Q1451" s="9"/>
      <c r="R1451" s="9">
        <v>3</v>
      </c>
      <c r="S1451" s="9"/>
      <c r="T1451" s="9" t="s">
        <v>2773</v>
      </c>
      <c r="U1451" s="9">
        <v>38700</v>
      </c>
      <c r="V1451" s="9" t="s">
        <v>5249</v>
      </c>
      <c r="W1451" s="10" t="s">
        <v>107</v>
      </c>
      <c r="X1451" s="10" t="s">
        <v>4857</v>
      </c>
    </row>
    <row r="1452" spans="1:24" s="4" customFormat="1" ht="80.099999999999994" customHeight="1" x14ac:dyDescent="0.25">
      <c r="A1452" s="9">
        <f t="shared" si="303"/>
        <v>1416</v>
      </c>
      <c r="B1452" s="9">
        <v>129</v>
      </c>
      <c r="C1452" s="9" t="s">
        <v>4873</v>
      </c>
      <c r="D1452" s="10" t="s">
        <v>4849</v>
      </c>
      <c r="E1452" s="9" t="s">
        <v>4850</v>
      </c>
      <c r="F1452" s="9" t="s">
        <v>5620</v>
      </c>
      <c r="G1452" s="9" t="s">
        <v>4852</v>
      </c>
      <c r="H1452" s="9" t="s">
        <v>5632</v>
      </c>
      <c r="I1452" s="9" t="s">
        <v>5633</v>
      </c>
      <c r="J1452" s="9" t="s">
        <v>5634</v>
      </c>
      <c r="K1452" s="9" t="s">
        <v>5620</v>
      </c>
      <c r="L1452" s="219">
        <v>28.444690000000001</v>
      </c>
      <c r="M1452" s="219">
        <v>69.337298279999999</v>
      </c>
      <c r="N1452" s="9" t="s">
        <v>6</v>
      </c>
      <c r="O1452" s="9" t="s">
        <v>5248</v>
      </c>
      <c r="P1452" s="9" t="s">
        <v>8</v>
      </c>
      <c r="Q1452" s="9"/>
      <c r="R1452" s="9">
        <v>3</v>
      </c>
      <c r="S1452" s="9"/>
      <c r="T1452" s="9" t="s">
        <v>2773</v>
      </c>
      <c r="U1452" s="9">
        <v>38700</v>
      </c>
      <c r="V1452" s="9" t="s">
        <v>5249</v>
      </c>
      <c r="W1452" s="10" t="s">
        <v>107</v>
      </c>
      <c r="X1452" s="10" t="s">
        <v>4857</v>
      </c>
    </row>
    <row r="1453" spans="1:24" s="4" customFormat="1" ht="80.099999999999994" customHeight="1" x14ac:dyDescent="0.25">
      <c r="A1453" s="9">
        <f t="shared" si="303"/>
        <v>1417</v>
      </c>
      <c r="B1453" s="9">
        <v>130</v>
      </c>
      <c r="C1453" s="9" t="s">
        <v>4873</v>
      </c>
      <c r="D1453" s="10" t="s">
        <v>4849</v>
      </c>
      <c r="E1453" s="9" t="s">
        <v>4850</v>
      </c>
      <c r="F1453" s="9" t="s">
        <v>4962</v>
      </c>
      <c r="G1453" s="9" t="s">
        <v>4852</v>
      </c>
      <c r="H1453" s="9" t="s">
        <v>5635</v>
      </c>
      <c r="I1453" s="9" t="s">
        <v>5636</v>
      </c>
      <c r="J1453" s="9" t="s">
        <v>5637</v>
      </c>
      <c r="K1453" s="9" t="s">
        <v>4962</v>
      </c>
      <c r="L1453" s="219">
        <v>28.275988384000001</v>
      </c>
      <c r="M1453" s="219">
        <v>69.036758879999994</v>
      </c>
      <c r="N1453" s="9" t="s">
        <v>6</v>
      </c>
      <c r="O1453" s="9" t="s">
        <v>5248</v>
      </c>
      <c r="P1453" s="9" t="s">
        <v>8</v>
      </c>
      <c r="Q1453" s="9"/>
      <c r="R1453" s="9">
        <v>3</v>
      </c>
      <c r="S1453" s="9"/>
      <c r="T1453" s="9" t="s">
        <v>2773</v>
      </c>
      <c r="U1453" s="9">
        <v>38700</v>
      </c>
      <c r="V1453" s="9" t="s">
        <v>5249</v>
      </c>
      <c r="W1453" s="10" t="s">
        <v>107</v>
      </c>
      <c r="X1453" s="10" t="s">
        <v>4857</v>
      </c>
    </row>
    <row r="1454" spans="1:24" s="4" customFormat="1" ht="80.099999999999994" customHeight="1" x14ac:dyDescent="0.25">
      <c r="A1454" s="9">
        <f t="shared" si="303"/>
        <v>1418</v>
      </c>
      <c r="B1454" s="9">
        <v>131</v>
      </c>
      <c r="C1454" s="9" t="s">
        <v>4873</v>
      </c>
      <c r="D1454" s="10" t="s">
        <v>4849</v>
      </c>
      <c r="E1454" s="9" t="s">
        <v>4850</v>
      </c>
      <c r="F1454" s="9" t="s">
        <v>4962</v>
      </c>
      <c r="G1454" s="9" t="s">
        <v>4852</v>
      </c>
      <c r="H1454" s="9" t="s">
        <v>5638</v>
      </c>
      <c r="I1454" s="9" t="s">
        <v>5639</v>
      </c>
      <c r="J1454" s="9" t="s">
        <v>5640</v>
      </c>
      <c r="K1454" s="9" t="s">
        <v>4962</v>
      </c>
      <c r="L1454" s="219">
        <v>28.275711292</v>
      </c>
      <c r="M1454" s="219">
        <v>69.038340360000007</v>
      </c>
      <c r="N1454" s="9" t="s">
        <v>6</v>
      </c>
      <c r="O1454" s="9" t="s">
        <v>5248</v>
      </c>
      <c r="P1454" s="9" t="s">
        <v>8</v>
      </c>
      <c r="Q1454" s="9"/>
      <c r="R1454" s="9">
        <v>3</v>
      </c>
      <c r="S1454" s="9"/>
      <c r="T1454" s="9" t="s">
        <v>2773</v>
      </c>
      <c r="U1454" s="9">
        <v>38700</v>
      </c>
      <c r="V1454" s="9" t="s">
        <v>5249</v>
      </c>
      <c r="W1454" s="10" t="s">
        <v>107</v>
      </c>
      <c r="X1454" s="10" t="s">
        <v>4857</v>
      </c>
    </row>
    <row r="1455" spans="1:24" s="4" customFormat="1" ht="80.099999999999994" customHeight="1" x14ac:dyDescent="0.25">
      <c r="A1455" s="9">
        <f t="shared" si="303"/>
        <v>1419</v>
      </c>
      <c r="B1455" s="9">
        <v>132</v>
      </c>
      <c r="C1455" s="9" t="s">
        <v>4873</v>
      </c>
      <c r="D1455" s="10" t="s">
        <v>4849</v>
      </c>
      <c r="E1455" s="9" t="s">
        <v>4850</v>
      </c>
      <c r="F1455" s="9" t="s">
        <v>4962</v>
      </c>
      <c r="G1455" s="9" t="s">
        <v>4852</v>
      </c>
      <c r="H1455" s="9" t="s">
        <v>5307</v>
      </c>
      <c r="I1455" s="9" t="s">
        <v>5641</v>
      </c>
      <c r="J1455" s="9" t="s">
        <v>5309</v>
      </c>
      <c r="K1455" s="9" t="s">
        <v>4962</v>
      </c>
      <c r="L1455" s="219">
        <v>28.280867000000001</v>
      </c>
      <c r="M1455" s="219">
        <v>69.037067759999999</v>
      </c>
      <c r="N1455" s="9" t="s">
        <v>6</v>
      </c>
      <c r="O1455" s="9" t="s">
        <v>5248</v>
      </c>
      <c r="P1455" s="9" t="s">
        <v>8</v>
      </c>
      <c r="Q1455" s="9"/>
      <c r="R1455" s="9">
        <v>3</v>
      </c>
      <c r="S1455" s="9"/>
      <c r="T1455" s="9" t="s">
        <v>2773</v>
      </c>
      <c r="U1455" s="9">
        <v>38700</v>
      </c>
      <c r="V1455" s="9" t="s">
        <v>5249</v>
      </c>
      <c r="W1455" s="10" t="s">
        <v>107</v>
      </c>
      <c r="X1455" s="10" t="s">
        <v>4857</v>
      </c>
    </row>
    <row r="1456" spans="1:24" s="4" customFormat="1" ht="80.099999999999994" customHeight="1" x14ac:dyDescent="0.25">
      <c r="A1456" s="9">
        <f t="shared" si="303"/>
        <v>1420</v>
      </c>
      <c r="B1456" s="9">
        <v>133</v>
      </c>
      <c r="C1456" s="9" t="s">
        <v>4873</v>
      </c>
      <c r="D1456" s="10" t="s">
        <v>4849</v>
      </c>
      <c r="E1456" s="9" t="s">
        <v>4850</v>
      </c>
      <c r="F1456" s="9" t="s">
        <v>4962</v>
      </c>
      <c r="G1456" s="9" t="s">
        <v>4852</v>
      </c>
      <c r="H1456" s="9" t="s">
        <v>5642</v>
      </c>
      <c r="I1456" s="9" t="s">
        <v>5643</v>
      </c>
      <c r="J1456" s="9" t="s">
        <v>5644</v>
      </c>
      <c r="K1456" s="9" t="s">
        <v>4962</v>
      </c>
      <c r="L1456" s="219">
        <v>28.313692964000001</v>
      </c>
      <c r="M1456" s="219">
        <v>69.563214139999999</v>
      </c>
      <c r="N1456" s="9" t="s">
        <v>6</v>
      </c>
      <c r="O1456" s="9" t="s">
        <v>5248</v>
      </c>
      <c r="P1456" s="9" t="s">
        <v>8</v>
      </c>
      <c r="Q1456" s="9"/>
      <c r="R1456" s="9">
        <v>3</v>
      </c>
      <c r="S1456" s="9"/>
      <c r="T1456" s="9" t="s">
        <v>2773</v>
      </c>
      <c r="U1456" s="9">
        <v>38700</v>
      </c>
      <c r="V1456" s="9" t="s">
        <v>5249</v>
      </c>
      <c r="W1456" s="10" t="s">
        <v>107</v>
      </c>
      <c r="X1456" s="10" t="s">
        <v>4857</v>
      </c>
    </row>
    <row r="1457" spans="1:24" s="4" customFormat="1" ht="80.099999999999994" customHeight="1" x14ac:dyDescent="0.25">
      <c r="A1457" s="9">
        <f t="shared" si="303"/>
        <v>1421</v>
      </c>
      <c r="B1457" s="9">
        <v>134</v>
      </c>
      <c r="C1457" s="9" t="s">
        <v>4873</v>
      </c>
      <c r="D1457" s="10" t="s">
        <v>4849</v>
      </c>
      <c r="E1457" s="9" t="s">
        <v>4850</v>
      </c>
      <c r="F1457" s="9" t="s">
        <v>4962</v>
      </c>
      <c r="G1457" s="9" t="s">
        <v>4852</v>
      </c>
      <c r="H1457" s="9" t="s">
        <v>5645</v>
      </c>
      <c r="I1457" s="9"/>
      <c r="J1457" s="9" t="s">
        <v>5646</v>
      </c>
      <c r="K1457" s="9" t="s">
        <v>4962</v>
      </c>
      <c r="L1457" s="219">
        <v>28.31369102</v>
      </c>
      <c r="M1457" s="219">
        <v>69.563357670000002</v>
      </c>
      <c r="N1457" s="9" t="s">
        <v>6</v>
      </c>
      <c r="O1457" s="9" t="s">
        <v>5248</v>
      </c>
      <c r="P1457" s="9" t="s">
        <v>8</v>
      </c>
      <c r="Q1457" s="9"/>
      <c r="R1457" s="9">
        <v>3</v>
      </c>
      <c r="S1457" s="9"/>
      <c r="T1457" s="9" t="s">
        <v>2773</v>
      </c>
      <c r="U1457" s="9">
        <v>38700</v>
      </c>
      <c r="V1457" s="9" t="s">
        <v>5249</v>
      </c>
      <c r="W1457" s="10" t="s">
        <v>107</v>
      </c>
      <c r="X1457" s="10" t="s">
        <v>4857</v>
      </c>
    </row>
    <row r="1458" spans="1:24" s="4" customFormat="1" ht="80.099999999999994" customHeight="1" x14ac:dyDescent="0.25">
      <c r="A1458" s="9">
        <f t="shared" si="303"/>
        <v>1422</v>
      </c>
      <c r="B1458" s="9">
        <v>135</v>
      </c>
      <c r="C1458" s="9" t="s">
        <v>4873</v>
      </c>
      <c r="D1458" s="10" t="s">
        <v>4849</v>
      </c>
      <c r="E1458" s="9" t="s">
        <v>4850</v>
      </c>
      <c r="F1458" s="9" t="s">
        <v>4962</v>
      </c>
      <c r="G1458" s="9" t="s">
        <v>4852</v>
      </c>
      <c r="H1458" s="9" t="s">
        <v>5647</v>
      </c>
      <c r="I1458" s="9" t="s">
        <v>5648</v>
      </c>
      <c r="J1458" s="9" t="s">
        <v>5542</v>
      </c>
      <c r="K1458" s="9" t="s">
        <v>4962</v>
      </c>
      <c r="L1458" s="219">
        <v>28.312604180000001</v>
      </c>
      <c r="M1458" s="219">
        <v>69.562567831999999</v>
      </c>
      <c r="N1458" s="9" t="s">
        <v>6</v>
      </c>
      <c r="O1458" s="9" t="s">
        <v>5248</v>
      </c>
      <c r="P1458" s="9" t="s">
        <v>8</v>
      </c>
      <c r="Q1458" s="9"/>
      <c r="R1458" s="9">
        <v>3</v>
      </c>
      <c r="S1458" s="9"/>
      <c r="T1458" s="9" t="s">
        <v>2773</v>
      </c>
      <c r="U1458" s="9">
        <v>38700</v>
      </c>
      <c r="V1458" s="9" t="s">
        <v>5249</v>
      </c>
      <c r="W1458" s="10" t="s">
        <v>107</v>
      </c>
      <c r="X1458" s="10" t="s">
        <v>4857</v>
      </c>
    </row>
    <row r="1459" spans="1:24" s="4" customFormat="1" ht="80.099999999999994" customHeight="1" x14ac:dyDescent="0.25">
      <c r="A1459" s="9">
        <f t="shared" si="303"/>
        <v>1423</v>
      </c>
      <c r="B1459" s="9">
        <v>136</v>
      </c>
      <c r="C1459" s="9" t="s">
        <v>4873</v>
      </c>
      <c r="D1459" s="10" t="s">
        <v>4849</v>
      </c>
      <c r="E1459" s="9" t="s">
        <v>4850</v>
      </c>
      <c r="F1459" s="9" t="s">
        <v>4962</v>
      </c>
      <c r="G1459" s="9" t="s">
        <v>4852</v>
      </c>
      <c r="H1459" s="9" t="s">
        <v>5649</v>
      </c>
      <c r="I1459" s="9" t="s">
        <v>5650</v>
      </c>
      <c r="J1459" s="9" t="s">
        <v>5651</v>
      </c>
      <c r="K1459" s="9" t="s">
        <v>4962</v>
      </c>
      <c r="L1459" s="219">
        <v>28.453147048000002</v>
      </c>
      <c r="M1459" s="219">
        <v>69.133463300000003</v>
      </c>
      <c r="N1459" s="9" t="s">
        <v>6</v>
      </c>
      <c r="O1459" s="9" t="s">
        <v>5248</v>
      </c>
      <c r="P1459" s="9" t="s">
        <v>8</v>
      </c>
      <c r="Q1459" s="9"/>
      <c r="R1459" s="9">
        <v>3</v>
      </c>
      <c r="S1459" s="9"/>
      <c r="T1459" s="9" t="s">
        <v>2773</v>
      </c>
      <c r="U1459" s="9">
        <v>38700</v>
      </c>
      <c r="V1459" s="9" t="s">
        <v>5249</v>
      </c>
      <c r="W1459" s="10" t="s">
        <v>107</v>
      </c>
      <c r="X1459" s="10" t="s">
        <v>4857</v>
      </c>
    </row>
    <row r="1460" spans="1:24" s="4" customFormat="1" ht="80.099999999999994" customHeight="1" x14ac:dyDescent="0.25">
      <c r="A1460" s="9">
        <f t="shared" si="303"/>
        <v>1424</v>
      </c>
      <c r="B1460" s="9">
        <v>137</v>
      </c>
      <c r="C1460" s="9" t="s">
        <v>4873</v>
      </c>
      <c r="D1460" s="10" t="s">
        <v>4849</v>
      </c>
      <c r="E1460" s="9" t="s">
        <v>4850</v>
      </c>
      <c r="F1460" s="9" t="s">
        <v>5420</v>
      </c>
      <c r="G1460" s="9" t="s">
        <v>4852</v>
      </c>
      <c r="H1460" s="9" t="s">
        <v>5299</v>
      </c>
      <c r="I1460" s="9" t="s">
        <v>5652</v>
      </c>
      <c r="J1460" s="9" t="s">
        <v>5653</v>
      </c>
      <c r="K1460" s="9" t="s">
        <v>5420</v>
      </c>
      <c r="L1460" s="219">
        <v>28.442580719999999</v>
      </c>
      <c r="M1460" s="219">
        <v>69.113328007999996</v>
      </c>
      <c r="N1460" s="9" t="s">
        <v>6</v>
      </c>
      <c r="O1460" s="9" t="s">
        <v>5248</v>
      </c>
      <c r="P1460" s="9" t="s">
        <v>8</v>
      </c>
      <c r="Q1460" s="9"/>
      <c r="R1460" s="9">
        <v>3</v>
      </c>
      <c r="S1460" s="9"/>
      <c r="T1460" s="9" t="s">
        <v>2773</v>
      </c>
      <c r="U1460" s="9">
        <v>38700</v>
      </c>
      <c r="V1460" s="9" t="s">
        <v>5249</v>
      </c>
      <c r="W1460" s="10" t="s">
        <v>107</v>
      </c>
      <c r="X1460" s="10" t="s">
        <v>4857</v>
      </c>
    </row>
    <row r="1461" spans="1:24" s="4" customFormat="1" ht="80.099999999999994" customHeight="1" x14ac:dyDescent="0.25">
      <c r="A1461" s="9">
        <f t="shared" si="303"/>
        <v>1425</v>
      </c>
      <c r="B1461" s="9">
        <v>138</v>
      </c>
      <c r="C1461" s="9" t="s">
        <v>4873</v>
      </c>
      <c r="D1461" s="10" t="s">
        <v>4849</v>
      </c>
      <c r="E1461" s="9" t="s">
        <v>4850</v>
      </c>
      <c r="F1461" s="9" t="s">
        <v>5396</v>
      </c>
      <c r="G1461" s="9" t="s">
        <v>4852</v>
      </c>
      <c r="H1461" s="9" t="s">
        <v>5654</v>
      </c>
      <c r="I1461" s="9" t="s">
        <v>5655</v>
      </c>
      <c r="J1461" s="9" t="s">
        <v>5656</v>
      </c>
      <c r="K1461" s="9" t="s">
        <v>5396</v>
      </c>
      <c r="L1461" s="219">
        <v>28.302509019999999</v>
      </c>
      <c r="M1461" s="219">
        <v>68.577124855199997</v>
      </c>
      <c r="N1461" s="9" t="s">
        <v>6</v>
      </c>
      <c r="O1461" s="9" t="s">
        <v>5248</v>
      </c>
      <c r="P1461" s="9" t="s">
        <v>8</v>
      </c>
      <c r="Q1461" s="9"/>
      <c r="R1461" s="9">
        <v>3</v>
      </c>
      <c r="S1461" s="9"/>
      <c r="T1461" s="9" t="s">
        <v>2773</v>
      </c>
      <c r="U1461" s="9">
        <v>38700</v>
      </c>
      <c r="V1461" s="9" t="s">
        <v>5249</v>
      </c>
      <c r="W1461" s="10" t="s">
        <v>107</v>
      </c>
      <c r="X1461" s="10" t="s">
        <v>4857</v>
      </c>
    </row>
    <row r="1462" spans="1:24" s="4" customFormat="1" ht="80.099999999999994" customHeight="1" x14ac:dyDescent="0.25">
      <c r="A1462" s="9">
        <f t="shared" si="303"/>
        <v>1426</v>
      </c>
      <c r="B1462" s="9">
        <v>139</v>
      </c>
      <c r="C1462" s="9" t="s">
        <v>4873</v>
      </c>
      <c r="D1462" s="10" t="s">
        <v>4849</v>
      </c>
      <c r="E1462" s="9" t="s">
        <v>4850</v>
      </c>
      <c r="F1462" s="9" t="s">
        <v>4891</v>
      </c>
      <c r="G1462" s="9" t="s">
        <v>4892</v>
      </c>
      <c r="H1462" s="9" t="s">
        <v>5657</v>
      </c>
      <c r="I1462" s="9" t="s">
        <v>5658</v>
      </c>
      <c r="J1462" s="9" t="s">
        <v>5659</v>
      </c>
      <c r="K1462" s="9" t="s">
        <v>4891</v>
      </c>
      <c r="L1462" s="219">
        <v>28.3127891</v>
      </c>
      <c r="M1462" s="219">
        <v>68.650275199999996</v>
      </c>
      <c r="N1462" s="9" t="s">
        <v>6</v>
      </c>
      <c r="O1462" s="9" t="s">
        <v>5248</v>
      </c>
      <c r="P1462" s="9" t="s">
        <v>8</v>
      </c>
      <c r="Q1462" s="9"/>
      <c r="R1462" s="9">
        <v>3</v>
      </c>
      <c r="S1462" s="9"/>
      <c r="T1462" s="9" t="s">
        <v>2773</v>
      </c>
      <c r="U1462" s="9">
        <v>38700</v>
      </c>
      <c r="V1462" s="9" t="s">
        <v>5249</v>
      </c>
      <c r="W1462" s="10" t="s">
        <v>107</v>
      </c>
      <c r="X1462" s="10" t="s">
        <v>4857</v>
      </c>
    </row>
    <row r="1463" spans="1:24" s="4" customFormat="1" ht="80.099999999999994" customHeight="1" x14ac:dyDescent="0.25">
      <c r="A1463" s="9">
        <f t="shared" si="303"/>
        <v>1427</v>
      </c>
      <c r="B1463" s="9">
        <v>140</v>
      </c>
      <c r="C1463" s="9" t="s">
        <v>4873</v>
      </c>
      <c r="D1463" s="10" t="s">
        <v>4849</v>
      </c>
      <c r="E1463" s="9" t="s">
        <v>4850</v>
      </c>
      <c r="F1463" s="9" t="s">
        <v>5267</v>
      </c>
      <c r="G1463" s="9" t="s">
        <v>5267</v>
      </c>
      <c r="H1463" s="9" t="s">
        <v>5660</v>
      </c>
      <c r="I1463" s="9" t="s">
        <v>5661</v>
      </c>
      <c r="J1463" s="9" t="s">
        <v>5662</v>
      </c>
      <c r="K1463" s="9" t="s">
        <v>5267</v>
      </c>
      <c r="L1463" s="219">
        <v>28.302490912</v>
      </c>
      <c r="M1463" s="219">
        <v>68.157131273999994</v>
      </c>
      <c r="N1463" s="9" t="s">
        <v>6</v>
      </c>
      <c r="O1463" s="9" t="s">
        <v>5248</v>
      </c>
      <c r="P1463" s="9" t="s">
        <v>8</v>
      </c>
      <c r="Q1463" s="9"/>
      <c r="R1463" s="9">
        <v>3</v>
      </c>
      <c r="S1463" s="9"/>
      <c r="T1463" s="9" t="s">
        <v>2773</v>
      </c>
      <c r="U1463" s="9">
        <v>38700</v>
      </c>
      <c r="V1463" s="9" t="s">
        <v>5249</v>
      </c>
      <c r="W1463" s="10" t="s">
        <v>107</v>
      </c>
      <c r="X1463" s="10" t="s">
        <v>4857</v>
      </c>
    </row>
    <row r="1464" spans="1:24" s="4" customFormat="1" ht="80.099999999999994" customHeight="1" x14ac:dyDescent="0.25">
      <c r="A1464" s="9">
        <f t="shared" si="303"/>
        <v>1428</v>
      </c>
      <c r="B1464" s="9">
        <v>141</v>
      </c>
      <c r="C1464" s="9" t="s">
        <v>4873</v>
      </c>
      <c r="D1464" s="10" t="s">
        <v>4849</v>
      </c>
      <c r="E1464" s="9" t="s">
        <v>4850</v>
      </c>
      <c r="F1464" s="9" t="s">
        <v>5423</v>
      </c>
      <c r="G1464" s="9" t="s">
        <v>4892</v>
      </c>
      <c r="H1464" s="9" t="s">
        <v>5435</v>
      </c>
      <c r="I1464" s="9" t="s">
        <v>5663</v>
      </c>
      <c r="J1464" s="9" t="s">
        <v>4895</v>
      </c>
      <c r="K1464" s="9" t="s">
        <v>5423</v>
      </c>
      <c r="L1464" s="219">
        <v>28.313713700000001</v>
      </c>
      <c r="M1464" s="219">
        <v>68.563327360000002</v>
      </c>
      <c r="N1464" s="9" t="s">
        <v>6</v>
      </c>
      <c r="O1464" s="9" t="s">
        <v>5248</v>
      </c>
      <c r="P1464" s="9" t="s">
        <v>8</v>
      </c>
      <c r="Q1464" s="9"/>
      <c r="R1464" s="9">
        <v>3</v>
      </c>
      <c r="S1464" s="9"/>
      <c r="T1464" s="9" t="s">
        <v>2773</v>
      </c>
      <c r="U1464" s="9">
        <v>38700</v>
      </c>
      <c r="V1464" s="9" t="s">
        <v>5249</v>
      </c>
      <c r="W1464" s="10" t="s">
        <v>107</v>
      </c>
      <c r="X1464" s="10" t="s">
        <v>4857</v>
      </c>
    </row>
    <row r="1465" spans="1:24" s="4" customFormat="1" ht="80.099999999999994" customHeight="1" x14ac:dyDescent="0.25">
      <c r="A1465" s="9">
        <f t="shared" si="303"/>
        <v>1429</v>
      </c>
      <c r="B1465" s="9">
        <v>142</v>
      </c>
      <c r="C1465" s="9" t="s">
        <v>4873</v>
      </c>
      <c r="D1465" s="10" t="s">
        <v>4849</v>
      </c>
      <c r="E1465" s="9" t="s">
        <v>4850</v>
      </c>
      <c r="F1465" s="9" t="s">
        <v>5267</v>
      </c>
      <c r="G1465" s="9" t="s">
        <v>5267</v>
      </c>
      <c r="H1465" s="9" t="s">
        <v>2098</v>
      </c>
      <c r="I1465" s="9" t="s">
        <v>5664</v>
      </c>
      <c r="J1465" s="9" t="s">
        <v>5665</v>
      </c>
      <c r="K1465" s="9" t="s">
        <v>5267</v>
      </c>
      <c r="L1465" s="219">
        <v>28.312604180000001</v>
      </c>
      <c r="M1465" s="219">
        <v>68.562567831999999</v>
      </c>
      <c r="N1465" s="9" t="s">
        <v>6</v>
      </c>
      <c r="O1465" s="9" t="s">
        <v>5248</v>
      </c>
      <c r="P1465" s="9" t="s">
        <v>8</v>
      </c>
      <c r="Q1465" s="9"/>
      <c r="R1465" s="9">
        <v>3</v>
      </c>
      <c r="S1465" s="9"/>
      <c r="T1465" s="9" t="s">
        <v>2773</v>
      </c>
      <c r="U1465" s="9">
        <v>38700</v>
      </c>
      <c r="V1465" s="9" t="s">
        <v>5249</v>
      </c>
      <c r="W1465" s="10" t="s">
        <v>107</v>
      </c>
      <c r="X1465" s="10" t="s">
        <v>4857</v>
      </c>
    </row>
    <row r="1466" spans="1:24" s="4" customFormat="1" ht="80.099999999999994" customHeight="1" x14ac:dyDescent="0.25">
      <c r="A1466" s="9">
        <f t="shared" si="303"/>
        <v>1430</v>
      </c>
      <c r="B1466" s="9">
        <v>143</v>
      </c>
      <c r="C1466" s="9" t="s">
        <v>4873</v>
      </c>
      <c r="D1466" s="10" t="s">
        <v>4849</v>
      </c>
      <c r="E1466" s="9" t="s">
        <v>4850</v>
      </c>
      <c r="F1466" s="9" t="s">
        <v>5396</v>
      </c>
      <c r="G1466" s="9" t="s">
        <v>4852</v>
      </c>
      <c r="H1466" s="9" t="s">
        <v>5666</v>
      </c>
      <c r="I1466" s="9" t="s">
        <v>5667</v>
      </c>
      <c r="J1466" s="9" t="s">
        <v>5668</v>
      </c>
      <c r="K1466" s="9" t="s">
        <v>5396</v>
      </c>
      <c r="L1466" s="219">
        <v>28.313741852</v>
      </c>
      <c r="M1466" s="219">
        <v>68.562875270000006</v>
      </c>
      <c r="N1466" s="9" t="s">
        <v>6</v>
      </c>
      <c r="O1466" s="9" t="s">
        <v>5248</v>
      </c>
      <c r="P1466" s="9" t="s">
        <v>8</v>
      </c>
      <c r="Q1466" s="9"/>
      <c r="R1466" s="9">
        <v>3</v>
      </c>
      <c r="S1466" s="9"/>
      <c r="T1466" s="9" t="s">
        <v>2773</v>
      </c>
      <c r="U1466" s="9">
        <v>38700</v>
      </c>
      <c r="V1466" s="9" t="s">
        <v>5249</v>
      </c>
      <c r="W1466" s="10" t="s">
        <v>107</v>
      </c>
      <c r="X1466" s="10" t="s">
        <v>4857</v>
      </c>
    </row>
    <row r="1467" spans="1:24" s="4" customFormat="1" ht="80.099999999999994" customHeight="1" x14ac:dyDescent="0.25">
      <c r="A1467" s="9">
        <f t="shared" si="303"/>
        <v>1431</v>
      </c>
      <c r="B1467" s="9">
        <v>144</v>
      </c>
      <c r="C1467" s="9" t="s">
        <v>4873</v>
      </c>
      <c r="D1467" s="10" t="s">
        <v>4849</v>
      </c>
      <c r="E1467" s="9" t="s">
        <v>4850</v>
      </c>
      <c r="F1467" s="9" t="s">
        <v>5292</v>
      </c>
      <c r="G1467" s="9" t="s">
        <v>4852</v>
      </c>
      <c r="H1467" s="9" t="s">
        <v>5669</v>
      </c>
      <c r="I1467" s="9" t="s">
        <v>5670</v>
      </c>
      <c r="J1467" s="9" t="s">
        <v>5671</v>
      </c>
      <c r="K1467" s="9" t="s">
        <v>5292</v>
      </c>
      <c r="L1467" s="219">
        <v>28.313543240000001</v>
      </c>
      <c r="M1467" s="219">
        <v>68.563194808000006</v>
      </c>
      <c r="N1467" s="9" t="s">
        <v>6</v>
      </c>
      <c r="O1467" s="9" t="s">
        <v>5248</v>
      </c>
      <c r="P1467" s="9" t="s">
        <v>8</v>
      </c>
      <c r="Q1467" s="9"/>
      <c r="R1467" s="9">
        <v>3</v>
      </c>
      <c r="S1467" s="9"/>
      <c r="T1467" s="9" t="s">
        <v>2773</v>
      </c>
      <c r="U1467" s="9">
        <v>38700</v>
      </c>
      <c r="V1467" s="9" t="s">
        <v>5249</v>
      </c>
      <c r="W1467" s="10" t="s">
        <v>107</v>
      </c>
      <c r="X1467" s="10" t="s">
        <v>4857</v>
      </c>
    </row>
    <row r="1468" spans="1:24" s="4" customFormat="1" ht="80.099999999999994" customHeight="1" x14ac:dyDescent="0.25">
      <c r="A1468" s="9">
        <f t="shared" si="303"/>
        <v>1432</v>
      </c>
      <c r="B1468" s="9">
        <v>145</v>
      </c>
      <c r="C1468" s="9" t="s">
        <v>4873</v>
      </c>
      <c r="D1468" s="10" t="s">
        <v>4849</v>
      </c>
      <c r="E1468" s="9" t="s">
        <v>4850</v>
      </c>
      <c r="F1468" s="9" t="s">
        <v>5267</v>
      </c>
      <c r="G1468" s="9" t="s">
        <v>5267</v>
      </c>
      <c r="H1468" s="9" t="s">
        <v>5672</v>
      </c>
      <c r="I1468" s="9" t="s">
        <v>5673</v>
      </c>
      <c r="J1468" s="9" t="s">
        <v>5674</v>
      </c>
      <c r="K1468" s="9" t="s">
        <v>5267</v>
      </c>
      <c r="L1468" s="219">
        <v>28.275669424</v>
      </c>
      <c r="M1468" s="219">
        <v>69.038426400000006</v>
      </c>
      <c r="N1468" s="9" t="s">
        <v>6</v>
      </c>
      <c r="O1468" s="9" t="s">
        <v>5248</v>
      </c>
      <c r="P1468" s="9" t="s">
        <v>8</v>
      </c>
      <c r="Q1468" s="9"/>
      <c r="R1468" s="9">
        <v>3</v>
      </c>
      <c r="S1468" s="9"/>
      <c r="T1468" s="9" t="s">
        <v>2773</v>
      </c>
      <c r="U1468" s="9">
        <v>38700</v>
      </c>
      <c r="V1468" s="9" t="s">
        <v>5249</v>
      </c>
      <c r="W1468" s="10" t="s">
        <v>107</v>
      </c>
      <c r="X1468" s="10" t="s">
        <v>4857</v>
      </c>
    </row>
    <row r="1469" spans="1:24" s="4" customFormat="1" ht="80.099999999999994" customHeight="1" x14ac:dyDescent="0.25">
      <c r="A1469" s="9">
        <f t="shared" si="303"/>
        <v>1433</v>
      </c>
      <c r="B1469" s="9">
        <v>146</v>
      </c>
      <c r="C1469" s="9" t="s">
        <v>4873</v>
      </c>
      <c r="D1469" s="10" t="s">
        <v>4849</v>
      </c>
      <c r="E1469" s="9" t="s">
        <v>4850</v>
      </c>
      <c r="F1469" s="9" t="s">
        <v>4891</v>
      </c>
      <c r="G1469" s="9" t="s">
        <v>4892</v>
      </c>
      <c r="H1469" s="9" t="s">
        <v>1415</v>
      </c>
      <c r="I1469" s="9" t="s">
        <v>5675</v>
      </c>
      <c r="J1469" s="9" t="s">
        <v>5676</v>
      </c>
      <c r="K1469" s="9" t="s">
        <v>4891</v>
      </c>
      <c r="L1469" s="219">
        <v>28.313635896000001</v>
      </c>
      <c r="M1469" s="219">
        <v>68.563186060000007</v>
      </c>
      <c r="N1469" s="9" t="s">
        <v>6</v>
      </c>
      <c r="O1469" s="9" t="s">
        <v>5248</v>
      </c>
      <c r="P1469" s="9" t="s">
        <v>8</v>
      </c>
      <c r="Q1469" s="9"/>
      <c r="R1469" s="9">
        <v>3</v>
      </c>
      <c r="S1469" s="9"/>
      <c r="T1469" s="9" t="s">
        <v>2773</v>
      </c>
      <c r="U1469" s="9">
        <v>38700</v>
      </c>
      <c r="V1469" s="9" t="s">
        <v>5249</v>
      </c>
      <c r="W1469" s="10" t="s">
        <v>107</v>
      </c>
      <c r="X1469" s="10" t="s">
        <v>4857</v>
      </c>
    </row>
    <row r="1470" spans="1:24" s="4" customFormat="1" ht="80.099999999999994" customHeight="1" x14ac:dyDescent="0.25">
      <c r="A1470" s="9">
        <f t="shared" si="303"/>
        <v>1434</v>
      </c>
      <c r="B1470" s="9">
        <v>147</v>
      </c>
      <c r="C1470" s="9" t="s">
        <v>4873</v>
      </c>
      <c r="D1470" s="10" t="s">
        <v>4849</v>
      </c>
      <c r="E1470" s="9" t="s">
        <v>4850</v>
      </c>
      <c r="F1470" s="9" t="s">
        <v>5254</v>
      </c>
      <c r="G1470" s="9" t="s">
        <v>4892</v>
      </c>
      <c r="H1470" s="9" t="s">
        <v>5677</v>
      </c>
      <c r="I1470" s="9" t="s">
        <v>5678</v>
      </c>
      <c r="J1470" s="9" t="s">
        <v>5679</v>
      </c>
      <c r="K1470" s="9" t="s">
        <v>5254</v>
      </c>
      <c r="L1470" s="219">
        <v>28.312511155999999</v>
      </c>
      <c r="M1470" s="219">
        <v>69.362373719999994</v>
      </c>
      <c r="N1470" s="9" t="s">
        <v>6</v>
      </c>
      <c r="O1470" s="9" t="s">
        <v>5248</v>
      </c>
      <c r="P1470" s="9" t="s">
        <v>8</v>
      </c>
      <c r="Q1470" s="9"/>
      <c r="R1470" s="9">
        <v>3</v>
      </c>
      <c r="S1470" s="9"/>
      <c r="T1470" s="9" t="s">
        <v>2773</v>
      </c>
      <c r="U1470" s="9">
        <v>38700</v>
      </c>
      <c r="V1470" s="9" t="s">
        <v>5249</v>
      </c>
      <c r="W1470" s="10" t="s">
        <v>107</v>
      </c>
      <c r="X1470" s="10" t="s">
        <v>4857</v>
      </c>
    </row>
    <row r="1471" spans="1:24" s="4" customFormat="1" ht="80.099999999999994" customHeight="1" x14ac:dyDescent="0.25">
      <c r="A1471" s="9">
        <f t="shared" si="303"/>
        <v>1435</v>
      </c>
      <c r="B1471" s="9">
        <v>148</v>
      </c>
      <c r="C1471" s="9" t="s">
        <v>4873</v>
      </c>
      <c r="D1471" s="10" t="s">
        <v>4849</v>
      </c>
      <c r="E1471" s="9" t="s">
        <v>4850</v>
      </c>
      <c r="F1471" s="9" t="s">
        <v>5423</v>
      </c>
      <c r="G1471" s="9" t="s">
        <v>4892</v>
      </c>
      <c r="H1471" s="9" t="s">
        <v>5680</v>
      </c>
      <c r="I1471" s="9" t="s">
        <v>5681</v>
      </c>
      <c r="J1471" s="9" t="s">
        <v>5682</v>
      </c>
      <c r="K1471" s="9" t="s">
        <v>5423</v>
      </c>
      <c r="L1471" s="219">
        <v>28.313713700000001</v>
      </c>
      <c r="M1471" s="219">
        <v>68.563302735999997</v>
      </c>
      <c r="N1471" s="9" t="s">
        <v>6</v>
      </c>
      <c r="O1471" s="9" t="s">
        <v>5248</v>
      </c>
      <c r="P1471" s="9" t="s">
        <v>8</v>
      </c>
      <c r="Q1471" s="9"/>
      <c r="R1471" s="9">
        <v>3</v>
      </c>
      <c r="S1471" s="9"/>
      <c r="T1471" s="9" t="s">
        <v>2773</v>
      </c>
      <c r="U1471" s="9">
        <v>38700</v>
      </c>
      <c r="V1471" s="9" t="s">
        <v>5249</v>
      </c>
      <c r="W1471" s="10" t="s">
        <v>107</v>
      </c>
      <c r="X1471" s="10" t="s">
        <v>4857</v>
      </c>
    </row>
    <row r="1472" spans="1:24" s="4" customFormat="1" ht="80.099999999999994" customHeight="1" x14ac:dyDescent="0.25">
      <c r="A1472" s="9">
        <f t="shared" si="303"/>
        <v>1436</v>
      </c>
      <c r="B1472" s="9">
        <v>149</v>
      </c>
      <c r="C1472" s="9" t="s">
        <v>4873</v>
      </c>
      <c r="D1472" s="10" t="s">
        <v>4849</v>
      </c>
      <c r="E1472" s="9" t="s">
        <v>4850</v>
      </c>
      <c r="F1472" s="9" t="s">
        <v>5423</v>
      </c>
      <c r="G1472" s="9" t="s">
        <v>4892</v>
      </c>
      <c r="H1472" s="9" t="s">
        <v>5632</v>
      </c>
      <c r="I1472" s="9" t="s">
        <v>5683</v>
      </c>
      <c r="J1472" s="9" t="s">
        <v>5684</v>
      </c>
      <c r="K1472" s="9" t="s">
        <v>5423</v>
      </c>
      <c r="L1472" s="219">
        <v>28.313713700000001</v>
      </c>
      <c r="M1472" s="219">
        <v>68.563301559999999</v>
      </c>
      <c r="N1472" s="9" t="s">
        <v>6</v>
      </c>
      <c r="O1472" s="9" t="s">
        <v>5248</v>
      </c>
      <c r="P1472" s="9" t="s">
        <v>8</v>
      </c>
      <c r="Q1472" s="9"/>
      <c r="R1472" s="9">
        <v>3</v>
      </c>
      <c r="S1472" s="9"/>
      <c r="T1472" s="9" t="s">
        <v>2773</v>
      </c>
      <c r="U1472" s="9">
        <v>38700</v>
      </c>
      <c r="V1472" s="9" t="s">
        <v>5249</v>
      </c>
      <c r="W1472" s="10" t="s">
        <v>107</v>
      </c>
      <c r="X1472" s="10" t="s">
        <v>4857</v>
      </c>
    </row>
    <row r="1473" spans="1:24" s="4" customFormat="1" ht="80.099999999999994" customHeight="1" x14ac:dyDescent="0.25">
      <c r="A1473" s="9">
        <f t="shared" si="303"/>
        <v>1437</v>
      </c>
      <c r="B1473" s="9">
        <v>150</v>
      </c>
      <c r="C1473" s="9" t="s">
        <v>4873</v>
      </c>
      <c r="D1473" s="10" t="s">
        <v>4849</v>
      </c>
      <c r="E1473" s="9" t="s">
        <v>4850</v>
      </c>
      <c r="F1473" s="9" t="s">
        <v>5423</v>
      </c>
      <c r="G1473" s="9" t="s">
        <v>4892</v>
      </c>
      <c r="H1473" s="9" t="s">
        <v>5685</v>
      </c>
      <c r="I1473" s="9" t="s">
        <v>5686</v>
      </c>
      <c r="J1473" s="9" t="s">
        <v>5687</v>
      </c>
      <c r="K1473" s="9" t="s">
        <v>5423</v>
      </c>
      <c r="L1473" s="219">
        <v>28.3035642</v>
      </c>
      <c r="M1473" s="219">
        <v>68.561314240000002</v>
      </c>
      <c r="N1473" s="9" t="s">
        <v>6</v>
      </c>
      <c r="O1473" s="9" t="s">
        <v>5248</v>
      </c>
      <c r="P1473" s="9" t="s">
        <v>8</v>
      </c>
      <c r="Q1473" s="9"/>
      <c r="R1473" s="9">
        <v>3</v>
      </c>
      <c r="S1473" s="9"/>
      <c r="T1473" s="9" t="s">
        <v>2773</v>
      </c>
      <c r="U1473" s="9">
        <v>38700</v>
      </c>
      <c r="V1473" s="9" t="s">
        <v>5249</v>
      </c>
      <c r="W1473" s="10" t="s">
        <v>107</v>
      </c>
      <c r="X1473" s="10" t="s">
        <v>4857</v>
      </c>
    </row>
    <row r="1474" spans="1:24" s="4" customFormat="1" ht="80.099999999999994" customHeight="1" x14ac:dyDescent="0.25">
      <c r="A1474" s="9">
        <f t="shared" si="303"/>
        <v>1438</v>
      </c>
      <c r="B1474" s="9">
        <v>151</v>
      </c>
      <c r="C1474" s="9" t="s">
        <v>4873</v>
      </c>
      <c r="D1474" s="10" t="s">
        <v>4849</v>
      </c>
      <c r="E1474" s="9" t="s">
        <v>4850</v>
      </c>
      <c r="F1474" s="9" t="s">
        <v>4891</v>
      </c>
      <c r="G1474" s="9" t="s">
        <v>4892</v>
      </c>
      <c r="H1474" s="9" t="s">
        <v>5688</v>
      </c>
      <c r="I1474" s="9" t="s">
        <v>5689</v>
      </c>
      <c r="J1474" s="9" t="s">
        <v>5690</v>
      </c>
      <c r="K1474" s="9" t="s">
        <v>4891</v>
      </c>
      <c r="L1474" s="219">
        <v>28.131760195999998</v>
      </c>
      <c r="M1474" s="219">
        <v>68.561557816000004</v>
      </c>
      <c r="N1474" s="9" t="s">
        <v>6</v>
      </c>
      <c r="O1474" s="9" t="s">
        <v>5248</v>
      </c>
      <c r="P1474" s="9" t="s">
        <v>8</v>
      </c>
      <c r="Q1474" s="9"/>
      <c r="R1474" s="9">
        <v>3</v>
      </c>
      <c r="S1474" s="9"/>
      <c r="T1474" s="9" t="s">
        <v>2773</v>
      </c>
      <c r="U1474" s="9">
        <v>38700</v>
      </c>
      <c r="V1474" s="9" t="s">
        <v>5249</v>
      </c>
      <c r="W1474" s="10" t="s">
        <v>107</v>
      </c>
      <c r="X1474" s="10" t="s">
        <v>4857</v>
      </c>
    </row>
    <row r="1475" spans="1:24" s="4" customFormat="1" ht="80.099999999999994" customHeight="1" x14ac:dyDescent="0.25">
      <c r="A1475" s="9">
        <f t="shared" si="303"/>
        <v>1439</v>
      </c>
      <c r="B1475" s="9">
        <v>152</v>
      </c>
      <c r="C1475" s="9" t="s">
        <v>4873</v>
      </c>
      <c r="D1475" s="10" t="s">
        <v>4849</v>
      </c>
      <c r="E1475" s="9" t="s">
        <v>4850</v>
      </c>
      <c r="F1475" s="9" t="s">
        <v>5267</v>
      </c>
      <c r="G1475" s="9" t="s">
        <v>5267</v>
      </c>
      <c r="H1475" s="9" t="s">
        <v>5691</v>
      </c>
      <c r="I1475" s="9" t="s">
        <v>5692</v>
      </c>
      <c r="J1475" s="9" t="s">
        <v>5693</v>
      </c>
      <c r="K1475" s="9" t="s">
        <v>5267</v>
      </c>
      <c r="L1475" s="219">
        <v>28.313591983999999</v>
      </c>
      <c r="M1475" s="219">
        <v>68.563250600000003</v>
      </c>
      <c r="N1475" s="9" t="s">
        <v>6</v>
      </c>
      <c r="O1475" s="9" t="s">
        <v>5248</v>
      </c>
      <c r="P1475" s="9" t="s">
        <v>8</v>
      </c>
      <c r="Q1475" s="9"/>
      <c r="R1475" s="9">
        <v>3</v>
      </c>
      <c r="S1475" s="9"/>
      <c r="T1475" s="9" t="s">
        <v>2773</v>
      </c>
      <c r="U1475" s="9">
        <v>38700</v>
      </c>
      <c r="V1475" s="9" t="s">
        <v>5249</v>
      </c>
      <c r="W1475" s="10" t="s">
        <v>107</v>
      </c>
      <c r="X1475" s="10" t="s">
        <v>4857</v>
      </c>
    </row>
    <row r="1476" spans="1:24" s="4" customFormat="1" ht="80.099999999999994" customHeight="1" x14ac:dyDescent="0.25">
      <c r="A1476" s="9">
        <f t="shared" si="303"/>
        <v>1440</v>
      </c>
      <c r="B1476" s="9">
        <v>153</v>
      </c>
      <c r="C1476" s="9" t="s">
        <v>4873</v>
      </c>
      <c r="D1476" s="10" t="s">
        <v>4849</v>
      </c>
      <c r="E1476" s="9" t="s">
        <v>4850</v>
      </c>
      <c r="F1476" s="9" t="s">
        <v>5292</v>
      </c>
      <c r="G1476" s="9" t="s">
        <v>5292</v>
      </c>
      <c r="H1476" s="9" t="s">
        <v>5355</v>
      </c>
      <c r="I1476" s="9" t="s">
        <v>5694</v>
      </c>
      <c r="J1476" s="9" t="s">
        <v>5357</v>
      </c>
      <c r="K1476" s="9" t="s">
        <v>5292</v>
      </c>
      <c r="L1476" s="219">
        <v>28.313624204</v>
      </c>
      <c r="M1476" s="219">
        <v>68.563301800000005</v>
      </c>
      <c r="N1476" s="9" t="s">
        <v>6</v>
      </c>
      <c r="O1476" s="9" t="s">
        <v>5248</v>
      </c>
      <c r="P1476" s="9" t="s">
        <v>8</v>
      </c>
      <c r="Q1476" s="9"/>
      <c r="R1476" s="9">
        <v>3</v>
      </c>
      <c r="S1476" s="9"/>
      <c r="T1476" s="9" t="s">
        <v>2773</v>
      </c>
      <c r="U1476" s="9">
        <v>38700</v>
      </c>
      <c r="V1476" s="9" t="s">
        <v>5249</v>
      </c>
      <c r="W1476" s="10" t="s">
        <v>107</v>
      </c>
      <c r="X1476" s="10" t="s">
        <v>4857</v>
      </c>
    </row>
    <row r="1477" spans="1:24" s="4" customFormat="1" ht="80.099999999999994" customHeight="1" x14ac:dyDescent="0.25">
      <c r="A1477" s="9">
        <f t="shared" si="303"/>
        <v>1441</v>
      </c>
      <c r="B1477" s="9">
        <v>154</v>
      </c>
      <c r="C1477" s="9" t="s">
        <v>4873</v>
      </c>
      <c r="D1477" s="10" t="s">
        <v>4849</v>
      </c>
      <c r="E1477" s="9" t="s">
        <v>4850</v>
      </c>
      <c r="F1477" s="9" t="s">
        <v>5464</v>
      </c>
      <c r="G1477" s="9" t="s">
        <v>5464</v>
      </c>
      <c r="H1477" s="9" t="s">
        <v>204</v>
      </c>
      <c r="I1477" s="9" t="s">
        <v>5695</v>
      </c>
      <c r="J1477" s="9" t="s">
        <v>5581</v>
      </c>
      <c r="K1477" s="9" t="s">
        <v>5464</v>
      </c>
      <c r="L1477" s="219">
        <v>28.313731266000001</v>
      </c>
      <c r="M1477" s="219">
        <v>69.562946909999994</v>
      </c>
      <c r="N1477" s="9" t="s">
        <v>6</v>
      </c>
      <c r="O1477" s="9" t="s">
        <v>5248</v>
      </c>
      <c r="P1477" s="9" t="s">
        <v>8</v>
      </c>
      <c r="Q1477" s="9"/>
      <c r="R1477" s="9">
        <v>3</v>
      </c>
      <c r="S1477" s="9"/>
      <c r="T1477" s="9" t="s">
        <v>2773</v>
      </c>
      <c r="U1477" s="9">
        <v>38700</v>
      </c>
      <c r="V1477" s="9" t="s">
        <v>5249</v>
      </c>
      <c r="W1477" s="10" t="s">
        <v>107</v>
      </c>
      <c r="X1477" s="10" t="s">
        <v>4857</v>
      </c>
    </row>
    <row r="1478" spans="1:24" s="4" customFormat="1" ht="80.099999999999994" customHeight="1" x14ac:dyDescent="0.25">
      <c r="A1478" s="9">
        <f t="shared" si="303"/>
        <v>1442</v>
      </c>
      <c r="B1478" s="9">
        <v>155</v>
      </c>
      <c r="C1478" s="9" t="s">
        <v>4873</v>
      </c>
      <c r="D1478" s="10" t="s">
        <v>4849</v>
      </c>
      <c r="E1478" s="9" t="s">
        <v>4850</v>
      </c>
      <c r="F1478" s="9" t="s">
        <v>5464</v>
      </c>
      <c r="G1478" s="9" t="s">
        <v>5464</v>
      </c>
      <c r="H1478" s="9" t="s">
        <v>5696</v>
      </c>
      <c r="I1478" s="9" t="s">
        <v>5697</v>
      </c>
      <c r="J1478" s="9" t="s">
        <v>5698</v>
      </c>
      <c r="K1478" s="9" t="s">
        <v>5464</v>
      </c>
      <c r="L1478" s="219">
        <v>28.313608148</v>
      </c>
      <c r="M1478" s="219">
        <v>68.563097212000002</v>
      </c>
      <c r="N1478" s="9" t="s">
        <v>6</v>
      </c>
      <c r="O1478" s="9" t="s">
        <v>5248</v>
      </c>
      <c r="P1478" s="9" t="s">
        <v>8</v>
      </c>
      <c r="Q1478" s="9"/>
      <c r="R1478" s="9">
        <v>3</v>
      </c>
      <c r="S1478" s="9"/>
      <c r="T1478" s="9" t="s">
        <v>2773</v>
      </c>
      <c r="U1478" s="9">
        <v>38700</v>
      </c>
      <c r="V1478" s="9" t="s">
        <v>5249</v>
      </c>
      <c r="W1478" s="10" t="s">
        <v>107</v>
      </c>
      <c r="X1478" s="10" t="s">
        <v>4857</v>
      </c>
    </row>
    <row r="1479" spans="1:24" s="4" customFormat="1" ht="80.099999999999994" customHeight="1" x14ac:dyDescent="0.25">
      <c r="A1479" s="9">
        <f t="shared" si="303"/>
        <v>1443</v>
      </c>
      <c r="B1479" s="9">
        <v>156</v>
      </c>
      <c r="C1479" s="9" t="s">
        <v>4873</v>
      </c>
      <c r="D1479" s="10" t="s">
        <v>4849</v>
      </c>
      <c r="E1479" s="9" t="s">
        <v>4850</v>
      </c>
      <c r="F1479" s="9" t="s">
        <v>5396</v>
      </c>
      <c r="G1479" s="9" t="s">
        <v>4852</v>
      </c>
      <c r="H1479" s="9" t="s">
        <v>260</v>
      </c>
      <c r="I1479" s="9" t="s">
        <v>5699</v>
      </c>
      <c r="J1479" s="9" t="s">
        <v>5700</v>
      </c>
      <c r="K1479" s="9" t="s">
        <v>5396</v>
      </c>
      <c r="L1479" s="219">
        <v>28.313608148</v>
      </c>
      <c r="M1479" s="219">
        <v>68.309721199999998</v>
      </c>
      <c r="N1479" s="9" t="s">
        <v>6</v>
      </c>
      <c r="O1479" s="9" t="s">
        <v>5248</v>
      </c>
      <c r="P1479" s="9" t="s">
        <v>8</v>
      </c>
      <c r="Q1479" s="9"/>
      <c r="R1479" s="9">
        <v>3</v>
      </c>
      <c r="S1479" s="9"/>
      <c r="T1479" s="9" t="s">
        <v>2773</v>
      </c>
      <c r="U1479" s="9">
        <v>38700</v>
      </c>
      <c r="V1479" s="9" t="s">
        <v>5249</v>
      </c>
      <c r="W1479" s="10" t="s">
        <v>107</v>
      </c>
      <c r="X1479" s="10" t="s">
        <v>4857</v>
      </c>
    </row>
    <row r="1480" spans="1:24" s="4" customFormat="1" ht="80.099999999999994" customHeight="1" x14ac:dyDescent="0.25">
      <c r="A1480" s="9">
        <f t="shared" si="303"/>
        <v>1444</v>
      </c>
      <c r="B1480" s="9">
        <v>157</v>
      </c>
      <c r="C1480" s="9" t="s">
        <v>4873</v>
      </c>
      <c r="D1480" s="10" t="s">
        <v>4849</v>
      </c>
      <c r="E1480" s="9" t="s">
        <v>4850</v>
      </c>
      <c r="F1480" s="9" t="s">
        <v>5396</v>
      </c>
      <c r="G1480" s="9" t="s">
        <v>4852</v>
      </c>
      <c r="H1480" s="9" t="s">
        <v>5701</v>
      </c>
      <c r="I1480" s="9" t="s">
        <v>5702</v>
      </c>
      <c r="J1480" s="9" t="s">
        <v>5703</v>
      </c>
      <c r="K1480" s="9" t="s">
        <v>5396</v>
      </c>
      <c r="L1480" s="219">
        <v>28.313708192</v>
      </c>
      <c r="M1480" s="219">
        <v>68.563343739999993</v>
      </c>
      <c r="N1480" s="9" t="s">
        <v>6</v>
      </c>
      <c r="O1480" s="9" t="s">
        <v>5248</v>
      </c>
      <c r="P1480" s="9" t="s">
        <v>8</v>
      </c>
      <c r="Q1480" s="9"/>
      <c r="R1480" s="9">
        <v>3</v>
      </c>
      <c r="S1480" s="9"/>
      <c r="T1480" s="9" t="s">
        <v>2773</v>
      </c>
      <c r="U1480" s="9">
        <v>38700</v>
      </c>
      <c r="V1480" s="9" t="s">
        <v>5249</v>
      </c>
      <c r="W1480" s="10" t="s">
        <v>107</v>
      </c>
      <c r="X1480" s="10" t="s">
        <v>4857</v>
      </c>
    </row>
    <row r="1481" spans="1:24" s="4" customFormat="1" ht="80.099999999999994" customHeight="1" x14ac:dyDescent="0.25">
      <c r="A1481" s="9">
        <f t="shared" si="303"/>
        <v>1445</v>
      </c>
      <c r="B1481" s="9">
        <v>158</v>
      </c>
      <c r="C1481" s="9" t="s">
        <v>4873</v>
      </c>
      <c r="D1481" s="10" t="s">
        <v>4849</v>
      </c>
      <c r="E1481" s="9" t="s">
        <v>4850</v>
      </c>
      <c r="F1481" s="9" t="s">
        <v>5423</v>
      </c>
      <c r="G1481" s="9" t="s">
        <v>4892</v>
      </c>
      <c r="H1481" s="9" t="s">
        <v>5704</v>
      </c>
      <c r="I1481" s="9" t="s">
        <v>5705</v>
      </c>
      <c r="J1481" s="9" t="s">
        <v>5539</v>
      </c>
      <c r="K1481" s="9" t="s">
        <v>5423</v>
      </c>
      <c r="L1481" s="219">
        <v>28.302509019999999</v>
      </c>
      <c r="M1481" s="219">
        <v>68.571248552200004</v>
      </c>
      <c r="N1481" s="9" t="s">
        <v>6</v>
      </c>
      <c r="O1481" s="9" t="s">
        <v>5248</v>
      </c>
      <c r="P1481" s="9" t="s">
        <v>8</v>
      </c>
      <c r="Q1481" s="9"/>
      <c r="R1481" s="9">
        <v>3</v>
      </c>
      <c r="S1481" s="9"/>
      <c r="T1481" s="9" t="s">
        <v>2773</v>
      </c>
      <c r="U1481" s="9">
        <v>38700</v>
      </c>
      <c r="V1481" s="9" t="s">
        <v>5249</v>
      </c>
      <c r="W1481" s="10" t="s">
        <v>107</v>
      </c>
      <c r="X1481" s="10" t="s">
        <v>4857</v>
      </c>
    </row>
    <row r="1482" spans="1:24" s="4" customFormat="1" ht="80.099999999999994" customHeight="1" x14ac:dyDescent="0.25">
      <c r="A1482" s="9">
        <f t="shared" si="303"/>
        <v>1446</v>
      </c>
      <c r="B1482" s="9">
        <v>159</v>
      </c>
      <c r="C1482" s="9" t="s">
        <v>4873</v>
      </c>
      <c r="D1482" s="10" t="s">
        <v>4849</v>
      </c>
      <c r="E1482" s="9" t="s">
        <v>4850</v>
      </c>
      <c r="F1482" s="9" t="s">
        <v>5396</v>
      </c>
      <c r="G1482" s="9" t="s">
        <v>4852</v>
      </c>
      <c r="H1482" s="9" t="s">
        <v>5706</v>
      </c>
      <c r="I1482" s="9" t="s">
        <v>5707</v>
      </c>
      <c r="J1482" s="9" t="s">
        <v>5708</v>
      </c>
      <c r="K1482" s="9" t="s">
        <v>5396</v>
      </c>
      <c r="L1482" s="219">
        <v>28.311760196000002</v>
      </c>
      <c r="M1482" s="219">
        <v>68.561557816000004</v>
      </c>
      <c r="N1482" s="9" t="s">
        <v>6</v>
      </c>
      <c r="O1482" s="9" t="s">
        <v>5248</v>
      </c>
      <c r="P1482" s="9" t="s">
        <v>8</v>
      </c>
      <c r="Q1482" s="9"/>
      <c r="R1482" s="9">
        <v>3</v>
      </c>
      <c r="S1482" s="9"/>
      <c r="T1482" s="9" t="s">
        <v>2773</v>
      </c>
      <c r="U1482" s="9">
        <v>38700</v>
      </c>
      <c r="V1482" s="9" t="s">
        <v>5249</v>
      </c>
      <c r="W1482" s="10" t="s">
        <v>107</v>
      </c>
      <c r="X1482" s="10" t="s">
        <v>4857</v>
      </c>
    </row>
    <row r="1483" spans="1:24" s="4" customFormat="1" ht="80.099999999999994" customHeight="1" x14ac:dyDescent="0.25">
      <c r="A1483" s="9">
        <f t="shared" si="303"/>
        <v>1447</v>
      </c>
      <c r="B1483" s="9">
        <v>160</v>
      </c>
      <c r="C1483" s="9" t="s">
        <v>4873</v>
      </c>
      <c r="D1483" s="10" t="s">
        <v>4849</v>
      </c>
      <c r="E1483" s="9" t="s">
        <v>4850</v>
      </c>
      <c r="F1483" s="9" t="s">
        <v>5709</v>
      </c>
      <c r="G1483" s="9" t="s">
        <v>4852</v>
      </c>
      <c r="H1483" s="9" t="s">
        <v>5710</v>
      </c>
      <c r="I1483" s="9" t="s">
        <v>5711</v>
      </c>
      <c r="J1483" s="9" t="s">
        <v>5712</v>
      </c>
      <c r="K1483" s="9" t="s">
        <v>5709</v>
      </c>
      <c r="L1483" s="219">
        <v>28.302509019999999</v>
      </c>
      <c r="M1483" s="219">
        <v>68.571248552200004</v>
      </c>
      <c r="N1483" s="9" t="s">
        <v>6</v>
      </c>
      <c r="O1483" s="9" t="s">
        <v>5248</v>
      </c>
      <c r="P1483" s="9" t="s">
        <v>8</v>
      </c>
      <c r="Q1483" s="9"/>
      <c r="R1483" s="9">
        <v>3</v>
      </c>
      <c r="S1483" s="9"/>
      <c r="T1483" s="9" t="s">
        <v>2773</v>
      </c>
      <c r="U1483" s="9">
        <v>38700</v>
      </c>
      <c r="V1483" s="9" t="s">
        <v>5249</v>
      </c>
      <c r="W1483" s="10" t="s">
        <v>107</v>
      </c>
      <c r="X1483" s="10" t="s">
        <v>4857</v>
      </c>
    </row>
    <row r="1484" spans="1:24" s="4" customFormat="1" ht="80.099999999999994" customHeight="1" x14ac:dyDescent="0.25">
      <c r="A1484" s="9">
        <f t="shared" si="303"/>
        <v>1448</v>
      </c>
      <c r="B1484" s="9">
        <v>161</v>
      </c>
      <c r="C1484" s="9" t="s">
        <v>4873</v>
      </c>
      <c r="D1484" s="10" t="s">
        <v>4849</v>
      </c>
      <c r="E1484" s="9" t="s">
        <v>4850</v>
      </c>
      <c r="F1484" s="9" t="s">
        <v>5267</v>
      </c>
      <c r="G1484" s="9" t="s">
        <v>5267</v>
      </c>
      <c r="H1484" s="9" t="s">
        <v>5713</v>
      </c>
      <c r="I1484" s="9" t="s">
        <v>5714</v>
      </c>
      <c r="J1484" s="9" t="s">
        <v>5715</v>
      </c>
      <c r="K1484" s="9" t="s">
        <v>5267</v>
      </c>
      <c r="L1484" s="219">
        <v>28.706551999999999</v>
      </c>
      <c r="M1484" s="219">
        <v>69.278774999999996</v>
      </c>
      <c r="N1484" s="9" t="s">
        <v>6</v>
      </c>
      <c r="O1484" s="9" t="s">
        <v>5248</v>
      </c>
      <c r="P1484" s="9" t="s">
        <v>8</v>
      </c>
      <c r="Q1484" s="9"/>
      <c r="R1484" s="9">
        <v>3</v>
      </c>
      <c r="S1484" s="9"/>
      <c r="T1484" s="9" t="s">
        <v>2773</v>
      </c>
      <c r="U1484" s="9">
        <v>38700</v>
      </c>
      <c r="V1484" s="9" t="s">
        <v>5249</v>
      </c>
      <c r="W1484" s="10" t="s">
        <v>107</v>
      </c>
      <c r="X1484" s="10" t="s">
        <v>4857</v>
      </c>
    </row>
    <row r="1485" spans="1:24" s="4" customFormat="1" ht="80.099999999999994" customHeight="1" x14ac:dyDescent="0.25">
      <c r="A1485" s="9">
        <f t="shared" si="303"/>
        <v>1449</v>
      </c>
      <c r="B1485" s="9">
        <v>162</v>
      </c>
      <c r="C1485" s="9" t="s">
        <v>4873</v>
      </c>
      <c r="D1485" s="10" t="s">
        <v>4849</v>
      </c>
      <c r="E1485" s="9" t="s">
        <v>4849</v>
      </c>
      <c r="F1485" s="9" t="s">
        <v>5288</v>
      </c>
      <c r="G1485" s="9" t="s">
        <v>4869</v>
      </c>
      <c r="H1485" s="9" t="s">
        <v>5347</v>
      </c>
      <c r="I1485" s="9" t="s">
        <v>5716</v>
      </c>
      <c r="J1485" s="9" t="s">
        <v>5349</v>
      </c>
      <c r="K1485" s="9" t="s">
        <v>5288</v>
      </c>
      <c r="L1485" s="219">
        <v>28.743017999999999</v>
      </c>
      <c r="M1485" s="219">
        <v>69.262231</v>
      </c>
      <c r="N1485" s="9" t="s">
        <v>6</v>
      </c>
      <c r="O1485" s="9" t="s">
        <v>5248</v>
      </c>
      <c r="P1485" s="9" t="s">
        <v>8</v>
      </c>
      <c r="Q1485" s="9"/>
      <c r="R1485" s="9">
        <v>3</v>
      </c>
      <c r="S1485" s="9"/>
      <c r="T1485" s="9" t="s">
        <v>2773</v>
      </c>
      <c r="U1485" s="9">
        <v>38700</v>
      </c>
      <c r="V1485" s="9" t="s">
        <v>5249</v>
      </c>
      <c r="W1485" s="10" t="s">
        <v>107</v>
      </c>
      <c r="X1485" s="10" t="s">
        <v>4857</v>
      </c>
    </row>
    <row r="1486" spans="1:24" s="4" customFormat="1" ht="80.099999999999994" customHeight="1" x14ac:dyDescent="0.25">
      <c r="A1486" s="9">
        <f t="shared" si="303"/>
        <v>1450</v>
      </c>
      <c r="B1486" s="9">
        <v>163</v>
      </c>
      <c r="C1486" s="9" t="s">
        <v>4873</v>
      </c>
      <c r="D1486" s="10" t="s">
        <v>4849</v>
      </c>
      <c r="E1486" s="9" t="s">
        <v>4850</v>
      </c>
      <c r="F1486" s="9" t="s">
        <v>5254</v>
      </c>
      <c r="G1486" s="9" t="s">
        <v>4892</v>
      </c>
      <c r="H1486" s="9" t="s">
        <v>5717</v>
      </c>
      <c r="I1486" s="9" t="s">
        <v>5718</v>
      </c>
      <c r="J1486" s="9" t="s">
        <v>5719</v>
      </c>
      <c r="K1486" s="9" t="s">
        <v>5254</v>
      </c>
      <c r="L1486" s="219">
        <v>28.739145000000001</v>
      </c>
      <c r="M1486" s="219">
        <v>69.250524999999996</v>
      </c>
      <c r="N1486" s="9" t="s">
        <v>6</v>
      </c>
      <c r="O1486" s="9" t="s">
        <v>5248</v>
      </c>
      <c r="P1486" s="9" t="s">
        <v>8</v>
      </c>
      <c r="Q1486" s="9"/>
      <c r="R1486" s="9">
        <v>3</v>
      </c>
      <c r="S1486" s="9"/>
      <c r="T1486" s="9" t="s">
        <v>2773</v>
      </c>
      <c r="U1486" s="9">
        <v>38700</v>
      </c>
      <c r="V1486" s="9" t="s">
        <v>5249</v>
      </c>
      <c r="W1486" s="10" t="s">
        <v>107</v>
      </c>
      <c r="X1486" s="10" t="s">
        <v>4857</v>
      </c>
    </row>
    <row r="1487" spans="1:24" s="4" customFormat="1" ht="80.099999999999994" customHeight="1" x14ac:dyDescent="0.25">
      <c r="A1487" s="9">
        <f t="shared" si="303"/>
        <v>1451</v>
      </c>
      <c r="B1487" s="9">
        <v>164</v>
      </c>
      <c r="C1487" s="9" t="s">
        <v>4873</v>
      </c>
      <c r="D1487" s="10" t="s">
        <v>4849</v>
      </c>
      <c r="E1487" s="9" t="s">
        <v>4850</v>
      </c>
      <c r="F1487" s="9" t="s">
        <v>5292</v>
      </c>
      <c r="G1487" s="9" t="s">
        <v>5292</v>
      </c>
      <c r="H1487" s="9" t="s">
        <v>5720</v>
      </c>
      <c r="I1487" s="9" t="s">
        <v>5721</v>
      </c>
      <c r="J1487" s="9" t="s">
        <v>5722</v>
      </c>
      <c r="K1487" s="9" t="s">
        <v>5292</v>
      </c>
      <c r="L1487" s="219">
        <v>28.969313</v>
      </c>
      <c r="M1487" s="219">
        <v>69.398574999999994</v>
      </c>
      <c r="N1487" s="9" t="s">
        <v>6</v>
      </c>
      <c r="O1487" s="9" t="s">
        <v>5248</v>
      </c>
      <c r="P1487" s="9" t="s">
        <v>8</v>
      </c>
      <c r="Q1487" s="9"/>
      <c r="R1487" s="9">
        <v>3</v>
      </c>
      <c r="S1487" s="9"/>
      <c r="T1487" s="9" t="s">
        <v>2773</v>
      </c>
      <c r="U1487" s="9">
        <v>38700</v>
      </c>
      <c r="V1487" s="9" t="s">
        <v>5249</v>
      </c>
      <c r="W1487" s="10" t="s">
        <v>107</v>
      </c>
      <c r="X1487" s="10" t="s">
        <v>4857</v>
      </c>
    </row>
    <row r="1488" spans="1:24" s="4" customFormat="1" ht="80.099999999999994" customHeight="1" x14ac:dyDescent="0.25">
      <c r="A1488" s="9">
        <f t="shared" si="303"/>
        <v>1452</v>
      </c>
      <c r="B1488" s="9">
        <v>165</v>
      </c>
      <c r="C1488" s="9" t="s">
        <v>4873</v>
      </c>
      <c r="D1488" s="10" t="s">
        <v>4849</v>
      </c>
      <c r="E1488" s="9" t="s">
        <v>4850</v>
      </c>
      <c r="F1488" s="9" t="s">
        <v>5292</v>
      </c>
      <c r="G1488" s="9" t="s">
        <v>5292</v>
      </c>
      <c r="H1488" s="9" t="s">
        <v>5723</v>
      </c>
      <c r="I1488" s="9" t="s">
        <v>5724</v>
      </c>
      <c r="J1488" s="9" t="s">
        <v>5725</v>
      </c>
      <c r="K1488" s="9" t="s">
        <v>5292</v>
      </c>
      <c r="L1488" s="219">
        <v>28.9931412</v>
      </c>
      <c r="M1488" s="219">
        <v>69.412018189999998</v>
      </c>
      <c r="N1488" s="9" t="s">
        <v>6</v>
      </c>
      <c r="O1488" s="9" t="s">
        <v>5248</v>
      </c>
      <c r="P1488" s="9" t="s">
        <v>8</v>
      </c>
      <c r="Q1488" s="9"/>
      <c r="R1488" s="9">
        <v>3</v>
      </c>
      <c r="S1488" s="9"/>
      <c r="T1488" s="9" t="s">
        <v>2773</v>
      </c>
      <c r="U1488" s="9">
        <v>38700</v>
      </c>
      <c r="V1488" s="9" t="s">
        <v>5249</v>
      </c>
      <c r="W1488" s="10" t="s">
        <v>107</v>
      </c>
      <c r="X1488" s="10" t="s">
        <v>4857</v>
      </c>
    </row>
    <row r="1489" spans="1:24" s="4" customFormat="1" ht="80.099999999999994" customHeight="1" x14ac:dyDescent="0.25">
      <c r="A1489" s="9">
        <f t="shared" si="303"/>
        <v>1453</v>
      </c>
      <c r="B1489" s="9">
        <v>166</v>
      </c>
      <c r="C1489" s="9" t="s">
        <v>4873</v>
      </c>
      <c r="D1489" s="10" t="s">
        <v>4849</v>
      </c>
      <c r="E1489" s="9" t="s">
        <v>4850</v>
      </c>
      <c r="F1489" s="9" t="s">
        <v>4962</v>
      </c>
      <c r="G1489" s="9" t="s">
        <v>4852</v>
      </c>
      <c r="H1489" s="9" t="s">
        <v>5726</v>
      </c>
      <c r="I1489" s="9" t="s">
        <v>5727</v>
      </c>
      <c r="J1489" s="9" t="s">
        <v>5728</v>
      </c>
      <c r="K1489" s="9" t="s">
        <v>4962</v>
      </c>
      <c r="L1489" s="219">
        <v>28.972912999999998</v>
      </c>
      <c r="M1489" s="219">
        <v>69.393884999999997</v>
      </c>
      <c r="N1489" s="9" t="s">
        <v>6</v>
      </c>
      <c r="O1489" s="9" t="s">
        <v>5248</v>
      </c>
      <c r="P1489" s="9" t="s">
        <v>8</v>
      </c>
      <c r="Q1489" s="9"/>
      <c r="R1489" s="9">
        <v>3</v>
      </c>
      <c r="S1489" s="9"/>
      <c r="T1489" s="9" t="s">
        <v>2773</v>
      </c>
      <c r="U1489" s="9">
        <v>38700</v>
      </c>
      <c r="V1489" s="9" t="s">
        <v>5249</v>
      </c>
      <c r="W1489" s="10" t="s">
        <v>107</v>
      </c>
      <c r="X1489" s="10" t="s">
        <v>4857</v>
      </c>
    </row>
    <row r="1490" spans="1:24" s="4" customFormat="1" ht="80.099999999999994" customHeight="1" x14ac:dyDescent="0.25">
      <c r="A1490" s="9">
        <f t="shared" si="303"/>
        <v>1454</v>
      </c>
      <c r="B1490" s="9">
        <v>167</v>
      </c>
      <c r="C1490" s="9" t="s">
        <v>4873</v>
      </c>
      <c r="D1490" s="10" t="s">
        <v>4849</v>
      </c>
      <c r="E1490" s="9" t="s">
        <v>4850</v>
      </c>
      <c r="F1490" s="9" t="s">
        <v>5292</v>
      </c>
      <c r="G1490" s="9" t="s">
        <v>5292</v>
      </c>
      <c r="H1490" s="9" t="s">
        <v>5729</v>
      </c>
      <c r="I1490" s="9" t="s">
        <v>5730</v>
      </c>
      <c r="J1490" s="9" t="s">
        <v>5731</v>
      </c>
      <c r="K1490" s="9" t="s">
        <v>5292</v>
      </c>
      <c r="L1490" s="219">
        <v>28.993141210000001</v>
      </c>
      <c r="M1490" s="219">
        <v>69.412018189999998</v>
      </c>
      <c r="N1490" s="9" t="s">
        <v>6</v>
      </c>
      <c r="O1490" s="9" t="s">
        <v>5248</v>
      </c>
      <c r="P1490" s="9" t="s">
        <v>8</v>
      </c>
      <c r="Q1490" s="9"/>
      <c r="R1490" s="9">
        <v>3</v>
      </c>
      <c r="S1490" s="9"/>
      <c r="T1490" s="9" t="s">
        <v>2773</v>
      </c>
      <c r="U1490" s="9">
        <v>38700</v>
      </c>
      <c r="V1490" s="9" t="s">
        <v>5249</v>
      </c>
      <c r="W1490" s="10" t="s">
        <v>107</v>
      </c>
      <c r="X1490" s="10" t="s">
        <v>4857</v>
      </c>
    </row>
    <row r="1491" spans="1:24" s="4" customFormat="1" ht="80.099999999999994" customHeight="1" x14ac:dyDescent="0.25">
      <c r="A1491" s="9">
        <f t="shared" si="303"/>
        <v>1455</v>
      </c>
      <c r="B1491" s="9">
        <v>168</v>
      </c>
      <c r="C1491" s="9" t="s">
        <v>4873</v>
      </c>
      <c r="D1491" s="10" t="s">
        <v>4849</v>
      </c>
      <c r="E1491" s="9" t="s">
        <v>4850</v>
      </c>
      <c r="F1491" s="9" t="s">
        <v>5267</v>
      </c>
      <c r="G1491" s="9" t="s">
        <v>5267</v>
      </c>
      <c r="H1491" s="9" t="s">
        <v>182</v>
      </c>
      <c r="I1491" s="9" t="s">
        <v>5732</v>
      </c>
      <c r="J1491" s="9" t="s">
        <v>5733</v>
      </c>
      <c r="K1491" s="9" t="s">
        <v>5267</v>
      </c>
      <c r="L1491" s="219">
        <v>28.969321000000001</v>
      </c>
      <c r="M1491" s="219">
        <v>69.399411000000001</v>
      </c>
      <c r="N1491" s="9" t="s">
        <v>6</v>
      </c>
      <c r="O1491" s="9" t="s">
        <v>5248</v>
      </c>
      <c r="P1491" s="9" t="s">
        <v>8</v>
      </c>
      <c r="Q1491" s="9"/>
      <c r="R1491" s="9">
        <v>3</v>
      </c>
      <c r="S1491" s="9"/>
      <c r="T1491" s="9" t="s">
        <v>2773</v>
      </c>
      <c r="U1491" s="9">
        <v>38700</v>
      </c>
      <c r="V1491" s="9" t="s">
        <v>5249</v>
      </c>
      <c r="W1491" s="10" t="s">
        <v>107</v>
      </c>
      <c r="X1491" s="10" t="s">
        <v>4857</v>
      </c>
    </row>
    <row r="1492" spans="1:24" s="4" customFormat="1" ht="80.099999999999994" customHeight="1" x14ac:dyDescent="0.25">
      <c r="A1492" s="9">
        <f t="shared" si="303"/>
        <v>1456</v>
      </c>
      <c r="B1492" s="9">
        <v>169</v>
      </c>
      <c r="C1492" s="9" t="s">
        <v>4873</v>
      </c>
      <c r="D1492" s="10" t="s">
        <v>4849</v>
      </c>
      <c r="E1492" s="9" t="s">
        <v>4850</v>
      </c>
      <c r="F1492" s="9" t="s">
        <v>5292</v>
      </c>
      <c r="G1492" s="9" t="s">
        <v>5292</v>
      </c>
      <c r="H1492" s="9" t="s">
        <v>5734</v>
      </c>
      <c r="I1492" s="9" t="s">
        <v>5735</v>
      </c>
      <c r="J1492" s="9" t="s">
        <v>5736</v>
      </c>
      <c r="K1492" s="9" t="s">
        <v>5292</v>
      </c>
      <c r="L1492" s="219">
        <v>28.721066</v>
      </c>
      <c r="M1492" s="219">
        <v>69.268843000000004</v>
      </c>
      <c r="N1492" s="9" t="s">
        <v>6</v>
      </c>
      <c r="O1492" s="9" t="s">
        <v>5248</v>
      </c>
      <c r="P1492" s="9" t="s">
        <v>8</v>
      </c>
      <c r="Q1492" s="9"/>
      <c r="R1492" s="9">
        <v>3</v>
      </c>
      <c r="S1492" s="9"/>
      <c r="T1492" s="9" t="s">
        <v>2773</v>
      </c>
      <c r="U1492" s="9">
        <v>38700</v>
      </c>
      <c r="V1492" s="9" t="s">
        <v>5249</v>
      </c>
      <c r="W1492" s="10" t="s">
        <v>107</v>
      </c>
      <c r="X1492" s="10" t="s">
        <v>4857</v>
      </c>
    </row>
    <row r="1493" spans="1:24" s="4" customFormat="1" ht="80.099999999999994" customHeight="1" x14ac:dyDescent="0.25">
      <c r="A1493" s="9">
        <f t="shared" si="303"/>
        <v>1457</v>
      </c>
      <c r="B1493" s="9">
        <v>170</v>
      </c>
      <c r="C1493" s="9" t="s">
        <v>4873</v>
      </c>
      <c r="D1493" s="10" t="s">
        <v>4849</v>
      </c>
      <c r="E1493" s="9" t="s">
        <v>4850</v>
      </c>
      <c r="F1493" s="9" t="s">
        <v>5292</v>
      </c>
      <c r="G1493" s="9" t="s">
        <v>5292</v>
      </c>
      <c r="H1493" s="9" t="s">
        <v>5660</v>
      </c>
      <c r="I1493" s="9" t="s">
        <v>5737</v>
      </c>
      <c r="J1493" s="9" t="s">
        <v>5662</v>
      </c>
      <c r="K1493" s="9" t="s">
        <v>5292</v>
      </c>
      <c r="L1493" s="219">
        <v>28.993141210000001</v>
      </c>
      <c r="M1493" s="219">
        <v>69.412018189999998</v>
      </c>
      <c r="N1493" s="9" t="s">
        <v>6</v>
      </c>
      <c r="O1493" s="9" t="s">
        <v>5248</v>
      </c>
      <c r="P1493" s="9" t="s">
        <v>8</v>
      </c>
      <c r="Q1493" s="9"/>
      <c r="R1493" s="9">
        <v>3</v>
      </c>
      <c r="S1493" s="9"/>
      <c r="T1493" s="9" t="s">
        <v>2773</v>
      </c>
      <c r="U1493" s="9">
        <v>38700</v>
      </c>
      <c r="V1493" s="9" t="s">
        <v>5249</v>
      </c>
      <c r="W1493" s="10" t="s">
        <v>107</v>
      </c>
      <c r="X1493" s="10" t="s">
        <v>4857</v>
      </c>
    </row>
    <row r="1494" spans="1:24" s="4" customFormat="1" ht="80.099999999999994" customHeight="1" x14ac:dyDescent="0.25">
      <c r="A1494" s="9">
        <f t="shared" si="303"/>
        <v>1458</v>
      </c>
      <c r="B1494" s="9">
        <v>171</v>
      </c>
      <c r="C1494" s="9" t="s">
        <v>4873</v>
      </c>
      <c r="D1494" s="10" t="s">
        <v>4849</v>
      </c>
      <c r="E1494" s="9" t="s">
        <v>4850</v>
      </c>
      <c r="F1494" s="9" t="s">
        <v>5254</v>
      </c>
      <c r="G1494" s="9" t="s">
        <v>4892</v>
      </c>
      <c r="H1494" s="9" t="s">
        <v>1392</v>
      </c>
      <c r="I1494" s="9" t="s">
        <v>5274</v>
      </c>
      <c r="J1494" s="9" t="s">
        <v>5738</v>
      </c>
      <c r="K1494" s="9" t="s">
        <v>5254</v>
      </c>
      <c r="L1494" s="219">
        <v>28.733817999999999</v>
      </c>
      <c r="M1494" s="219">
        <v>69.256890999999996</v>
      </c>
      <c r="N1494" s="9" t="s">
        <v>6</v>
      </c>
      <c r="O1494" s="9" t="s">
        <v>5248</v>
      </c>
      <c r="P1494" s="9" t="s">
        <v>8</v>
      </c>
      <c r="Q1494" s="9"/>
      <c r="R1494" s="9">
        <v>3</v>
      </c>
      <c r="S1494" s="9"/>
      <c r="T1494" s="9" t="s">
        <v>2773</v>
      </c>
      <c r="U1494" s="9">
        <v>38700</v>
      </c>
      <c r="V1494" s="9" t="s">
        <v>5249</v>
      </c>
      <c r="W1494" s="10" t="s">
        <v>107</v>
      </c>
      <c r="X1494" s="10" t="s">
        <v>4857</v>
      </c>
    </row>
    <row r="1495" spans="1:24" s="4" customFormat="1" ht="80.099999999999994" customHeight="1" x14ac:dyDescent="0.25">
      <c r="A1495" s="9">
        <f t="shared" si="303"/>
        <v>1459</v>
      </c>
      <c r="B1495" s="9">
        <v>172</v>
      </c>
      <c r="C1495" s="9" t="s">
        <v>4873</v>
      </c>
      <c r="D1495" s="10" t="s">
        <v>4849</v>
      </c>
      <c r="E1495" s="9" t="s">
        <v>4850</v>
      </c>
      <c r="F1495" s="9" t="s">
        <v>5254</v>
      </c>
      <c r="G1495" s="9" t="s">
        <v>4892</v>
      </c>
      <c r="H1495" s="9" t="s">
        <v>5384</v>
      </c>
      <c r="I1495" s="9" t="s">
        <v>5739</v>
      </c>
      <c r="J1495" s="9" t="s">
        <v>5385</v>
      </c>
      <c r="K1495" s="9" t="s">
        <v>5254</v>
      </c>
      <c r="L1495" s="219">
        <v>28.736436999999999</v>
      </c>
      <c r="M1495" s="219">
        <v>69.248453999999995</v>
      </c>
      <c r="N1495" s="9" t="s">
        <v>6</v>
      </c>
      <c r="O1495" s="9" t="s">
        <v>5248</v>
      </c>
      <c r="P1495" s="9" t="s">
        <v>8</v>
      </c>
      <c r="Q1495" s="9"/>
      <c r="R1495" s="9">
        <v>3</v>
      </c>
      <c r="S1495" s="9"/>
      <c r="T1495" s="9" t="s">
        <v>2773</v>
      </c>
      <c r="U1495" s="9">
        <v>38700</v>
      </c>
      <c r="V1495" s="9" t="s">
        <v>5249</v>
      </c>
      <c r="W1495" s="10" t="s">
        <v>107</v>
      </c>
      <c r="X1495" s="10" t="s">
        <v>4857</v>
      </c>
    </row>
    <row r="1496" spans="1:24" s="4" customFormat="1" ht="80.099999999999994" customHeight="1" x14ac:dyDescent="0.25">
      <c r="A1496" s="9">
        <f t="shared" si="303"/>
        <v>1460</v>
      </c>
      <c r="B1496" s="9">
        <v>173</v>
      </c>
      <c r="C1496" s="9" t="s">
        <v>4873</v>
      </c>
      <c r="D1496" s="10" t="s">
        <v>4849</v>
      </c>
      <c r="E1496" s="9" t="s">
        <v>4850</v>
      </c>
      <c r="F1496" s="9" t="s">
        <v>4858</v>
      </c>
      <c r="G1496" s="9" t="s">
        <v>4859</v>
      </c>
      <c r="H1496" s="9" t="s">
        <v>5685</v>
      </c>
      <c r="I1496" s="9" t="s">
        <v>5740</v>
      </c>
      <c r="J1496" s="9" t="s">
        <v>5741</v>
      </c>
      <c r="K1496" s="9" t="s">
        <v>4858</v>
      </c>
      <c r="L1496" s="219">
        <v>28.738406999999999</v>
      </c>
      <c r="M1496" s="219">
        <v>69.211572000000004</v>
      </c>
      <c r="N1496" s="9" t="s">
        <v>6</v>
      </c>
      <c r="O1496" s="9" t="s">
        <v>5248</v>
      </c>
      <c r="P1496" s="9" t="s">
        <v>8</v>
      </c>
      <c r="Q1496" s="9"/>
      <c r="R1496" s="9">
        <v>3</v>
      </c>
      <c r="S1496" s="9"/>
      <c r="T1496" s="9" t="s">
        <v>2773</v>
      </c>
      <c r="U1496" s="9">
        <v>38700</v>
      </c>
      <c r="V1496" s="9" t="s">
        <v>5249</v>
      </c>
      <c r="W1496" s="10" t="s">
        <v>107</v>
      </c>
      <c r="X1496" s="10" t="s">
        <v>4857</v>
      </c>
    </row>
    <row r="1497" spans="1:24" s="4" customFormat="1" ht="80.099999999999994" customHeight="1" x14ac:dyDescent="0.25">
      <c r="A1497" s="9">
        <f t="shared" si="303"/>
        <v>1461</v>
      </c>
      <c r="B1497" s="9">
        <v>174</v>
      </c>
      <c r="C1497" s="9" t="s">
        <v>4873</v>
      </c>
      <c r="D1497" s="10" t="s">
        <v>4849</v>
      </c>
      <c r="E1497" s="9" t="s">
        <v>4850</v>
      </c>
      <c r="F1497" s="9" t="s">
        <v>5254</v>
      </c>
      <c r="G1497" s="9" t="s">
        <v>4892</v>
      </c>
      <c r="H1497" s="9" t="s">
        <v>5293</v>
      </c>
      <c r="I1497" s="9" t="s">
        <v>5742</v>
      </c>
      <c r="J1497" s="9" t="s">
        <v>5295</v>
      </c>
      <c r="K1497" s="9" t="s">
        <v>5254</v>
      </c>
      <c r="L1497" s="219">
        <v>28.742587</v>
      </c>
      <c r="M1497" s="219">
        <v>69.256764000000004</v>
      </c>
      <c r="N1497" s="9" t="s">
        <v>6</v>
      </c>
      <c r="O1497" s="9" t="s">
        <v>5248</v>
      </c>
      <c r="P1497" s="9" t="s">
        <v>8</v>
      </c>
      <c r="Q1497" s="9"/>
      <c r="R1497" s="9">
        <v>3</v>
      </c>
      <c r="S1497" s="9"/>
      <c r="T1497" s="9" t="s">
        <v>2773</v>
      </c>
      <c r="U1497" s="9">
        <v>38700</v>
      </c>
      <c r="V1497" s="9" t="s">
        <v>5249</v>
      </c>
      <c r="W1497" s="10" t="s">
        <v>107</v>
      </c>
      <c r="X1497" s="10" t="s">
        <v>4857</v>
      </c>
    </row>
    <row r="1498" spans="1:24" s="4" customFormat="1" ht="80.099999999999994" customHeight="1" x14ac:dyDescent="0.25">
      <c r="A1498" s="9">
        <f t="shared" si="303"/>
        <v>1462</v>
      </c>
      <c r="B1498" s="9">
        <v>175</v>
      </c>
      <c r="C1498" s="9" t="s">
        <v>4873</v>
      </c>
      <c r="D1498" s="10" t="s">
        <v>4849</v>
      </c>
      <c r="E1498" s="9" t="s">
        <v>4850</v>
      </c>
      <c r="F1498" s="9" t="s">
        <v>5254</v>
      </c>
      <c r="G1498" s="9" t="s">
        <v>4892</v>
      </c>
      <c r="H1498" s="9" t="s">
        <v>1434</v>
      </c>
      <c r="I1498" s="9" t="s">
        <v>5743</v>
      </c>
      <c r="J1498" s="9" t="s">
        <v>5744</v>
      </c>
      <c r="K1498" s="9" t="s">
        <v>5254</v>
      </c>
      <c r="L1498" s="219">
        <v>28.993149559999999</v>
      </c>
      <c r="M1498" s="219">
        <v>69.412018500000002</v>
      </c>
      <c r="N1498" s="9" t="s">
        <v>6</v>
      </c>
      <c r="O1498" s="9" t="s">
        <v>5248</v>
      </c>
      <c r="P1498" s="9" t="s">
        <v>8</v>
      </c>
      <c r="Q1498" s="9"/>
      <c r="R1498" s="9">
        <v>3</v>
      </c>
      <c r="S1498" s="9"/>
      <c r="T1498" s="9" t="s">
        <v>2773</v>
      </c>
      <c r="U1498" s="9">
        <v>38700</v>
      </c>
      <c r="V1498" s="9" t="s">
        <v>5249</v>
      </c>
      <c r="W1498" s="10" t="s">
        <v>107</v>
      </c>
      <c r="X1498" s="10" t="s">
        <v>4857</v>
      </c>
    </row>
    <row r="1499" spans="1:24" s="4" customFormat="1" ht="80.099999999999994" customHeight="1" x14ac:dyDescent="0.25">
      <c r="A1499" s="9">
        <f t="shared" si="303"/>
        <v>1463</v>
      </c>
      <c r="B1499" s="9">
        <v>176</v>
      </c>
      <c r="C1499" s="9" t="s">
        <v>4873</v>
      </c>
      <c r="D1499" s="10" t="s">
        <v>4849</v>
      </c>
      <c r="E1499" s="9" t="s">
        <v>4850</v>
      </c>
      <c r="F1499" s="9" t="s">
        <v>5267</v>
      </c>
      <c r="G1499" s="9" t="s">
        <v>5267</v>
      </c>
      <c r="H1499" s="9" t="s">
        <v>5745</v>
      </c>
      <c r="I1499" s="9" t="s">
        <v>5746</v>
      </c>
      <c r="J1499" s="9" t="s">
        <v>5747</v>
      </c>
      <c r="K1499" s="9" t="s">
        <v>5267</v>
      </c>
      <c r="L1499" s="219">
        <v>28.969448</v>
      </c>
      <c r="M1499" s="219">
        <v>69.398736</v>
      </c>
      <c r="N1499" s="9" t="s">
        <v>6</v>
      </c>
      <c r="O1499" s="9" t="s">
        <v>5248</v>
      </c>
      <c r="P1499" s="9" t="s">
        <v>8</v>
      </c>
      <c r="Q1499" s="9"/>
      <c r="R1499" s="9">
        <v>3</v>
      </c>
      <c r="S1499" s="9"/>
      <c r="T1499" s="9" t="s">
        <v>2773</v>
      </c>
      <c r="U1499" s="9">
        <v>38700</v>
      </c>
      <c r="V1499" s="9" t="s">
        <v>5249</v>
      </c>
      <c r="W1499" s="10" t="s">
        <v>107</v>
      </c>
      <c r="X1499" s="10" t="s">
        <v>4857</v>
      </c>
    </row>
    <row r="1500" spans="1:24" s="4" customFormat="1" ht="80.099999999999994" customHeight="1" x14ac:dyDescent="0.25">
      <c r="A1500" s="9">
        <f t="shared" si="303"/>
        <v>1464</v>
      </c>
      <c r="B1500" s="9">
        <v>177</v>
      </c>
      <c r="C1500" s="9" t="s">
        <v>4873</v>
      </c>
      <c r="D1500" s="10" t="s">
        <v>4849</v>
      </c>
      <c r="E1500" s="9" t="s">
        <v>4850</v>
      </c>
      <c r="F1500" s="9" t="s">
        <v>5254</v>
      </c>
      <c r="G1500" s="9" t="s">
        <v>4892</v>
      </c>
      <c r="H1500" s="9" t="s">
        <v>5748</v>
      </c>
      <c r="I1500" s="9" t="s">
        <v>5749</v>
      </c>
      <c r="J1500" s="9" t="s">
        <v>5750</v>
      </c>
      <c r="K1500" s="9" t="s">
        <v>5254</v>
      </c>
      <c r="L1500" s="219">
        <v>28.738249</v>
      </c>
      <c r="M1500" s="219">
        <v>69.250456</v>
      </c>
      <c r="N1500" s="9" t="s">
        <v>6</v>
      </c>
      <c r="O1500" s="9" t="s">
        <v>5248</v>
      </c>
      <c r="P1500" s="9" t="s">
        <v>8</v>
      </c>
      <c r="Q1500" s="9"/>
      <c r="R1500" s="9">
        <v>3</v>
      </c>
      <c r="S1500" s="9"/>
      <c r="T1500" s="9" t="s">
        <v>2773</v>
      </c>
      <c r="U1500" s="9">
        <v>38700</v>
      </c>
      <c r="V1500" s="9" t="s">
        <v>5249</v>
      </c>
      <c r="W1500" s="10" t="s">
        <v>107</v>
      </c>
      <c r="X1500" s="10" t="s">
        <v>4857</v>
      </c>
    </row>
    <row r="1501" spans="1:24" s="4" customFormat="1" ht="80.099999999999994" customHeight="1" x14ac:dyDescent="0.25">
      <c r="A1501" s="9">
        <f t="shared" si="303"/>
        <v>1465</v>
      </c>
      <c r="B1501" s="9">
        <v>178</v>
      </c>
      <c r="C1501" s="9" t="s">
        <v>4873</v>
      </c>
      <c r="D1501" s="10" t="s">
        <v>4849</v>
      </c>
      <c r="E1501" s="9" t="s">
        <v>4850</v>
      </c>
      <c r="F1501" s="9" t="s">
        <v>5292</v>
      </c>
      <c r="G1501" s="9" t="s">
        <v>5292</v>
      </c>
      <c r="H1501" s="9" t="s">
        <v>5645</v>
      </c>
      <c r="I1501" s="9" t="s">
        <v>5751</v>
      </c>
      <c r="J1501" s="9" t="s">
        <v>5752</v>
      </c>
      <c r="K1501" s="9" t="s">
        <v>5292</v>
      </c>
      <c r="L1501" s="219">
        <v>28.707646</v>
      </c>
      <c r="M1501" s="219">
        <v>69.278043999999994</v>
      </c>
      <c r="N1501" s="9" t="s">
        <v>6</v>
      </c>
      <c r="O1501" s="9" t="s">
        <v>5248</v>
      </c>
      <c r="P1501" s="9" t="s">
        <v>8</v>
      </c>
      <c r="Q1501" s="9"/>
      <c r="R1501" s="9">
        <v>3</v>
      </c>
      <c r="S1501" s="9"/>
      <c r="T1501" s="9" t="s">
        <v>2773</v>
      </c>
      <c r="U1501" s="9">
        <v>38700</v>
      </c>
      <c r="V1501" s="9" t="s">
        <v>5249</v>
      </c>
      <c r="W1501" s="10" t="s">
        <v>107</v>
      </c>
      <c r="X1501" s="10" t="s">
        <v>4857</v>
      </c>
    </row>
    <row r="1502" spans="1:24" s="4" customFormat="1" ht="80.099999999999994" customHeight="1" x14ac:dyDescent="0.25">
      <c r="A1502" s="9">
        <f t="shared" si="303"/>
        <v>1466</v>
      </c>
      <c r="B1502" s="9">
        <v>179</v>
      </c>
      <c r="C1502" s="9" t="s">
        <v>4873</v>
      </c>
      <c r="D1502" s="10" t="s">
        <v>4849</v>
      </c>
      <c r="E1502" s="9" t="s">
        <v>4850</v>
      </c>
      <c r="F1502" s="9" t="s">
        <v>5254</v>
      </c>
      <c r="G1502" s="9" t="s">
        <v>4892</v>
      </c>
      <c r="H1502" s="9" t="s">
        <v>3545</v>
      </c>
      <c r="I1502" s="9" t="s">
        <v>5753</v>
      </c>
      <c r="J1502" s="9" t="s">
        <v>5754</v>
      </c>
      <c r="K1502" s="9" t="s">
        <v>5254</v>
      </c>
      <c r="L1502" s="219">
        <v>28.972874999999998</v>
      </c>
      <c r="M1502" s="219">
        <v>69.393945000000002</v>
      </c>
      <c r="N1502" s="9" t="s">
        <v>6</v>
      </c>
      <c r="O1502" s="9" t="s">
        <v>5248</v>
      </c>
      <c r="P1502" s="9" t="s">
        <v>8</v>
      </c>
      <c r="Q1502" s="9"/>
      <c r="R1502" s="9">
        <v>3</v>
      </c>
      <c r="S1502" s="9"/>
      <c r="T1502" s="9" t="s">
        <v>2773</v>
      </c>
      <c r="U1502" s="9">
        <v>38700</v>
      </c>
      <c r="V1502" s="9" t="s">
        <v>5249</v>
      </c>
      <c r="W1502" s="10" t="s">
        <v>107</v>
      </c>
      <c r="X1502" s="10" t="s">
        <v>4857</v>
      </c>
    </row>
    <row r="1503" spans="1:24" s="4" customFormat="1" ht="80.099999999999994" customHeight="1" x14ac:dyDescent="0.25">
      <c r="A1503" s="9">
        <f t="shared" si="303"/>
        <v>1467</v>
      </c>
      <c r="B1503" s="9">
        <v>180</v>
      </c>
      <c r="C1503" s="9" t="s">
        <v>4873</v>
      </c>
      <c r="D1503" s="10" t="s">
        <v>4849</v>
      </c>
      <c r="E1503" s="9" t="s">
        <v>4850</v>
      </c>
      <c r="F1503" s="9" t="s">
        <v>5258</v>
      </c>
      <c r="G1503" s="9" t="s">
        <v>5259</v>
      </c>
      <c r="H1503" s="9" t="s">
        <v>4201</v>
      </c>
      <c r="I1503" s="9" t="s">
        <v>5755</v>
      </c>
      <c r="J1503" s="9" t="s">
        <v>5700</v>
      </c>
      <c r="K1503" s="9" t="s">
        <v>5258</v>
      </c>
      <c r="L1503" s="219">
        <v>28.737314000000001</v>
      </c>
      <c r="M1503" s="219">
        <v>69.242969000000002</v>
      </c>
      <c r="N1503" s="9" t="s">
        <v>6</v>
      </c>
      <c r="O1503" s="9" t="s">
        <v>5248</v>
      </c>
      <c r="P1503" s="9" t="s">
        <v>8</v>
      </c>
      <c r="Q1503" s="9"/>
      <c r="R1503" s="9">
        <v>3</v>
      </c>
      <c r="S1503" s="9"/>
      <c r="T1503" s="9" t="s">
        <v>2773</v>
      </c>
      <c r="U1503" s="9">
        <v>38700</v>
      </c>
      <c r="V1503" s="9" t="s">
        <v>5249</v>
      </c>
      <c r="W1503" s="10" t="s">
        <v>107</v>
      </c>
      <c r="X1503" s="10" t="s">
        <v>4857</v>
      </c>
    </row>
    <row r="1504" spans="1:24" s="4" customFormat="1" ht="80.099999999999994" customHeight="1" x14ac:dyDescent="0.25">
      <c r="A1504" s="9">
        <f t="shared" si="303"/>
        <v>1468</v>
      </c>
      <c r="B1504" s="9">
        <v>181</v>
      </c>
      <c r="C1504" s="9" t="s">
        <v>4873</v>
      </c>
      <c r="D1504" s="10" t="s">
        <v>4849</v>
      </c>
      <c r="E1504" s="9" t="s">
        <v>4850</v>
      </c>
      <c r="F1504" s="9" t="s">
        <v>5254</v>
      </c>
      <c r="G1504" s="9" t="s">
        <v>4892</v>
      </c>
      <c r="H1504" s="9" t="s">
        <v>5756</v>
      </c>
      <c r="I1504" s="9" t="s">
        <v>5757</v>
      </c>
      <c r="J1504" s="9" t="s">
        <v>5758</v>
      </c>
      <c r="K1504" s="9" t="s">
        <v>5254</v>
      </c>
      <c r="L1504" s="219">
        <v>28.707339000000001</v>
      </c>
      <c r="M1504" s="219">
        <v>69.278727000000003</v>
      </c>
      <c r="N1504" s="9" t="s">
        <v>6</v>
      </c>
      <c r="O1504" s="9" t="s">
        <v>5248</v>
      </c>
      <c r="P1504" s="9" t="s">
        <v>8</v>
      </c>
      <c r="Q1504" s="9"/>
      <c r="R1504" s="9">
        <v>3</v>
      </c>
      <c r="S1504" s="9"/>
      <c r="T1504" s="9" t="s">
        <v>2773</v>
      </c>
      <c r="U1504" s="9">
        <v>38700</v>
      </c>
      <c r="V1504" s="9" t="s">
        <v>5249</v>
      </c>
      <c r="W1504" s="10" t="s">
        <v>107</v>
      </c>
      <c r="X1504" s="10" t="s">
        <v>4857</v>
      </c>
    </row>
    <row r="1505" spans="1:24" s="4" customFormat="1" ht="80.099999999999994" customHeight="1" x14ac:dyDescent="0.25">
      <c r="A1505" s="9">
        <f t="shared" si="303"/>
        <v>1469</v>
      </c>
      <c r="B1505" s="9">
        <v>182</v>
      </c>
      <c r="C1505" s="9" t="s">
        <v>4873</v>
      </c>
      <c r="D1505" s="10" t="s">
        <v>4849</v>
      </c>
      <c r="E1505" s="9" t="s">
        <v>4850</v>
      </c>
      <c r="F1505" s="9" t="s">
        <v>5340</v>
      </c>
      <c r="G1505" s="9" t="s">
        <v>5340</v>
      </c>
      <c r="H1505" s="9" t="s">
        <v>222</v>
      </c>
      <c r="I1505" s="9" t="s">
        <v>5563</v>
      </c>
      <c r="J1505" s="9" t="s">
        <v>5759</v>
      </c>
      <c r="K1505" s="9" t="s">
        <v>5340</v>
      </c>
      <c r="L1505" s="219">
        <v>28.993141210000001</v>
      </c>
      <c r="M1505" s="219">
        <v>69.412018189999998</v>
      </c>
      <c r="N1505" s="9" t="s">
        <v>6</v>
      </c>
      <c r="O1505" s="9" t="s">
        <v>5248</v>
      </c>
      <c r="P1505" s="9" t="s">
        <v>8</v>
      </c>
      <c r="Q1505" s="9"/>
      <c r="R1505" s="9">
        <v>3</v>
      </c>
      <c r="S1505" s="9"/>
      <c r="T1505" s="9" t="s">
        <v>2773</v>
      </c>
      <c r="U1505" s="9">
        <v>38700</v>
      </c>
      <c r="V1505" s="9" t="s">
        <v>5249</v>
      </c>
      <c r="W1505" s="10" t="s">
        <v>107</v>
      </c>
      <c r="X1505" s="10" t="s">
        <v>4857</v>
      </c>
    </row>
    <row r="1506" spans="1:24" s="4" customFormat="1" ht="80.099999999999994" customHeight="1" x14ac:dyDescent="0.25">
      <c r="A1506" s="9">
        <f t="shared" si="303"/>
        <v>1470</v>
      </c>
      <c r="B1506" s="9">
        <v>183</v>
      </c>
      <c r="C1506" s="9" t="s">
        <v>4873</v>
      </c>
      <c r="D1506" s="10" t="s">
        <v>4849</v>
      </c>
      <c r="E1506" s="9" t="s">
        <v>4850</v>
      </c>
      <c r="F1506" s="9" t="s">
        <v>4892</v>
      </c>
      <c r="G1506" s="9" t="s">
        <v>4892</v>
      </c>
      <c r="H1506" s="9" t="s">
        <v>5760</v>
      </c>
      <c r="I1506" s="9" t="s">
        <v>5761</v>
      </c>
      <c r="J1506" s="9" t="s">
        <v>5762</v>
      </c>
      <c r="K1506" s="9" t="s">
        <v>4892</v>
      </c>
      <c r="L1506" s="219">
        <v>28.964770000000001</v>
      </c>
      <c r="M1506" s="219">
        <v>69.122500000000002</v>
      </c>
      <c r="N1506" s="9" t="s">
        <v>6</v>
      </c>
      <c r="O1506" s="9" t="s">
        <v>5248</v>
      </c>
      <c r="P1506" s="9" t="s">
        <v>8</v>
      </c>
      <c r="Q1506" s="9"/>
      <c r="R1506" s="9">
        <v>3</v>
      </c>
      <c r="S1506" s="9"/>
      <c r="T1506" s="9" t="s">
        <v>2773</v>
      </c>
      <c r="U1506" s="9">
        <v>38700</v>
      </c>
      <c r="V1506" s="9" t="s">
        <v>5249</v>
      </c>
      <c r="W1506" s="10" t="s">
        <v>107</v>
      </c>
      <c r="X1506" s="10" t="s">
        <v>4857</v>
      </c>
    </row>
    <row r="1507" spans="1:24" s="4" customFormat="1" ht="80.099999999999994" customHeight="1" x14ac:dyDescent="0.25">
      <c r="A1507" s="9">
        <f t="shared" si="303"/>
        <v>1471</v>
      </c>
      <c r="B1507" s="9">
        <v>184</v>
      </c>
      <c r="C1507" s="9" t="s">
        <v>4873</v>
      </c>
      <c r="D1507" s="10" t="s">
        <v>4849</v>
      </c>
      <c r="E1507" s="9" t="s">
        <v>4850</v>
      </c>
      <c r="F1507" s="9" t="s">
        <v>5267</v>
      </c>
      <c r="G1507" s="9" t="s">
        <v>5267</v>
      </c>
      <c r="H1507" s="9" t="s">
        <v>5571</v>
      </c>
      <c r="I1507" s="9" t="s">
        <v>5763</v>
      </c>
      <c r="J1507" s="9" t="s">
        <v>5764</v>
      </c>
      <c r="K1507" s="9" t="s">
        <v>5267</v>
      </c>
      <c r="L1507" s="219">
        <v>28.993141210000001</v>
      </c>
      <c r="M1507" s="219">
        <v>69.412018189999998</v>
      </c>
      <c r="N1507" s="9" t="s">
        <v>6</v>
      </c>
      <c r="O1507" s="9" t="s">
        <v>5248</v>
      </c>
      <c r="P1507" s="9" t="s">
        <v>8</v>
      </c>
      <c r="Q1507" s="9"/>
      <c r="R1507" s="9">
        <v>3</v>
      </c>
      <c r="S1507" s="9"/>
      <c r="T1507" s="9" t="s">
        <v>2773</v>
      </c>
      <c r="U1507" s="9">
        <v>38700</v>
      </c>
      <c r="V1507" s="9" t="s">
        <v>5249</v>
      </c>
      <c r="W1507" s="10" t="s">
        <v>107</v>
      </c>
      <c r="X1507" s="10" t="s">
        <v>4857</v>
      </c>
    </row>
    <row r="1508" spans="1:24" s="4" customFormat="1" ht="80.099999999999994" customHeight="1" x14ac:dyDescent="0.25">
      <c r="A1508" s="9">
        <f t="shared" si="303"/>
        <v>1472</v>
      </c>
      <c r="B1508" s="9">
        <v>185</v>
      </c>
      <c r="C1508" s="9" t="s">
        <v>4873</v>
      </c>
      <c r="D1508" s="10" t="s">
        <v>4849</v>
      </c>
      <c r="E1508" s="9" t="s">
        <v>4850</v>
      </c>
      <c r="F1508" s="9" t="s">
        <v>5258</v>
      </c>
      <c r="G1508" s="9" t="s">
        <v>5259</v>
      </c>
      <c r="H1508" s="9" t="s">
        <v>2098</v>
      </c>
      <c r="I1508" s="9" t="s">
        <v>5765</v>
      </c>
      <c r="J1508" s="9" t="s">
        <v>5766</v>
      </c>
      <c r="K1508" s="9" t="s">
        <v>5258</v>
      </c>
      <c r="L1508" s="219">
        <v>28.707967</v>
      </c>
      <c r="M1508" s="219">
        <v>69.276240999999999</v>
      </c>
      <c r="N1508" s="9" t="s">
        <v>6</v>
      </c>
      <c r="O1508" s="9" t="s">
        <v>5248</v>
      </c>
      <c r="P1508" s="9" t="s">
        <v>8</v>
      </c>
      <c r="Q1508" s="9"/>
      <c r="R1508" s="9">
        <v>3</v>
      </c>
      <c r="S1508" s="9"/>
      <c r="T1508" s="9" t="s">
        <v>2773</v>
      </c>
      <c r="U1508" s="9">
        <v>38700</v>
      </c>
      <c r="V1508" s="9" t="s">
        <v>5249</v>
      </c>
      <c r="W1508" s="10" t="s">
        <v>107</v>
      </c>
      <c r="X1508" s="10" t="s">
        <v>4857</v>
      </c>
    </row>
    <row r="1509" spans="1:24" s="4" customFormat="1" ht="80.099999999999994" customHeight="1" x14ac:dyDescent="0.25">
      <c r="A1509" s="9">
        <f t="shared" si="303"/>
        <v>1473</v>
      </c>
      <c r="B1509" s="9">
        <v>186</v>
      </c>
      <c r="C1509" s="9" t="s">
        <v>4873</v>
      </c>
      <c r="D1509" s="10" t="s">
        <v>4849</v>
      </c>
      <c r="E1509" s="9" t="s">
        <v>4850</v>
      </c>
      <c r="F1509" s="9" t="s">
        <v>5340</v>
      </c>
      <c r="G1509" s="9" t="s">
        <v>5340</v>
      </c>
      <c r="H1509" s="9" t="s">
        <v>4720</v>
      </c>
      <c r="I1509" s="9" t="s">
        <v>5767</v>
      </c>
      <c r="J1509" s="9" t="s">
        <v>5768</v>
      </c>
      <c r="K1509" s="9" t="s">
        <v>5340</v>
      </c>
      <c r="L1509" s="219">
        <v>28.969393</v>
      </c>
      <c r="M1509" s="219">
        <v>69.399314000000004</v>
      </c>
      <c r="N1509" s="9" t="s">
        <v>6</v>
      </c>
      <c r="O1509" s="9" t="s">
        <v>5248</v>
      </c>
      <c r="P1509" s="9" t="s">
        <v>8</v>
      </c>
      <c r="Q1509" s="9"/>
      <c r="R1509" s="9">
        <v>3</v>
      </c>
      <c r="S1509" s="9"/>
      <c r="T1509" s="9" t="s">
        <v>2773</v>
      </c>
      <c r="U1509" s="9">
        <v>38700</v>
      </c>
      <c r="V1509" s="9" t="s">
        <v>5249</v>
      </c>
      <c r="W1509" s="10" t="s">
        <v>107</v>
      </c>
      <c r="X1509" s="10" t="s">
        <v>4857</v>
      </c>
    </row>
    <row r="1510" spans="1:24" s="4" customFormat="1" ht="80.099999999999994" customHeight="1" x14ac:dyDescent="0.25">
      <c r="A1510" s="9">
        <f t="shared" si="303"/>
        <v>1474</v>
      </c>
      <c r="B1510" s="9">
        <v>187</v>
      </c>
      <c r="C1510" s="9" t="s">
        <v>4873</v>
      </c>
      <c r="D1510" s="10" t="s">
        <v>4849</v>
      </c>
      <c r="E1510" s="9" t="s">
        <v>4850</v>
      </c>
      <c r="F1510" s="9" t="s">
        <v>5254</v>
      </c>
      <c r="G1510" s="9" t="s">
        <v>4892</v>
      </c>
      <c r="H1510" s="9" t="s">
        <v>1392</v>
      </c>
      <c r="I1510" s="9" t="s">
        <v>5769</v>
      </c>
      <c r="J1510" s="9" t="s">
        <v>5770</v>
      </c>
      <c r="K1510" s="9" t="s">
        <v>5254</v>
      </c>
      <c r="L1510" s="219">
        <v>28.739145000000001</v>
      </c>
      <c r="M1510" s="219">
        <v>69.245013999999998</v>
      </c>
      <c r="N1510" s="9" t="s">
        <v>6</v>
      </c>
      <c r="O1510" s="9" t="s">
        <v>5248</v>
      </c>
      <c r="P1510" s="9" t="s">
        <v>8</v>
      </c>
      <c r="Q1510" s="9"/>
      <c r="R1510" s="9">
        <v>3</v>
      </c>
      <c r="S1510" s="9"/>
      <c r="T1510" s="9" t="s">
        <v>2773</v>
      </c>
      <c r="U1510" s="9">
        <v>38700</v>
      </c>
      <c r="V1510" s="9" t="s">
        <v>5249</v>
      </c>
      <c r="W1510" s="10" t="s">
        <v>107</v>
      </c>
      <c r="X1510" s="10" t="s">
        <v>4857</v>
      </c>
    </row>
    <row r="1511" spans="1:24" s="4" customFormat="1" ht="80.099999999999994" customHeight="1" x14ac:dyDescent="0.25">
      <c r="A1511" s="9">
        <f t="shared" si="303"/>
        <v>1475</v>
      </c>
      <c r="B1511" s="9">
        <v>188</v>
      </c>
      <c r="C1511" s="9" t="s">
        <v>4873</v>
      </c>
      <c r="D1511" s="10" t="s">
        <v>4849</v>
      </c>
      <c r="E1511" s="9" t="s">
        <v>4850</v>
      </c>
      <c r="F1511" s="9" t="s">
        <v>5254</v>
      </c>
      <c r="G1511" s="9" t="s">
        <v>4892</v>
      </c>
      <c r="H1511" s="9" t="s">
        <v>5388</v>
      </c>
      <c r="I1511" s="9" t="s">
        <v>5771</v>
      </c>
      <c r="J1511" s="9" t="s">
        <v>5772</v>
      </c>
      <c r="K1511" s="9" t="s">
        <v>5254</v>
      </c>
      <c r="L1511" s="219">
        <v>28.9931421</v>
      </c>
      <c r="M1511" s="219">
        <v>69.412018189999998</v>
      </c>
      <c r="N1511" s="9" t="s">
        <v>6</v>
      </c>
      <c r="O1511" s="9" t="s">
        <v>5248</v>
      </c>
      <c r="P1511" s="9" t="s">
        <v>8</v>
      </c>
      <c r="Q1511" s="9"/>
      <c r="R1511" s="9">
        <v>3</v>
      </c>
      <c r="S1511" s="9"/>
      <c r="T1511" s="9" t="s">
        <v>2773</v>
      </c>
      <c r="U1511" s="9">
        <v>38700</v>
      </c>
      <c r="V1511" s="9" t="s">
        <v>5249</v>
      </c>
      <c r="W1511" s="10" t="s">
        <v>107</v>
      </c>
      <c r="X1511" s="10" t="s">
        <v>4857</v>
      </c>
    </row>
    <row r="1512" spans="1:24" s="4" customFormat="1" ht="80.099999999999994" customHeight="1" x14ac:dyDescent="0.25">
      <c r="A1512" s="9">
        <f t="shared" si="303"/>
        <v>1476</v>
      </c>
      <c r="B1512" s="9">
        <v>189</v>
      </c>
      <c r="C1512" s="9" t="s">
        <v>4873</v>
      </c>
      <c r="D1512" s="10" t="s">
        <v>4849</v>
      </c>
      <c r="E1512" s="9" t="s">
        <v>4850</v>
      </c>
      <c r="F1512" s="9" t="s">
        <v>5254</v>
      </c>
      <c r="G1512" s="9" t="s">
        <v>4892</v>
      </c>
      <c r="H1512" s="9" t="s">
        <v>5773</v>
      </c>
      <c r="I1512" s="9" t="s">
        <v>5774</v>
      </c>
      <c r="J1512" s="9" t="s">
        <v>5295</v>
      </c>
      <c r="K1512" s="9" t="s">
        <v>5254</v>
      </c>
      <c r="L1512" s="219">
        <v>28.705772</v>
      </c>
      <c r="M1512" s="219">
        <v>69.278164000000004</v>
      </c>
      <c r="N1512" s="9" t="s">
        <v>6</v>
      </c>
      <c r="O1512" s="9" t="s">
        <v>5248</v>
      </c>
      <c r="P1512" s="9" t="s">
        <v>8</v>
      </c>
      <c r="Q1512" s="9"/>
      <c r="R1512" s="9">
        <v>3</v>
      </c>
      <c r="S1512" s="9"/>
      <c r="T1512" s="9" t="s">
        <v>2773</v>
      </c>
      <c r="U1512" s="9">
        <v>38700</v>
      </c>
      <c r="V1512" s="9" t="s">
        <v>5249</v>
      </c>
      <c r="W1512" s="10" t="s">
        <v>107</v>
      </c>
      <c r="X1512" s="10" t="s">
        <v>4857</v>
      </c>
    </row>
    <row r="1513" spans="1:24" s="4" customFormat="1" ht="80.099999999999994" customHeight="1" x14ac:dyDescent="0.25">
      <c r="A1513" s="9">
        <f t="shared" ref="A1513:A1576" si="304">A1512+1</f>
        <v>1477</v>
      </c>
      <c r="B1513" s="9">
        <v>190</v>
      </c>
      <c r="C1513" s="9" t="s">
        <v>4873</v>
      </c>
      <c r="D1513" s="10" t="s">
        <v>4849</v>
      </c>
      <c r="E1513" s="9" t="s">
        <v>4850</v>
      </c>
      <c r="F1513" s="9" t="s">
        <v>5254</v>
      </c>
      <c r="G1513" s="9" t="s">
        <v>4892</v>
      </c>
      <c r="H1513" s="9" t="s">
        <v>5775</v>
      </c>
      <c r="I1513" s="9" t="s">
        <v>5776</v>
      </c>
      <c r="J1513" s="9" t="s">
        <v>5777</v>
      </c>
      <c r="K1513" s="9" t="s">
        <v>5254</v>
      </c>
      <c r="L1513" s="219">
        <v>28.991314120999998</v>
      </c>
      <c r="M1513" s="219">
        <v>69.412018189999998</v>
      </c>
      <c r="N1513" s="9" t="s">
        <v>6</v>
      </c>
      <c r="O1513" s="9" t="s">
        <v>5248</v>
      </c>
      <c r="P1513" s="9" t="s">
        <v>8</v>
      </c>
      <c r="Q1513" s="9"/>
      <c r="R1513" s="9">
        <v>3</v>
      </c>
      <c r="S1513" s="9"/>
      <c r="T1513" s="9" t="s">
        <v>2773</v>
      </c>
      <c r="U1513" s="9">
        <v>38700</v>
      </c>
      <c r="V1513" s="9" t="s">
        <v>5249</v>
      </c>
      <c r="W1513" s="10" t="s">
        <v>107</v>
      </c>
      <c r="X1513" s="10" t="s">
        <v>4857</v>
      </c>
    </row>
    <row r="1514" spans="1:24" s="4" customFormat="1" ht="80.099999999999994" customHeight="1" x14ac:dyDescent="0.25">
      <c r="A1514" s="9">
        <f t="shared" si="304"/>
        <v>1478</v>
      </c>
      <c r="B1514" s="9">
        <v>191</v>
      </c>
      <c r="C1514" s="9" t="s">
        <v>4873</v>
      </c>
      <c r="D1514" s="10" t="s">
        <v>4849</v>
      </c>
      <c r="E1514" s="9" t="s">
        <v>4850</v>
      </c>
      <c r="F1514" s="9" t="s">
        <v>5340</v>
      </c>
      <c r="G1514" s="9" t="s">
        <v>5340</v>
      </c>
      <c r="H1514" s="9" t="s">
        <v>5778</v>
      </c>
      <c r="I1514" s="9" t="s">
        <v>5779</v>
      </c>
      <c r="J1514" s="9" t="s">
        <v>5780</v>
      </c>
      <c r="K1514" s="9" t="s">
        <v>5340</v>
      </c>
      <c r="L1514" s="219">
        <v>28.748412999999999</v>
      </c>
      <c r="M1514" s="219">
        <v>69.243129999999994</v>
      </c>
      <c r="N1514" s="9" t="s">
        <v>6</v>
      </c>
      <c r="O1514" s="9" t="s">
        <v>5248</v>
      </c>
      <c r="P1514" s="9" t="s">
        <v>8</v>
      </c>
      <c r="Q1514" s="9"/>
      <c r="R1514" s="9">
        <v>3</v>
      </c>
      <c r="S1514" s="9"/>
      <c r="T1514" s="9" t="s">
        <v>2773</v>
      </c>
      <c r="U1514" s="9">
        <v>38700</v>
      </c>
      <c r="V1514" s="9" t="s">
        <v>5249</v>
      </c>
      <c r="W1514" s="10" t="s">
        <v>107</v>
      </c>
      <c r="X1514" s="10" t="s">
        <v>4857</v>
      </c>
    </row>
    <row r="1515" spans="1:24" s="4" customFormat="1" ht="80.099999999999994" customHeight="1" x14ac:dyDescent="0.25">
      <c r="A1515" s="9">
        <f t="shared" si="304"/>
        <v>1479</v>
      </c>
      <c r="B1515" s="9">
        <v>192</v>
      </c>
      <c r="C1515" s="9" t="s">
        <v>4873</v>
      </c>
      <c r="D1515" s="10" t="s">
        <v>4849</v>
      </c>
      <c r="E1515" s="9" t="s">
        <v>4850</v>
      </c>
      <c r="F1515" s="9" t="s">
        <v>5267</v>
      </c>
      <c r="G1515" s="9" t="s">
        <v>5267</v>
      </c>
      <c r="H1515" s="9" t="s">
        <v>2960</v>
      </c>
      <c r="I1515" s="9" t="s">
        <v>5781</v>
      </c>
      <c r="J1515" s="9" t="s">
        <v>5782</v>
      </c>
      <c r="K1515" s="9" t="s">
        <v>5267</v>
      </c>
      <c r="L1515" s="219">
        <v>28.74004</v>
      </c>
      <c r="M1515" s="219">
        <v>69.250727999999995</v>
      </c>
      <c r="N1515" s="9" t="s">
        <v>6</v>
      </c>
      <c r="O1515" s="9" t="s">
        <v>5248</v>
      </c>
      <c r="P1515" s="9" t="s">
        <v>8</v>
      </c>
      <c r="Q1515" s="9"/>
      <c r="R1515" s="9">
        <v>3</v>
      </c>
      <c r="S1515" s="9"/>
      <c r="T1515" s="9" t="s">
        <v>2773</v>
      </c>
      <c r="U1515" s="9">
        <v>38700</v>
      </c>
      <c r="V1515" s="9" t="s">
        <v>5249</v>
      </c>
      <c r="W1515" s="10" t="s">
        <v>107</v>
      </c>
      <c r="X1515" s="10" t="s">
        <v>4857</v>
      </c>
    </row>
    <row r="1516" spans="1:24" s="4" customFormat="1" ht="80.099999999999994" customHeight="1" x14ac:dyDescent="0.25">
      <c r="A1516" s="9">
        <f t="shared" si="304"/>
        <v>1480</v>
      </c>
      <c r="B1516" s="9">
        <v>193</v>
      </c>
      <c r="C1516" s="9" t="s">
        <v>4873</v>
      </c>
      <c r="D1516" s="10" t="s">
        <v>4849</v>
      </c>
      <c r="E1516" s="9" t="s">
        <v>4850</v>
      </c>
      <c r="F1516" s="9" t="s">
        <v>5254</v>
      </c>
      <c r="G1516" s="9" t="s">
        <v>4892</v>
      </c>
      <c r="H1516" s="9" t="s">
        <v>993</v>
      </c>
      <c r="I1516" s="9" t="s">
        <v>5783</v>
      </c>
      <c r="J1516" s="9" t="s">
        <v>5784</v>
      </c>
      <c r="K1516" s="9" t="s">
        <v>5254</v>
      </c>
      <c r="L1516" s="219">
        <v>28.705555</v>
      </c>
      <c r="M1516" s="219">
        <v>69.278082999999995</v>
      </c>
      <c r="N1516" s="9" t="s">
        <v>6</v>
      </c>
      <c r="O1516" s="9" t="s">
        <v>5248</v>
      </c>
      <c r="P1516" s="9" t="s">
        <v>8</v>
      </c>
      <c r="Q1516" s="9"/>
      <c r="R1516" s="9">
        <v>3</v>
      </c>
      <c r="S1516" s="9"/>
      <c r="T1516" s="9" t="s">
        <v>2773</v>
      </c>
      <c r="U1516" s="9">
        <v>38700</v>
      </c>
      <c r="V1516" s="9" t="s">
        <v>5249</v>
      </c>
      <c r="W1516" s="10" t="s">
        <v>107</v>
      </c>
      <c r="X1516" s="10" t="s">
        <v>4857</v>
      </c>
    </row>
    <row r="1517" spans="1:24" s="4" customFormat="1" ht="80.099999999999994" customHeight="1" x14ac:dyDescent="0.25">
      <c r="A1517" s="9">
        <f t="shared" si="304"/>
        <v>1481</v>
      </c>
      <c r="B1517" s="9">
        <v>194</v>
      </c>
      <c r="C1517" s="9" t="s">
        <v>4873</v>
      </c>
      <c r="D1517" s="10" t="s">
        <v>4849</v>
      </c>
      <c r="E1517" s="9" t="s">
        <v>4850</v>
      </c>
      <c r="F1517" s="9" t="s">
        <v>5267</v>
      </c>
      <c r="G1517" s="9" t="s">
        <v>5267</v>
      </c>
      <c r="H1517" s="9" t="s">
        <v>5785</v>
      </c>
      <c r="I1517" s="9" t="s">
        <v>5786</v>
      </c>
      <c r="J1517" s="9" t="s">
        <v>5787</v>
      </c>
      <c r="K1517" s="9" t="s">
        <v>5267</v>
      </c>
      <c r="L1517" s="219">
        <v>28.747225</v>
      </c>
      <c r="M1517" s="219">
        <v>69.243740000000003</v>
      </c>
      <c r="N1517" s="9" t="s">
        <v>6</v>
      </c>
      <c r="O1517" s="9" t="s">
        <v>5248</v>
      </c>
      <c r="P1517" s="9" t="s">
        <v>8</v>
      </c>
      <c r="Q1517" s="9"/>
      <c r="R1517" s="9">
        <v>3</v>
      </c>
      <c r="S1517" s="9"/>
      <c r="T1517" s="9" t="s">
        <v>2773</v>
      </c>
      <c r="U1517" s="9">
        <v>38700</v>
      </c>
      <c r="V1517" s="9" t="s">
        <v>5249</v>
      </c>
      <c r="W1517" s="10" t="s">
        <v>107</v>
      </c>
      <c r="X1517" s="10" t="s">
        <v>4857</v>
      </c>
    </row>
    <row r="1518" spans="1:24" s="4" customFormat="1" ht="80.099999999999994" customHeight="1" x14ac:dyDescent="0.25">
      <c r="A1518" s="9">
        <f t="shared" si="304"/>
        <v>1482</v>
      </c>
      <c r="B1518" s="9">
        <v>195</v>
      </c>
      <c r="C1518" s="9" t="s">
        <v>4873</v>
      </c>
      <c r="D1518" s="10" t="s">
        <v>4849</v>
      </c>
      <c r="E1518" s="9" t="s">
        <v>4850</v>
      </c>
      <c r="F1518" s="9" t="s">
        <v>5788</v>
      </c>
      <c r="G1518" s="9" t="s">
        <v>5267</v>
      </c>
      <c r="H1518" s="9" t="s">
        <v>5789</v>
      </c>
      <c r="I1518" s="9" t="s">
        <v>5790</v>
      </c>
      <c r="J1518" s="9" t="s">
        <v>5791</v>
      </c>
      <c r="K1518" s="9" t="s">
        <v>5788</v>
      </c>
      <c r="L1518" s="219">
        <v>28.733443000000001</v>
      </c>
      <c r="M1518" s="219">
        <v>69.264887000000002</v>
      </c>
      <c r="N1518" s="9" t="s">
        <v>6</v>
      </c>
      <c r="O1518" s="9" t="s">
        <v>5248</v>
      </c>
      <c r="P1518" s="9" t="s">
        <v>8</v>
      </c>
      <c r="Q1518" s="9"/>
      <c r="R1518" s="9">
        <v>3</v>
      </c>
      <c r="S1518" s="9"/>
      <c r="T1518" s="9" t="s">
        <v>2773</v>
      </c>
      <c r="U1518" s="9">
        <v>38700</v>
      </c>
      <c r="V1518" s="9" t="s">
        <v>5249</v>
      </c>
      <c r="W1518" s="10" t="s">
        <v>107</v>
      </c>
      <c r="X1518" s="10" t="s">
        <v>4857</v>
      </c>
    </row>
    <row r="1519" spans="1:24" s="4" customFormat="1" ht="80.099999999999994" customHeight="1" x14ac:dyDescent="0.25">
      <c r="A1519" s="9">
        <f t="shared" si="304"/>
        <v>1483</v>
      </c>
      <c r="B1519" s="9">
        <v>196</v>
      </c>
      <c r="C1519" s="9" t="s">
        <v>4873</v>
      </c>
      <c r="D1519" s="10" t="s">
        <v>4849</v>
      </c>
      <c r="E1519" s="9" t="s">
        <v>4850</v>
      </c>
      <c r="F1519" s="9" t="s">
        <v>5292</v>
      </c>
      <c r="G1519" s="9" t="s">
        <v>5292</v>
      </c>
      <c r="H1519" s="9" t="s">
        <v>2520</v>
      </c>
      <c r="I1519" s="9" t="s">
        <v>5792</v>
      </c>
      <c r="J1519" s="9" t="s">
        <v>5793</v>
      </c>
      <c r="K1519" s="9" t="s">
        <v>5292</v>
      </c>
      <c r="L1519" s="219">
        <v>28.709344000000002</v>
      </c>
      <c r="M1519" s="219">
        <v>69.276331999999996</v>
      </c>
      <c r="N1519" s="9" t="s">
        <v>6</v>
      </c>
      <c r="O1519" s="9" t="s">
        <v>5248</v>
      </c>
      <c r="P1519" s="9" t="s">
        <v>8</v>
      </c>
      <c r="Q1519" s="9"/>
      <c r="R1519" s="9">
        <v>3</v>
      </c>
      <c r="S1519" s="9"/>
      <c r="T1519" s="9" t="s">
        <v>2773</v>
      </c>
      <c r="U1519" s="9">
        <v>38700</v>
      </c>
      <c r="V1519" s="9" t="s">
        <v>5249</v>
      </c>
      <c r="W1519" s="10" t="s">
        <v>107</v>
      </c>
      <c r="X1519" s="10" t="s">
        <v>4857</v>
      </c>
    </row>
    <row r="1520" spans="1:24" s="4" customFormat="1" ht="80.099999999999994" customHeight="1" x14ac:dyDescent="0.25">
      <c r="A1520" s="9">
        <f t="shared" si="304"/>
        <v>1484</v>
      </c>
      <c r="B1520" s="9">
        <v>197</v>
      </c>
      <c r="C1520" s="9" t="s">
        <v>4873</v>
      </c>
      <c r="D1520" s="10" t="s">
        <v>4849</v>
      </c>
      <c r="E1520" s="9" t="s">
        <v>4850</v>
      </c>
      <c r="F1520" s="9" t="s">
        <v>5267</v>
      </c>
      <c r="G1520" s="9" t="s">
        <v>5267</v>
      </c>
      <c r="H1520" s="9" t="s">
        <v>5660</v>
      </c>
      <c r="I1520" s="9" t="s">
        <v>5794</v>
      </c>
      <c r="J1520" s="9" t="s">
        <v>5662</v>
      </c>
      <c r="K1520" s="9" t="s">
        <v>5267</v>
      </c>
      <c r="L1520" s="219">
        <v>28.741211</v>
      </c>
      <c r="M1520" s="219">
        <v>69.256928000000002</v>
      </c>
      <c r="N1520" s="9" t="s">
        <v>6</v>
      </c>
      <c r="O1520" s="9" t="s">
        <v>5248</v>
      </c>
      <c r="P1520" s="9" t="s">
        <v>8</v>
      </c>
      <c r="Q1520" s="9"/>
      <c r="R1520" s="9">
        <v>3</v>
      </c>
      <c r="S1520" s="9"/>
      <c r="T1520" s="9" t="s">
        <v>2773</v>
      </c>
      <c r="U1520" s="9">
        <v>38700</v>
      </c>
      <c r="V1520" s="9" t="s">
        <v>5249</v>
      </c>
      <c r="W1520" s="10" t="s">
        <v>107</v>
      </c>
      <c r="X1520" s="10" t="s">
        <v>4857</v>
      </c>
    </row>
    <row r="1521" spans="1:24" s="4" customFormat="1" ht="80.099999999999994" customHeight="1" x14ac:dyDescent="0.25">
      <c r="A1521" s="9">
        <f t="shared" si="304"/>
        <v>1485</v>
      </c>
      <c r="B1521" s="9">
        <v>198</v>
      </c>
      <c r="C1521" s="9" t="s">
        <v>4873</v>
      </c>
      <c r="D1521" s="10" t="s">
        <v>4849</v>
      </c>
      <c r="E1521" s="9" t="s">
        <v>4850</v>
      </c>
      <c r="F1521" s="9" t="s">
        <v>5292</v>
      </c>
      <c r="G1521" s="9" t="s">
        <v>5292</v>
      </c>
      <c r="H1521" s="9" t="s">
        <v>5795</v>
      </c>
      <c r="I1521" s="9" t="s">
        <v>5796</v>
      </c>
      <c r="J1521" s="9" t="s">
        <v>5797</v>
      </c>
      <c r="K1521" s="9" t="s">
        <v>5292</v>
      </c>
      <c r="L1521" s="219">
        <v>28.722078</v>
      </c>
      <c r="M1521" s="219">
        <v>69.275969000000003</v>
      </c>
      <c r="N1521" s="9" t="s">
        <v>6</v>
      </c>
      <c r="O1521" s="9" t="s">
        <v>5248</v>
      </c>
      <c r="P1521" s="9" t="s">
        <v>8</v>
      </c>
      <c r="Q1521" s="9"/>
      <c r="R1521" s="9">
        <v>3</v>
      </c>
      <c r="S1521" s="9"/>
      <c r="T1521" s="9" t="s">
        <v>2773</v>
      </c>
      <c r="U1521" s="9">
        <v>38700</v>
      </c>
      <c r="V1521" s="9" t="s">
        <v>5249</v>
      </c>
      <c r="W1521" s="10" t="s">
        <v>107</v>
      </c>
      <c r="X1521" s="10" t="s">
        <v>4857</v>
      </c>
    </row>
    <row r="1522" spans="1:24" s="4" customFormat="1" ht="80.099999999999994" customHeight="1" x14ac:dyDescent="0.25">
      <c r="A1522" s="9">
        <f t="shared" si="304"/>
        <v>1486</v>
      </c>
      <c r="B1522" s="9">
        <v>199</v>
      </c>
      <c r="C1522" s="9" t="s">
        <v>4873</v>
      </c>
      <c r="D1522" s="10" t="s">
        <v>4849</v>
      </c>
      <c r="E1522" s="9" t="s">
        <v>4850</v>
      </c>
      <c r="F1522" s="9" t="s">
        <v>4973</v>
      </c>
      <c r="G1522" s="9" t="s">
        <v>4852</v>
      </c>
      <c r="H1522" s="9" t="s">
        <v>3723</v>
      </c>
      <c r="I1522" s="9" t="s">
        <v>5798</v>
      </c>
      <c r="J1522" s="9" t="s">
        <v>5799</v>
      </c>
      <c r="K1522" s="9" t="s">
        <v>4973</v>
      </c>
      <c r="L1522" s="219">
        <v>28.711772</v>
      </c>
      <c r="M1522" s="219">
        <v>69.280013999999994</v>
      </c>
      <c r="N1522" s="9" t="s">
        <v>6</v>
      </c>
      <c r="O1522" s="9" t="s">
        <v>5248</v>
      </c>
      <c r="P1522" s="9" t="s">
        <v>8</v>
      </c>
      <c r="Q1522" s="9"/>
      <c r="R1522" s="9">
        <v>3</v>
      </c>
      <c r="S1522" s="9"/>
      <c r="T1522" s="9" t="s">
        <v>2773</v>
      </c>
      <c r="U1522" s="9">
        <v>38700</v>
      </c>
      <c r="V1522" s="9" t="s">
        <v>5249</v>
      </c>
      <c r="W1522" s="10" t="s">
        <v>107</v>
      </c>
      <c r="X1522" s="10" t="s">
        <v>4857</v>
      </c>
    </row>
    <row r="1523" spans="1:24" s="4" customFormat="1" ht="80.099999999999994" customHeight="1" x14ac:dyDescent="0.25">
      <c r="A1523" s="9">
        <f t="shared" si="304"/>
        <v>1487</v>
      </c>
      <c r="B1523" s="9">
        <v>200</v>
      </c>
      <c r="C1523" s="9" t="s">
        <v>4873</v>
      </c>
      <c r="D1523" s="10" t="s">
        <v>4849</v>
      </c>
      <c r="E1523" s="9" t="s">
        <v>4850</v>
      </c>
      <c r="F1523" s="9" t="s">
        <v>5267</v>
      </c>
      <c r="G1523" s="9" t="s">
        <v>5267</v>
      </c>
      <c r="H1523" s="9" t="s">
        <v>5800</v>
      </c>
      <c r="I1523" s="9" t="s">
        <v>5801</v>
      </c>
      <c r="J1523" s="9" t="s">
        <v>5802</v>
      </c>
      <c r="K1523" s="9" t="s">
        <v>5267</v>
      </c>
      <c r="L1523" s="219">
        <v>28.711471</v>
      </c>
      <c r="M1523" s="219">
        <v>69.277939000000003</v>
      </c>
      <c r="N1523" s="9" t="s">
        <v>6</v>
      </c>
      <c r="O1523" s="9" t="s">
        <v>5248</v>
      </c>
      <c r="P1523" s="9" t="s">
        <v>8</v>
      </c>
      <c r="Q1523" s="9"/>
      <c r="R1523" s="9">
        <v>3</v>
      </c>
      <c r="S1523" s="9"/>
      <c r="T1523" s="9" t="s">
        <v>2773</v>
      </c>
      <c r="U1523" s="9">
        <v>38700</v>
      </c>
      <c r="V1523" s="9" t="s">
        <v>5249</v>
      </c>
      <c r="W1523" s="10" t="s">
        <v>107</v>
      </c>
      <c r="X1523" s="10" t="s">
        <v>4857</v>
      </c>
    </row>
    <row r="1524" spans="1:24" s="4" customFormat="1" ht="80.099999999999994" customHeight="1" x14ac:dyDescent="0.25">
      <c r="A1524" s="9">
        <f t="shared" si="304"/>
        <v>1488</v>
      </c>
      <c r="B1524" s="9">
        <v>201</v>
      </c>
      <c r="C1524" s="9" t="s">
        <v>4873</v>
      </c>
      <c r="D1524" s="10" t="s">
        <v>4849</v>
      </c>
      <c r="E1524" s="9" t="s">
        <v>4850</v>
      </c>
      <c r="F1524" s="9" t="s">
        <v>5340</v>
      </c>
      <c r="G1524" s="9" t="s">
        <v>5340</v>
      </c>
      <c r="H1524" s="9" t="s">
        <v>5803</v>
      </c>
      <c r="I1524" s="9" t="s">
        <v>5804</v>
      </c>
      <c r="J1524" s="9" t="s">
        <v>5805</v>
      </c>
      <c r="K1524" s="9" t="s">
        <v>5340</v>
      </c>
      <c r="L1524" s="219">
        <v>28.736554999999999</v>
      </c>
      <c r="M1524" s="219">
        <v>69.264499000000001</v>
      </c>
      <c r="N1524" s="9" t="s">
        <v>6</v>
      </c>
      <c r="O1524" s="9" t="s">
        <v>5248</v>
      </c>
      <c r="P1524" s="9" t="s">
        <v>8</v>
      </c>
      <c r="Q1524" s="9"/>
      <c r="R1524" s="9">
        <v>3</v>
      </c>
      <c r="S1524" s="9"/>
      <c r="T1524" s="9" t="s">
        <v>2773</v>
      </c>
      <c r="U1524" s="9">
        <v>38700</v>
      </c>
      <c r="V1524" s="9" t="s">
        <v>5249</v>
      </c>
      <c r="W1524" s="10" t="s">
        <v>107</v>
      </c>
      <c r="X1524" s="10" t="s">
        <v>4857</v>
      </c>
    </row>
    <row r="1525" spans="1:24" s="4" customFormat="1" ht="80.099999999999994" customHeight="1" x14ac:dyDescent="0.25">
      <c r="A1525" s="9">
        <f t="shared" si="304"/>
        <v>1489</v>
      </c>
      <c r="B1525" s="9">
        <v>202</v>
      </c>
      <c r="C1525" s="9" t="s">
        <v>4873</v>
      </c>
      <c r="D1525" s="10" t="s">
        <v>4849</v>
      </c>
      <c r="E1525" s="9" t="s">
        <v>4850</v>
      </c>
      <c r="F1525" s="9" t="s">
        <v>4874</v>
      </c>
      <c r="G1525" s="9" t="s">
        <v>4852</v>
      </c>
      <c r="H1525" s="9" t="s">
        <v>5806</v>
      </c>
      <c r="I1525" s="9" t="s">
        <v>5807</v>
      </c>
      <c r="J1525" s="9" t="s">
        <v>5808</v>
      </c>
      <c r="K1525" s="9" t="s">
        <v>4874</v>
      </c>
      <c r="L1525" s="219">
        <v>28.717282000000001</v>
      </c>
      <c r="M1525" s="219">
        <v>69.277146999999999</v>
      </c>
      <c r="N1525" s="9" t="s">
        <v>6</v>
      </c>
      <c r="O1525" s="9" t="s">
        <v>5248</v>
      </c>
      <c r="P1525" s="9" t="s">
        <v>8</v>
      </c>
      <c r="Q1525" s="9"/>
      <c r="R1525" s="9">
        <v>3</v>
      </c>
      <c r="S1525" s="9"/>
      <c r="T1525" s="9" t="s">
        <v>2773</v>
      </c>
      <c r="U1525" s="9">
        <v>38700</v>
      </c>
      <c r="V1525" s="9" t="s">
        <v>5249</v>
      </c>
      <c r="W1525" s="10" t="s">
        <v>107</v>
      </c>
      <c r="X1525" s="10" t="s">
        <v>4857</v>
      </c>
    </row>
    <row r="1526" spans="1:24" s="4" customFormat="1" ht="80.099999999999994" customHeight="1" x14ac:dyDescent="0.25">
      <c r="A1526" s="9">
        <f t="shared" si="304"/>
        <v>1490</v>
      </c>
      <c r="B1526" s="9">
        <v>203</v>
      </c>
      <c r="C1526" s="9" t="s">
        <v>4873</v>
      </c>
      <c r="D1526" s="10" t="s">
        <v>4849</v>
      </c>
      <c r="E1526" s="9" t="s">
        <v>4850</v>
      </c>
      <c r="F1526" s="9" t="s">
        <v>5423</v>
      </c>
      <c r="G1526" s="9" t="s">
        <v>4892</v>
      </c>
      <c r="H1526" s="9" t="s">
        <v>5809</v>
      </c>
      <c r="I1526" s="9" t="s">
        <v>5810</v>
      </c>
      <c r="J1526" s="9" t="s">
        <v>5811</v>
      </c>
      <c r="K1526" s="9" t="s">
        <v>5423</v>
      </c>
      <c r="L1526" s="219">
        <v>28.742578000000002</v>
      </c>
      <c r="M1526" s="219">
        <v>69.256670999999997</v>
      </c>
      <c r="N1526" s="9" t="s">
        <v>6</v>
      </c>
      <c r="O1526" s="9" t="s">
        <v>5248</v>
      </c>
      <c r="P1526" s="9" t="s">
        <v>8</v>
      </c>
      <c r="Q1526" s="9"/>
      <c r="R1526" s="9">
        <v>3</v>
      </c>
      <c r="S1526" s="9"/>
      <c r="T1526" s="9" t="s">
        <v>2773</v>
      </c>
      <c r="U1526" s="9">
        <v>38700</v>
      </c>
      <c r="V1526" s="9" t="s">
        <v>5249</v>
      </c>
      <c r="W1526" s="10" t="s">
        <v>107</v>
      </c>
      <c r="X1526" s="10" t="s">
        <v>4857</v>
      </c>
    </row>
    <row r="1527" spans="1:24" s="4" customFormat="1" ht="80.099999999999994" customHeight="1" x14ac:dyDescent="0.25">
      <c r="A1527" s="9">
        <f t="shared" si="304"/>
        <v>1491</v>
      </c>
      <c r="B1527" s="9">
        <v>204</v>
      </c>
      <c r="C1527" s="9" t="s">
        <v>4873</v>
      </c>
      <c r="D1527" s="10" t="s">
        <v>4849</v>
      </c>
      <c r="E1527" s="9" t="s">
        <v>4850</v>
      </c>
      <c r="F1527" s="9" t="s">
        <v>4973</v>
      </c>
      <c r="G1527" s="9" t="s">
        <v>4852</v>
      </c>
      <c r="H1527" s="9" t="s">
        <v>2432</v>
      </c>
      <c r="I1527" s="9" t="s">
        <v>5812</v>
      </c>
      <c r="J1527" s="9" t="s">
        <v>5813</v>
      </c>
      <c r="K1527" s="9" t="s">
        <v>4973</v>
      </c>
      <c r="L1527" s="219">
        <v>28.739937000000001</v>
      </c>
      <c r="M1527" s="219">
        <v>69.259809000000004</v>
      </c>
      <c r="N1527" s="9" t="s">
        <v>6</v>
      </c>
      <c r="O1527" s="9" t="s">
        <v>5248</v>
      </c>
      <c r="P1527" s="9" t="s">
        <v>8</v>
      </c>
      <c r="Q1527" s="9"/>
      <c r="R1527" s="9">
        <v>3</v>
      </c>
      <c r="S1527" s="9"/>
      <c r="T1527" s="9" t="s">
        <v>2773</v>
      </c>
      <c r="U1527" s="9">
        <v>38700</v>
      </c>
      <c r="V1527" s="9" t="s">
        <v>5249</v>
      </c>
      <c r="W1527" s="10" t="s">
        <v>107</v>
      </c>
      <c r="X1527" s="10" t="s">
        <v>4857</v>
      </c>
    </row>
    <row r="1528" spans="1:24" s="4" customFormat="1" ht="80.099999999999994" customHeight="1" x14ac:dyDescent="0.25">
      <c r="A1528" s="9">
        <f t="shared" si="304"/>
        <v>1492</v>
      </c>
      <c r="B1528" s="9">
        <v>205</v>
      </c>
      <c r="C1528" s="9" t="s">
        <v>4873</v>
      </c>
      <c r="D1528" s="10" t="s">
        <v>4849</v>
      </c>
      <c r="E1528" s="9" t="s">
        <v>4850</v>
      </c>
      <c r="F1528" s="9" t="s">
        <v>5292</v>
      </c>
      <c r="G1528" s="9" t="s">
        <v>5292</v>
      </c>
      <c r="H1528" s="9" t="s">
        <v>5814</v>
      </c>
      <c r="I1528" s="9" t="s">
        <v>5815</v>
      </c>
      <c r="J1528" s="9" t="s">
        <v>5816</v>
      </c>
      <c r="K1528" s="9" t="s">
        <v>5292</v>
      </c>
      <c r="L1528" s="219">
        <v>28.707324</v>
      </c>
      <c r="M1528" s="219">
        <v>69.280428999999998</v>
      </c>
      <c r="N1528" s="9" t="s">
        <v>6</v>
      </c>
      <c r="O1528" s="9" t="s">
        <v>5248</v>
      </c>
      <c r="P1528" s="9" t="s">
        <v>8</v>
      </c>
      <c r="Q1528" s="9"/>
      <c r="R1528" s="9">
        <v>3</v>
      </c>
      <c r="S1528" s="9"/>
      <c r="T1528" s="9" t="s">
        <v>2773</v>
      </c>
      <c r="U1528" s="9">
        <v>38700</v>
      </c>
      <c r="V1528" s="9" t="s">
        <v>5249</v>
      </c>
      <c r="W1528" s="10" t="s">
        <v>107</v>
      </c>
      <c r="X1528" s="10" t="s">
        <v>4857</v>
      </c>
    </row>
    <row r="1529" spans="1:24" s="4" customFormat="1" ht="80.099999999999994" customHeight="1" x14ac:dyDescent="0.25">
      <c r="A1529" s="9">
        <f t="shared" si="304"/>
        <v>1493</v>
      </c>
      <c r="B1529" s="9">
        <v>206</v>
      </c>
      <c r="C1529" s="9" t="s">
        <v>4873</v>
      </c>
      <c r="D1529" s="10" t="s">
        <v>4849</v>
      </c>
      <c r="E1529" s="9" t="s">
        <v>4850</v>
      </c>
      <c r="F1529" s="9" t="s">
        <v>5267</v>
      </c>
      <c r="G1529" s="9" t="s">
        <v>5267</v>
      </c>
      <c r="H1529" s="9" t="s">
        <v>5817</v>
      </c>
      <c r="I1529" s="9" t="s">
        <v>5818</v>
      </c>
      <c r="J1529" s="9" t="s">
        <v>5819</v>
      </c>
      <c r="K1529" s="9" t="s">
        <v>5267</v>
      </c>
      <c r="L1529" s="219">
        <v>28.710633999999999</v>
      </c>
      <c r="M1529" s="219">
        <v>69.276798999999997</v>
      </c>
      <c r="N1529" s="9" t="s">
        <v>6</v>
      </c>
      <c r="O1529" s="9" t="s">
        <v>5248</v>
      </c>
      <c r="P1529" s="9" t="s">
        <v>8</v>
      </c>
      <c r="Q1529" s="9"/>
      <c r="R1529" s="9">
        <v>3</v>
      </c>
      <c r="S1529" s="9"/>
      <c r="T1529" s="9" t="s">
        <v>2773</v>
      </c>
      <c r="U1529" s="9">
        <v>38700</v>
      </c>
      <c r="V1529" s="9" t="s">
        <v>5249</v>
      </c>
      <c r="W1529" s="10" t="s">
        <v>107</v>
      </c>
      <c r="X1529" s="10" t="s">
        <v>4857</v>
      </c>
    </row>
    <row r="1530" spans="1:24" s="4" customFormat="1" ht="80.099999999999994" customHeight="1" x14ac:dyDescent="0.25">
      <c r="A1530" s="9">
        <f t="shared" si="304"/>
        <v>1494</v>
      </c>
      <c r="B1530" s="9">
        <v>207</v>
      </c>
      <c r="C1530" s="9" t="s">
        <v>4873</v>
      </c>
      <c r="D1530" s="10" t="s">
        <v>4849</v>
      </c>
      <c r="E1530" s="9" t="s">
        <v>4850</v>
      </c>
      <c r="F1530" s="9" t="s">
        <v>5292</v>
      </c>
      <c r="G1530" s="9" t="s">
        <v>5292</v>
      </c>
      <c r="H1530" s="9" t="s">
        <v>5820</v>
      </c>
      <c r="I1530" s="9" t="s">
        <v>5821</v>
      </c>
      <c r="J1530" s="9" t="s">
        <v>5822</v>
      </c>
      <c r="K1530" s="9" t="s">
        <v>5292</v>
      </c>
      <c r="L1530" s="219">
        <v>28.732680999999999</v>
      </c>
      <c r="M1530" s="219">
        <v>69.266244</v>
      </c>
      <c r="N1530" s="9" t="s">
        <v>6</v>
      </c>
      <c r="O1530" s="9" t="s">
        <v>5248</v>
      </c>
      <c r="P1530" s="9" t="s">
        <v>8</v>
      </c>
      <c r="Q1530" s="9"/>
      <c r="R1530" s="9">
        <v>3</v>
      </c>
      <c r="S1530" s="9"/>
      <c r="T1530" s="9" t="s">
        <v>2773</v>
      </c>
      <c r="U1530" s="9">
        <v>38700</v>
      </c>
      <c r="V1530" s="9" t="s">
        <v>5249</v>
      </c>
      <c r="W1530" s="10" t="s">
        <v>107</v>
      </c>
      <c r="X1530" s="10" t="s">
        <v>4857</v>
      </c>
    </row>
    <row r="1531" spans="1:24" s="4" customFormat="1" ht="80.099999999999994" customHeight="1" x14ac:dyDescent="0.25">
      <c r="A1531" s="9">
        <f t="shared" si="304"/>
        <v>1495</v>
      </c>
      <c r="B1531" s="9">
        <v>208</v>
      </c>
      <c r="C1531" s="9" t="s">
        <v>4873</v>
      </c>
      <c r="D1531" s="10" t="s">
        <v>4849</v>
      </c>
      <c r="E1531" s="9" t="s">
        <v>4850</v>
      </c>
      <c r="F1531" s="9" t="s">
        <v>5292</v>
      </c>
      <c r="G1531" s="9" t="s">
        <v>5292</v>
      </c>
      <c r="H1531" s="9" t="s">
        <v>5601</v>
      </c>
      <c r="I1531" s="9" t="s">
        <v>5602</v>
      </c>
      <c r="J1531" s="9" t="s">
        <v>5823</v>
      </c>
      <c r="K1531" s="9" t="s">
        <v>5292</v>
      </c>
      <c r="L1531" s="219">
        <v>28.7103</v>
      </c>
      <c r="M1531" s="219">
        <v>69.280597999999998</v>
      </c>
      <c r="N1531" s="9" t="s">
        <v>6</v>
      </c>
      <c r="O1531" s="9" t="s">
        <v>5248</v>
      </c>
      <c r="P1531" s="9" t="s">
        <v>8</v>
      </c>
      <c r="Q1531" s="9"/>
      <c r="R1531" s="9">
        <v>3</v>
      </c>
      <c r="S1531" s="9"/>
      <c r="T1531" s="9" t="s">
        <v>2773</v>
      </c>
      <c r="U1531" s="9">
        <v>38700</v>
      </c>
      <c r="V1531" s="9" t="s">
        <v>5249</v>
      </c>
      <c r="W1531" s="10" t="s">
        <v>107</v>
      </c>
      <c r="X1531" s="10" t="s">
        <v>4857</v>
      </c>
    </row>
    <row r="1532" spans="1:24" s="4" customFormat="1" ht="80.099999999999994" customHeight="1" x14ac:dyDescent="0.25">
      <c r="A1532" s="9">
        <f t="shared" si="304"/>
        <v>1496</v>
      </c>
      <c r="B1532" s="9">
        <v>209</v>
      </c>
      <c r="C1532" s="9" t="s">
        <v>4873</v>
      </c>
      <c r="D1532" s="10" t="s">
        <v>4849</v>
      </c>
      <c r="E1532" s="9" t="s">
        <v>4850</v>
      </c>
      <c r="F1532" s="9" t="s">
        <v>5292</v>
      </c>
      <c r="G1532" s="9" t="s">
        <v>5292</v>
      </c>
      <c r="H1532" s="9" t="s">
        <v>5824</v>
      </c>
      <c r="I1532" s="9" t="s">
        <v>5825</v>
      </c>
      <c r="J1532" s="9" t="s">
        <v>5826</v>
      </c>
      <c r="K1532" s="9" t="s">
        <v>5292</v>
      </c>
      <c r="L1532" s="219">
        <v>28.745712000000001</v>
      </c>
      <c r="M1532" s="219">
        <v>69.247407999999993</v>
      </c>
      <c r="N1532" s="9" t="s">
        <v>6</v>
      </c>
      <c r="O1532" s="9" t="s">
        <v>5248</v>
      </c>
      <c r="P1532" s="9" t="s">
        <v>8</v>
      </c>
      <c r="Q1532" s="9"/>
      <c r="R1532" s="9">
        <v>3</v>
      </c>
      <c r="S1532" s="9"/>
      <c r="T1532" s="9" t="s">
        <v>2773</v>
      </c>
      <c r="U1532" s="9">
        <v>38700</v>
      </c>
      <c r="V1532" s="9" t="s">
        <v>5249</v>
      </c>
      <c r="W1532" s="10" t="s">
        <v>107</v>
      </c>
      <c r="X1532" s="10" t="s">
        <v>4857</v>
      </c>
    </row>
    <row r="1533" spans="1:24" s="4" customFormat="1" ht="80.099999999999994" customHeight="1" x14ac:dyDescent="0.25">
      <c r="A1533" s="9">
        <f t="shared" si="304"/>
        <v>1497</v>
      </c>
      <c r="B1533" s="9">
        <v>210</v>
      </c>
      <c r="C1533" s="9" t="s">
        <v>4873</v>
      </c>
      <c r="D1533" s="10" t="s">
        <v>4849</v>
      </c>
      <c r="E1533" s="9" t="s">
        <v>4850</v>
      </c>
      <c r="F1533" s="9" t="s">
        <v>4962</v>
      </c>
      <c r="G1533" s="9" t="s">
        <v>4852</v>
      </c>
      <c r="H1533" s="9" t="s">
        <v>5827</v>
      </c>
      <c r="I1533" s="9" t="s">
        <v>5828</v>
      </c>
      <c r="J1533" s="9" t="s">
        <v>5829</v>
      </c>
      <c r="K1533" s="9" t="s">
        <v>4962</v>
      </c>
      <c r="L1533" s="219">
        <v>28.722090000000001</v>
      </c>
      <c r="M1533" s="219">
        <v>69.275853999999995</v>
      </c>
      <c r="N1533" s="9" t="s">
        <v>6</v>
      </c>
      <c r="O1533" s="9" t="s">
        <v>5248</v>
      </c>
      <c r="P1533" s="9" t="s">
        <v>8</v>
      </c>
      <c r="Q1533" s="9"/>
      <c r="R1533" s="9">
        <v>3</v>
      </c>
      <c r="S1533" s="9"/>
      <c r="T1533" s="9" t="s">
        <v>2773</v>
      </c>
      <c r="U1533" s="9">
        <v>38700</v>
      </c>
      <c r="V1533" s="9" t="s">
        <v>5249</v>
      </c>
      <c r="W1533" s="10" t="s">
        <v>107</v>
      </c>
      <c r="X1533" s="10" t="s">
        <v>4857</v>
      </c>
    </row>
    <row r="1534" spans="1:24" s="4" customFormat="1" ht="80.099999999999994" customHeight="1" x14ac:dyDescent="0.25">
      <c r="A1534" s="9">
        <f t="shared" si="304"/>
        <v>1498</v>
      </c>
      <c r="B1534" s="9">
        <v>211</v>
      </c>
      <c r="C1534" s="9" t="s">
        <v>4873</v>
      </c>
      <c r="D1534" s="10" t="s">
        <v>4849</v>
      </c>
      <c r="E1534" s="9" t="s">
        <v>4850</v>
      </c>
      <c r="F1534" s="9" t="s">
        <v>4962</v>
      </c>
      <c r="G1534" s="9" t="s">
        <v>4852</v>
      </c>
      <c r="H1534" s="9" t="s">
        <v>5421</v>
      </c>
      <c r="I1534" s="9" t="s">
        <v>5830</v>
      </c>
      <c r="J1534" s="9" t="s">
        <v>5831</v>
      </c>
      <c r="K1534" s="9" t="s">
        <v>4962</v>
      </c>
      <c r="L1534" s="219">
        <v>29.210007000000001</v>
      </c>
      <c r="M1534" s="219">
        <v>69.222309999999993</v>
      </c>
      <c r="N1534" s="9" t="s">
        <v>6</v>
      </c>
      <c r="O1534" s="9" t="s">
        <v>5248</v>
      </c>
      <c r="P1534" s="9" t="s">
        <v>8</v>
      </c>
      <c r="Q1534" s="9"/>
      <c r="R1534" s="9">
        <v>3</v>
      </c>
      <c r="S1534" s="9"/>
      <c r="T1534" s="9" t="s">
        <v>2773</v>
      </c>
      <c r="U1534" s="9">
        <v>38700</v>
      </c>
      <c r="V1534" s="9" t="s">
        <v>5249</v>
      </c>
      <c r="W1534" s="10" t="s">
        <v>107</v>
      </c>
      <c r="X1534" s="10" t="s">
        <v>4857</v>
      </c>
    </row>
    <row r="1535" spans="1:24" s="4" customFormat="1" ht="80.099999999999994" customHeight="1" x14ac:dyDescent="0.25">
      <c r="A1535" s="9">
        <f t="shared" si="304"/>
        <v>1499</v>
      </c>
      <c r="B1535" s="9">
        <v>212</v>
      </c>
      <c r="C1535" s="9" t="s">
        <v>4873</v>
      </c>
      <c r="D1535" s="10" t="s">
        <v>4849</v>
      </c>
      <c r="E1535" s="9" t="s">
        <v>4850</v>
      </c>
      <c r="F1535" s="9" t="s">
        <v>5254</v>
      </c>
      <c r="G1535" s="9" t="s">
        <v>4892</v>
      </c>
      <c r="H1535" s="9" t="s">
        <v>5832</v>
      </c>
      <c r="I1535" s="9" t="s">
        <v>5833</v>
      </c>
      <c r="J1535" s="9" t="s">
        <v>5834</v>
      </c>
      <c r="K1535" s="9" t="s">
        <v>5254</v>
      </c>
      <c r="L1535" s="219">
        <v>29.440283000000001</v>
      </c>
      <c r="M1535" s="219">
        <v>69.492706999999996</v>
      </c>
      <c r="N1535" s="9" t="s">
        <v>6</v>
      </c>
      <c r="O1535" s="9" t="s">
        <v>5248</v>
      </c>
      <c r="P1535" s="9" t="s">
        <v>8</v>
      </c>
      <c r="Q1535" s="9"/>
      <c r="R1535" s="9">
        <v>3</v>
      </c>
      <c r="S1535" s="9"/>
      <c r="T1535" s="9" t="s">
        <v>2773</v>
      </c>
      <c r="U1535" s="9">
        <v>38700</v>
      </c>
      <c r="V1535" s="9" t="s">
        <v>5249</v>
      </c>
      <c r="W1535" s="10" t="s">
        <v>107</v>
      </c>
      <c r="X1535" s="10" t="s">
        <v>4857</v>
      </c>
    </row>
    <row r="1536" spans="1:24" s="4" customFormat="1" ht="80.099999999999994" customHeight="1" x14ac:dyDescent="0.25">
      <c r="A1536" s="9">
        <f t="shared" si="304"/>
        <v>1500</v>
      </c>
      <c r="B1536" s="9">
        <v>213</v>
      </c>
      <c r="C1536" s="9" t="s">
        <v>4873</v>
      </c>
      <c r="D1536" s="10" t="s">
        <v>4849</v>
      </c>
      <c r="E1536" s="9" t="s">
        <v>4850</v>
      </c>
      <c r="F1536" s="9" t="s">
        <v>5254</v>
      </c>
      <c r="G1536" s="9" t="s">
        <v>4892</v>
      </c>
      <c r="H1536" s="9" t="s">
        <v>5835</v>
      </c>
      <c r="I1536" s="9" t="s">
        <v>5836</v>
      </c>
      <c r="J1536" s="9" t="s">
        <v>5837</v>
      </c>
      <c r="K1536" s="9" t="s">
        <v>5254</v>
      </c>
      <c r="L1536" s="219">
        <v>29.222200999999998</v>
      </c>
      <c r="M1536" s="219">
        <v>69.284428000000005</v>
      </c>
      <c r="N1536" s="9" t="s">
        <v>6</v>
      </c>
      <c r="O1536" s="9" t="s">
        <v>5248</v>
      </c>
      <c r="P1536" s="9" t="s">
        <v>8</v>
      </c>
      <c r="Q1536" s="9"/>
      <c r="R1536" s="9">
        <v>3</v>
      </c>
      <c r="S1536" s="9"/>
      <c r="T1536" s="9" t="s">
        <v>2773</v>
      </c>
      <c r="U1536" s="9">
        <v>38700</v>
      </c>
      <c r="V1536" s="9" t="s">
        <v>5249</v>
      </c>
      <c r="W1536" s="10" t="s">
        <v>107</v>
      </c>
      <c r="X1536" s="10" t="s">
        <v>4857</v>
      </c>
    </row>
    <row r="1537" spans="1:24" s="4" customFormat="1" ht="80.099999999999994" customHeight="1" x14ac:dyDescent="0.25">
      <c r="A1537" s="9">
        <f t="shared" si="304"/>
        <v>1501</v>
      </c>
      <c r="B1537" s="9">
        <v>214</v>
      </c>
      <c r="C1537" s="9" t="s">
        <v>4873</v>
      </c>
      <c r="D1537" s="10" t="s">
        <v>4849</v>
      </c>
      <c r="E1537" s="9" t="s">
        <v>4850</v>
      </c>
      <c r="F1537" s="9" t="s">
        <v>4962</v>
      </c>
      <c r="G1537" s="9" t="s">
        <v>4852</v>
      </c>
      <c r="H1537" s="9" t="s">
        <v>3438</v>
      </c>
      <c r="I1537" s="9" t="s">
        <v>5838</v>
      </c>
      <c r="J1537" s="9" t="s">
        <v>5839</v>
      </c>
      <c r="K1537" s="9" t="s">
        <v>4962</v>
      </c>
      <c r="L1537" s="219">
        <v>29.20843</v>
      </c>
      <c r="M1537" s="219">
        <v>69.231359999999995</v>
      </c>
      <c r="N1537" s="9" t="s">
        <v>6</v>
      </c>
      <c r="O1537" s="9" t="s">
        <v>5248</v>
      </c>
      <c r="P1537" s="9" t="s">
        <v>8</v>
      </c>
      <c r="Q1537" s="9"/>
      <c r="R1537" s="9">
        <v>3</v>
      </c>
      <c r="S1537" s="9"/>
      <c r="T1537" s="9" t="s">
        <v>2773</v>
      </c>
      <c r="U1537" s="9">
        <v>38700</v>
      </c>
      <c r="V1537" s="9" t="s">
        <v>5249</v>
      </c>
      <c r="W1537" s="10" t="s">
        <v>107</v>
      </c>
      <c r="X1537" s="10" t="s">
        <v>4857</v>
      </c>
    </row>
    <row r="1538" spans="1:24" s="4" customFormat="1" ht="80.099999999999994" customHeight="1" x14ac:dyDescent="0.25">
      <c r="A1538" s="9">
        <f t="shared" si="304"/>
        <v>1502</v>
      </c>
      <c r="B1538" s="9">
        <v>215</v>
      </c>
      <c r="C1538" s="9" t="s">
        <v>4873</v>
      </c>
      <c r="D1538" s="10" t="s">
        <v>4849</v>
      </c>
      <c r="E1538" s="9" t="s">
        <v>4850</v>
      </c>
      <c r="F1538" s="9" t="s">
        <v>5292</v>
      </c>
      <c r="G1538" s="9" t="s">
        <v>5292</v>
      </c>
      <c r="H1538" s="9" t="s">
        <v>5840</v>
      </c>
      <c r="I1538" s="9" t="s">
        <v>5841</v>
      </c>
      <c r="J1538" s="9" t="s">
        <v>5842</v>
      </c>
      <c r="K1538" s="9" t="s">
        <v>5292</v>
      </c>
      <c r="L1538" s="219">
        <v>29.212574</v>
      </c>
      <c r="M1538" s="219">
        <v>69.240402000000003</v>
      </c>
      <c r="N1538" s="9" t="s">
        <v>6</v>
      </c>
      <c r="O1538" s="9" t="s">
        <v>5248</v>
      </c>
      <c r="P1538" s="9" t="s">
        <v>8</v>
      </c>
      <c r="Q1538" s="9"/>
      <c r="R1538" s="9">
        <v>3</v>
      </c>
      <c r="S1538" s="9"/>
      <c r="T1538" s="9" t="s">
        <v>2773</v>
      </c>
      <c r="U1538" s="9">
        <v>38700</v>
      </c>
      <c r="V1538" s="9" t="s">
        <v>5249</v>
      </c>
      <c r="W1538" s="10" t="s">
        <v>107</v>
      </c>
      <c r="X1538" s="10" t="s">
        <v>4857</v>
      </c>
    </row>
    <row r="1539" spans="1:24" s="4" customFormat="1" ht="80.099999999999994" customHeight="1" x14ac:dyDescent="0.25">
      <c r="A1539" s="9">
        <f t="shared" si="304"/>
        <v>1503</v>
      </c>
      <c r="B1539" s="9">
        <v>216</v>
      </c>
      <c r="C1539" s="9" t="s">
        <v>4873</v>
      </c>
      <c r="D1539" s="10" t="s">
        <v>4849</v>
      </c>
      <c r="E1539" s="9" t="s">
        <v>4850</v>
      </c>
      <c r="F1539" s="9" t="s">
        <v>5292</v>
      </c>
      <c r="G1539" s="9" t="s">
        <v>5292</v>
      </c>
      <c r="H1539" s="9" t="s">
        <v>5843</v>
      </c>
      <c r="I1539" s="9" t="s">
        <v>5844</v>
      </c>
      <c r="J1539" s="9" t="s">
        <v>5845</v>
      </c>
      <c r="K1539" s="9" t="s">
        <v>5292</v>
      </c>
      <c r="L1539" s="219">
        <v>29.189406999999999</v>
      </c>
      <c r="M1539" s="219">
        <v>69.326173999999995</v>
      </c>
      <c r="N1539" s="9" t="s">
        <v>6</v>
      </c>
      <c r="O1539" s="9" t="s">
        <v>5248</v>
      </c>
      <c r="P1539" s="9" t="s">
        <v>8</v>
      </c>
      <c r="Q1539" s="9"/>
      <c r="R1539" s="9">
        <v>3</v>
      </c>
      <c r="S1539" s="9"/>
      <c r="T1539" s="9" t="s">
        <v>2773</v>
      </c>
      <c r="U1539" s="9">
        <v>38700</v>
      </c>
      <c r="V1539" s="9" t="s">
        <v>5249</v>
      </c>
      <c r="W1539" s="10" t="s">
        <v>107</v>
      </c>
      <c r="X1539" s="10" t="s">
        <v>4857</v>
      </c>
    </row>
    <row r="1540" spans="1:24" s="4" customFormat="1" ht="80.099999999999994" customHeight="1" x14ac:dyDescent="0.25">
      <c r="A1540" s="9">
        <f t="shared" si="304"/>
        <v>1504</v>
      </c>
      <c r="B1540" s="9">
        <v>217</v>
      </c>
      <c r="C1540" s="9" t="s">
        <v>4873</v>
      </c>
      <c r="D1540" s="10" t="s">
        <v>4849</v>
      </c>
      <c r="E1540" s="9" t="s">
        <v>4850</v>
      </c>
      <c r="F1540" s="9" t="s">
        <v>5846</v>
      </c>
      <c r="G1540" s="9" t="s">
        <v>4852</v>
      </c>
      <c r="H1540" s="9" t="s">
        <v>593</v>
      </c>
      <c r="I1540" s="9" t="s">
        <v>5847</v>
      </c>
      <c r="J1540" s="9" t="s">
        <v>5351</v>
      </c>
      <c r="K1540" s="9" t="s">
        <v>5846</v>
      </c>
      <c r="L1540" s="220">
        <v>28.74672</v>
      </c>
      <c r="M1540" s="220">
        <v>69.220029999999994</v>
      </c>
      <c r="N1540" s="9" t="s">
        <v>6</v>
      </c>
      <c r="O1540" s="9" t="s">
        <v>5248</v>
      </c>
      <c r="P1540" s="9" t="s">
        <v>8</v>
      </c>
      <c r="Q1540" s="9">
        <v>3</v>
      </c>
      <c r="R1540" s="9"/>
      <c r="S1540" s="9"/>
      <c r="T1540" s="9" t="s">
        <v>2773</v>
      </c>
      <c r="U1540" s="9">
        <v>52875</v>
      </c>
      <c r="V1540" s="9" t="s">
        <v>5249</v>
      </c>
      <c r="W1540" s="10" t="s">
        <v>107</v>
      </c>
      <c r="X1540" s="10" t="s">
        <v>4857</v>
      </c>
    </row>
    <row r="1541" spans="1:24" s="4" customFormat="1" ht="80.099999999999994" customHeight="1" x14ac:dyDescent="0.25">
      <c r="A1541" s="9">
        <f t="shared" si="304"/>
        <v>1505</v>
      </c>
      <c r="B1541" s="9">
        <v>218</v>
      </c>
      <c r="C1541" s="9" t="s">
        <v>4873</v>
      </c>
      <c r="D1541" s="10" t="s">
        <v>4849</v>
      </c>
      <c r="E1541" s="9" t="s">
        <v>4850</v>
      </c>
      <c r="F1541" s="9" t="s">
        <v>5848</v>
      </c>
      <c r="G1541" s="9" t="s">
        <v>4852</v>
      </c>
      <c r="H1541" s="9" t="s">
        <v>4888</v>
      </c>
      <c r="I1541" s="9" t="s">
        <v>4889</v>
      </c>
      <c r="J1541" s="9" t="s">
        <v>5849</v>
      </c>
      <c r="K1541" s="9" t="s">
        <v>5848</v>
      </c>
      <c r="L1541" s="220">
        <v>28.727708</v>
      </c>
      <c r="M1541" s="220">
        <v>69.221768999999995</v>
      </c>
      <c r="N1541" s="9" t="s">
        <v>6</v>
      </c>
      <c r="O1541" s="9" t="s">
        <v>5248</v>
      </c>
      <c r="P1541" s="9" t="s">
        <v>8</v>
      </c>
      <c r="Q1541" s="9">
        <v>3</v>
      </c>
      <c r="R1541" s="9"/>
      <c r="S1541" s="9"/>
      <c r="T1541" s="9" t="s">
        <v>2773</v>
      </c>
      <c r="U1541" s="9">
        <v>52875</v>
      </c>
      <c r="V1541" s="9" t="s">
        <v>5249</v>
      </c>
      <c r="W1541" s="10" t="s">
        <v>107</v>
      </c>
      <c r="X1541" s="10" t="s">
        <v>4857</v>
      </c>
    </row>
    <row r="1542" spans="1:24" s="4" customFormat="1" ht="80.099999999999994" customHeight="1" x14ac:dyDescent="0.25">
      <c r="A1542" s="9">
        <f t="shared" si="304"/>
        <v>1506</v>
      </c>
      <c r="B1542" s="9">
        <v>219</v>
      </c>
      <c r="C1542" s="9" t="s">
        <v>4873</v>
      </c>
      <c r="D1542" s="10" t="s">
        <v>4849</v>
      </c>
      <c r="E1542" s="9" t="s">
        <v>4850</v>
      </c>
      <c r="F1542" s="9" t="s">
        <v>5848</v>
      </c>
      <c r="G1542" s="9" t="s">
        <v>4852</v>
      </c>
      <c r="H1542" s="9" t="s">
        <v>965</v>
      </c>
      <c r="I1542" s="9" t="s">
        <v>5850</v>
      </c>
      <c r="J1542" s="9" t="s">
        <v>5851</v>
      </c>
      <c r="K1542" s="9" t="s">
        <v>5848</v>
      </c>
      <c r="L1542" s="220">
        <v>28.730633000000001</v>
      </c>
      <c r="M1542" s="220">
        <v>69.221136999999999</v>
      </c>
      <c r="N1542" s="9" t="s">
        <v>6</v>
      </c>
      <c r="O1542" s="9" t="s">
        <v>5248</v>
      </c>
      <c r="P1542" s="9" t="s">
        <v>8</v>
      </c>
      <c r="Q1542" s="9">
        <v>3</v>
      </c>
      <c r="R1542" s="9"/>
      <c r="S1542" s="9"/>
      <c r="T1542" s="9" t="s">
        <v>2773</v>
      </c>
      <c r="U1542" s="9">
        <v>52875</v>
      </c>
      <c r="V1542" s="9" t="s">
        <v>5249</v>
      </c>
      <c r="W1542" s="10" t="s">
        <v>107</v>
      </c>
      <c r="X1542" s="10" t="s">
        <v>4857</v>
      </c>
    </row>
    <row r="1543" spans="1:24" s="4" customFormat="1" ht="80.099999999999994" customHeight="1" x14ac:dyDescent="0.25">
      <c r="A1543" s="9">
        <f t="shared" si="304"/>
        <v>1507</v>
      </c>
      <c r="B1543" s="9">
        <v>220</v>
      </c>
      <c r="C1543" s="9" t="s">
        <v>4873</v>
      </c>
      <c r="D1543" s="10" t="s">
        <v>4849</v>
      </c>
      <c r="E1543" s="9" t="s">
        <v>4850</v>
      </c>
      <c r="F1543" s="9" t="s">
        <v>5846</v>
      </c>
      <c r="G1543" s="9" t="s">
        <v>4852</v>
      </c>
      <c r="H1543" s="9" t="s">
        <v>1643</v>
      </c>
      <c r="I1543" s="9" t="s">
        <v>5852</v>
      </c>
      <c r="J1543" s="9" t="s">
        <v>5853</v>
      </c>
      <c r="K1543" s="9" t="s">
        <v>5846</v>
      </c>
      <c r="L1543" s="220">
        <v>28.738289999999999</v>
      </c>
      <c r="M1543" s="220">
        <v>69.230253000000005</v>
      </c>
      <c r="N1543" s="9" t="s">
        <v>6</v>
      </c>
      <c r="O1543" s="9" t="s">
        <v>5248</v>
      </c>
      <c r="P1543" s="9" t="s">
        <v>8</v>
      </c>
      <c r="Q1543" s="9">
        <v>3</v>
      </c>
      <c r="R1543" s="9"/>
      <c r="S1543" s="9"/>
      <c r="T1543" s="9" t="s">
        <v>2773</v>
      </c>
      <c r="U1543" s="9">
        <v>52875</v>
      </c>
      <c r="V1543" s="9" t="s">
        <v>5249</v>
      </c>
      <c r="W1543" s="10" t="s">
        <v>107</v>
      </c>
      <c r="X1543" s="10" t="s">
        <v>4857</v>
      </c>
    </row>
    <row r="1544" spans="1:24" s="4" customFormat="1" ht="80.099999999999994" customHeight="1" x14ac:dyDescent="0.25">
      <c r="A1544" s="9">
        <f t="shared" si="304"/>
        <v>1508</v>
      </c>
      <c r="B1544" s="9">
        <v>221</v>
      </c>
      <c r="C1544" s="9" t="s">
        <v>4873</v>
      </c>
      <c r="D1544" s="10" t="s">
        <v>4849</v>
      </c>
      <c r="E1544" s="9" t="s">
        <v>4850</v>
      </c>
      <c r="F1544" s="9" t="s">
        <v>5846</v>
      </c>
      <c r="G1544" s="9" t="s">
        <v>4852</v>
      </c>
      <c r="H1544" s="9" t="s">
        <v>5854</v>
      </c>
      <c r="I1544" s="9" t="s">
        <v>5078</v>
      </c>
      <c r="J1544" s="9" t="s">
        <v>4970</v>
      </c>
      <c r="K1544" s="9" t="s">
        <v>5846</v>
      </c>
      <c r="L1544" s="220">
        <v>28.738309999999998</v>
      </c>
      <c r="M1544" s="220">
        <v>69.230310000000003</v>
      </c>
      <c r="N1544" s="9" t="s">
        <v>6</v>
      </c>
      <c r="O1544" s="9" t="s">
        <v>5248</v>
      </c>
      <c r="P1544" s="9" t="s">
        <v>8</v>
      </c>
      <c r="Q1544" s="9">
        <v>3</v>
      </c>
      <c r="R1544" s="9"/>
      <c r="S1544" s="9"/>
      <c r="T1544" s="9" t="s">
        <v>2773</v>
      </c>
      <c r="U1544" s="9">
        <v>52875</v>
      </c>
      <c r="V1544" s="9" t="s">
        <v>5249</v>
      </c>
      <c r="W1544" s="10" t="s">
        <v>107</v>
      </c>
      <c r="X1544" s="10" t="s">
        <v>4857</v>
      </c>
    </row>
    <row r="1545" spans="1:24" s="4" customFormat="1" ht="80.099999999999994" customHeight="1" x14ac:dyDescent="0.25">
      <c r="A1545" s="9">
        <f t="shared" si="304"/>
        <v>1509</v>
      </c>
      <c r="B1545" s="9">
        <v>222</v>
      </c>
      <c r="C1545" s="9" t="s">
        <v>4873</v>
      </c>
      <c r="D1545" s="10" t="s">
        <v>4849</v>
      </c>
      <c r="E1545" s="9" t="s">
        <v>4850</v>
      </c>
      <c r="F1545" s="9" t="s">
        <v>5846</v>
      </c>
      <c r="G1545" s="9" t="s">
        <v>4852</v>
      </c>
      <c r="H1545" s="9" t="s">
        <v>4364</v>
      </c>
      <c r="I1545" s="9" t="s">
        <v>5003</v>
      </c>
      <c r="J1545" s="9" t="s">
        <v>5385</v>
      </c>
      <c r="K1545" s="9" t="s">
        <v>5846</v>
      </c>
      <c r="L1545" s="220">
        <v>28.748038000000001</v>
      </c>
      <c r="M1545" s="220">
        <v>69.223737999999997</v>
      </c>
      <c r="N1545" s="9" t="s">
        <v>6</v>
      </c>
      <c r="O1545" s="9" t="s">
        <v>5248</v>
      </c>
      <c r="P1545" s="9" t="s">
        <v>8</v>
      </c>
      <c r="Q1545" s="9">
        <v>3</v>
      </c>
      <c r="R1545" s="9"/>
      <c r="S1545" s="9"/>
      <c r="T1545" s="9" t="s">
        <v>2773</v>
      </c>
      <c r="U1545" s="9">
        <v>52875</v>
      </c>
      <c r="V1545" s="9" t="s">
        <v>5249</v>
      </c>
      <c r="W1545" s="10" t="s">
        <v>107</v>
      </c>
      <c r="X1545" s="10" t="s">
        <v>4857</v>
      </c>
    </row>
    <row r="1546" spans="1:24" s="4" customFormat="1" ht="80.099999999999994" customHeight="1" x14ac:dyDescent="0.25">
      <c r="A1546" s="9">
        <f t="shared" si="304"/>
        <v>1510</v>
      </c>
      <c r="B1546" s="9">
        <v>223</v>
      </c>
      <c r="C1546" s="9" t="s">
        <v>4873</v>
      </c>
      <c r="D1546" s="10" t="s">
        <v>4849</v>
      </c>
      <c r="E1546" s="9" t="s">
        <v>4850</v>
      </c>
      <c r="F1546" s="9" t="s">
        <v>4884</v>
      </c>
      <c r="G1546" s="9" t="s">
        <v>4852</v>
      </c>
      <c r="H1546" s="9" t="s">
        <v>21</v>
      </c>
      <c r="I1546" s="9" t="s">
        <v>5855</v>
      </c>
      <c r="J1546" s="9" t="s">
        <v>5856</v>
      </c>
      <c r="K1546" s="9" t="s">
        <v>4884</v>
      </c>
      <c r="L1546" s="220">
        <v>28.748038000000001</v>
      </c>
      <c r="M1546" s="220">
        <v>69.237380000000002</v>
      </c>
      <c r="N1546" s="9" t="s">
        <v>6</v>
      </c>
      <c r="O1546" s="9" t="s">
        <v>5248</v>
      </c>
      <c r="P1546" s="9" t="s">
        <v>8</v>
      </c>
      <c r="Q1546" s="9">
        <v>3</v>
      </c>
      <c r="R1546" s="9"/>
      <c r="S1546" s="9"/>
      <c r="T1546" s="9" t="s">
        <v>2773</v>
      </c>
      <c r="U1546" s="9">
        <v>52875</v>
      </c>
      <c r="V1546" s="9" t="s">
        <v>5249</v>
      </c>
      <c r="W1546" s="10" t="s">
        <v>107</v>
      </c>
      <c r="X1546" s="10" t="s">
        <v>4857</v>
      </c>
    </row>
    <row r="1547" spans="1:24" s="4" customFormat="1" ht="80.099999999999994" customHeight="1" x14ac:dyDescent="0.25">
      <c r="A1547" s="9">
        <f t="shared" si="304"/>
        <v>1511</v>
      </c>
      <c r="B1547" s="9">
        <v>224</v>
      </c>
      <c r="C1547" s="9" t="s">
        <v>4873</v>
      </c>
      <c r="D1547" s="10" t="s">
        <v>4849</v>
      </c>
      <c r="E1547" s="9" t="s">
        <v>4850</v>
      </c>
      <c r="F1547" s="9" t="s">
        <v>4880</v>
      </c>
      <c r="G1547" s="9" t="s">
        <v>4852</v>
      </c>
      <c r="H1547" s="9" t="s">
        <v>131</v>
      </c>
      <c r="I1547" s="9" t="s">
        <v>4971</v>
      </c>
      <c r="J1547" s="9" t="s">
        <v>4972</v>
      </c>
      <c r="K1547" s="9" t="s">
        <v>4880</v>
      </c>
      <c r="L1547" s="220">
        <v>28.740649999999999</v>
      </c>
      <c r="M1547" s="220">
        <v>69.263525000000001</v>
      </c>
      <c r="N1547" s="9" t="s">
        <v>6</v>
      </c>
      <c r="O1547" s="9" t="s">
        <v>5248</v>
      </c>
      <c r="P1547" s="9" t="s">
        <v>8</v>
      </c>
      <c r="Q1547" s="9">
        <v>3</v>
      </c>
      <c r="R1547" s="9"/>
      <c r="S1547" s="9"/>
      <c r="T1547" s="9" t="s">
        <v>2773</v>
      </c>
      <c r="U1547" s="9">
        <v>52875</v>
      </c>
      <c r="V1547" s="9" t="s">
        <v>5249</v>
      </c>
      <c r="W1547" s="10" t="s">
        <v>107</v>
      </c>
      <c r="X1547" s="10" t="s">
        <v>4857</v>
      </c>
    </row>
    <row r="1548" spans="1:24" s="4" customFormat="1" ht="80.099999999999994" customHeight="1" x14ac:dyDescent="0.25">
      <c r="A1548" s="9">
        <f t="shared" si="304"/>
        <v>1512</v>
      </c>
      <c r="B1548" s="9">
        <v>225</v>
      </c>
      <c r="C1548" s="9" t="s">
        <v>4873</v>
      </c>
      <c r="D1548" s="10" t="s">
        <v>4849</v>
      </c>
      <c r="E1548" s="9" t="s">
        <v>4850</v>
      </c>
      <c r="F1548" s="9" t="s">
        <v>4880</v>
      </c>
      <c r="G1548" s="9" t="s">
        <v>4852</v>
      </c>
      <c r="H1548" s="9" t="s">
        <v>5857</v>
      </c>
      <c r="I1548" s="9" t="s">
        <v>5330</v>
      </c>
      <c r="J1548" s="9" t="s">
        <v>5858</v>
      </c>
      <c r="K1548" s="9" t="s">
        <v>4880</v>
      </c>
      <c r="L1548" s="220">
        <v>28.751449999999998</v>
      </c>
      <c r="M1548" s="220">
        <v>69.256791000000007</v>
      </c>
      <c r="N1548" s="9" t="s">
        <v>6</v>
      </c>
      <c r="O1548" s="9" t="s">
        <v>5248</v>
      </c>
      <c r="P1548" s="9" t="s">
        <v>8</v>
      </c>
      <c r="Q1548" s="9">
        <v>3</v>
      </c>
      <c r="R1548" s="9"/>
      <c r="S1548" s="9"/>
      <c r="T1548" s="9" t="s">
        <v>2773</v>
      </c>
      <c r="U1548" s="9">
        <v>52875</v>
      </c>
      <c r="V1548" s="9" t="s">
        <v>5249</v>
      </c>
      <c r="W1548" s="10" t="s">
        <v>107</v>
      </c>
      <c r="X1548" s="10" t="s">
        <v>4857</v>
      </c>
    </row>
    <row r="1549" spans="1:24" s="4" customFormat="1" ht="80.099999999999994" customHeight="1" x14ac:dyDescent="0.25">
      <c r="A1549" s="9">
        <f t="shared" si="304"/>
        <v>1513</v>
      </c>
      <c r="B1549" s="9">
        <v>226</v>
      </c>
      <c r="C1549" s="9" t="s">
        <v>4873</v>
      </c>
      <c r="D1549" s="10" t="s">
        <v>4849</v>
      </c>
      <c r="E1549" s="9" t="s">
        <v>4850</v>
      </c>
      <c r="F1549" s="9" t="s">
        <v>5848</v>
      </c>
      <c r="G1549" s="9" t="s">
        <v>4852</v>
      </c>
      <c r="H1549" s="9" t="s">
        <v>5859</v>
      </c>
      <c r="I1549" s="9" t="s">
        <v>5860</v>
      </c>
      <c r="J1549" s="9" t="s">
        <v>5861</v>
      </c>
      <c r="K1549" s="9" t="s">
        <v>5848</v>
      </c>
      <c r="L1549" s="220">
        <v>28.751100000000001</v>
      </c>
      <c r="M1549" s="220">
        <v>69.205619999999996</v>
      </c>
      <c r="N1549" s="9" t="s">
        <v>6</v>
      </c>
      <c r="O1549" s="9" t="s">
        <v>5248</v>
      </c>
      <c r="P1549" s="9" t="s">
        <v>8</v>
      </c>
      <c r="Q1549" s="9">
        <v>3</v>
      </c>
      <c r="R1549" s="9"/>
      <c r="S1549" s="9"/>
      <c r="T1549" s="9" t="s">
        <v>2773</v>
      </c>
      <c r="U1549" s="9">
        <v>52875</v>
      </c>
      <c r="V1549" s="9" t="s">
        <v>5249</v>
      </c>
      <c r="W1549" s="10" t="s">
        <v>107</v>
      </c>
      <c r="X1549" s="10" t="s">
        <v>4857</v>
      </c>
    </row>
    <row r="1550" spans="1:24" s="4" customFormat="1" ht="80.099999999999994" customHeight="1" x14ac:dyDescent="0.25">
      <c r="A1550" s="9">
        <f t="shared" si="304"/>
        <v>1514</v>
      </c>
      <c r="B1550" s="9">
        <v>227</v>
      </c>
      <c r="C1550" s="9" t="s">
        <v>4873</v>
      </c>
      <c r="D1550" s="10" t="s">
        <v>4849</v>
      </c>
      <c r="E1550" s="9" t="s">
        <v>4850</v>
      </c>
      <c r="F1550" s="9" t="s">
        <v>4896</v>
      </c>
      <c r="G1550" s="9" t="s">
        <v>4852</v>
      </c>
      <c r="H1550" s="9" t="s">
        <v>5862</v>
      </c>
      <c r="I1550" s="9" t="s">
        <v>5863</v>
      </c>
      <c r="J1550" s="9" t="s">
        <v>5864</v>
      </c>
      <c r="K1550" s="9" t="s">
        <v>4896</v>
      </c>
      <c r="L1550" s="220">
        <v>28.732310999999999</v>
      </c>
      <c r="M1550" s="220">
        <v>69.281272999999999</v>
      </c>
      <c r="N1550" s="9" t="s">
        <v>6</v>
      </c>
      <c r="O1550" s="9" t="s">
        <v>5248</v>
      </c>
      <c r="P1550" s="9" t="s">
        <v>8</v>
      </c>
      <c r="Q1550" s="9">
        <v>3</v>
      </c>
      <c r="R1550" s="9"/>
      <c r="S1550" s="9"/>
      <c r="T1550" s="9" t="s">
        <v>2773</v>
      </c>
      <c r="U1550" s="9">
        <v>52875</v>
      </c>
      <c r="V1550" s="9" t="s">
        <v>5249</v>
      </c>
      <c r="W1550" s="10" t="s">
        <v>107</v>
      </c>
      <c r="X1550" s="10" t="s">
        <v>4857</v>
      </c>
    </row>
    <row r="1551" spans="1:24" s="4" customFormat="1" ht="80.099999999999994" customHeight="1" x14ac:dyDescent="0.25">
      <c r="A1551" s="9">
        <f t="shared" si="304"/>
        <v>1515</v>
      </c>
      <c r="B1551" s="9">
        <v>228</v>
      </c>
      <c r="C1551" s="9" t="s">
        <v>4873</v>
      </c>
      <c r="D1551" s="10" t="s">
        <v>4849</v>
      </c>
      <c r="E1551" s="9" t="s">
        <v>4850</v>
      </c>
      <c r="F1551" s="9" t="s">
        <v>4880</v>
      </c>
      <c r="G1551" s="9" t="s">
        <v>4852</v>
      </c>
      <c r="H1551" s="9" t="s">
        <v>5865</v>
      </c>
      <c r="I1551" s="9" t="s">
        <v>5866</v>
      </c>
      <c r="J1551" s="9" t="s">
        <v>5867</v>
      </c>
      <c r="K1551" s="9" t="s">
        <v>4880</v>
      </c>
      <c r="L1551" s="220">
        <v>28.730409000000002</v>
      </c>
      <c r="M1551" s="220">
        <v>69.280360999999999</v>
      </c>
      <c r="N1551" s="9" t="s">
        <v>6</v>
      </c>
      <c r="O1551" s="9" t="s">
        <v>5248</v>
      </c>
      <c r="P1551" s="9" t="s">
        <v>8</v>
      </c>
      <c r="Q1551" s="9">
        <v>3</v>
      </c>
      <c r="R1551" s="9"/>
      <c r="S1551" s="9"/>
      <c r="T1551" s="9" t="s">
        <v>2773</v>
      </c>
      <c r="U1551" s="9">
        <v>52875</v>
      </c>
      <c r="V1551" s="9" t="s">
        <v>5249</v>
      </c>
      <c r="W1551" s="10" t="s">
        <v>107</v>
      </c>
      <c r="X1551" s="10" t="s">
        <v>4857</v>
      </c>
    </row>
    <row r="1552" spans="1:24" s="4" customFormat="1" ht="80.099999999999994" customHeight="1" x14ac:dyDescent="0.25">
      <c r="A1552" s="9">
        <f t="shared" si="304"/>
        <v>1516</v>
      </c>
      <c r="B1552" s="9">
        <v>229</v>
      </c>
      <c r="C1552" s="9" t="s">
        <v>4873</v>
      </c>
      <c r="D1552" s="10" t="s">
        <v>4849</v>
      </c>
      <c r="E1552" s="9" t="s">
        <v>4850</v>
      </c>
      <c r="F1552" s="9" t="s">
        <v>5868</v>
      </c>
      <c r="G1552" s="9" t="s">
        <v>5292</v>
      </c>
      <c r="H1552" s="9" t="s">
        <v>5869</v>
      </c>
      <c r="I1552" s="9" t="s">
        <v>5870</v>
      </c>
      <c r="J1552" s="9" t="s">
        <v>5871</v>
      </c>
      <c r="K1552" s="9" t="s">
        <v>5868</v>
      </c>
      <c r="L1552" s="220">
        <v>28.498729999999998</v>
      </c>
      <c r="M1552" s="220">
        <v>69.219346000000002</v>
      </c>
      <c r="N1552" s="9" t="s">
        <v>6</v>
      </c>
      <c r="O1552" s="9" t="s">
        <v>5248</v>
      </c>
      <c r="P1552" s="9" t="s">
        <v>8</v>
      </c>
      <c r="Q1552" s="9">
        <v>3</v>
      </c>
      <c r="R1552" s="9"/>
      <c r="S1552" s="9"/>
      <c r="T1552" s="9" t="s">
        <v>2773</v>
      </c>
      <c r="U1552" s="9">
        <v>52875</v>
      </c>
      <c r="V1552" s="9" t="s">
        <v>5249</v>
      </c>
      <c r="W1552" s="10" t="s">
        <v>107</v>
      </c>
      <c r="X1552" s="10" t="s">
        <v>4857</v>
      </c>
    </row>
    <row r="1553" spans="1:24" s="4" customFormat="1" ht="80.099999999999994" customHeight="1" x14ac:dyDescent="0.25">
      <c r="A1553" s="9">
        <f t="shared" si="304"/>
        <v>1517</v>
      </c>
      <c r="B1553" s="9">
        <v>230</v>
      </c>
      <c r="C1553" s="9" t="s">
        <v>4873</v>
      </c>
      <c r="D1553" s="10" t="s">
        <v>4849</v>
      </c>
      <c r="E1553" s="9" t="s">
        <v>4850</v>
      </c>
      <c r="F1553" s="9" t="s">
        <v>5872</v>
      </c>
      <c r="G1553" s="9" t="s">
        <v>4892</v>
      </c>
      <c r="H1553" s="9" t="s">
        <v>5873</v>
      </c>
      <c r="I1553" s="9" t="s">
        <v>5874</v>
      </c>
      <c r="J1553" s="9" t="s">
        <v>5875</v>
      </c>
      <c r="K1553" s="9" t="s">
        <v>5872</v>
      </c>
      <c r="L1553" s="220">
        <v>28.529306999999999</v>
      </c>
      <c r="M1553" s="220">
        <v>69.231578999999996</v>
      </c>
      <c r="N1553" s="9" t="s">
        <v>6</v>
      </c>
      <c r="O1553" s="9" t="s">
        <v>5248</v>
      </c>
      <c r="P1553" s="9" t="s">
        <v>8</v>
      </c>
      <c r="Q1553" s="9">
        <v>3</v>
      </c>
      <c r="R1553" s="9"/>
      <c r="S1553" s="9"/>
      <c r="T1553" s="9" t="s">
        <v>2773</v>
      </c>
      <c r="U1553" s="9">
        <v>52875</v>
      </c>
      <c r="V1553" s="9" t="s">
        <v>5249</v>
      </c>
      <c r="W1553" s="10" t="s">
        <v>107</v>
      </c>
      <c r="X1553" s="10" t="s">
        <v>4857</v>
      </c>
    </row>
    <row r="1554" spans="1:24" s="4" customFormat="1" ht="80.099999999999994" customHeight="1" x14ac:dyDescent="0.25">
      <c r="A1554" s="9">
        <f t="shared" si="304"/>
        <v>1518</v>
      </c>
      <c r="B1554" s="9">
        <v>231</v>
      </c>
      <c r="C1554" s="9" t="s">
        <v>4873</v>
      </c>
      <c r="D1554" s="10" t="s">
        <v>4849</v>
      </c>
      <c r="E1554" s="9" t="s">
        <v>4850</v>
      </c>
      <c r="F1554" s="9" t="s">
        <v>5876</v>
      </c>
      <c r="G1554" s="9" t="s">
        <v>4852</v>
      </c>
      <c r="H1554" s="9" t="s">
        <v>5877</v>
      </c>
      <c r="I1554" s="9" t="s">
        <v>5878</v>
      </c>
      <c r="J1554" s="9" t="s">
        <v>5879</v>
      </c>
      <c r="K1554" s="9" t="s">
        <v>5876</v>
      </c>
      <c r="L1554" s="220">
        <v>28.522320000000001</v>
      </c>
      <c r="M1554" s="220">
        <v>69.231595999999996</v>
      </c>
      <c r="N1554" s="9" t="s">
        <v>6</v>
      </c>
      <c r="O1554" s="9" t="s">
        <v>5248</v>
      </c>
      <c r="P1554" s="9" t="s">
        <v>8</v>
      </c>
      <c r="Q1554" s="9">
        <v>3</v>
      </c>
      <c r="R1554" s="9"/>
      <c r="S1554" s="9"/>
      <c r="T1554" s="9" t="s">
        <v>2773</v>
      </c>
      <c r="U1554" s="9">
        <v>52875</v>
      </c>
      <c r="V1554" s="9" t="s">
        <v>5249</v>
      </c>
      <c r="W1554" s="10" t="s">
        <v>107</v>
      </c>
      <c r="X1554" s="10" t="s">
        <v>4857</v>
      </c>
    </row>
    <row r="1555" spans="1:24" s="4" customFormat="1" ht="80.099999999999994" customHeight="1" x14ac:dyDescent="0.25">
      <c r="A1555" s="9">
        <f t="shared" si="304"/>
        <v>1519</v>
      </c>
      <c r="B1555" s="9">
        <v>232</v>
      </c>
      <c r="C1555" s="9" t="s">
        <v>4873</v>
      </c>
      <c r="D1555" s="10" t="s">
        <v>4849</v>
      </c>
      <c r="E1555" s="9" t="s">
        <v>4850</v>
      </c>
      <c r="F1555" s="9" t="s">
        <v>4874</v>
      </c>
      <c r="G1555" s="9" t="s">
        <v>4852</v>
      </c>
      <c r="H1555" s="9" t="s">
        <v>5880</v>
      </c>
      <c r="I1555" s="9" t="s">
        <v>5881</v>
      </c>
      <c r="J1555" s="9" t="s">
        <v>5882</v>
      </c>
      <c r="K1555" s="9" t="s">
        <v>4874</v>
      </c>
      <c r="L1555" s="220">
        <v>28.435631000000001</v>
      </c>
      <c r="M1555" s="220">
        <v>69.165081000000001</v>
      </c>
      <c r="N1555" s="9" t="s">
        <v>6</v>
      </c>
      <c r="O1555" s="9" t="s">
        <v>5248</v>
      </c>
      <c r="P1555" s="9" t="s">
        <v>8</v>
      </c>
      <c r="Q1555" s="9">
        <v>3</v>
      </c>
      <c r="R1555" s="9"/>
      <c r="S1555" s="9"/>
      <c r="T1555" s="9" t="s">
        <v>2773</v>
      </c>
      <c r="U1555" s="9">
        <v>52875</v>
      </c>
      <c r="V1555" s="9" t="s">
        <v>5249</v>
      </c>
      <c r="W1555" s="10" t="s">
        <v>107</v>
      </c>
      <c r="X1555" s="10" t="s">
        <v>4857</v>
      </c>
    </row>
    <row r="1556" spans="1:24" s="4" customFormat="1" ht="80.099999999999994" customHeight="1" x14ac:dyDescent="0.25">
      <c r="A1556" s="9">
        <f t="shared" si="304"/>
        <v>1520</v>
      </c>
      <c r="B1556" s="9">
        <v>233</v>
      </c>
      <c r="C1556" s="9" t="s">
        <v>4873</v>
      </c>
      <c r="D1556" s="10" t="s">
        <v>4849</v>
      </c>
      <c r="E1556" s="9" t="s">
        <v>4850</v>
      </c>
      <c r="F1556" s="9" t="s">
        <v>4896</v>
      </c>
      <c r="G1556" s="9" t="s">
        <v>4852</v>
      </c>
      <c r="H1556" s="9" t="s">
        <v>4987</v>
      </c>
      <c r="I1556" s="9" t="s">
        <v>4988</v>
      </c>
      <c r="J1556" s="9" t="s">
        <v>4989</v>
      </c>
      <c r="K1556" s="9" t="s">
        <v>4896</v>
      </c>
      <c r="L1556" s="220">
        <v>28.444467</v>
      </c>
      <c r="M1556" s="220">
        <v>69.153771000000006</v>
      </c>
      <c r="N1556" s="9" t="s">
        <v>6</v>
      </c>
      <c r="O1556" s="9" t="s">
        <v>5248</v>
      </c>
      <c r="P1556" s="9" t="s">
        <v>8</v>
      </c>
      <c r="Q1556" s="9">
        <v>3</v>
      </c>
      <c r="R1556" s="9"/>
      <c r="S1556" s="9"/>
      <c r="T1556" s="9" t="s">
        <v>2773</v>
      </c>
      <c r="U1556" s="9">
        <v>52875</v>
      </c>
      <c r="V1556" s="9" t="s">
        <v>5249</v>
      </c>
      <c r="W1556" s="10" t="s">
        <v>107</v>
      </c>
      <c r="X1556" s="10" t="s">
        <v>4857</v>
      </c>
    </row>
    <row r="1557" spans="1:24" s="4" customFormat="1" ht="80.099999999999994" customHeight="1" x14ac:dyDescent="0.25">
      <c r="A1557" s="9">
        <f t="shared" si="304"/>
        <v>1521</v>
      </c>
      <c r="B1557" s="9">
        <v>234</v>
      </c>
      <c r="C1557" s="9" t="s">
        <v>4873</v>
      </c>
      <c r="D1557" s="10" t="s">
        <v>4849</v>
      </c>
      <c r="E1557" s="9" t="s">
        <v>4850</v>
      </c>
      <c r="F1557" s="9" t="s">
        <v>5883</v>
      </c>
      <c r="G1557" s="9" t="s">
        <v>4892</v>
      </c>
      <c r="H1557" s="9" t="s">
        <v>1424</v>
      </c>
      <c r="I1557" s="9" t="s">
        <v>5041</v>
      </c>
      <c r="J1557" s="9" t="s">
        <v>5422</v>
      </c>
      <c r="K1557" s="9" t="s">
        <v>5883</v>
      </c>
      <c r="L1557" s="220">
        <v>28.769328000000002</v>
      </c>
      <c r="M1557" s="220">
        <v>69.296690999999996</v>
      </c>
      <c r="N1557" s="9" t="s">
        <v>6</v>
      </c>
      <c r="O1557" s="9" t="s">
        <v>5248</v>
      </c>
      <c r="P1557" s="9" t="s">
        <v>8</v>
      </c>
      <c r="Q1557" s="9">
        <v>3</v>
      </c>
      <c r="R1557" s="9"/>
      <c r="S1557" s="9"/>
      <c r="T1557" s="9" t="s">
        <v>2773</v>
      </c>
      <c r="U1557" s="9">
        <v>52875</v>
      </c>
      <c r="V1557" s="9" t="s">
        <v>5249</v>
      </c>
      <c r="W1557" s="10" t="s">
        <v>107</v>
      </c>
      <c r="X1557" s="10" t="s">
        <v>4857</v>
      </c>
    </row>
    <row r="1558" spans="1:24" s="4" customFormat="1" ht="80.099999999999994" customHeight="1" x14ac:dyDescent="0.25">
      <c r="A1558" s="9">
        <f t="shared" si="304"/>
        <v>1522</v>
      </c>
      <c r="B1558" s="9">
        <v>235</v>
      </c>
      <c r="C1558" s="9" t="s">
        <v>4873</v>
      </c>
      <c r="D1558" s="10" t="s">
        <v>4849</v>
      </c>
      <c r="E1558" s="9" t="s">
        <v>4850</v>
      </c>
      <c r="F1558" s="9" t="s">
        <v>5884</v>
      </c>
      <c r="G1558" s="9" t="s">
        <v>4859</v>
      </c>
      <c r="H1558" s="9" t="s">
        <v>5885</v>
      </c>
      <c r="I1558" s="9" t="s">
        <v>5886</v>
      </c>
      <c r="J1558" s="9" t="s">
        <v>5887</v>
      </c>
      <c r="K1558" s="9" t="s">
        <v>5884</v>
      </c>
      <c r="L1558" s="220">
        <v>29.181293</v>
      </c>
      <c r="M1558" s="220">
        <v>69.316190000000006</v>
      </c>
      <c r="N1558" s="9" t="s">
        <v>6</v>
      </c>
      <c r="O1558" s="9" t="s">
        <v>5248</v>
      </c>
      <c r="P1558" s="9" t="s">
        <v>8</v>
      </c>
      <c r="Q1558" s="9">
        <v>3</v>
      </c>
      <c r="R1558" s="9"/>
      <c r="S1558" s="9"/>
      <c r="T1558" s="9" t="s">
        <v>2773</v>
      </c>
      <c r="U1558" s="9">
        <v>52875</v>
      </c>
      <c r="V1558" s="9" t="s">
        <v>5249</v>
      </c>
      <c r="W1558" s="10" t="s">
        <v>107</v>
      </c>
      <c r="X1558" s="10" t="s">
        <v>4857</v>
      </c>
    </row>
    <row r="1559" spans="1:24" s="4" customFormat="1" ht="80.099999999999994" customHeight="1" x14ac:dyDescent="0.25">
      <c r="A1559" s="9">
        <f t="shared" si="304"/>
        <v>1523</v>
      </c>
      <c r="B1559" s="9">
        <v>236</v>
      </c>
      <c r="C1559" s="9" t="s">
        <v>4873</v>
      </c>
      <c r="D1559" s="10" t="s">
        <v>4849</v>
      </c>
      <c r="E1559" s="9" t="s">
        <v>4850</v>
      </c>
      <c r="F1559" s="9" t="s">
        <v>5620</v>
      </c>
      <c r="G1559" s="9" t="s">
        <v>4852</v>
      </c>
      <c r="H1559" s="9" t="s">
        <v>5713</v>
      </c>
      <c r="I1559" s="9" t="s">
        <v>5888</v>
      </c>
      <c r="J1559" s="9" t="s">
        <v>5715</v>
      </c>
      <c r="K1559" s="9" t="s">
        <v>5620</v>
      </c>
      <c r="L1559" s="220">
        <v>29.172730000000001</v>
      </c>
      <c r="M1559" s="220">
        <v>69.296487999999997</v>
      </c>
      <c r="N1559" s="9" t="s">
        <v>6</v>
      </c>
      <c r="O1559" s="9" t="s">
        <v>5248</v>
      </c>
      <c r="P1559" s="9" t="s">
        <v>8</v>
      </c>
      <c r="Q1559" s="9">
        <v>3</v>
      </c>
      <c r="R1559" s="9"/>
      <c r="S1559" s="9"/>
      <c r="T1559" s="9" t="s">
        <v>2773</v>
      </c>
      <c r="U1559" s="9">
        <v>52875</v>
      </c>
      <c r="V1559" s="9" t="s">
        <v>5249</v>
      </c>
      <c r="W1559" s="10" t="s">
        <v>107</v>
      </c>
      <c r="X1559" s="10" t="s">
        <v>4857</v>
      </c>
    </row>
    <row r="1560" spans="1:24" s="4" customFormat="1" ht="80.099999999999994" customHeight="1" x14ac:dyDescent="0.25">
      <c r="A1560" s="9">
        <f t="shared" si="304"/>
        <v>1524</v>
      </c>
      <c r="B1560" s="9">
        <v>237</v>
      </c>
      <c r="C1560" s="9" t="s">
        <v>4873</v>
      </c>
      <c r="D1560" s="10" t="s">
        <v>4849</v>
      </c>
      <c r="E1560" s="9" t="s">
        <v>4850</v>
      </c>
      <c r="F1560" s="9" t="s">
        <v>5868</v>
      </c>
      <c r="G1560" s="9" t="s">
        <v>5292</v>
      </c>
      <c r="H1560" s="9" t="s">
        <v>5335</v>
      </c>
      <c r="I1560" s="9" t="s">
        <v>5336</v>
      </c>
      <c r="J1560" s="9" t="s">
        <v>5889</v>
      </c>
      <c r="K1560" s="9" t="s">
        <v>5868</v>
      </c>
      <c r="L1560" s="220">
        <v>29.202010000000001</v>
      </c>
      <c r="M1560" s="220">
        <v>69.318102999999994</v>
      </c>
      <c r="N1560" s="9" t="s">
        <v>6</v>
      </c>
      <c r="O1560" s="9" t="s">
        <v>5248</v>
      </c>
      <c r="P1560" s="9" t="s">
        <v>8</v>
      </c>
      <c r="Q1560" s="9">
        <v>3</v>
      </c>
      <c r="R1560" s="9"/>
      <c r="S1560" s="9"/>
      <c r="T1560" s="9" t="s">
        <v>2773</v>
      </c>
      <c r="U1560" s="9">
        <v>52875</v>
      </c>
      <c r="V1560" s="9" t="s">
        <v>5249</v>
      </c>
      <c r="W1560" s="10" t="s">
        <v>107</v>
      </c>
      <c r="X1560" s="10" t="s">
        <v>4857</v>
      </c>
    </row>
    <row r="1561" spans="1:24" s="4" customFormat="1" ht="80.099999999999994" customHeight="1" x14ac:dyDescent="0.25">
      <c r="A1561" s="9">
        <f t="shared" si="304"/>
        <v>1525</v>
      </c>
      <c r="B1561" s="9">
        <v>238</v>
      </c>
      <c r="C1561" s="9" t="s">
        <v>4873</v>
      </c>
      <c r="D1561" s="10" t="s">
        <v>4849</v>
      </c>
      <c r="E1561" s="9" t="s">
        <v>4850</v>
      </c>
      <c r="F1561" s="9" t="s">
        <v>5890</v>
      </c>
      <c r="G1561" s="9" t="s">
        <v>4852</v>
      </c>
      <c r="H1561" s="9" t="s">
        <v>5891</v>
      </c>
      <c r="I1561" s="9" t="s">
        <v>5892</v>
      </c>
      <c r="J1561" s="9" t="s">
        <v>5893</v>
      </c>
      <c r="K1561" s="9" t="s">
        <v>5890</v>
      </c>
      <c r="L1561" s="220">
        <v>29.216806999999999</v>
      </c>
      <c r="M1561" s="220">
        <v>69.282227000000006</v>
      </c>
      <c r="N1561" s="9" t="s">
        <v>6</v>
      </c>
      <c r="O1561" s="9" t="s">
        <v>5248</v>
      </c>
      <c r="P1561" s="9" t="s">
        <v>8</v>
      </c>
      <c r="Q1561" s="9">
        <v>3</v>
      </c>
      <c r="R1561" s="9"/>
      <c r="S1561" s="9"/>
      <c r="T1561" s="9" t="s">
        <v>2773</v>
      </c>
      <c r="U1561" s="9">
        <v>52875</v>
      </c>
      <c r="V1561" s="9" t="s">
        <v>5249</v>
      </c>
      <c r="W1561" s="10" t="s">
        <v>107</v>
      </c>
      <c r="X1561" s="10" t="s">
        <v>4857</v>
      </c>
    </row>
    <row r="1562" spans="1:24" s="4" customFormat="1" ht="80.099999999999994" customHeight="1" x14ac:dyDescent="0.25">
      <c r="A1562" s="9">
        <f t="shared" si="304"/>
        <v>1526</v>
      </c>
      <c r="B1562" s="9">
        <v>239</v>
      </c>
      <c r="C1562" s="9" t="s">
        <v>4873</v>
      </c>
      <c r="D1562" s="10" t="s">
        <v>4849</v>
      </c>
      <c r="E1562" s="9" t="s">
        <v>4850</v>
      </c>
      <c r="F1562" s="9" t="s">
        <v>5894</v>
      </c>
      <c r="G1562" s="9" t="s">
        <v>4859</v>
      </c>
      <c r="H1562" s="9" t="s">
        <v>5895</v>
      </c>
      <c r="I1562" s="9" t="s">
        <v>5896</v>
      </c>
      <c r="J1562" s="9" t="s">
        <v>5897</v>
      </c>
      <c r="K1562" s="9" t="s">
        <v>5894</v>
      </c>
      <c r="L1562" s="220">
        <v>29.172557999999999</v>
      </c>
      <c r="M1562" s="220">
        <v>69.296261000000001</v>
      </c>
      <c r="N1562" s="9" t="s">
        <v>6</v>
      </c>
      <c r="O1562" s="9" t="s">
        <v>5248</v>
      </c>
      <c r="P1562" s="9" t="s">
        <v>8</v>
      </c>
      <c r="Q1562" s="9">
        <v>3</v>
      </c>
      <c r="R1562" s="9"/>
      <c r="S1562" s="9"/>
      <c r="T1562" s="9" t="s">
        <v>2773</v>
      </c>
      <c r="U1562" s="9">
        <v>52875</v>
      </c>
      <c r="V1562" s="9" t="s">
        <v>5249</v>
      </c>
      <c r="W1562" s="10" t="s">
        <v>107</v>
      </c>
      <c r="X1562" s="10" t="s">
        <v>4857</v>
      </c>
    </row>
    <row r="1563" spans="1:24" s="4" customFormat="1" ht="80.099999999999994" customHeight="1" x14ac:dyDescent="0.25">
      <c r="A1563" s="9">
        <f t="shared" si="304"/>
        <v>1527</v>
      </c>
      <c r="B1563" s="9">
        <v>240</v>
      </c>
      <c r="C1563" s="9" t="s">
        <v>4873</v>
      </c>
      <c r="D1563" s="10" t="s">
        <v>4849</v>
      </c>
      <c r="E1563" s="9" t="s">
        <v>4850</v>
      </c>
      <c r="F1563" s="9" t="s">
        <v>5898</v>
      </c>
      <c r="G1563" s="9" t="s">
        <v>4859</v>
      </c>
      <c r="H1563" s="9" t="s">
        <v>3269</v>
      </c>
      <c r="I1563" s="9" t="s">
        <v>5899</v>
      </c>
      <c r="J1563" s="9" t="s">
        <v>5900</v>
      </c>
      <c r="K1563" s="9" t="s">
        <v>5898</v>
      </c>
      <c r="L1563" s="220">
        <v>29.186008999999999</v>
      </c>
      <c r="M1563" s="220">
        <v>69.322923000000003</v>
      </c>
      <c r="N1563" s="9" t="s">
        <v>6</v>
      </c>
      <c r="O1563" s="9" t="s">
        <v>5248</v>
      </c>
      <c r="P1563" s="9" t="s">
        <v>8</v>
      </c>
      <c r="Q1563" s="9">
        <v>3</v>
      </c>
      <c r="R1563" s="9"/>
      <c r="S1563" s="9"/>
      <c r="T1563" s="9" t="s">
        <v>2773</v>
      </c>
      <c r="U1563" s="9">
        <v>52875</v>
      </c>
      <c r="V1563" s="9" t="s">
        <v>5249</v>
      </c>
      <c r="W1563" s="10" t="s">
        <v>107</v>
      </c>
      <c r="X1563" s="10" t="s">
        <v>4857</v>
      </c>
    </row>
    <row r="1564" spans="1:24" s="4" customFormat="1" ht="80.099999999999994" customHeight="1" x14ac:dyDescent="0.25">
      <c r="A1564" s="9">
        <f t="shared" si="304"/>
        <v>1528</v>
      </c>
      <c r="B1564" s="9">
        <v>241</v>
      </c>
      <c r="C1564" s="9" t="s">
        <v>4873</v>
      </c>
      <c r="D1564" s="10" t="s">
        <v>4849</v>
      </c>
      <c r="E1564" s="9" t="s">
        <v>4850</v>
      </c>
      <c r="F1564" s="9" t="s">
        <v>4891</v>
      </c>
      <c r="G1564" s="9" t="s">
        <v>4892</v>
      </c>
      <c r="H1564" s="9" t="s">
        <v>5901</v>
      </c>
      <c r="I1564" s="9" t="s">
        <v>5902</v>
      </c>
      <c r="J1564" s="9" t="s">
        <v>5644</v>
      </c>
      <c r="K1564" s="9" t="s">
        <v>4891</v>
      </c>
      <c r="L1564" s="220">
        <v>29.220818999999999</v>
      </c>
      <c r="M1564" s="220">
        <v>69.281783000000004</v>
      </c>
      <c r="N1564" s="9" t="s">
        <v>6</v>
      </c>
      <c r="O1564" s="9" t="s">
        <v>5248</v>
      </c>
      <c r="P1564" s="9" t="s">
        <v>8</v>
      </c>
      <c r="Q1564" s="9">
        <v>3</v>
      </c>
      <c r="R1564" s="9"/>
      <c r="S1564" s="9"/>
      <c r="T1564" s="9" t="s">
        <v>2773</v>
      </c>
      <c r="U1564" s="9">
        <v>52875</v>
      </c>
      <c r="V1564" s="9" t="s">
        <v>5249</v>
      </c>
      <c r="W1564" s="10" t="s">
        <v>107</v>
      </c>
      <c r="X1564" s="10" t="s">
        <v>4857</v>
      </c>
    </row>
    <row r="1565" spans="1:24" s="4" customFormat="1" ht="80.099999999999994" customHeight="1" x14ac:dyDescent="0.25">
      <c r="A1565" s="9">
        <f t="shared" si="304"/>
        <v>1529</v>
      </c>
      <c r="B1565" s="9">
        <v>242</v>
      </c>
      <c r="C1565" s="9" t="s">
        <v>4873</v>
      </c>
      <c r="D1565" s="10" t="s">
        <v>4849</v>
      </c>
      <c r="E1565" s="9" t="s">
        <v>4850</v>
      </c>
      <c r="F1565" s="9" t="s">
        <v>5254</v>
      </c>
      <c r="G1565" s="9" t="s">
        <v>4892</v>
      </c>
      <c r="H1565" s="9" t="s">
        <v>5043</v>
      </c>
      <c r="I1565" s="9" t="s">
        <v>5903</v>
      </c>
      <c r="J1565" s="9" t="s">
        <v>5616</v>
      </c>
      <c r="K1565" s="9" t="s">
        <v>5254</v>
      </c>
      <c r="L1565" s="220">
        <v>29.435745000000001</v>
      </c>
      <c r="M1565" s="220">
        <v>69.487303999999995</v>
      </c>
      <c r="N1565" s="9" t="s">
        <v>6</v>
      </c>
      <c r="O1565" s="9" t="s">
        <v>5248</v>
      </c>
      <c r="P1565" s="9" t="s">
        <v>8</v>
      </c>
      <c r="Q1565" s="9">
        <v>3</v>
      </c>
      <c r="R1565" s="9"/>
      <c r="S1565" s="9"/>
      <c r="T1565" s="9" t="s">
        <v>2773</v>
      </c>
      <c r="U1565" s="9">
        <v>52875</v>
      </c>
      <c r="V1565" s="9" t="s">
        <v>5249</v>
      </c>
      <c r="W1565" s="10" t="s">
        <v>107</v>
      </c>
      <c r="X1565" s="10" t="s">
        <v>4857</v>
      </c>
    </row>
    <row r="1566" spans="1:24" s="4" customFormat="1" ht="80.099999999999994" customHeight="1" x14ac:dyDescent="0.25">
      <c r="A1566" s="9">
        <f t="shared" si="304"/>
        <v>1530</v>
      </c>
      <c r="B1566" s="9">
        <v>243</v>
      </c>
      <c r="C1566" s="9" t="s">
        <v>4873</v>
      </c>
      <c r="D1566" s="10" t="s">
        <v>4849</v>
      </c>
      <c r="E1566" s="9" t="s">
        <v>4850</v>
      </c>
      <c r="F1566" s="9" t="s">
        <v>5292</v>
      </c>
      <c r="G1566" s="9" t="s">
        <v>5292</v>
      </c>
      <c r="H1566" s="9" t="s">
        <v>5904</v>
      </c>
      <c r="I1566" s="9" t="s">
        <v>5905</v>
      </c>
      <c r="J1566" s="9" t="s">
        <v>5906</v>
      </c>
      <c r="K1566" s="9" t="s">
        <v>5292</v>
      </c>
      <c r="L1566" s="220">
        <v>29.435669999999998</v>
      </c>
      <c r="M1566" s="220">
        <v>69.480890000000002</v>
      </c>
      <c r="N1566" s="9" t="s">
        <v>6</v>
      </c>
      <c r="O1566" s="9" t="s">
        <v>5248</v>
      </c>
      <c r="P1566" s="9" t="s">
        <v>8</v>
      </c>
      <c r="Q1566" s="9">
        <v>3</v>
      </c>
      <c r="R1566" s="9"/>
      <c r="S1566" s="9"/>
      <c r="T1566" s="9" t="s">
        <v>2773</v>
      </c>
      <c r="U1566" s="9">
        <v>52875</v>
      </c>
      <c r="V1566" s="9" t="s">
        <v>5249</v>
      </c>
      <c r="W1566" s="10" t="s">
        <v>107</v>
      </c>
      <c r="X1566" s="10" t="s">
        <v>4857</v>
      </c>
    </row>
    <row r="1567" spans="1:24" s="4" customFormat="1" ht="80.099999999999994" customHeight="1" x14ac:dyDescent="0.25">
      <c r="A1567" s="9">
        <f t="shared" si="304"/>
        <v>1531</v>
      </c>
      <c r="B1567" s="9">
        <v>244</v>
      </c>
      <c r="C1567" s="9" t="s">
        <v>4873</v>
      </c>
      <c r="D1567" s="10" t="s">
        <v>4849</v>
      </c>
      <c r="E1567" s="9" t="s">
        <v>4850</v>
      </c>
      <c r="F1567" s="9" t="s">
        <v>4891</v>
      </c>
      <c r="G1567" s="9" t="s">
        <v>4892</v>
      </c>
      <c r="H1567" s="9" t="s">
        <v>5696</v>
      </c>
      <c r="I1567" s="9" t="s">
        <v>5907</v>
      </c>
      <c r="J1567" s="9" t="s">
        <v>5908</v>
      </c>
      <c r="K1567" s="9" t="s">
        <v>4891</v>
      </c>
      <c r="L1567" s="220">
        <v>29.446403</v>
      </c>
      <c r="M1567" s="220">
        <v>69.495131000000001</v>
      </c>
      <c r="N1567" s="9" t="s">
        <v>6</v>
      </c>
      <c r="O1567" s="9" t="s">
        <v>5248</v>
      </c>
      <c r="P1567" s="9" t="s">
        <v>8</v>
      </c>
      <c r="Q1567" s="9">
        <v>3</v>
      </c>
      <c r="R1567" s="9"/>
      <c r="S1567" s="9"/>
      <c r="T1567" s="9" t="s">
        <v>2773</v>
      </c>
      <c r="U1567" s="9">
        <v>52875</v>
      </c>
      <c r="V1567" s="9" t="s">
        <v>5249</v>
      </c>
      <c r="W1567" s="10" t="s">
        <v>107</v>
      </c>
      <c r="X1567" s="10" t="s">
        <v>4857</v>
      </c>
    </row>
    <row r="1568" spans="1:24" s="4" customFormat="1" ht="80.099999999999994" customHeight="1" x14ac:dyDescent="0.25">
      <c r="A1568" s="9">
        <f t="shared" si="304"/>
        <v>1532</v>
      </c>
      <c r="B1568" s="9">
        <v>245</v>
      </c>
      <c r="C1568" s="9" t="s">
        <v>4873</v>
      </c>
      <c r="D1568" s="10" t="s">
        <v>4849</v>
      </c>
      <c r="E1568" s="9" t="s">
        <v>4850</v>
      </c>
      <c r="F1568" s="9" t="s">
        <v>4858</v>
      </c>
      <c r="G1568" s="9" t="s">
        <v>4859</v>
      </c>
      <c r="H1568" s="9" t="s">
        <v>5645</v>
      </c>
      <c r="I1568" s="9" t="s">
        <v>5909</v>
      </c>
      <c r="J1568" s="9" t="s">
        <v>5910</v>
      </c>
      <c r="K1568" s="9" t="s">
        <v>4858</v>
      </c>
      <c r="L1568" s="220">
        <v>29.440404999999998</v>
      </c>
      <c r="M1568" s="220">
        <v>69.492648000000003</v>
      </c>
      <c r="N1568" s="9" t="s">
        <v>6</v>
      </c>
      <c r="O1568" s="9" t="s">
        <v>5248</v>
      </c>
      <c r="P1568" s="9" t="s">
        <v>8</v>
      </c>
      <c r="Q1568" s="9">
        <v>3</v>
      </c>
      <c r="R1568" s="9"/>
      <c r="S1568" s="9"/>
      <c r="T1568" s="9" t="s">
        <v>2773</v>
      </c>
      <c r="U1568" s="9">
        <v>52875</v>
      </c>
      <c r="V1568" s="9" t="s">
        <v>5249</v>
      </c>
      <c r="W1568" s="10" t="s">
        <v>107</v>
      </c>
      <c r="X1568" s="10" t="s">
        <v>4857</v>
      </c>
    </row>
    <row r="1569" spans="1:24" s="4" customFormat="1" ht="80.099999999999994" customHeight="1" x14ac:dyDescent="0.25">
      <c r="A1569" s="9">
        <f t="shared" si="304"/>
        <v>1533</v>
      </c>
      <c r="B1569" s="9">
        <v>246</v>
      </c>
      <c r="C1569" s="9" t="s">
        <v>4873</v>
      </c>
      <c r="D1569" s="10" t="s">
        <v>4849</v>
      </c>
      <c r="E1569" s="9" t="s">
        <v>4850</v>
      </c>
      <c r="F1569" s="9" t="s">
        <v>4891</v>
      </c>
      <c r="G1569" s="9" t="s">
        <v>4892</v>
      </c>
      <c r="H1569" s="9" t="s">
        <v>5911</v>
      </c>
      <c r="I1569" s="9" t="s">
        <v>5912</v>
      </c>
      <c r="J1569" s="9" t="s">
        <v>5913</v>
      </c>
      <c r="K1569" s="9" t="s">
        <v>4891</v>
      </c>
      <c r="L1569" s="220">
        <v>29.452819999999999</v>
      </c>
      <c r="M1569" s="220">
        <v>69.488935999999995</v>
      </c>
      <c r="N1569" s="9" t="s">
        <v>6</v>
      </c>
      <c r="O1569" s="9" t="s">
        <v>5248</v>
      </c>
      <c r="P1569" s="9" t="s">
        <v>8</v>
      </c>
      <c r="Q1569" s="9">
        <v>3</v>
      </c>
      <c r="R1569" s="9"/>
      <c r="S1569" s="9"/>
      <c r="T1569" s="9" t="s">
        <v>2773</v>
      </c>
      <c r="U1569" s="9">
        <v>52875</v>
      </c>
      <c r="V1569" s="9" t="s">
        <v>5249</v>
      </c>
      <c r="W1569" s="10" t="s">
        <v>107</v>
      </c>
      <c r="X1569" s="10" t="s">
        <v>4857</v>
      </c>
    </row>
    <row r="1570" spans="1:24" s="4" customFormat="1" ht="80.099999999999994" customHeight="1" x14ac:dyDescent="0.25">
      <c r="A1570" s="9">
        <f t="shared" si="304"/>
        <v>1534</v>
      </c>
      <c r="B1570" s="9">
        <v>247</v>
      </c>
      <c r="C1570" s="9" t="s">
        <v>4873</v>
      </c>
      <c r="D1570" s="10" t="s">
        <v>4849</v>
      </c>
      <c r="E1570" s="9" t="s">
        <v>4850</v>
      </c>
      <c r="F1570" s="9" t="s">
        <v>4891</v>
      </c>
      <c r="G1570" s="9" t="s">
        <v>4892</v>
      </c>
      <c r="H1570" s="9" t="s">
        <v>244</v>
      </c>
      <c r="I1570" s="9" t="s">
        <v>5914</v>
      </c>
      <c r="J1570" s="9" t="s">
        <v>5915</v>
      </c>
      <c r="K1570" s="9" t="s">
        <v>4891</v>
      </c>
      <c r="L1570" s="220">
        <v>29.435096000000001</v>
      </c>
      <c r="M1570" s="220">
        <v>69.485991999999996</v>
      </c>
      <c r="N1570" s="9" t="s">
        <v>6</v>
      </c>
      <c r="O1570" s="9" t="s">
        <v>5248</v>
      </c>
      <c r="P1570" s="9" t="s">
        <v>8</v>
      </c>
      <c r="Q1570" s="9">
        <v>3</v>
      </c>
      <c r="R1570" s="9"/>
      <c r="S1570" s="9"/>
      <c r="T1570" s="9" t="s">
        <v>2773</v>
      </c>
      <c r="U1570" s="9">
        <v>52875</v>
      </c>
      <c r="V1570" s="9" t="s">
        <v>5249</v>
      </c>
      <c r="W1570" s="10" t="s">
        <v>107</v>
      </c>
      <c r="X1570" s="10" t="s">
        <v>4857</v>
      </c>
    </row>
    <row r="1571" spans="1:24" s="4" customFormat="1" ht="80.099999999999994" customHeight="1" x14ac:dyDescent="0.25">
      <c r="A1571" s="9">
        <f t="shared" si="304"/>
        <v>1535</v>
      </c>
      <c r="B1571" s="9">
        <v>248</v>
      </c>
      <c r="C1571" s="9" t="s">
        <v>4873</v>
      </c>
      <c r="D1571" s="10" t="s">
        <v>4849</v>
      </c>
      <c r="E1571" s="9" t="s">
        <v>4850</v>
      </c>
      <c r="F1571" s="9" t="s">
        <v>4891</v>
      </c>
      <c r="G1571" s="9" t="s">
        <v>4892</v>
      </c>
      <c r="H1571" s="9" t="s">
        <v>5916</v>
      </c>
      <c r="I1571" s="9" t="s">
        <v>5917</v>
      </c>
      <c r="J1571" s="9" t="s">
        <v>5918</v>
      </c>
      <c r="K1571" s="9" t="s">
        <v>4891</v>
      </c>
      <c r="L1571" s="220">
        <v>29.185851</v>
      </c>
      <c r="M1571" s="220">
        <v>69.326673999999997</v>
      </c>
      <c r="N1571" s="9" t="s">
        <v>6</v>
      </c>
      <c r="O1571" s="9" t="s">
        <v>5248</v>
      </c>
      <c r="P1571" s="9" t="s">
        <v>8</v>
      </c>
      <c r="Q1571" s="9">
        <v>3</v>
      </c>
      <c r="R1571" s="9"/>
      <c r="S1571" s="9"/>
      <c r="T1571" s="9" t="s">
        <v>2773</v>
      </c>
      <c r="U1571" s="9">
        <v>52875</v>
      </c>
      <c r="V1571" s="9" t="s">
        <v>5249</v>
      </c>
      <c r="W1571" s="10" t="s">
        <v>107</v>
      </c>
      <c r="X1571" s="10" t="s">
        <v>4857</v>
      </c>
    </row>
    <row r="1572" spans="1:24" s="4" customFormat="1" ht="80.099999999999994" customHeight="1" x14ac:dyDescent="0.25">
      <c r="A1572" s="9">
        <f t="shared" si="304"/>
        <v>1536</v>
      </c>
      <c r="B1572" s="9">
        <v>249</v>
      </c>
      <c r="C1572" s="9" t="s">
        <v>4873</v>
      </c>
      <c r="D1572" s="10" t="s">
        <v>4849</v>
      </c>
      <c r="E1572" s="9" t="s">
        <v>4850</v>
      </c>
      <c r="F1572" s="9" t="s">
        <v>5919</v>
      </c>
      <c r="G1572" s="9" t="s">
        <v>4859</v>
      </c>
      <c r="H1572" s="9" t="s">
        <v>3074</v>
      </c>
      <c r="I1572" s="9" t="s">
        <v>5920</v>
      </c>
      <c r="J1572" s="9" t="s">
        <v>5921</v>
      </c>
      <c r="K1572" s="9" t="s">
        <v>5919</v>
      </c>
      <c r="L1572" s="220">
        <v>29.445889999999999</v>
      </c>
      <c r="M1572" s="220">
        <v>69.496010999999996</v>
      </c>
      <c r="N1572" s="9" t="s">
        <v>6</v>
      </c>
      <c r="O1572" s="9" t="s">
        <v>5248</v>
      </c>
      <c r="P1572" s="9" t="s">
        <v>8</v>
      </c>
      <c r="Q1572" s="9">
        <v>3</v>
      </c>
      <c r="R1572" s="9"/>
      <c r="S1572" s="9"/>
      <c r="T1572" s="9" t="s">
        <v>2773</v>
      </c>
      <c r="U1572" s="9">
        <v>52875</v>
      </c>
      <c r="V1572" s="9" t="s">
        <v>5249</v>
      </c>
      <c r="W1572" s="10" t="s">
        <v>107</v>
      </c>
      <c r="X1572" s="10" t="s">
        <v>4857</v>
      </c>
    </row>
    <row r="1573" spans="1:24" s="4" customFormat="1" ht="80.099999999999994" customHeight="1" x14ac:dyDescent="0.25">
      <c r="A1573" s="9">
        <f t="shared" si="304"/>
        <v>1537</v>
      </c>
      <c r="B1573" s="9">
        <v>250</v>
      </c>
      <c r="C1573" s="9" t="s">
        <v>4873</v>
      </c>
      <c r="D1573" s="10" t="s">
        <v>4849</v>
      </c>
      <c r="E1573" s="9" t="s">
        <v>4850</v>
      </c>
      <c r="F1573" s="9" t="s">
        <v>5894</v>
      </c>
      <c r="G1573" s="9" t="s">
        <v>4859</v>
      </c>
      <c r="H1573" s="9" t="s">
        <v>5314</v>
      </c>
      <c r="I1573" s="9" t="s">
        <v>5922</v>
      </c>
      <c r="J1573" s="9" t="s">
        <v>5923</v>
      </c>
      <c r="K1573" s="9" t="s">
        <v>5894</v>
      </c>
      <c r="L1573" s="220">
        <v>29.180091999999998</v>
      </c>
      <c r="M1573" s="220">
        <v>69.316058999999996</v>
      </c>
      <c r="N1573" s="9" t="s">
        <v>6</v>
      </c>
      <c r="O1573" s="9" t="s">
        <v>5248</v>
      </c>
      <c r="P1573" s="9" t="s">
        <v>8</v>
      </c>
      <c r="Q1573" s="9">
        <v>3</v>
      </c>
      <c r="R1573" s="9"/>
      <c r="S1573" s="9"/>
      <c r="T1573" s="9" t="s">
        <v>2773</v>
      </c>
      <c r="U1573" s="9">
        <v>52875</v>
      </c>
      <c r="V1573" s="9" t="s">
        <v>5249</v>
      </c>
      <c r="W1573" s="10" t="s">
        <v>107</v>
      </c>
      <c r="X1573" s="10" t="s">
        <v>4857</v>
      </c>
    </row>
    <row r="1574" spans="1:24" s="4" customFormat="1" ht="80.099999999999994" customHeight="1" x14ac:dyDescent="0.25">
      <c r="A1574" s="9">
        <f t="shared" si="304"/>
        <v>1538</v>
      </c>
      <c r="B1574" s="9">
        <v>251</v>
      </c>
      <c r="C1574" s="9" t="s">
        <v>4873</v>
      </c>
      <c r="D1574" s="10" t="s">
        <v>4849</v>
      </c>
      <c r="E1574" s="9" t="s">
        <v>4850</v>
      </c>
      <c r="F1574" s="9" t="s">
        <v>5266</v>
      </c>
      <c r="G1574" s="9" t="s">
        <v>5267</v>
      </c>
      <c r="H1574" s="9" t="s">
        <v>5924</v>
      </c>
      <c r="I1574" s="9" t="s">
        <v>5925</v>
      </c>
      <c r="J1574" s="9" t="s">
        <v>5926</v>
      </c>
      <c r="K1574" s="9" t="s">
        <v>5266</v>
      </c>
      <c r="L1574" s="220">
        <v>29.189173</v>
      </c>
      <c r="M1574" s="220">
        <v>69.326071999999996</v>
      </c>
      <c r="N1574" s="9" t="s">
        <v>6</v>
      </c>
      <c r="O1574" s="9" t="s">
        <v>5248</v>
      </c>
      <c r="P1574" s="9" t="s">
        <v>8</v>
      </c>
      <c r="Q1574" s="9">
        <v>3</v>
      </c>
      <c r="R1574" s="9"/>
      <c r="S1574" s="9"/>
      <c r="T1574" s="9" t="s">
        <v>2773</v>
      </c>
      <c r="U1574" s="9">
        <v>52875</v>
      </c>
      <c r="V1574" s="9" t="s">
        <v>5249</v>
      </c>
      <c r="W1574" s="10" t="s">
        <v>107</v>
      </c>
      <c r="X1574" s="10" t="s">
        <v>4857</v>
      </c>
    </row>
    <row r="1575" spans="1:24" s="4" customFormat="1" ht="80.099999999999994" customHeight="1" x14ac:dyDescent="0.25">
      <c r="A1575" s="9">
        <f t="shared" si="304"/>
        <v>1539</v>
      </c>
      <c r="B1575" s="9">
        <v>252</v>
      </c>
      <c r="C1575" s="9" t="s">
        <v>4873</v>
      </c>
      <c r="D1575" s="10" t="s">
        <v>4849</v>
      </c>
      <c r="E1575" s="9" t="s">
        <v>4850</v>
      </c>
      <c r="F1575" s="9" t="s">
        <v>4891</v>
      </c>
      <c r="G1575" s="9" t="s">
        <v>4892</v>
      </c>
      <c r="H1575" s="9" t="s">
        <v>5927</v>
      </c>
      <c r="I1575" s="9" t="s">
        <v>5928</v>
      </c>
      <c r="J1575" s="9" t="s">
        <v>5929</v>
      </c>
      <c r="K1575" s="9" t="s">
        <v>4891</v>
      </c>
      <c r="L1575" s="220">
        <v>29.446833000000002</v>
      </c>
      <c r="M1575" s="220">
        <v>69.494891999999993</v>
      </c>
      <c r="N1575" s="9" t="s">
        <v>6</v>
      </c>
      <c r="O1575" s="9" t="s">
        <v>5248</v>
      </c>
      <c r="P1575" s="9" t="s">
        <v>8</v>
      </c>
      <c r="Q1575" s="9">
        <v>3</v>
      </c>
      <c r="R1575" s="9"/>
      <c r="S1575" s="9"/>
      <c r="T1575" s="9" t="s">
        <v>2773</v>
      </c>
      <c r="U1575" s="9">
        <v>52875</v>
      </c>
      <c r="V1575" s="9" t="s">
        <v>5249</v>
      </c>
      <c r="W1575" s="10" t="s">
        <v>107</v>
      </c>
      <c r="X1575" s="10" t="s">
        <v>4857</v>
      </c>
    </row>
    <row r="1576" spans="1:24" s="4" customFormat="1" ht="80.099999999999994" customHeight="1" x14ac:dyDescent="0.25">
      <c r="A1576" s="9">
        <f t="shared" si="304"/>
        <v>1540</v>
      </c>
      <c r="B1576" s="9">
        <v>253</v>
      </c>
      <c r="C1576" s="9" t="s">
        <v>4873</v>
      </c>
      <c r="D1576" s="10" t="s">
        <v>4849</v>
      </c>
      <c r="E1576" s="9" t="s">
        <v>4850</v>
      </c>
      <c r="F1576" s="9" t="s">
        <v>4891</v>
      </c>
      <c r="G1576" s="9" t="s">
        <v>4892</v>
      </c>
      <c r="H1576" s="9" t="s">
        <v>5930</v>
      </c>
      <c r="I1576" s="9" t="s">
        <v>5931</v>
      </c>
      <c r="J1576" s="9" t="s">
        <v>5932</v>
      </c>
      <c r="K1576" s="9" t="s">
        <v>4891</v>
      </c>
      <c r="L1576" s="220">
        <v>29.44659</v>
      </c>
      <c r="M1576" s="220">
        <v>69.500264999999999</v>
      </c>
      <c r="N1576" s="9" t="s">
        <v>6</v>
      </c>
      <c r="O1576" s="9" t="s">
        <v>5248</v>
      </c>
      <c r="P1576" s="9" t="s">
        <v>8</v>
      </c>
      <c r="Q1576" s="9">
        <v>3</v>
      </c>
      <c r="R1576" s="9"/>
      <c r="S1576" s="9"/>
      <c r="T1576" s="9" t="s">
        <v>2773</v>
      </c>
      <c r="U1576" s="9">
        <v>52875</v>
      </c>
      <c r="V1576" s="9" t="s">
        <v>5249</v>
      </c>
      <c r="W1576" s="10" t="s">
        <v>107</v>
      </c>
      <c r="X1576" s="10" t="s">
        <v>4857</v>
      </c>
    </row>
    <row r="1577" spans="1:24" s="4" customFormat="1" ht="80.099999999999994" customHeight="1" x14ac:dyDescent="0.25">
      <c r="A1577" s="9">
        <f t="shared" ref="A1577:A1599" si="305">A1576+1</f>
        <v>1541</v>
      </c>
      <c r="B1577" s="9">
        <v>254</v>
      </c>
      <c r="C1577" s="9" t="s">
        <v>4873</v>
      </c>
      <c r="D1577" s="10" t="s">
        <v>4849</v>
      </c>
      <c r="E1577" s="9" t="s">
        <v>4850</v>
      </c>
      <c r="F1577" s="9" t="s">
        <v>4891</v>
      </c>
      <c r="G1577" s="9" t="s">
        <v>4892</v>
      </c>
      <c r="H1577" s="9" t="s">
        <v>5933</v>
      </c>
      <c r="I1577" s="9" t="s">
        <v>5934</v>
      </c>
      <c r="J1577" s="9" t="s">
        <v>5935</v>
      </c>
      <c r="K1577" s="9" t="s">
        <v>4891</v>
      </c>
      <c r="L1577" s="220">
        <v>29.203512</v>
      </c>
      <c r="M1577" s="220">
        <v>69.313321000000002</v>
      </c>
      <c r="N1577" s="9" t="s">
        <v>6</v>
      </c>
      <c r="O1577" s="9" t="s">
        <v>5248</v>
      </c>
      <c r="P1577" s="9" t="s">
        <v>8</v>
      </c>
      <c r="Q1577" s="9">
        <v>3</v>
      </c>
      <c r="R1577" s="9"/>
      <c r="S1577" s="9"/>
      <c r="T1577" s="9" t="s">
        <v>2773</v>
      </c>
      <c r="U1577" s="9">
        <v>52875</v>
      </c>
      <c r="V1577" s="9" t="s">
        <v>5249</v>
      </c>
      <c r="W1577" s="10" t="s">
        <v>107</v>
      </c>
      <c r="X1577" s="10" t="s">
        <v>4857</v>
      </c>
    </row>
    <row r="1578" spans="1:24" s="4" customFormat="1" ht="80.099999999999994" customHeight="1" x14ac:dyDescent="0.25">
      <c r="A1578" s="9">
        <f t="shared" si="305"/>
        <v>1542</v>
      </c>
      <c r="B1578" s="9">
        <v>255</v>
      </c>
      <c r="C1578" s="9" t="s">
        <v>4873</v>
      </c>
      <c r="D1578" s="10" t="s">
        <v>4849</v>
      </c>
      <c r="E1578" s="9" t="s">
        <v>4850</v>
      </c>
      <c r="F1578" s="9" t="s">
        <v>5884</v>
      </c>
      <c r="G1578" s="9" t="s">
        <v>4859</v>
      </c>
      <c r="H1578" s="9" t="s">
        <v>5366</v>
      </c>
      <c r="I1578" s="9" t="s">
        <v>5936</v>
      </c>
      <c r="J1578" s="9" t="s">
        <v>5937</v>
      </c>
      <c r="K1578" s="9" t="s">
        <v>5884</v>
      </c>
      <c r="L1578" s="220">
        <v>29.215012999999999</v>
      </c>
      <c r="M1578" s="220">
        <v>69.245782000000005</v>
      </c>
      <c r="N1578" s="9" t="s">
        <v>6</v>
      </c>
      <c r="O1578" s="9" t="s">
        <v>5248</v>
      </c>
      <c r="P1578" s="9" t="s">
        <v>8</v>
      </c>
      <c r="Q1578" s="9">
        <v>3</v>
      </c>
      <c r="R1578" s="9"/>
      <c r="S1578" s="9"/>
      <c r="T1578" s="9" t="s">
        <v>2773</v>
      </c>
      <c r="U1578" s="9">
        <v>52875</v>
      </c>
      <c r="V1578" s="9" t="s">
        <v>5249</v>
      </c>
      <c r="W1578" s="10" t="s">
        <v>107</v>
      </c>
      <c r="X1578" s="10" t="s">
        <v>4857</v>
      </c>
    </row>
    <row r="1579" spans="1:24" s="4" customFormat="1" ht="80.099999999999994" customHeight="1" x14ac:dyDescent="0.25">
      <c r="A1579" s="9">
        <f t="shared" si="305"/>
        <v>1543</v>
      </c>
      <c r="B1579" s="9">
        <v>256</v>
      </c>
      <c r="C1579" s="9" t="s">
        <v>4873</v>
      </c>
      <c r="D1579" s="10" t="s">
        <v>4849</v>
      </c>
      <c r="E1579" s="9" t="s">
        <v>4850</v>
      </c>
      <c r="F1579" s="9" t="s">
        <v>5254</v>
      </c>
      <c r="G1579" s="9" t="s">
        <v>4892</v>
      </c>
      <c r="H1579" s="9" t="s">
        <v>5938</v>
      </c>
      <c r="I1579" s="9" t="s">
        <v>5939</v>
      </c>
      <c r="J1579" s="9" t="s">
        <v>5533</v>
      </c>
      <c r="K1579" s="9" t="s">
        <v>5254</v>
      </c>
      <c r="L1579" s="220">
        <v>29.18056</v>
      </c>
      <c r="M1579" s="220">
        <v>69.316012000000001</v>
      </c>
      <c r="N1579" s="9" t="s">
        <v>6</v>
      </c>
      <c r="O1579" s="9" t="s">
        <v>5248</v>
      </c>
      <c r="P1579" s="9" t="s">
        <v>8</v>
      </c>
      <c r="Q1579" s="9">
        <v>3</v>
      </c>
      <c r="R1579" s="9"/>
      <c r="S1579" s="9"/>
      <c r="T1579" s="9" t="s">
        <v>2773</v>
      </c>
      <c r="U1579" s="9">
        <v>52875</v>
      </c>
      <c r="V1579" s="9" t="s">
        <v>5249</v>
      </c>
      <c r="W1579" s="10" t="s">
        <v>107</v>
      </c>
      <c r="X1579" s="10" t="s">
        <v>4857</v>
      </c>
    </row>
    <row r="1580" spans="1:24" s="4" customFormat="1" ht="80.099999999999994" customHeight="1" x14ac:dyDescent="0.25">
      <c r="A1580" s="9">
        <f t="shared" si="305"/>
        <v>1544</v>
      </c>
      <c r="B1580" s="9">
        <v>257</v>
      </c>
      <c r="C1580" s="9" t="s">
        <v>4873</v>
      </c>
      <c r="D1580" s="10" t="s">
        <v>4849</v>
      </c>
      <c r="E1580" s="9" t="s">
        <v>4850</v>
      </c>
      <c r="F1580" s="9" t="s">
        <v>4880</v>
      </c>
      <c r="G1580" s="9" t="s">
        <v>4852</v>
      </c>
      <c r="H1580" s="9" t="s">
        <v>5940</v>
      </c>
      <c r="I1580" s="9" t="s">
        <v>5941</v>
      </c>
      <c r="J1580" s="9" t="s">
        <v>5942</v>
      </c>
      <c r="K1580" s="9" t="s">
        <v>4880</v>
      </c>
      <c r="L1580" s="220">
        <v>29.180012000000001</v>
      </c>
      <c r="M1580" s="220">
        <v>69.322806999999997</v>
      </c>
      <c r="N1580" s="9" t="s">
        <v>6</v>
      </c>
      <c r="O1580" s="9" t="s">
        <v>5248</v>
      </c>
      <c r="P1580" s="9" t="s">
        <v>8</v>
      </c>
      <c r="Q1580" s="9">
        <v>3</v>
      </c>
      <c r="R1580" s="9"/>
      <c r="S1580" s="9"/>
      <c r="T1580" s="9" t="s">
        <v>2773</v>
      </c>
      <c r="U1580" s="9">
        <v>52875</v>
      </c>
      <c r="V1580" s="9" t="s">
        <v>5249</v>
      </c>
      <c r="W1580" s="10" t="s">
        <v>107</v>
      </c>
      <c r="X1580" s="10" t="s">
        <v>4857</v>
      </c>
    </row>
    <row r="1581" spans="1:24" s="4" customFormat="1" ht="80.099999999999994" customHeight="1" x14ac:dyDescent="0.25">
      <c r="A1581" s="9">
        <f t="shared" si="305"/>
        <v>1545</v>
      </c>
      <c r="B1581" s="9">
        <v>258</v>
      </c>
      <c r="C1581" s="9" t="s">
        <v>4873</v>
      </c>
      <c r="D1581" s="10" t="s">
        <v>4849</v>
      </c>
      <c r="E1581" s="9" t="s">
        <v>4850</v>
      </c>
      <c r="F1581" s="9" t="s">
        <v>5943</v>
      </c>
      <c r="G1581" s="9" t="s">
        <v>5943</v>
      </c>
      <c r="H1581" s="9" t="s">
        <v>5760</v>
      </c>
      <c r="I1581" s="9" t="s">
        <v>5761</v>
      </c>
      <c r="J1581" s="9" t="s">
        <v>5762</v>
      </c>
      <c r="K1581" s="9" t="s">
        <v>5943</v>
      </c>
      <c r="L1581" s="220">
        <v>29.175165</v>
      </c>
      <c r="M1581" s="220">
        <v>69.296724999999995</v>
      </c>
      <c r="N1581" s="9" t="s">
        <v>6</v>
      </c>
      <c r="O1581" s="9" t="s">
        <v>5248</v>
      </c>
      <c r="P1581" s="9" t="s">
        <v>8</v>
      </c>
      <c r="Q1581" s="9">
        <v>3</v>
      </c>
      <c r="R1581" s="9"/>
      <c r="S1581" s="9"/>
      <c r="T1581" s="9" t="s">
        <v>2773</v>
      </c>
      <c r="U1581" s="9">
        <v>52875</v>
      </c>
      <c r="V1581" s="9" t="s">
        <v>5249</v>
      </c>
      <c r="W1581" s="10" t="s">
        <v>107</v>
      </c>
      <c r="X1581" s="10" t="s">
        <v>4857</v>
      </c>
    </row>
    <row r="1582" spans="1:24" s="4" customFormat="1" ht="80.099999999999994" customHeight="1" x14ac:dyDescent="0.25">
      <c r="A1582" s="9">
        <f t="shared" si="305"/>
        <v>1546</v>
      </c>
      <c r="B1582" s="9">
        <v>259</v>
      </c>
      <c r="C1582" s="9" t="s">
        <v>4873</v>
      </c>
      <c r="D1582" s="10" t="s">
        <v>4849</v>
      </c>
      <c r="E1582" s="9" t="s">
        <v>4850</v>
      </c>
      <c r="F1582" s="9" t="s">
        <v>5267</v>
      </c>
      <c r="G1582" s="9" t="s">
        <v>5267</v>
      </c>
      <c r="H1582" s="9" t="s">
        <v>5271</v>
      </c>
      <c r="I1582" s="9" t="s">
        <v>5272</v>
      </c>
      <c r="J1582" s="9" t="s">
        <v>5944</v>
      </c>
      <c r="K1582" s="9" t="s">
        <v>5267</v>
      </c>
      <c r="L1582" s="220">
        <v>29.202075000000001</v>
      </c>
      <c r="M1582" s="220">
        <v>69.319391999999993</v>
      </c>
      <c r="N1582" s="9" t="s">
        <v>6</v>
      </c>
      <c r="O1582" s="9" t="s">
        <v>5248</v>
      </c>
      <c r="P1582" s="9" t="s">
        <v>8</v>
      </c>
      <c r="Q1582" s="9">
        <v>3</v>
      </c>
      <c r="R1582" s="9"/>
      <c r="S1582" s="9"/>
      <c r="T1582" s="9" t="s">
        <v>2773</v>
      </c>
      <c r="U1582" s="9">
        <v>52875</v>
      </c>
      <c r="V1582" s="9" t="s">
        <v>5249</v>
      </c>
      <c r="W1582" s="10" t="s">
        <v>107</v>
      </c>
      <c r="X1582" s="10" t="s">
        <v>4857</v>
      </c>
    </row>
    <row r="1583" spans="1:24" s="4" customFormat="1" ht="80.099999999999994" customHeight="1" x14ac:dyDescent="0.25">
      <c r="A1583" s="9">
        <f t="shared" si="305"/>
        <v>1547</v>
      </c>
      <c r="B1583" s="9">
        <v>260</v>
      </c>
      <c r="C1583" s="9" t="s">
        <v>4873</v>
      </c>
      <c r="D1583" s="10" t="s">
        <v>4849</v>
      </c>
      <c r="E1583" s="9" t="s">
        <v>4850</v>
      </c>
      <c r="F1583" s="9" t="s">
        <v>4858</v>
      </c>
      <c r="G1583" s="9" t="s">
        <v>4859</v>
      </c>
      <c r="H1583" s="9" t="s">
        <v>5945</v>
      </c>
      <c r="I1583" s="9" t="s">
        <v>5946</v>
      </c>
      <c r="J1583" s="9" t="s">
        <v>5265</v>
      </c>
      <c r="K1583" s="9" t="s">
        <v>4858</v>
      </c>
      <c r="L1583" s="220">
        <v>29.181207000000001</v>
      </c>
      <c r="M1583" s="220">
        <v>69.315657000000002</v>
      </c>
      <c r="N1583" s="9" t="s">
        <v>6</v>
      </c>
      <c r="O1583" s="9" t="s">
        <v>5248</v>
      </c>
      <c r="P1583" s="9" t="s">
        <v>8</v>
      </c>
      <c r="Q1583" s="9">
        <v>3</v>
      </c>
      <c r="R1583" s="9"/>
      <c r="S1583" s="9"/>
      <c r="T1583" s="9" t="s">
        <v>2773</v>
      </c>
      <c r="U1583" s="9">
        <v>52875</v>
      </c>
      <c r="V1583" s="9" t="s">
        <v>5249</v>
      </c>
      <c r="W1583" s="10" t="s">
        <v>107</v>
      </c>
      <c r="X1583" s="10" t="s">
        <v>4857</v>
      </c>
    </row>
    <row r="1584" spans="1:24" s="4" customFormat="1" ht="80.099999999999994" customHeight="1" x14ac:dyDescent="0.25">
      <c r="A1584" s="9">
        <f t="shared" si="305"/>
        <v>1548</v>
      </c>
      <c r="B1584" s="9">
        <v>261</v>
      </c>
      <c r="C1584" s="9" t="s">
        <v>4873</v>
      </c>
      <c r="D1584" s="10" t="s">
        <v>4849</v>
      </c>
      <c r="E1584" s="9" t="s">
        <v>4850</v>
      </c>
      <c r="F1584" s="9" t="s">
        <v>5417</v>
      </c>
      <c r="G1584" s="9" t="s">
        <v>4852</v>
      </c>
      <c r="H1584" s="9" t="s">
        <v>5947</v>
      </c>
      <c r="I1584" s="9" t="s">
        <v>5948</v>
      </c>
      <c r="J1584" s="9" t="s">
        <v>5949</v>
      </c>
      <c r="K1584" s="9" t="s">
        <v>5417</v>
      </c>
      <c r="L1584" s="220">
        <v>29.202233</v>
      </c>
      <c r="M1584" s="220">
        <v>69.318303999999998</v>
      </c>
      <c r="N1584" s="9" t="s">
        <v>6</v>
      </c>
      <c r="O1584" s="9" t="s">
        <v>5248</v>
      </c>
      <c r="P1584" s="9" t="s">
        <v>8</v>
      </c>
      <c r="Q1584" s="9">
        <v>3</v>
      </c>
      <c r="R1584" s="9"/>
      <c r="S1584" s="9"/>
      <c r="T1584" s="9" t="s">
        <v>2773</v>
      </c>
      <c r="U1584" s="9">
        <v>52875</v>
      </c>
      <c r="V1584" s="9" t="s">
        <v>5249</v>
      </c>
      <c r="W1584" s="10" t="s">
        <v>107</v>
      </c>
      <c r="X1584" s="10" t="s">
        <v>4857</v>
      </c>
    </row>
    <row r="1585" spans="1:24" s="4" customFormat="1" ht="80.099999999999994" customHeight="1" x14ac:dyDescent="0.25">
      <c r="A1585" s="9">
        <f t="shared" si="305"/>
        <v>1549</v>
      </c>
      <c r="B1585" s="9">
        <v>262</v>
      </c>
      <c r="C1585" s="9" t="s">
        <v>4873</v>
      </c>
      <c r="D1585" s="10" t="s">
        <v>4849</v>
      </c>
      <c r="E1585" s="9" t="s">
        <v>4850</v>
      </c>
      <c r="F1585" s="9" t="s">
        <v>5324</v>
      </c>
      <c r="G1585" s="9" t="s">
        <v>5259</v>
      </c>
      <c r="H1585" s="9" t="s">
        <v>2808</v>
      </c>
      <c r="I1585" s="9" t="s">
        <v>5950</v>
      </c>
      <c r="J1585" s="9" t="s">
        <v>5951</v>
      </c>
      <c r="K1585" s="9" t="s">
        <v>5324</v>
      </c>
      <c r="L1585" s="220">
        <v>29.207799999999999</v>
      </c>
      <c r="M1585" s="220">
        <v>69.221236000000005</v>
      </c>
      <c r="N1585" s="9" t="s">
        <v>6</v>
      </c>
      <c r="O1585" s="9" t="s">
        <v>5248</v>
      </c>
      <c r="P1585" s="9" t="s">
        <v>8</v>
      </c>
      <c r="Q1585" s="9">
        <v>3</v>
      </c>
      <c r="R1585" s="9"/>
      <c r="S1585" s="9"/>
      <c r="T1585" s="9" t="s">
        <v>2773</v>
      </c>
      <c r="U1585" s="9">
        <v>52875</v>
      </c>
      <c r="V1585" s="9" t="s">
        <v>5249</v>
      </c>
      <c r="W1585" s="10" t="s">
        <v>107</v>
      </c>
      <c r="X1585" s="10" t="s">
        <v>4857</v>
      </c>
    </row>
    <row r="1586" spans="1:24" s="4" customFormat="1" ht="80.099999999999994" customHeight="1" x14ac:dyDescent="0.25">
      <c r="A1586" s="9">
        <f t="shared" si="305"/>
        <v>1550</v>
      </c>
      <c r="B1586" s="9">
        <v>263</v>
      </c>
      <c r="C1586" s="9" t="s">
        <v>4873</v>
      </c>
      <c r="D1586" s="10" t="s">
        <v>4849</v>
      </c>
      <c r="E1586" s="9" t="s">
        <v>4850</v>
      </c>
      <c r="F1586" s="9" t="s">
        <v>5267</v>
      </c>
      <c r="G1586" s="9" t="s">
        <v>5267</v>
      </c>
      <c r="H1586" s="9" t="s">
        <v>5952</v>
      </c>
      <c r="I1586" s="9" t="s">
        <v>5953</v>
      </c>
      <c r="J1586" s="9" t="s">
        <v>5954</v>
      </c>
      <c r="K1586" s="9" t="s">
        <v>5267</v>
      </c>
      <c r="L1586" s="220">
        <v>29.186982</v>
      </c>
      <c r="M1586" s="220">
        <v>69.329926999999998</v>
      </c>
      <c r="N1586" s="9" t="s">
        <v>6</v>
      </c>
      <c r="O1586" s="9" t="s">
        <v>5248</v>
      </c>
      <c r="P1586" s="9" t="s">
        <v>8</v>
      </c>
      <c r="Q1586" s="9">
        <v>3</v>
      </c>
      <c r="R1586" s="9"/>
      <c r="S1586" s="9"/>
      <c r="T1586" s="9" t="s">
        <v>2773</v>
      </c>
      <c r="U1586" s="9">
        <v>52875</v>
      </c>
      <c r="V1586" s="9" t="s">
        <v>5249</v>
      </c>
      <c r="W1586" s="10" t="s">
        <v>107</v>
      </c>
      <c r="X1586" s="10" t="s">
        <v>4857</v>
      </c>
    </row>
    <row r="1587" spans="1:24" s="4" customFormat="1" ht="80.099999999999994" customHeight="1" x14ac:dyDescent="0.25">
      <c r="A1587" s="9">
        <f t="shared" si="305"/>
        <v>1551</v>
      </c>
      <c r="B1587" s="9">
        <v>264</v>
      </c>
      <c r="C1587" s="9" t="s">
        <v>4873</v>
      </c>
      <c r="D1587" s="10" t="s">
        <v>4849</v>
      </c>
      <c r="E1587" s="9" t="s">
        <v>4850</v>
      </c>
      <c r="F1587" s="9" t="s">
        <v>5267</v>
      </c>
      <c r="G1587" s="9" t="s">
        <v>5267</v>
      </c>
      <c r="H1587" s="9" t="s">
        <v>5955</v>
      </c>
      <c r="I1587" s="9" t="s">
        <v>5956</v>
      </c>
      <c r="J1587" s="9" t="s">
        <v>5957</v>
      </c>
      <c r="K1587" s="9" t="s">
        <v>5267</v>
      </c>
      <c r="L1587" s="220">
        <v>29.437328000000001</v>
      </c>
      <c r="M1587" s="220">
        <v>69.488193999999993</v>
      </c>
      <c r="N1587" s="9" t="s">
        <v>6</v>
      </c>
      <c r="O1587" s="9" t="s">
        <v>5248</v>
      </c>
      <c r="P1587" s="9" t="s">
        <v>8</v>
      </c>
      <c r="Q1587" s="9">
        <v>3</v>
      </c>
      <c r="R1587" s="9"/>
      <c r="S1587" s="9"/>
      <c r="T1587" s="9" t="s">
        <v>2773</v>
      </c>
      <c r="U1587" s="9">
        <v>52875</v>
      </c>
      <c r="V1587" s="9" t="s">
        <v>5249</v>
      </c>
      <c r="W1587" s="10" t="s">
        <v>107</v>
      </c>
      <c r="X1587" s="10" t="s">
        <v>4857</v>
      </c>
    </row>
    <row r="1588" spans="1:24" s="4" customFormat="1" ht="80.099999999999994" customHeight="1" x14ac:dyDescent="0.25">
      <c r="A1588" s="9">
        <f t="shared" si="305"/>
        <v>1552</v>
      </c>
      <c r="B1588" s="9">
        <v>265</v>
      </c>
      <c r="C1588" s="9" t="s">
        <v>4873</v>
      </c>
      <c r="D1588" s="10" t="s">
        <v>4849</v>
      </c>
      <c r="E1588" s="9" t="s">
        <v>4850</v>
      </c>
      <c r="F1588" s="9" t="s">
        <v>4884</v>
      </c>
      <c r="G1588" s="9" t="s">
        <v>4852</v>
      </c>
      <c r="H1588" s="9" t="s">
        <v>5958</v>
      </c>
      <c r="I1588" s="9" t="s">
        <v>5959</v>
      </c>
      <c r="J1588" s="9" t="s">
        <v>5960</v>
      </c>
      <c r="K1588" s="9" t="s">
        <v>4884</v>
      </c>
      <c r="L1588" s="220">
        <v>29.171932999999999</v>
      </c>
      <c r="M1588" s="220">
        <v>69.265624000000003</v>
      </c>
      <c r="N1588" s="9" t="s">
        <v>6</v>
      </c>
      <c r="O1588" s="9" t="s">
        <v>5248</v>
      </c>
      <c r="P1588" s="9" t="s">
        <v>8</v>
      </c>
      <c r="Q1588" s="9">
        <v>3</v>
      </c>
      <c r="R1588" s="9"/>
      <c r="S1588" s="9"/>
      <c r="T1588" s="9" t="s">
        <v>2773</v>
      </c>
      <c r="U1588" s="9">
        <v>52875</v>
      </c>
      <c r="V1588" s="9" t="s">
        <v>5249</v>
      </c>
      <c r="W1588" s="10" t="s">
        <v>107</v>
      </c>
      <c r="X1588" s="10" t="s">
        <v>4857</v>
      </c>
    </row>
    <row r="1589" spans="1:24" s="4" customFormat="1" ht="80.099999999999994" customHeight="1" x14ac:dyDescent="0.25">
      <c r="A1589" s="9">
        <f t="shared" si="305"/>
        <v>1553</v>
      </c>
      <c r="B1589" s="9">
        <v>266</v>
      </c>
      <c r="C1589" s="9" t="s">
        <v>4873</v>
      </c>
      <c r="D1589" s="10" t="s">
        <v>4849</v>
      </c>
      <c r="E1589" s="9" t="s">
        <v>4850</v>
      </c>
      <c r="F1589" s="9" t="s">
        <v>5267</v>
      </c>
      <c r="G1589" s="9" t="s">
        <v>5267</v>
      </c>
      <c r="H1589" s="9" t="s">
        <v>5961</v>
      </c>
      <c r="I1589" s="9" t="s">
        <v>5962</v>
      </c>
      <c r="J1589" s="9" t="s">
        <v>5963</v>
      </c>
      <c r="K1589" s="9" t="s">
        <v>5267</v>
      </c>
      <c r="L1589" s="220">
        <v>29.447305</v>
      </c>
      <c r="M1589" s="220">
        <v>69.501157000000006</v>
      </c>
      <c r="N1589" s="9" t="s">
        <v>6</v>
      </c>
      <c r="O1589" s="9" t="s">
        <v>5248</v>
      </c>
      <c r="P1589" s="9" t="s">
        <v>8</v>
      </c>
      <c r="Q1589" s="9">
        <v>3</v>
      </c>
      <c r="R1589" s="9"/>
      <c r="S1589" s="9"/>
      <c r="T1589" s="9" t="s">
        <v>2773</v>
      </c>
      <c r="U1589" s="9">
        <v>52875</v>
      </c>
      <c r="V1589" s="9" t="s">
        <v>5249</v>
      </c>
      <c r="W1589" s="10" t="s">
        <v>107</v>
      </c>
      <c r="X1589" s="10" t="s">
        <v>4857</v>
      </c>
    </row>
    <row r="1590" spans="1:24" s="4" customFormat="1" ht="80.099999999999994" customHeight="1" x14ac:dyDescent="0.25">
      <c r="A1590" s="9">
        <f t="shared" si="305"/>
        <v>1554</v>
      </c>
      <c r="B1590" s="9">
        <v>267</v>
      </c>
      <c r="C1590" s="9" t="s">
        <v>4873</v>
      </c>
      <c r="D1590" s="10" t="s">
        <v>4849</v>
      </c>
      <c r="E1590" s="9" t="s">
        <v>4850</v>
      </c>
      <c r="F1590" s="9" t="s">
        <v>5324</v>
      </c>
      <c r="G1590" s="9" t="s">
        <v>5259</v>
      </c>
      <c r="H1590" s="9" t="s">
        <v>5964</v>
      </c>
      <c r="I1590" s="9" t="s">
        <v>4982</v>
      </c>
      <c r="J1590" s="9" t="s">
        <v>5965</v>
      </c>
      <c r="K1590" s="9" t="s">
        <v>5324</v>
      </c>
      <c r="L1590" s="220">
        <v>29.203510999999999</v>
      </c>
      <c r="M1590" s="220">
        <v>69.313713000000007</v>
      </c>
      <c r="N1590" s="9" t="s">
        <v>6</v>
      </c>
      <c r="O1590" s="9" t="s">
        <v>5248</v>
      </c>
      <c r="P1590" s="9" t="s">
        <v>8</v>
      </c>
      <c r="Q1590" s="9">
        <v>3</v>
      </c>
      <c r="R1590" s="9"/>
      <c r="S1590" s="9"/>
      <c r="T1590" s="9" t="s">
        <v>2773</v>
      </c>
      <c r="U1590" s="9">
        <v>52875</v>
      </c>
      <c r="V1590" s="9" t="s">
        <v>5249</v>
      </c>
      <c r="W1590" s="10" t="s">
        <v>107</v>
      </c>
      <c r="X1590" s="10" t="s">
        <v>4857</v>
      </c>
    </row>
    <row r="1591" spans="1:24" s="4" customFormat="1" ht="80.099999999999994" customHeight="1" x14ac:dyDescent="0.25">
      <c r="A1591" s="9">
        <f t="shared" si="305"/>
        <v>1555</v>
      </c>
      <c r="B1591" s="9">
        <v>268</v>
      </c>
      <c r="C1591" s="9" t="s">
        <v>4873</v>
      </c>
      <c r="D1591" s="10" t="s">
        <v>4849</v>
      </c>
      <c r="E1591" s="9" t="s">
        <v>4850</v>
      </c>
      <c r="F1591" s="9" t="s">
        <v>5267</v>
      </c>
      <c r="G1591" s="9" t="s">
        <v>5267</v>
      </c>
      <c r="H1591" s="9" t="s">
        <v>5966</v>
      </c>
      <c r="I1591" s="9" t="s">
        <v>5967</v>
      </c>
      <c r="J1591" s="9" t="s">
        <v>5968</v>
      </c>
      <c r="K1591" s="9" t="s">
        <v>5267</v>
      </c>
      <c r="L1591" s="220">
        <v>29.206489000000001</v>
      </c>
      <c r="M1591" s="220">
        <v>69.221458999999996</v>
      </c>
      <c r="N1591" s="9" t="s">
        <v>6</v>
      </c>
      <c r="O1591" s="9" t="s">
        <v>5248</v>
      </c>
      <c r="P1591" s="9" t="s">
        <v>8</v>
      </c>
      <c r="Q1591" s="9">
        <v>3</v>
      </c>
      <c r="R1591" s="9"/>
      <c r="S1591" s="9"/>
      <c r="T1591" s="9" t="s">
        <v>2773</v>
      </c>
      <c r="U1591" s="9">
        <v>52875</v>
      </c>
      <c r="V1591" s="9" t="s">
        <v>5249</v>
      </c>
      <c r="W1591" s="10" t="s">
        <v>107</v>
      </c>
      <c r="X1591" s="10" t="s">
        <v>4857</v>
      </c>
    </row>
    <row r="1592" spans="1:24" s="4" customFormat="1" ht="80.099999999999994" customHeight="1" x14ac:dyDescent="0.25">
      <c r="A1592" s="9">
        <f t="shared" si="305"/>
        <v>1556</v>
      </c>
      <c r="B1592" s="9">
        <v>269</v>
      </c>
      <c r="C1592" s="9" t="s">
        <v>4873</v>
      </c>
      <c r="D1592" s="10" t="s">
        <v>4849</v>
      </c>
      <c r="E1592" s="9" t="s">
        <v>4850</v>
      </c>
      <c r="F1592" s="9" t="s">
        <v>5943</v>
      </c>
      <c r="G1592" s="9" t="s">
        <v>5943</v>
      </c>
      <c r="H1592" s="9" t="s">
        <v>5947</v>
      </c>
      <c r="I1592" s="9" t="s">
        <v>5969</v>
      </c>
      <c r="J1592" s="9" t="s">
        <v>5942</v>
      </c>
      <c r="K1592" s="9" t="s">
        <v>5943</v>
      </c>
      <c r="L1592" s="220">
        <v>29.186025000000001</v>
      </c>
      <c r="M1592" s="220">
        <v>69.329440000000005</v>
      </c>
      <c r="N1592" s="9" t="s">
        <v>6</v>
      </c>
      <c r="O1592" s="9" t="s">
        <v>5248</v>
      </c>
      <c r="P1592" s="9" t="s">
        <v>8</v>
      </c>
      <c r="Q1592" s="9">
        <v>3</v>
      </c>
      <c r="R1592" s="9"/>
      <c r="S1592" s="9"/>
      <c r="T1592" s="9" t="s">
        <v>2773</v>
      </c>
      <c r="U1592" s="9">
        <v>52875</v>
      </c>
      <c r="V1592" s="9" t="s">
        <v>5249</v>
      </c>
      <c r="W1592" s="10" t="s">
        <v>107</v>
      </c>
      <c r="X1592" s="10" t="s">
        <v>4857</v>
      </c>
    </row>
    <row r="1593" spans="1:24" s="4" customFormat="1" ht="80.099999999999994" customHeight="1" x14ac:dyDescent="0.25">
      <c r="A1593" s="9">
        <f t="shared" si="305"/>
        <v>1557</v>
      </c>
      <c r="B1593" s="9">
        <v>270</v>
      </c>
      <c r="C1593" s="9" t="s">
        <v>4873</v>
      </c>
      <c r="D1593" s="10" t="s">
        <v>4849</v>
      </c>
      <c r="E1593" s="9" t="s">
        <v>4850</v>
      </c>
      <c r="F1593" s="9" t="s">
        <v>5254</v>
      </c>
      <c r="G1593" s="9" t="s">
        <v>4892</v>
      </c>
      <c r="H1593" s="9" t="s">
        <v>4914</v>
      </c>
      <c r="I1593" s="9" t="s">
        <v>5970</v>
      </c>
      <c r="J1593" s="9" t="s">
        <v>5295</v>
      </c>
      <c r="K1593" s="9" t="s">
        <v>5254</v>
      </c>
      <c r="L1593" s="220">
        <v>29.446203000000001</v>
      </c>
      <c r="M1593" s="220">
        <v>69.501109999999997</v>
      </c>
      <c r="N1593" s="9" t="s">
        <v>6</v>
      </c>
      <c r="O1593" s="9" t="s">
        <v>5248</v>
      </c>
      <c r="P1593" s="9" t="s">
        <v>8</v>
      </c>
      <c r="Q1593" s="9">
        <v>3</v>
      </c>
      <c r="R1593" s="9"/>
      <c r="S1593" s="9"/>
      <c r="T1593" s="9" t="s">
        <v>2773</v>
      </c>
      <c r="U1593" s="9">
        <v>52875</v>
      </c>
      <c r="V1593" s="9" t="s">
        <v>5249</v>
      </c>
      <c r="W1593" s="10" t="s">
        <v>107</v>
      </c>
      <c r="X1593" s="10" t="s">
        <v>4857</v>
      </c>
    </row>
    <row r="1594" spans="1:24" s="4" customFormat="1" ht="80.099999999999994" customHeight="1" x14ac:dyDescent="0.25">
      <c r="A1594" s="9">
        <f t="shared" si="305"/>
        <v>1558</v>
      </c>
      <c r="B1594" s="9">
        <v>271</v>
      </c>
      <c r="C1594" s="9" t="s">
        <v>4873</v>
      </c>
      <c r="D1594" s="10" t="s">
        <v>4849</v>
      </c>
      <c r="E1594" s="9" t="s">
        <v>4850</v>
      </c>
      <c r="F1594" s="9" t="s">
        <v>5258</v>
      </c>
      <c r="G1594" s="9" t="s">
        <v>5259</v>
      </c>
      <c r="H1594" s="9" t="s">
        <v>5666</v>
      </c>
      <c r="I1594" s="9" t="s">
        <v>5971</v>
      </c>
      <c r="J1594" s="9" t="s">
        <v>5668</v>
      </c>
      <c r="K1594" s="9" t="s">
        <v>5258</v>
      </c>
      <c r="L1594" s="220">
        <v>28.274661999999999</v>
      </c>
      <c r="M1594" s="220">
        <v>69.034730999999994</v>
      </c>
      <c r="N1594" s="9" t="s">
        <v>6</v>
      </c>
      <c r="O1594" s="9" t="s">
        <v>5248</v>
      </c>
      <c r="P1594" s="9" t="s">
        <v>8</v>
      </c>
      <c r="Q1594" s="9">
        <v>3</v>
      </c>
      <c r="R1594" s="9"/>
      <c r="S1594" s="9"/>
      <c r="T1594" s="9" t="s">
        <v>2773</v>
      </c>
      <c r="U1594" s="9">
        <v>52875</v>
      </c>
      <c r="V1594" s="9" t="s">
        <v>5249</v>
      </c>
      <c r="W1594" s="10" t="s">
        <v>107</v>
      </c>
      <c r="X1594" s="10" t="s">
        <v>4857</v>
      </c>
    </row>
    <row r="1595" spans="1:24" s="4" customFormat="1" ht="80.099999999999994" customHeight="1" x14ac:dyDescent="0.25">
      <c r="A1595" s="9">
        <f t="shared" si="305"/>
        <v>1559</v>
      </c>
      <c r="B1595" s="9">
        <v>272</v>
      </c>
      <c r="C1595" s="9" t="s">
        <v>4873</v>
      </c>
      <c r="D1595" s="10" t="s">
        <v>4849</v>
      </c>
      <c r="E1595" s="9" t="s">
        <v>4850</v>
      </c>
      <c r="F1595" s="9" t="s">
        <v>5258</v>
      </c>
      <c r="G1595" s="9" t="s">
        <v>5259</v>
      </c>
      <c r="H1595" s="9" t="s">
        <v>5972</v>
      </c>
      <c r="I1595" s="9" t="s">
        <v>5973</v>
      </c>
      <c r="J1595" s="9" t="s">
        <v>5974</v>
      </c>
      <c r="K1595" s="9" t="s">
        <v>5258</v>
      </c>
      <c r="L1595" s="220">
        <v>28.470479999999998</v>
      </c>
      <c r="M1595" s="220">
        <v>68.997570999999994</v>
      </c>
      <c r="N1595" s="9" t="s">
        <v>6</v>
      </c>
      <c r="O1595" s="9" t="s">
        <v>5248</v>
      </c>
      <c r="P1595" s="9" t="s">
        <v>8</v>
      </c>
      <c r="Q1595" s="9">
        <v>3</v>
      </c>
      <c r="R1595" s="9"/>
      <c r="S1595" s="9"/>
      <c r="T1595" s="9" t="s">
        <v>2773</v>
      </c>
      <c r="U1595" s="9">
        <v>52875</v>
      </c>
      <c r="V1595" s="9" t="s">
        <v>5249</v>
      </c>
      <c r="W1595" s="10" t="s">
        <v>107</v>
      </c>
      <c r="X1595" s="10" t="s">
        <v>4857</v>
      </c>
    </row>
    <row r="1596" spans="1:24" s="4" customFormat="1" ht="80.099999999999994" customHeight="1" x14ac:dyDescent="0.25">
      <c r="A1596" s="9">
        <f t="shared" si="305"/>
        <v>1560</v>
      </c>
      <c r="B1596" s="9">
        <v>273</v>
      </c>
      <c r="C1596" s="9" t="s">
        <v>4873</v>
      </c>
      <c r="D1596" s="10" t="s">
        <v>4849</v>
      </c>
      <c r="E1596" s="9" t="s">
        <v>4850</v>
      </c>
      <c r="F1596" s="9" t="s">
        <v>5258</v>
      </c>
      <c r="G1596" s="9" t="s">
        <v>5259</v>
      </c>
      <c r="H1596" s="9" t="s">
        <v>4267</v>
      </c>
      <c r="I1596" s="9" t="s">
        <v>5975</v>
      </c>
      <c r="J1596" s="9" t="s">
        <v>5976</v>
      </c>
      <c r="K1596" s="9" t="s">
        <v>5258</v>
      </c>
      <c r="L1596" s="220">
        <v>29.040437000000001</v>
      </c>
      <c r="M1596" s="220">
        <v>69.112302</v>
      </c>
      <c r="N1596" s="9" t="s">
        <v>6</v>
      </c>
      <c r="O1596" s="9" t="s">
        <v>5248</v>
      </c>
      <c r="P1596" s="9" t="s">
        <v>8</v>
      </c>
      <c r="Q1596" s="9">
        <v>3</v>
      </c>
      <c r="R1596" s="9"/>
      <c r="S1596" s="9"/>
      <c r="T1596" s="9" t="s">
        <v>2773</v>
      </c>
      <c r="U1596" s="9">
        <v>52875</v>
      </c>
      <c r="V1596" s="9" t="s">
        <v>5249</v>
      </c>
      <c r="W1596" s="10" t="s">
        <v>107</v>
      </c>
      <c r="X1596" s="10" t="s">
        <v>4857</v>
      </c>
    </row>
    <row r="1597" spans="1:24" s="4" customFormat="1" ht="80.099999999999994" customHeight="1" x14ac:dyDescent="0.25">
      <c r="A1597" s="9">
        <f t="shared" si="305"/>
        <v>1561</v>
      </c>
      <c r="B1597" s="9">
        <v>274</v>
      </c>
      <c r="C1597" s="9" t="s">
        <v>4873</v>
      </c>
      <c r="D1597" s="10" t="s">
        <v>4849</v>
      </c>
      <c r="E1597" s="9" t="s">
        <v>4850</v>
      </c>
      <c r="F1597" s="9" t="s">
        <v>5943</v>
      </c>
      <c r="G1597" s="9" t="s">
        <v>5943</v>
      </c>
      <c r="H1597" s="9" t="s">
        <v>3083</v>
      </c>
      <c r="I1597" s="9" t="s">
        <v>5977</v>
      </c>
      <c r="J1597" s="9" t="s">
        <v>5978</v>
      </c>
      <c r="K1597" s="9" t="s">
        <v>5943</v>
      </c>
      <c r="L1597" s="220">
        <v>28.707967</v>
      </c>
      <c r="M1597" s="220">
        <v>69.276240999999999</v>
      </c>
      <c r="N1597" s="9" t="s">
        <v>6</v>
      </c>
      <c r="O1597" s="9" t="s">
        <v>5248</v>
      </c>
      <c r="P1597" s="9" t="s">
        <v>8</v>
      </c>
      <c r="Q1597" s="9">
        <v>3</v>
      </c>
      <c r="R1597" s="9"/>
      <c r="S1597" s="9"/>
      <c r="T1597" s="9" t="s">
        <v>2773</v>
      </c>
      <c r="U1597" s="9">
        <v>52875</v>
      </c>
      <c r="V1597" s="9" t="s">
        <v>5249</v>
      </c>
      <c r="W1597" s="10" t="s">
        <v>107</v>
      </c>
      <c r="X1597" s="10" t="s">
        <v>4857</v>
      </c>
    </row>
    <row r="1598" spans="1:24" s="4" customFormat="1" ht="80.099999999999994" customHeight="1" x14ac:dyDescent="0.25">
      <c r="A1598" s="9">
        <f t="shared" si="305"/>
        <v>1562</v>
      </c>
      <c r="B1598" s="9">
        <v>275</v>
      </c>
      <c r="C1598" s="9" t="s">
        <v>4873</v>
      </c>
      <c r="D1598" s="10" t="s">
        <v>4849</v>
      </c>
      <c r="E1598" s="9" t="s">
        <v>4850</v>
      </c>
      <c r="F1598" s="9" t="s">
        <v>5943</v>
      </c>
      <c r="G1598" s="9" t="s">
        <v>5943</v>
      </c>
      <c r="H1598" s="9" t="s">
        <v>5713</v>
      </c>
      <c r="I1598" s="9" t="s">
        <v>5979</v>
      </c>
      <c r="J1598" s="9" t="s">
        <v>5715</v>
      </c>
      <c r="K1598" s="9" t="s">
        <v>5943</v>
      </c>
      <c r="L1598" s="220">
        <v>28.433865000000001</v>
      </c>
      <c r="M1598" s="220">
        <v>69849836</v>
      </c>
      <c r="N1598" s="9" t="s">
        <v>6</v>
      </c>
      <c r="O1598" s="9" t="s">
        <v>5248</v>
      </c>
      <c r="P1598" s="9" t="s">
        <v>8</v>
      </c>
      <c r="Q1598" s="9">
        <v>3</v>
      </c>
      <c r="R1598" s="9"/>
      <c r="S1598" s="9"/>
      <c r="T1598" s="9" t="s">
        <v>2773</v>
      </c>
      <c r="U1598" s="9">
        <v>52875</v>
      </c>
      <c r="V1598" s="9" t="s">
        <v>5249</v>
      </c>
      <c r="W1598" s="10" t="s">
        <v>107</v>
      </c>
      <c r="X1598" s="10" t="s">
        <v>4857</v>
      </c>
    </row>
    <row r="1599" spans="1:24" s="4" customFormat="1" ht="80.099999999999994" customHeight="1" x14ac:dyDescent="0.25">
      <c r="A1599" s="9">
        <f t="shared" si="305"/>
        <v>1563</v>
      </c>
      <c r="B1599" s="9">
        <v>276</v>
      </c>
      <c r="C1599" s="9" t="s">
        <v>4873</v>
      </c>
      <c r="D1599" s="10" t="s">
        <v>4849</v>
      </c>
      <c r="E1599" s="9" t="s">
        <v>4850</v>
      </c>
      <c r="F1599" s="9" t="s">
        <v>5258</v>
      </c>
      <c r="G1599" s="9" t="s">
        <v>5259</v>
      </c>
      <c r="H1599" s="9" t="s">
        <v>5534</v>
      </c>
      <c r="I1599" s="9" t="s">
        <v>5980</v>
      </c>
      <c r="J1599" s="9" t="s">
        <v>5981</v>
      </c>
      <c r="K1599" s="9" t="s">
        <v>5258</v>
      </c>
      <c r="L1599" s="220">
        <v>28.573217</v>
      </c>
      <c r="M1599" s="220">
        <v>68.547619999999995</v>
      </c>
      <c r="N1599" s="9" t="s">
        <v>6</v>
      </c>
      <c r="O1599" s="9" t="s">
        <v>5248</v>
      </c>
      <c r="P1599" s="9" t="s">
        <v>8</v>
      </c>
      <c r="Q1599" s="9">
        <v>3</v>
      </c>
      <c r="R1599" s="9"/>
      <c r="S1599" s="9"/>
      <c r="T1599" s="9" t="s">
        <v>2773</v>
      </c>
      <c r="U1599" s="9">
        <v>52875</v>
      </c>
      <c r="V1599" s="9" t="s">
        <v>5249</v>
      </c>
      <c r="W1599" s="10" t="s">
        <v>107</v>
      </c>
      <c r="X1599" s="10" t="s">
        <v>4857</v>
      </c>
    </row>
    <row r="1600" spans="1:24" s="4" customFormat="1" ht="80.099999999999994" customHeight="1" x14ac:dyDescent="0.25">
      <c r="H1600" s="30"/>
      <c r="I1600" s="30"/>
      <c r="J1600" s="30"/>
      <c r="K1600" s="30"/>
      <c r="L1600" s="30"/>
      <c r="M1600" s="30"/>
      <c r="N1600" s="30"/>
      <c r="O1600" s="30"/>
      <c r="P1600" s="30"/>
      <c r="Q1600" s="198">
        <f>SUM(Q1324:Q1599)</f>
        <v>180</v>
      </c>
      <c r="R1600" s="198">
        <f t="shared" ref="R1600:S1600" si="306">SUM(R1324:R1599)</f>
        <v>399</v>
      </c>
      <c r="S1600" s="198">
        <f t="shared" si="306"/>
        <v>249</v>
      </c>
    </row>
    <row r="1601" spans="1:270" s="9" customFormat="1" ht="80.099999999999994" customHeight="1" x14ac:dyDescent="0.25">
      <c r="A1601" s="9">
        <f>A1599+1</f>
        <v>1564</v>
      </c>
      <c r="B1601" s="9">
        <v>1</v>
      </c>
      <c r="C1601" s="28" t="s">
        <v>3797</v>
      </c>
      <c r="D1601" s="10" t="s">
        <v>4395</v>
      </c>
      <c r="E1601" s="28" t="s">
        <v>4395</v>
      </c>
      <c r="F1601" s="28" t="s">
        <v>4418</v>
      </c>
      <c r="G1601" s="28" t="s">
        <v>4387</v>
      </c>
      <c r="H1601" s="28" t="s">
        <v>4419</v>
      </c>
      <c r="I1601" s="28" t="s">
        <v>4420</v>
      </c>
      <c r="J1601" s="28" t="s">
        <v>4421</v>
      </c>
      <c r="K1601" s="28" t="s">
        <v>4418</v>
      </c>
      <c r="L1601" s="28">
        <v>29.893985000000001</v>
      </c>
      <c r="M1601" s="28">
        <v>69.260581000000002</v>
      </c>
      <c r="N1601" s="28" t="s">
        <v>931</v>
      </c>
      <c r="O1601" s="28" t="s">
        <v>4422</v>
      </c>
      <c r="P1601" s="28" t="s">
        <v>931</v>
      </c>
      <c r="Q1601" s="102">
        <v>6</v>
      </c>
      <c r="R1601" s="64"/>
      <c r="S1601" s="41"/>
      <c r="T1601" s="28" t="s">
        <v>1275</v>
      </c>
      <c r="U1601" s="28">
        <v>70500</v>
      </c>
      <c r="V1601" s="28" t="s">
        <v>4423</v>
      </c>
      <c r="W1601" s="141" t="s">
        <v>107</v>
      </c>
      <c r="X1601" s="10" t="s">
        <v>4394</v>
      </c>
      <c r="Y1601" s="4"/>
      <c r="Z1601" s="179"/>
      <c r="AA1601" s="179"/>
      <c r="AB1601" s="179"/>
      <c r="AC1601" s="179"/>
      <c r="AD1601" s="179"/>
      <c r="AE1601" s="179"/>
      <c r="AF1601" s="179"/>
      <c r="AG1601" s="179"/>
      <c r="AH1601" s="179"/>
      <c r="AI1601" s="179"/>
      <c r="AJ1601" s="179"/>
      <c r="AK1601" s="179"/>
      <c r="AL1601" s="179"/>
      <c r="AM1601" s="179"/>
      <c r="AN1601" s="179"/>
      <c r="AO1601" s="179"/>
      <c r="AP1601" s="179"/>
      <c r="AQ1601" s="179"/>
      <c r="AR1601" s="179"/>
      <c r="AS1601" s="179"/>
      <c r="AT1601" s="179"/>
      <c r="AU1601" s="179"/>
      <c r="AV1601" s="179"/>
      <c r="AW1601" s="179"/>
      <c r="AX1601" s="179"/>
      <c r="AY1601" s="179"/>
      <c r="AZ1601" s="179"/>
      <c r="BA1601" s="179"/>
      <c r="BB1601" s="179"/>
      <c r="BC1601" s="179"/>
      <c r="BD1601" s="179"/>
      <c r="BE1601" s="179"/>
      <c r="BF1601" s="179"/>
      <c r="BG1601" s="179"/>
      <c r="BH1601" s="179"/>
      <c r="BI1601" s="179"/>
      <c r="BJ1601" s="179"/>
      <c r="BK1601" s="179"/>
      <c r="BL1601" s="179"/>
      <c r="BM1601" s="179"/>
      <c r="BN1601" s="179"/>
      <c r="BO1601" s="179"/>
      <c r="BP1601" s="179"/>
      <c r="BQ1601" s="179"/>
      <c r="BR1601" s="179"/>
      <c r="BS1601" s="179"/>
      <c r="BT1601" s="179"/>
      <c r="BU1601" s="179"/>
      <c r="BV1601" s="179"/>
      <c r="BW1601" s="179"/>
      <c r="BX1601" s="179"/>
      <c r="BY1601" s="179"/>
      <c r="BZ1601" s="179"/>
      <c r="CA1601" s="179"/>
      <c r="CB1601" s="179"/>
      <c r="CC1601" s="179"/>
      <c r="CD1601" s="179"/>
      <c r="CE1601" s="179"/>
      <c r="CF1601" s="179"/>
      <c r="CG1601" s="179"/>
      <c r="CH1601" s="179"/>
      <c r="CI1601" s="179"/>
      <c r="CJ1601" s="179"/>
      <c r="CK1601" s="179"/>
      <c r="CL1601" s="179"/>
      <c r="CM1601" s="179"/>
      <c r="CN1601" s="179"/>
      <c r="CO1601" s="179"/>
      <c r="CP1601" s="179"/>
      <c r="CQ1601" s="179"/>
      <c r="CR1601" s="179"/>
      <c r="CS1601" s="179"/>
      <c r="CT1601" s="179"/>
      <c r="CU1601" s="179"/>
      <c r="CV1601" s="179"/>
      <c r="CW1601" s="179"/>
      <c r="CX1601" s="179"/>
      <c r="CY1601" s="179"/>
      <c r="CZ1601" s="179"/>
      <c r="DA1601" s="179"/>
      <c r="DB1601" s="179"/>
      <c r="DC1601" s="179"/>
      <c r="DD1601" s="179"/>
      <c r="DE1601" s="179"/>
      <c r="DF1601" s="179"/>
      <c r="DG1601" s="179"/>
      <c r="DH1601" s="179"/>
      <c r="DI1601" s="179"/>
      <c r="DJ1601" s="179"/>
      <c r="DK1601" s="179"/>
      <c r="DL1601" s="179"/>
      <c r="DM1601" s="179"/>
      <c r="DN1601" s="179"/>
      <c r="DO1601" s="179"/>
      <c r="DP1601" s="179"/>
      <c r="DQ1601" s="179"/>
      <c r="DR1601" s="179"/>
      <c r="DS1601" s="179"/>
      <c r="DT1601" s="179"/>
      <c r="DU1601" s="179"/>
      <c r="DV1601" s="179"/>
      <c r="DW1601" s="179"/>
      <c r="DX1601" s="179"/>
      <c r="DY1601" s="179"/>
      <c r="DZ1601" s="179"/>
      <c r="EA1601" s="179"/>
      <c r="EB1601" s="179"/>
      <c r="EC1601" s="179"/>
      <c r="ED1601" s="179"/>
      <c r="EE1601" s="179"/>
      <c r="EF1601" s="179"/>
      <c r="EG1601" s="179"/>
      <c r="EH1601" s="179"/>
      <c r="EI1601" s="179"/>
      <c r="EJ1601" s="179"/>
      <c r="EK1601" s="179"/>
      <c r="EL1601" s="179"/>
      <c r="EM1601" s="179"/>
      <c r="EN1601" s="179"/>
      <c r="EO1601" s="179"/>
      <c r="EP1601" s="179"/>
      <c r="EQ1601" s="179"/>
      <c r="ER1601" s="179"/>
      <c r="ES1601" s="179"/>
      <c r="ET1601" s="179"/>
      <c r="EU1601" s="179"/>
      <c r="EV1601" s="179"/>
      <c r="EW1601" s="179"/>
      <c r="EX1601" s="179"/>
      <c r="EY1601" s="179"/>
      <c r="EZ1601" s="179"/>
      <c r="FA1601" s="179"/>
      <c r="FB1601" s="179"/>
      <c r="FC1601" s="179"/>
      <c r="FD1601" s="179"/>
      <c r="FE1601" s="179"/>
      <c r="FF1601" s="179"/>
      <c r="FG1601" s="179"/>
      <c r="FH1601" s="179"/>
      <c r="FI1601" s="179"/>
      <c r="FJ1601" s="179"/>
      <c r="FK1601" s="179"/>
      <c r="FL1601" s="179"/>
      <c r="FM1601" s="179"/>
      <c r="FN1601" s="179"/>
      <c r="FO1601" s="179"/>
      <c r="FP1601" s="179"/>
      <c r="FQ1601" s="179"/>
      <c r="FR1601" s="179"/>
      <c r="FS1601" s="179"/>
      <c r="FT1601" s="179"/>
      <c r="FU1601" s="179"/>
      <c r="FV1601" s="179"/>
      <c r="FW1601" s="179"/>
      <c r="FX1601" s="179"/>
      <c r="FY1601" s="179"/>
      <c r="FZ1601" s="179"/>
      <c r="GA1601" s="179"/>
      <c r="GB1601" s="179"/>
      <c r="GC1601" s="179"/>
      <c r="GD1601" s="179"/>
      <c r="GE1601" s="179"/>
      <c r="GF1601" s="179"/>
      <c r="GG1601" s="179"/>
      <c r="GH1601" s="179"/>
      <c r="GI1601" s="179"/>
      <c r="GJ1601" s="179"/>
      <c r="GK1601" s="179"/>
      <c r="GL1601" s="179"/>
      <c r="GM1601" s="179"/>
      <c r="GN1601" s="179"/>
      <c r="GO1601" s="179"/>
      <c r="GP1601" s="179"/>
      <c r="GQ1601" s="179"/>
      <c r="GR1601" s="179"/>
      <c r="GS1601" s="179"/>
      <c r="GT1601" s="179"/>
      <c r="GU1601" s="179"/>
      <c r="GV1601" s="179"/>
      <c r="GW1601" s="179"/>
      <c r="GX1601" s="179"/>
      <c r="GY1601" s="179"/>
      <c r="GZ1601" s="179"/>
      <c r="HA1601" s="179"/>
      <c r="HB1601" s="179"/>
      <c r="HC1601" s="179"/>
      <c r="HD1601" s="179"/>
      <c r="HE1601" s="179"/>
      <c r="HF1601" s="179"/>
      <c r="HG1601" s="179"/>
      <c r="HH1601" s="179"/>
      <c r="HI1601" s="179"/>
      <c r="HJ1601" s="179"/>
      <c r="HK1601" s="179"/>
      <c r="HL1601" s="179"/>
      <c r="HM1601" s="179"/>
      <c r="HN1601" s="179"/>
      <c r="HO1601" s="179"/>
      <c r="HP1601" s="179"/>
      <c r="HQ1601" s="179"/>
      <c r="HR1601" s="179"/>
      <c r="HS1601" s="179"/>
      <c r="HT1601" s="179"/>
      <c r="HU1601" s="179"/>
      <c r="HV1601" s="179"/>
      <c r="HW1601" s="179"/>
      <c r="HX1601" s="179"/>
      <c r="HY1601" s="179"/>
      <c r="HZ1601" s="179"/>
      <c r="IA1601" s="179"/>
      <c r="IB1601" s="179"/>
      <c r="IC1601" s="179"/>
      <c r="ID1601" s="179"/>
      <c r="IE1601" s="179"/>
      <c r="IF1601" s="179"/>
      <c r="IG1601" s="179"/>
      <c r="IH1601" s="179"/>
      <c r="II1601" s="179"/>
      <c r="IJ1601" s="179"/>
      <c r="IK1601" s="179"/>
      <c r="IL1601" s="179"/>
      <c r="IM1601" s="179"/>
      <c r="IN1601" s="179"/>
      <c r="IO1601" s="179"/>
      <c r="IP1601" s="179"/>
      <c r="IQ1601" s="179"/>
      <c r="IR1601" s="179"/>
      <c r="IS1601" s="179"/>
      <c r="IT1601" s="179"/>
      <c r="IU1601" s="179"/>
      <c r="IV1601" s="179"/>
      <c r="IW1601" s="179"/>
      <c r="IX1601" s="179"/>
      <c r="IY1601" s="179"/>
      <c r="IZ1601" s="179"/>
      <c r="JA1601" s="179"/>
      <c r="JB1601" s="179"/>
      <c r="JC1601" s="179"/>
      <c r="JD1601" s="179"/>
      <c r="JE1601" s="179"/>
      <c r="JF1601" s="179"/>
      <c r="JG1601" s="179"/>
      <c r="JH1601" s="179"/>
      <c r="JI1601" s="179"/>
      <c r="JJ1601" s="61"/>
    </row>
    <row r="1602" spans="1:270" s="4" customFormat="1" ht="80.099999999999994" customHeight="1" x14ac:dyDescent="0.25">
      <c r="D1602" s="221"/>
      <c r="H1602" s="31"/>
      <c r="I1602" s="31"/>
      <c r="J1602" s="31"/>
      <c r="K1602" s="31"/>
      <c r="L1602" s="31"/>
      <c r="M1602" s="31"/>
      <c r="N1602" s="31"/>
      <c r="O1602" s="31"/>
      <c r="P1602" s="31"/>
      <c r="Q1602" s="222">
        <f>SUM(Q1601)</f>
        <v>6</v>
      </c>
      <c r="R1602" s="222">
        <f t="shared" ref="R1602:S1602" si="307">SUM(R1601)</f>
        <v>0</v>
      </c>
      <c r="S1602" s="222">
        <f t="shared" si="307"/>
        <v>0</v>
      </c>
      <c r="T1602" s="31"/>
      <c r="U1602" s="31"/>
      <c r="V1602" s="31"/>
      <c r="W1602" s="31"/>
      <c r="Z1602" s="179"/>
      <c r="AA1602" s="179"/>
      <c r="AB1602" s="179"/>
      <c r="AC1602" s="179"/>
      <c r="AD1602" s="179"/>
      <c r="AE1602" s="179"/>
      <c r="AF1602" s="179"/>
      <c r="AG1602" s="179"/>
      <c r="AH1602" s="179"/>
      <c r="AI1602" s="179"/>
      <c r="AJ1602" s="179"/>
      <c r="AK1602" s="179"/>
      <c r="AL1602" s="179"/>
      <c r="AM1602" s="179"/>
      <c r="AN1602" s="179"/>
      <c r="AO1602" s="179"/>
      <c r="AP1602" s="179"/>
      <c r="AQ1602" s="179"/>
      <c r="AR1602" s="179"/>
      <c r="AS1602" s="179"/>
      <c r="AT1602" s="179"/>
      <c r="AU1602" s="179"/>
      <c r="AV1602" s="179"/>
      <c r="AW1602" s="179"/>
      <c r="AX1602" s="179"/>
      <c r="AY1602" s="179"/>
      <c r="AZ1602" s="179"/>
      <c r="BA1602" s="179"/>
      <c r="BB1602" s="179"/>
      <c r="BC1602" s="179"/>
      <c r="BD1602" s="179"/>
      <c r="BE1602" s="179"/>
      <c r="BF1602" s="179"/>
      <c r="BG1602" s="179"/>
      <c r="BH1602" s="179"/>
      <c r="BI1602" s="179"/>
      <c r="BJ1602" s="179"/>
      <c r="BK1602" s="179"/>
      <c r="BL1602" s="179"/>
      <c r="BM1602" s="179"/>
      <c r="BN1602" s="179"/>
      <c r="BO1602" s="179"/>
      <c r="BP1602" s="179"/>
      <c r="BQ1602" s="179"/>
      <c r="BR1602" s="179"/>
      <c r="BS1602" s="179"/>
      <c r="BT1602" s="179"/>
      <c r="BU1602" s="179"/>
      <c r="BV1602" s="179"/>
      <c r="BW1602" s="179"/>
      <c r="BX1602" s="179"/>
      <c r="BY1602" s="179"/>
      <c r="BZ1602" s="179"/>
      <c r="CA1602" s="179"/>
      <c r="CB1602" s="179"/>
      <c r="CC1602" s="179"/>
      <c r="CD1602" s="179"/>
      <c r="CE1602" s="179"/>
      <c r="CF1602" s="179"/>
      <c r="CG1602" s="179"/>
      <c r="CH1602" s="179"/>
      <c r="CI1602" s="179"/>
      <c r="CJ1602" s="179"/>
      <c r="CK1602" s="179"/>
      <c r="CL1602" s="179"/>
      <c r="CM1602" s="179"/>
      <c r="CN1602" s="179"/>
      <c r="CO1602" s="179"/>
      <c r="CP1602" s="179"/>
      <c r="CQ1602" s="179"/>
      <c r="CR1602" s="179"/>
      <c r="CS1602" s="179"/>
      <c r="CT1602" s="179"/>
      <c r="CU1602" s="179"/>
      <c r="CV1602" s="179"/>
      <c r="CW1602" s="179"/>
      <c r="CX1602" s="179"/>
      <c r="CY1602" s="179"/>
      <c r="CZ1602" s="179"/>
      <c r="DA1602" s="179"/>
      <c r="DB1602" s="179"/>
      <c r="DC1602" s="179"/>
      <c r="DD1602" s="179"/>
      <c r="DE1602" s="179"/>
      <c r="DF1602" s="179"/>
      <c r="DG1602" s="179"/>
      <c r="DH1602" s="179"/>
      <c r="DI1602" s="179"/>
      <c r="DJ1602" s="179"/>
      <c r="DK1602" s="179"/>
      <c r="DL1602" s="179"/>
      <c r="DM1602" s="179"/>
      <c r="DN1602" s="179"/>
      <c r="DO1602" s="179"/>
      <c r="DP1602" s="179"/>
      <c r="DQ1602" s="179"/>
      <c r="DR1602" s="179"/>
      <c r="DS1602" s="179"/>
      <c r="DT1602" s="179"/>
      <c r="DU1602" s="179"/>
      <c r="DV1602" s="179"/>
      <c r="DW1602" s="179"/>
      <c r="DX1602" s="179"/>
      <c r="DY1602" s="179"/>
      <c r="DZ1602" s="179"/>
      <c r="EA1602" s="179"/>
      <c r="EB1602" s="179"/>
      <c r="EC1602" s="179"/>
      <c r="ED1602" s="179"/>
      <c r="EE1602" s="179"/>
      <c r="EF1602" s="179"/>
      <c r="EG1602" s="179"/>
      <c r="EH1602" s="179"/>
      <c r="EI1602" s="179"/>
      <c r="EJ1602" s="179"/>
      <c r="EK1602" s="179"/>
      <c r="EL1602" s="179"/>
      <c r="EM1602" s="179"/>
      <c r="EN1602" s="179"/>
      <c r="EO1602" s="179"/>
      <c r="EP1602" s="179"/>
      <c r="EQ1602" s="179"/>
      <c r="ER1602" s="179"/>
      <c r="ES1602" s="179"/>
      <c r="ET1602" s="179"/>
      <c r="EU1602" s="179"/>
      <c r="EV1602" s="179"/>
      <c r="EW1602" s="179"/>
      <c r="EX1602" s="179"/>
      <c r="EY1602" s="179"/>
      <c r="EZ1602" s="179"/>
      <c r="FA1602" s="179"/>
      <c r="FB1602" s="179"/>
      <c r="FC1602" s="179"/>
      <c r="FD1602" s="179"/>
      <c r="FE1602" s="179"/>
      <c r="FF1602" s="179"/>
      <c r="FG1602" s="179"/>
      <c r="FH1602" s="179"/>
      <c r="FI1602" s="179"/>
      <c r="FJ1602" s="179"/>
      <c r="FK1602" s="179"/>
      <c r="FL1602" s="179"/>
      <c r="FM1602" s="179"/>
      <c r="FN1602" s="179"/>
      <c r="FO1602" s="179"/>
      <c r="FP1602" s="179"/>
      <c r="FQ1602" s="179"/>
      <c r="FR1602" s="179"/>
      <c r="FS1602" s="179"/>
      <c r="FT1602" s="179"/>
      <c r="FU1602" s="179"/>
      <c r="FV1602" s="179"/>
      <c r="FW1602" s="179"/>
      <c r="FX1602" s="179"/>
      <c r="FY1602" s="179"/>
      <c r="FZ1602" s="179"/>
      <c r="GA1602" s="179"/>
      <c r="GB1602" s="179"/>
      <c r="GC1602" s="179"/>
      <c r="GD1602" s="179"/>
      <c r="GE1602" s="179"/>
      <c r="GF1602" s="179"/>
      <c r="GG1602" s="179"/>
      <c r="GH1602" s="179"/>
      <c r="GI1602" s="179"/>
      <c r="GJ1602" s="179"/>
      <c r="GK1602" s="179"/>
      <c r="GL1602" s="179"/>
      <c r="GM1602" s="179"/>
      <c r="GN1602" s="179"/>
      <c r="GO1602" s="179"/>
      <c r="GP1602" s="179"/>
      <c r="GQ1602" s="179"/>
      <c r="GR1602" s="179"/>
      <c r="GS1602" s="179"/>
      <c r="GT1602" s="179"/>
      <c r="GU1602" s="179"/>
      <c r="GV1602" s="179"/>
      <c r="GW1602" s="179"/>
      <c r="GX1602" s="179"/>
      <c r="GY1602" s="179"/>
      <c r="GZ1602" s="179"/>
      <c r="HA1602" s="179"/>
      <c r="HB1602" s="179"/>
      <c r="HC1602" s="179"/>
      <c r="HD1602" s="179"/>
      <c r="HE1602" s="179"/>
      <c r="HF1602" s="179"/>
      <c r="HG1602" s="179"/>
      <c r="HH1602" s="179"/>
      <c r="HI1602" s="179"/>
      <c r="HJ1602" s="179"/>
      <c r="HK1602" s="179"/>
      <c r="HL1602" s="179"/>
      <c r="HM1602" s="179"/>
      <c r="HN1602" s="179"/>
      <c r="HO1602" s="179"/>
      <c r="HP1602" s="179"/>
      <c r="HQ1602" s="179"/>
      <c r="HR1602" s="179"/>
      <c r="HS1602" s="179"/>
      <c r="HT1602" s="179"/>
      <c r="HU1602" s="179"/>
      <c r="HV1602" s="179"/>
      <c r="HW1602" s="179"/>
      <c r="HX1602" s="179"/>
      <c r="HY1602" s="179"/>
      <c r="HZ1602" s="179"/>
      <c r="IA1602" s="179"/>
      <c r="IB1602" s="179"/>
      <c r="IC1602" s="179"/>
      <c r="ID1602" s="179"/>
      <c r="IE1602" s="179"/>
      <c r="IF1602" s="179"/>
      <c r="IG1602" s="179"/>
      <c r="IH1602" s="179"/>
      <c r="II1602" s="179"/>
      <c r="IJ1602" s="179"/>
      <c r="IK1602" s="179"/>
      <c r="IL1602" s="179"/>
      <c r="IM1602" s="179"/>
      <c r="IN1602" s="179"/>
      <c r="IO1602" s="179"/>
      <c r="IP1602" s="179"/>
      <c r="IQ1602" s="179"/>
      <c r="IR1602" s="179"/>
      <c r="IS1602" s="179"/>
      <c r="IT1602" s="179"/>
      <c r="IU1602" s="179"/>
      <c r="IV1602" s="179"/>
      <c r="IW1602" s="179"/>
      <c r="IX1602" s="179"/>
      <c r="IY1602" s="179"/>
      <c r="IZ1602" s="179"/>
      <c r="JA1602" s="179"/>
      <c r="JB1602" s="179"/>
      <c r="JC1602" s="179"/>
      <c r="JD1602" s="179"/>
      <c r="JE1602" s="179"/>
      <c r="JF1602" s="179"/>
      <c r="JG1602" s="179"/>
      <c r="JH1602" s="179"/>
      <c r="JI1602" s="179"/>
    </row>
    <row r="1603" spans="1:270" s="31" customFormat="1" ht="80.099999999999994" customHeight="1" x14ac:dyDescent="0.25">
      <c r="A1603" s="9">
        <f>A1601+1</f>
        <v>1565</v>
      </c>
      <c r="B1603" s="28">
        <v>1</v>
      </c>
      <c r="C1603" s="28" t="s">
        <v>103</v>
      </c>
      <c r="D1603" s="10" t="s">
        <v>2696</v>
      </c>
      <c r="E1603" s="28" t="s">
        <v>2697</v>
      </c>
      <c r="F1603" s="47" t="s">
        <v>2698</v>
      </c>
      <c r="G1603" s="47" t="s">
        <v>2699</v>
      </c>
      <c r="H1603" s="47" t="s">
        <v>2700</v>
      </c>
      <c r="I1603" s="121" t="s">
        <v>2701</v>
      </c>
      <c r="J1603" s="28">
        <v>33442448505</v>
      </c>
      <c r="K1603" s="47" t="s">
        <v>2698</v>
      </c>
      <c r="L1603" s="28">
        <v>28.37941</v>
      </c>
      <c r="M1603" s="28">
        <v>67.369669999999999</v>
      </c>
      <c r="N1603" s="28" t="s">
        <v>931</v>
      </c>
      <c r="O1603" s="28" t="s">
        <v>1310</v>
      </c>
      <c r="P1603" s="47" t="s">
        <v>8</v>
      </c>
      <c r="Q1603" s="122">
        <v>6</v>
      </c>
      <c r="R1603" s="122">
        <v>0</v>
      </c>
      <c r="S1603" s="122">
        <v>0</v>
      </c>
      <c r="T1603" s="28" t="s">
        <v>1275</v>
      </c>
      <c r="U1603" s="28">
        <v>105750</v>
      </c>
      <c r="V1603" s="28" t="s">
        <v>258</v>
      </c>
      <c r="W1603" s="5" t="s">
        <v>107</v>
      </c>
      <c r="X1603" s="9" t="s">
        <v>3741</v>
      </c>
      <c r="Y1603" s="4"/>
    </row>
    <row r="1604" spans="1:270" s="4" customFormat="1" ht="80.099999999999994" customHeight="1" x14ac:dyDescent="0.25">
      <c r="C1604" s="179"/>
      <c r="D1604" s="179"/>
      <c r="E1604" s="179"/>
      <c r="F1604" s="179"/>
      <c r="G1604" s="179"/>
      <c r="H1604" s="179"/>
      <c r="I1604" s="179"/>
      <c r="J1604" s="179"/>
      <c r="K1604" s="179"/>
      <c r="L1604" s="179"/>
      <c r="M1604" s="179"/>
      <c r="N1604" s="179"/>
      <c r="O1604" s="179"/>
      <c r="P1604" s="179"/>
      <c r="Q1604" s="187">
        <f>SUM(Q1603:Q1603)</f>
        <v>6</v>
      </c>
      <c r="R1604" s="187">
        <f t="shared" ref="R1604:S1604" si="308">SUM(R1603:R1603)</f>
        <v>0</v>
      </c>
      <c r="S1604" s="187">
        <f t="shared" si="308"/>
        <v>0</v>
      </c>
      <c r="T1604" s="179"/>
      <c r="U1604" s="179"/>
      <c r="V1604" s="179"/>
      <c r="W1604" s="179"/>
    </row>
    <row r="1605" spans="1:270" s="4" customFormat="1" ht="80.099999999999994" customHeight="1" x14ac:dyDescent="0.25">
      <c r="A1605" s="9">
        <f>A1603+1</f>
        <v>1566</v>
      </c>
      <c r="B1605" s="9">
        <v>1</v>
      </c>
      <c r="C1605" s="11" t="s">
        <v>109</v>
      </c>
      <c r="D1605" s="10" t="s">
        <v>926</v>
      </c>
      <c r="E1605" s="9" t="s">
        <v>927</v>
      </c>
      <c r="F1605" s="9" t="s">
        <v>928</v>
      </c>
      <c r="G1605" s="9" t="s">
        <v>928</v>
      </c>
      <c r="H1605" s="9" t="s">
        <v>929</v>
      </c>
      <c r="I1605" s="9" t="s">
        <v>930</v>
      </c>
      <c r="J1605" s="9">
        <v>812022072</v>
      </c>
      <c r="K1605" s="9" t="s">
        <v>928</v>
      </c>
      <c r="L1605" s="9">
        <v>30.177589999999999</v>
      </c>
      <c r="M1605" s="9">
        <v>67.221310000000003</v>
      </c>
      <c r="N1605" s="9" t="s">
        <v>931</v>
      </c>
      <c r="O1605" s="9" t="s">
        <v>932</v>
      </c>
      <c r="P1605" s="9" t="s">
        <v>8</v>
      </c>
      <c r="Q1605" s="9"/>
      <c r="R1605" s="9"/>
      <c r="S1605" s="9">
        <v>2</v>
      </c>
      <c r="T1605" s="9" t="s">
        <v>933</v>
      </c>
      <c r="U1605" s="9">
        <v>25245</v>
      </c>
      <c r="V1605" s="28" t="s">
        <v>10</v>
      </c>
      <c r="W1605" s="10" t="s">
        <v>11</v>
      </c>
      <c r="X1605" s="9" t="s">
        <v>12</v>
      </c>
    </row>
    <row r="1606" spans="1:270" s="4" customFormat="1" ht="80.099999999999994" customHeight="1" x14ac:dyDescent="0.25">
      <c r="A1606" s="9">
        <f>A1605+1</f>
        <v>1567</v>
      </c>
      <c r="B1606" s="9">
        <f>B1605+1</f>
        <v>2</v>
      </c>
      <c r="C1606" s="11" t="s">
        <v>109</v>
      </c>
      <c r="D1606" s="10" t="s">
        <v>926</v>
      </c>
      <c r="E1606" s="9" t="s">
        <v>927</v>
      </c>
      <c r="F1606" s="9" t="s">
        <v>934</v>
      </c>
      <c r="G1606" s="9" t="s">
        <v>928</v>
      </c>
      <c r="H1606" s="9" t="s">
        <v>935</v>
      </c>
      <c r="I1606" s="9" t="s">
        <v>936</v>
      </c>
      <c r="J1606" s="9">
        <v>812022072</v>
      </c>
      <c r="K1606" s="9" t="s">
        <v>934</v>
      </c>
      <c r="L1606" s="9">
        <v>30.082129999999999</v>
      </c>
      <c r="M1606" s="9">
        <v>67.546610000000001</v>
      </c>
      <c r="N1606" s="9" t="s">
        <v>931</v>
      </c>
      <c r="O1606" s="9" t="s">
        <v>932</v>
      </c>
      <c r="P1606" s="9" t="s">
        <v>8</v>
      </c>
      <c r="Q1606" s="9"/>
      <c r="R1606" s="9"/>
      <c r="S1606" s="9">
        <v>2</v>
      </c>
      <c r="T1606" s="9" t="s">
        <v>933</v>
      </c>
      <c r="U1606" s="9">
        <v>25245</v>
      </c>
      <c r="V1606" s="28" t="s">
        <v>10</v>
      </c>
      <c r="W1606" s="10" t="s">
        <v>11</v>
      </c>
      <c r="X1606" s="9" t="s">
        <v>12</v>
      </c>
    </row>
    <row r="1607" spans="1:270" s="4" customFormat="1" ht="80.099999999999994" customHeight="1" x14ac:dyDescent="0.25">
      <c r="A1607" s="9">
        <f t="shared" ref="A1607:B1609" si="309">A1606+1</f>
        <v>1568</v>
      </c>
      <c r="B1607" s="9">
        <f>B1606+1</f>
        <v>3</v>
      </c>
      <c r="C1607" s="11" t="s">
        <v>109</v>
      </c>
      <c r="D1607" s="10" t="s">
        <v>926</v>
      </c>
      <c r="E1607" s="9" t="s">
        <v>926</v>
      </c>
      <c r="F1607" s="9" t="s">
        <v>937</v>
      </c>
      <c r="G1607" s="9" t="s">
        <v>280</v>
      </c>
      <c r="H1607" s="9" t="s">
        <v>701</v>
      </c>
      <c r="I1607" s="9" t="s">
        <v>938</v>
      </c>
      <c r="J1607" s="9">
        <v>33233493790</v>
      </c>
      <c r="K1607" s="9" t="s">
        <v>937</v>
      </c>
      <c r="L1607" s="9">
        <v>30.112950000000001</v>
      </c>
      <c r="M1607" s="9" t="s">
        <v>8090</v>
      </c>
      <c r="N1607" s="9" t="s">
        <v>931</v>
      </c>
      <c r="O1607" s="9" t="s">
        <v>932</v>
      </c>
      <c r="P1607" s="9" t="s">
        <v>8</v>
      </c>
      <c r="Q1607" s="9"/>
      <c r="R1607" s="9"/>
      <c r="S1607" s="9">
        <v>2</v>
      </c>
      <c r="T1607" s="9" t="s">
        <v>933</v>
      </c>
      <c r="U1607" s="9">
        <v>25245</v>
      </c>
      <c r="V1607" s="28" t="s">
        <v>10</v>
      </c>
      <c r="W1607" s="10" t="s">
        <v>11</v>
      </c>
      <c r="X1607" s="9" t="s">
        <v>12</v>
      </c>
    </row>
    <row r="1608" spans="1:270" s="4" customFormat="1" ht="80.099999999999994" customHeight="1" x14ac:dyDescent="0.25">
      <c r="A1608" s="9">
        <f t="shared" ref="A1608" si="310">A1607+1</f>
        <v>1569</v>
      </c>
      <c r="B1608" s="9">
        <f t="shared" si="309"/>
        <v>4</v>
      </c>
      <c r="C1608" s="11" t="s">
        <v>109</v>
      </c>
      <c r="D1608" s="10" t="s">
        <v>926</v>
      </c>
      <c r="E1608" s="9" t="s">
        <v>926</v>
      </c>
      <c r="F1608" s="9" t="s">
        <v>939</v>
      </c>
      <c r="G1608" s="9" t="s">
        <v>940</v>
      </c>
      <c r="H1608" s="9" t="s">
        <v>941</v>
      </c>
      <c r="I1608" s="9" t="s">
        <v>942</v>
      </c>
      <c r="J1608" s="9" t="s">
        <v>943</v>
      </c>
      <c r="K1608" s="9" t="s">
        <v>939</v>
      </c>
      <c r="L1608" s="9">
        <v>30.177561000000001</v>
      </c>
      <c r="M1608" s="9">
        <v>67.249989999999997</v>
      </c>
      <c r="N1608" s="9" t="s">
        <v>931</v>
      </c>
      <c r="O1608" s="9" t="s">
        <v>932</v>
      </c>
      <c r="P1608" s="9" t="s">
        <v>8</v>
      </c>
      <c r="Q1608" s="9"/>
      <c r="R1608" s="9"/>
      <c r="S1608" s="9">
        <v>2</v>
      </c>
      <c r="T1608" s="9" t="s">
        <v>933</v>
      </c>
      <c r="U1608" s="9">
        <v>25245</v>
      </c>
      <c r="V1608" s="28" t="s">
        <v>10</v>
      </c>
      <c r="W1608" s="10" t="s">
        <v>11</v>
      </c>
      <c r="X1608" s="9" t="s">
        <v>12</v>
      </c>
    </row>
    <row r="1609" spans="1:270" s="4" customFormat="1" ht="80.099999999999994" customHeight="1" x14ac:dyDescent="0.25">
      <c r="A1609" s="9">
        <f t="shared" ref="A1609" si="311">A1608+1</f>
        <v>1570</v>
      </c>
      <c r="B1609" s="9">
        <f t="shared" si="309"/>
        <v>5</v>
      </c>
      <c r="C1609" s="11" t="s">
        <v>109</v>
      </c>
      <c r="D1609" s="10" t="s">
        <v>926</v>
      </c>
      <c r="E1609" s="9" t="s">
        <v>926</v>
      </c>
      <c r="F1609" s="9" t="s">
        <v>939</v>
      </c>
      <c r="G1609" s="9" t="s">
        <v>940</v>
      </c>
      <c r="H1609" s="9" t="s">
        <v>944</v>
      </c>
      <c r="I1609" s="9" t="s">
        <v>945</v>
      </c>
      <c r="J1609" s="9" t="s">
        <v>946</v>
      </c>
      <c r="K1609" s="9" t="s">
        <v>939</v>
      </c>
      <c r="L1609" s="9">
        <v>30.17746</v>
      </c>
      <c r="M1609" s="9">
        <v>67.247280000000003</v>
      </c>
      <c r="N1609" s="9" t="s">
        <v>931</v>
      </c>
      <c r="O1609" s="9" t="s">
        <v>932</v>
      </c>
      <c r="P1609" s="9" t="s">
        <v>8</v>
      </c>
      <c r="Q1609" s="9"/>
      <c r="R1609" s="9"/>
      <c r="S1609" s="9">
        <v>2</v>
      </c>
      <c r="T1609" s="9" t="s">
        <v>933</v>
      </c>
      <c r="U1609" s="9">
        <v>25245</v>
      </c>
      <c r="V1609" s="28" t="s">
        <v>10</v>
      </c>
      <c r="W1609" s="10" t="s">
        <v>11</v>
      </c>
      <c r="X1609" s="9" t="s">
        <v>12</v>
      </c>
    </row>
    <row r="1610" spans="1:270" s="4" customFormat="1" ht="80.099999999999994" customHeight="1" x14ac:dyDescent="0.25">
      <c r="A1610" s="9">
        <f t="shared" ref="A1610" si="312">A1609+1</f>
        <v>1571</v>
      </c>
      <c r="B1610" s="9">
        <f t="shared" ref="B1610:B1673" si="313">B1609+1</f>
        <v>6</v>
      </c>
      <c r="C1610" s="11" t="s">
        <v>109</v>
      </c>
      <c r="D1610" s="10" t="s">
        <v>926</v>
      </c>
      <c r="E1610" s="9" t="s">
        <v>926</v>
      </c>
      <c r="F1610" s="9" t="s">
        <v>939</v>
      </c>
      <c r="G1610" s="9" t="s">
        <v>940</v>
      </c>
      <c r="H1610" s="9" t="s">
        <v>947</v>
      </c>
      <c r="I1610" s="9" t="s">
        <v>948</v>
      </c>
      <c r="J1610" s="9" t="s">
        <v>949</v>
      </c>
      <c r="K1610" s="9" t="s">
        <v>939</v>
      </c>
      <c r="L1610" s="9">
        <v>30.179570999999999</v>
      </c>
      <c r="M1610" s="9">
        <v>67.241560100000001</v>
      </c>
      <c r="N1610" s="9" t="s">
        <v>931</v>
      </c>
      <c r="O1610" s="9" t="s">
        <v>932</v>
      </c>
      <c r="P1610" s="9" t="s">
        <v>8</v>
      </c>
      <c r="Q1610" s="9"/>
      <c r="R1610" s="9"/>
      <c r="S1610" s="9">
        <v>2</v>
      </c>
      <c r="T1610" s="9" t="s">
        <v>933</v>
      </c>
      <c r="U1610" s="9">
        <v>25245</v>
      </c>
      <c r="V1610" s="28" t="s">
        <v>10</v>
      </c>
      <c r="W1610" s="10" t="s">
        <v>11</v>
      </c>
      <c r="X1610" s="9" t="s">
        <v>12</v>
      </c>
    </row>
    <row r="1611" spans="1:270" s="4" customFormat="1" ht="80.099999999999994" customHeight="1" x14ac:dyDescent="0.25">
      <c r="A1611" s="9">
        <f t="shared" ref="A1611" si="314">A1610+1</f>
        <v>1572</v>
      </c>
      <c r="B1611" s="9">
        <f t="shared" si="313"/>
        <v>7</v>
      </c>
      <c r="C1611" s="11" t="s">
        <v>109</v>
      </c>
      <c r="D1611" s="10" t="s">
        <v>926</v>
      </c>
      <c r="E1611" s="9" t="s">
        <v>926</v>
      </c>
      <c r="F1611" s="9" t="s">
        <v>939</v>
      </c>
      <c r="G1611" s="9" t="s">
        <v>940</v>
      </c>
      <c r="H1611" s="9" t="s">
        <v>950</v>
      </c>
      <c r="I1611" s="9" t="s">
        <v>951</v>
      </c>
      <c r="J1611" s="9" t="s">
        <v>952</v>
      </c>
      <c r="K1611" s="9" t="s">
        <v>939</v>
      </c>
      <c r="L1611" s="9">
        <v>30.171759999999999</v>
      </c>
      <c r="M1611" s="9">
        <v>67.244168999999999</v>
      </c>
      <c r="N1611" s="9" t="s">
        <v>931</v>
      </c>
      <c r="O1611" s="9" t="s">
        <v>932</v>
      </c>
      <c r="P1611" s="9" t="s">
        <v>8</v>
      </c>
      <c r="Q1611" s="9"/>
      <c r="R1611" s="9"/>
      <c r="S1611" s="9">
        <v>2</v>
      </c>
      <c r="T1611" s="9" t="s">
        <v>933</v>
      </c>
      <c r="U1611" s="9">
        <v>25245</v>
      </c>
      <c r="V1611" s="28" t="s">
        <v>10</v>
      </c>
      <c r="W1611" s="10" t="s">
        <v>11</v>
      </c>
      <c r="X1611" s="9" t="s">
        <v>12</v>
      </c>
    </row>
    <row r="1612" spans="1:270" s="4" customFormat="1" ht="80.099999999999994" customHeight="1" x14ac:dyDescent="0.25">
      <c r="A1612" s="9">
        <f t="shared" ref="A1612" si="315">A1611+1</f>
        <v>1573</v>
      </c>
      <c r="B1612" s="9">
        <f t="shared" si="313"/>
        <v>8</v>
      </c>
      <c r="C1612" s="11" t="s">
        <v>109</v>
      </c>
      <c r="D1612" s="10" t="s">
        <v>926</v>
      </c>
      <c r="E1612" s="9" t="s">
        <v>926</v>
      </c>
      <c r="F1612" s="9" t="s">
        <v>939</v>
      </c>
      <c r="G1612" s="9" t="s">
        <v>940</v>
      </c>
      <c r="H1612" s="9" t="s">
        <v>19</v>
      </c>
      <c r="I1612" s="9" t="s">
        <v>953</v>
      </c>
      <c r="J1612" s="9" t="s">
        <v>954</v>
      </c>
      <c r="K1612" s="9" t="s">
        <v>939</v>
      </c>
      <c r="L1612" s="9">
        <v>30.177289999999999</v>
      </c>
      <c r="M1612" s="9">
        <v>67.246139099999994</v>
      </c>
      <c r="N1612" s="9" t="s">
        <v>931</v>
      </c>
      <c r="O1612" s="9" t="s">
        <v>932</v>
      </c>
      <c r="P1612" s="9" t="s">
        <v>8</v>
      </c>
      <c r="Q1612" s="9"/>
      <c r="R1612" s="9"/>
      <c r="S1612" s="9">
        <v>2</v>
      </c>
      <c r="T1612" s="9" t="s">
        <v>933</v>
      </c>
      <c r="U1612" s="9">
        <v>25245</v>
      </c>
      <c r="V1612" s="28" t="s">
        <v>10</v>
      </c>
      <c r="W1612" s="10" t="s">
        <v>11</v>
      </c>
      <c r="X1612" s="9" t="s">
        <v>12</v>
      </c>
    </row>
    <row r="1613" spans="1:270" s="4" customFormat="1" ht="80.099999999999994" customHeight="1" x14ac:dyDescent="0.25">
      <c r="A1613" s="9">
        <f t="shared" ref="A1613" si="316">A1612+1</f>
        <v>1574</v>
      </c>
      <c r="B1613" s="9">
        <f t="shared" si="313"/>
        <v>9</v>
      </c>
      <c r="C1613" s="11" t="s">
        <v>109</v>
      </c>
      <c r="D1613" s="10" t="s">
        <v>926</v>
      </c>
      <c r="E1613" s="9" t="s">
        <v>926</v>
      </c>
      <c r="F1613" s="9" t="s">
        <v>939</v>
      </c>
      <c r="G1613" s="9" t="s">
        <v>940</v>
      </c>
      <c r="H1613" s="9" t="s">
        <v>955</v>
      </c>
      <c r="I1613" s="9" t="s">
        <v>956</v>
      </c>
      <c r="J1613" s="9" t="s">
        <v>957</v>
      </c>
      <c r="K1613" s="9" t="s">
        <v>939</v>
      </c>
      <c r="L1613" s="9">
        <v>30.171240000000001</v>
      </c>
      <c r="M1613" s="9">
        <v>67.247219999999999</v>
      </c>
      <c r="N1613" s="9" t="s">
        <v>931</v>
      </c>
      <c r="O1613" s="9" t="s">
        <v>932</v>
      </c>
      <c r="P1613" s="9" t="s">
        <v>8</v>
      </c>
      <c r="Q1613" s="9"/>
      <c r="R1613" s="9"/>
      <c r="S1613" s="9">
        <v>2</v>
      </c>
      <c r="T1613" s="9" t="s">
        <v>933</v>
      </c>
      <c r="U1613" s="9">
        <v>25245</v>
      </c>
      <c r="V1613" s="28" t="s">
        <v>10</v>
      </c>
      <c r="W1613" s="10" t="s">
        <v>11</v>
      </c>
      <c r="X1613" s="9" t="s">
        <v>12</v>
      </c>
    </row>
    <row r="1614" spans="1:270" s="4" customFormat="1" ht="80.099999999999994" customHeight="1" x14ac:dyDescent="0.25">
      <c r="A1614" s="9">
        <f t="shared" ref="A1614" si="317">A1613+1</f>
        <v>1575</v>
      </c>
      <c r="B1614" s="9">
        <f t="shared" si="313"/>
        <v>10</v>
      </c>
      <c r="C1614" s="11" t="s">
        <v>109</v>
      </c>
      <c r="D1614" s="10" t="s">
        <v>926</v>
      </c>
      <c r="E1614" s="9" t="s">
        <v>926</v>
      </c>
      <c r="F1614" s="9" t="s">
        <v>939</v>
      </c>
      <c r="G1614" s="9" t="s">
        <v>940</v>
      </c>
      <c r="H1614" s="9" t="s">
        <v>958</v>
      </c>
      <c r="I1614" s="9" t="s">
        <v>959</v>
      </c>
      <c r="J1614" s="9" t="s">
        <v>952</v>
      </c>
      <c r="K1614" s="9" t="s">
        <v>939</v>
      </c>
      <c r="L1614" s="9">
        <v>30.176988000000001</v>
      </c>
      <c r="M1614" s="9">
        <v>67.243320999999995</v>
      </c>
      <c r="N1614" s="9" t="s">
        <v>931</v>
      </c>
      <c r="O1614" s="9" t="s">
        <v>932</v>
      </c>
      <c r="P1614" s="9" t="s">
        <v>8</v>
      </c>
      <c r="Q1614" s="9"/>
      <c r="R1614" s="9"/>
      <c r="S1614" s="9">
        <v>2</v>
      </c>
      <c r="T1614" s="9" t="s">
        <v>933</v>
      </c>
      <c r="U1614" s="9">
        <v>25245</v>
      </c>
      <c r="V1614" s="28" t="s">
        <v>10</v>
      </c>
      <c r="W1614" s="10" t="s">
        <v>11</v>
      </c>
      <c r="X1614" s="9" t="s">
        <v>12</v>
      </c>
    </row>
    <row r="1615" spans="1:270" s="4" customFormat="1" ht="80.099999999999994" customHeight="1" x14ac:dyDescent="0.25">
      <c r="A1615" s="9">
        <f t="shared" ref="A1615" si="318">A1614+1</f>
        <v>1576</v>
      </c>
      <c r="B1615" s="9">
        <f t="shared" si="313"/>
        <v>11</v>
      </c>
      <c r="C1615" s="11" t="s">
        <v>109</v>
      </c>
      <c r="D1615" s="10" t="s">
        <v>926</v>
      </c>
      <c r="E1615" s="9" t="s">
        <v>926</v>
      </c>
      <c r="F1615" s="9" t="s">
        <v>960</v>
      </c>
      <c r="G1615" s="9" t="s">
        <v>940</v>
      </c>
      <c r="H1615" s="9" t="s">
        <v>739</v>
      </c>
      <c r="I1615" s="9" t="s">
        <v>961</v>
      </c>
      <c r="J1615" s="9">
        <v>33342457167</v>
      </c>
      <c r="K1615" s="9" t="s">
        <v>960</v>
      </c>
      <c r="L1615" s="9">
        <v>30.113800999999999</v>
      </c>
      <c r="M1615" s="9">
        <v>67.234361000000007</v>
      </c>
      <c r="N1615" s="9" t="s">
        <v>931</v>
      </c>
      <c r="O1615" s="9" t="s">
        <v>932</v>
      </c>
      <c r="P1615" s="9" t="s">
        <v>8</v>
      </c>
      <c r="Q1615" s="9"/>
      <c r="R1615" s="9"/>
      <c r="S1615" s="9">
        <v>2</v>
      </c>
      <c r="T1615" s="9" t="s">
        <v>933</v>
      </c>
      <c r="U1615" s="9">
        <v>25245</v>
      </c>
      <c r="V1615" s="28" t="s">
        <v>10</v>
      </c>
      <c r="W1615" s="10" t="s">
        <v>11</v>
      </c>
      <c r="X1615" s="9" t="s">
        <v>12</v>
      </c>
    </row>
    <row r="1616" spans="1:270" s="4" customFormat="1" ht="80.099999999999994" customHeight="1" x14ac:dyDescent="0.25">
      <c r="A1616" s="9">
        <f t="shared" ref="A1616" si="319">A1615+1</f>
        <v>1577</v>
      </c>
      <c r="B1616" s="9">
        <f t="shared" si="313"/>
        <v>12</v>
      </c>
      <c r="C1616" s="11" t="s">
        <v>109</v>
      </c>
      <c r="D1616" s="10" t="s">
        <v>926</v>
      </c>
      <c r="E1616" s="9" t="s">
        <v>926</v>
      </c>
      <c r="F1616" s="9" t="s">
        <v>960</v>
      </c>
      <c r="G1616" s="9" t="s">
        <v>940</v>
      </c>
      <c r="H1616" s="9" t="s">
        <v>604</v>
      </c>
      <c r="I1616" s="9" t="s">
        <v>962</v>
      </c>
      <c r="J1616" s="9" t="s">
        <v>963</v>
      </c>
      <c r="K1616" s="9" t="s">
        <v>960</v>
      </c>
      <c r="L1616" s="9">
        <v>30.11279</v>
      </c>
      <c r="M1616" s="9">
        <v>67.231369999999998</v>
      </c>
      <c r="N1616" s="9" t="s">
        <v>931</v>
      </c>
      <c r="O1616" s="9" t="s">
        <v>932</v>
      </c>
      <c r="P1616" s="9" t="s">
        <v>8</v>
      </c>
      <c r="Q1616" s="9"/>
      <c r="R1616" s="9"/>
      <c r="S1616" s="9">
        <v>2</v>
      </c>
      <c r="T1616" s="9" t="s">
        <v>933</v>
      </c>
      <c r="U1616" s="9">
        <v>25245</v>
      </c>
      <c r="V1616" s="28" t="s">
        <v>10</v>
      </c>
      <c r="W1616" s="10" t="s">
        <v>11</v>
      </c>
      <c r="X1616" s="9" t="s">
        <v>12</v>
      </c>
    </row>
    <row r="1617" spans="1:24" s="4" customFormat="1" ht="80.099999999999994" customHeight="1" x14ac:dyDescent="0.25">
      <c r="A1617" s="9">
        <f t="shared" ref="A1617" si="320">A1616+1</f>
        <v>1578</v>
      </c>
      <c r="B1617" s="9">
        <f t="shared" si="313"/>
        <v>13</v>
      </c>
      <c r="C1617" s="11" t="s">
        <v>109</v>
      </c>
      <c r="D1617" s="10" t="s">
        <v>926</v>
      </c>
      <c r="E1617" s="9" t="s">
        <v>926</v>
      </c>
      <c r="F1617" s="9" t="s">
        <v>964</v>
      </c>
      <c r="G1617" s="9" t="s">
        <v>940</v>
      </c>
      <c r="H1617" s="9" t="s">
        <v>965</v>
      </c>
      <c r="I1617" s="9" t="s">
        <v>966</v>
      </c>
      <c r="J1617" s="9" t="s">
        <v>967</v>
      </c>
      <c r="K1617" s="9" t="s">
        <v>964</v>
      </c>
      <c r="L1617" s="9">
        <v>30.150970999999998</v>
      </c>
      <c r="M1617" s="9">
        <v>67.318989999999999</v>
      </c>
      <c r="N1617" s="9" t="s">
        <v>931</v>
      </c>
      <c r="O1617" s="9" t="s">
        <v>932</v>
      </c>
      <c r="P1617" s="9" t="s">
        <v>8</v>
      </c>
      <c r="Q1617" s="9"/>
      <c r="R1617" s="9"/>
      <c r="S1617" s="9">
        <v>2</v>
      </c>
      <c r="T1617" s="9" t="s">
        <v>933</v>
      </c>
      <c r="U1617" s="9">
        <v>25245</v>
      </c>
      <c r="V1617" s="28" t="s">
        <v>10</v>
      </c>
      <c r="W1617" s="10" t="s">
        <v>11</v>
      </c>
      <c r="X1617" s="9" t="s">
        <v>12</v>
      </c>
    </row>
    <row r="1618" spans="1:24" s="4" customFormat="1" ht="80.099999999999994" customHeight="1" x14ac:dyDescent="0.25">
      <c r="A1618" s="9">
        <f t="shared" ref="A1618" si="321">A1617+1</f>
        <v>1579</v>
      </c>
      <c r="B1618" s="9">
        <f t="shared" si="313"/>
        <v>14</v>
      </c>
      <c r="C1618" s="11" t="s">
        <v>109</v>
      </c>
      <c r="D1618" s="10" t="s">
        <v>926</v>
      </c>
      <c r="E1618" s="9" t="s">
        <v>926</v>
      </c>
      <c r="F1618" s="9" t="s">
        <v>968</v>
      </c>
      <c r="G1618" s="9" t="s">
        <v>969</v>
      </c>
      <c r="H1618" s="9" t="s">
        <v>35</v>
      </c>
      <c r="I1618" s="9" t="s">
        <v>970</v>
      </c>
      <c r="J1618" s="9" t="s">
        <v>971</v>
      </c>
      <c r="K1618" s="9" t="s">
        <v>968</v>
      </c>
      <c r="L1618" s="9">
        <v>30.113800000000001</v>
      </c>
      <c r="M1618" s="9">
        <v>67.234359999999995</v>
      </c>
      <c r="N1618" s="9" t="s">
        <v>931</v>
      </c>
      <c r="O1618" s="9" t="s">
        <v>932</v>
      </c>
      <c r="P1618" s="9" t="s">
        <v>8</v>
      </c>
      <c r="Q1618" s="9"/>
      <c r="R1618" s="9"/>
      <c r="S1618" s="9">
        <v>2</v>
      </c>
      <c r="T1618" s="9" t="s">
        <v>933</v>
      </c>
      <c r="U1618" s="9">
        <v>25245</v>
      </c>
      <c r="V1618" s="28" t="s">
        <v>10</v>
      </c>
      <c r="W1618" s="10" t="s">
        <v>11</v>
      </c>
      <c r="X1618" s="9" t="s">
        <v>12</v>
      </c>
    </row>
    <row r="1619" spans="1:24" s="4" customFormat="1" ht="80.099999999999994" customHeight="1" x14ac:dyDescent="0.25">
      <c r="A1619" s="9">
        <f t="shared" ref="A1619" si="322">A1618+1</f>
        <v>1580</v>
      </c>
      <c r="B1619" s="9">
        <f t="shared" si="313"/>
        <v>15</v>
      </c>
      <c r="C1619" s="11" t="s">
        <v>109</v>
      </c>
      <c r="D1619" s="10" t="s">
        <v>926</v>
      </c>
      <c r="E1619" s="9" t="s">
        <v>926</v>
      </c>
      <c r="F1619" s="9" t="s">
        <v>972</v>
      </c>
      <c r="G1619" s="9" t="s">
        <v>973</v>
      </c>
      <c r="H1619" s="9" t="s">
        <v>974</v>
      </c>
      <c r="I1619" s="9" t="s">
        <v>975</v>
      </c>
      <c r="J1619" s="9" t="s">
        <v>976</v>
      </c>
      <c r="K1619" s="9" t="s">
        <v>972</v>
      </c>
      <c r="L1619" s="9">
        <v>30.180031</v>
      </c>
      <c r="M1619" s="9">
        <v>67.212781000000007</v>
      </c>
      <c r="N1619" s="9" t="s">
        <v>931</v>
      </c>
      <c r="O1619" s="9" t="s">
        <v>932</v>
      </c>
      <c r="P1619" s="9" t="s">
        <v>8</v>
      </c>
      <c r="Q1619" s="9"/>
      <c r="R1619" s="9"/>
      <c r="S1619" s="9">
        <v>2</v>
      </c>
      <c r="T1619" s="9" t="s">
        <v>933</v>
      </c>
      <c r="U1619" s="9">
        <v>25245</v>
      </c>
      <c r="V1619" s="28" t="s">
        <v>10</v>
      </c>
      <c r="W1619" s="10" t="s">
        <v>11</v>
      </c>
      <c r="X1619" s="9" t="s">
        <v>12</v>
      </c>
    </row>
    <row r="1620" spans="1:24" s="4" customFormat="1" ht="80.099999999999994" customHeight="1" x14ac:dyDescent="0.25">
      <c r="A1620" s="9">
        <f t="shared" ref="A1620" si="323">A1619+1</f>
        <v>1581</v>
      </c>
      <c r="B1620" s="9">
        <f t="shared" si="313"/>
        <v>16</v>
      </c>
      <c r="C1620" s="11" t="s">
        <v>109</v>
      </c>
      <c r="D1620" s="10" t="s">
        <v>926</v>
      </c>
      <c r="E1620" s="9" t="s">
        <v>926</v>
      </c>
      <c r="F1620" s="9" t="s">
        <v>977</v>
      </c>
      <c r="G1620" s="9" t="s">
        <v>978</v>
      </c>
      <c r="H1620" s="9" t="s">
        <v>979</v>
      </c>
      <c r="I1620" s="9" t="s">
        <v>980</v>
      </c>
      <c r="J1620" s="9" t="s">
        <v>981</v>
      </c>
      <c r="K1620" s="9" t="s">
        <v>977</v>
      </c>
      <c r="L1620" s="9">
        <v>30.013280000000002</v>
      </c>
      <c r="M1620" s="9">
        <v>68.026610000000005</v>
      </c>
      <c r="N1620" s="9" t="s">
        <v>931</v>
      </c>
      <c r="O1620" s="9" t="s">
        <v>932</v>
      </c>
      <c r="P1620" s="9" t="s">
        <v>8</v>
      </c>
      <c r="Q1620" s="9"/>
      <c r="R1620" s="9"/>
      <c r="S1620" s="9">
        <v>2</v>
      </c>
      <c r="T1620" s="9" t="s">
        <v>933</v>
      </c>
      <c r="U1620" s="9">
        <v>25245</v>
      </c>
      <c r="V1620" s="28" t="s">
        <v>10</v>
      </c>
      <c r="W1620" s="10" t="s">
        <v>11</v>
      </c>
      <c r="X1620" s="9" t="s">
        <v>12</v>
      </c>
    </row>
    <row r="1621" spans="1:24" s="4" customFormat="1" ht="80.099999999999994" customHeight="1" x14ac:dyDescent="0.25">
      <c r="A1621" s="9">
        <f t="shared" ref="A1621" si="324">A1620+1</f>
        <v>1582</v>
      </c>
      <c r="B1621" s="9">
        <f t="shared" si="313"/>
        <v>17</v>
      </c>
      <c r="C1621" s="11" t="s">
        <v>109</v>
      </c>
      <c r="D1621" s="10" t="s">
        <v>926</v>
      </c>
      <c r="E1621" s="9" t="s">
        <v>926</v>
      </c>
      <c r="F1621" s="9" t="s">
        <v>982</v>
      </c>
      <c r="G1621" s="9" t="s">
        <v>940</v>
      </c>
      <c r="H1621" s="9" t="s">
        <v>983</v>
      </c>
      <c r="I1621" s="9" t="s">
        <v>984</v>
      </c>
      <c r="J1621" s="9" t="s">
        <v>985</v>
      </c>
      <c r="K1621" s="9" t="s">
        <v>982</v>
      </c>
      <c r="L1621" s="9">
        <v>30.121749999999999</v>
      </c>
      <c r="M1621" s="9">
        <v>67.424630100000002</v>
      </c>
      <c r="N1621" s="9" t="s">
        <v>931</v>
      </c>
      <c r="O1621" s="9" t="s">
        <v>932</v>
      </c>
      <c r="P1621" s="9" t="s">
        <v>8</v>
      </c>
      <c r="Q1621" s="9"/>
      <c r="R1621" s="9"/>
      <c r="S1621" s="9">
        <v>2</v>
      </c>
      <c r="T1621" s="9" t="s">
        <v>933</v>
      </c>
      <c r="U1621" s="9">
        <v>25245</v>
      </c>
      <c r="V1621" s="28" t="s">
        <v>10</v>
      </c>
      <c r="W1621" s="10" t="s">
        <v>11</v>
      </c>
      <c r="X1621" s="9" t="s">
        <v>12</v>
      </c>
    </row>
    <row r="1622" spans="1:24" s="4" customFormat="1" ht="80.099999999999994" customHeight="1" x14ac:dyDescent="0.25">
      <c r="A1622" s="9">
        <f t="shared" ref="A1622" si="325">A1621+1</f>
        <v>1583</v>
      </c>
      <c r="B1622" s="9">
        <f t="shared" si="313"/>
        <v>18</v>
      </c>
      <c r="C1622" s="11" t="s">
        <v>109</v>
      </c>
      <c r="D1622" s="10" t="s">
        <v>926</v>
      </c>
      <c r="E1622" s="9" t="s">
        <v>927</v>
      </c>
      <c r="F1622" s="9" t="s">
        <v>986</v>
      </c>
      <c r="G1622" s="9" t="s">
        <v>928</v>
      </c>
      <c r="H1622" s="9" t="s">
        <v>987</v>
      </c>
      <c r="I1622" s="9" t="s">
        <v>988</v>
      </c>
      <c r="J1622" s="9" t="s">
        <v>989</v>
      </c>
      <c r="K1622" s="9" t="s">
        <v>986</v>
      </c>
      <c r="L1622" s="9">
        <v>30.16771</v>
      </c>
      <c r="M1622" s="9">
        <v>67.221980000000002</v>
      </c>
      <c r="N1622" s="9" t="s">
        <v>931</v>
      </c>
      <c r="O1622" s="9" t="s">
        <v>932</v>
      </c>
      <c r="P1622" s="9" t="s">
        <v>8</v>
      </c>
      <c r="Q1622" s="9"/>
      <c r="R1622" s="9"/>
      <c r="S1622" s="9">
        <v>2</v>
      </c>
      <c r="T1622" s="9" t="s">
        <v>933</v>
      </c>
      <c r="U1622" s="9">
        <v>25245</v>
      </c>
      <c r="V1622" s="28" t="s">
        <v>10</v>
      </c>
      <c r="W1622" s="10" t="s">
        <v>11</v>
      </c>
      <c r="X1622" s="9" t="s">
        <v>12</v>
      </c>
    </row>
    <row r="1623" spans="1:24" s="4" customFormat="1" ht="80.099999999999994" customHeight="1" x14ac:dyDescent="0.25">
      <c r="A1623" s="9">
        <f t="shared" ref="A1623" si="326">A1622+1</f>
        <v>1584</v>
      </c>
      <c r="B1623" s="9">
        <f t="shared" si="313"/>
        <v>19</v>
      </c>
      <c r="C1623" s="11" t="s">
        <v>109</v>
      </c>
      <c r="D1623" s="10" t="s">
        <v>926</v>
      </c>
      <c r="E1623" s="9" t="s">
        <v>927</v>
      </c>
      <c r="F1623" s="9" t="s">
        <v>990</v>
      </c>
      <c r="G1623" s="9" t="s">
        <v>928</v>
      </c>
      <c r="H1623" s="9" t="s">
        <v>991</v>
      </c>
      <c r="I1623" s="9" t="s">
        <v>992</v>
      </c>
      <c r="J1623" s="9">
        <v>812022072</v>
      </c>
      <c r="K1623" s="9" t="s">
        <v>990</v>
      </c>
      <c r="L1623" s="9">
        <v>30.110710000000001</v>
      </c>
      <c r="M1623" s="9">
        <v>67.231740000000002</v>
      </c>
      <c r="N1623" s="9" t="s">
        <v>931</v>
      </c>
      <c r="O1623" s="9" t="s">
        <v>932</v>
      </c>
      <c r="P1623" s="9" t="s">
        <v>8</v>
      </c>
      <c r="Q1623" s="9"/>
      <c r="R1623" s="9"/>
      <c r="S1623" s="9">
        <v>2</v>
      </c>
      <c r="T1623" s="9" t="s">
        <v>933</v>
      </c>
      <c r="U1623" s="9">
        <v>25245</v>
      </c>
      <c r="V1623" s="28" t="s">
        <v>10</v>
      </c>
      <c r="W1623" s="10" t="s">
        <v>11</v>
      </c>
      <c r="X1623" s="9" t="s">
        <v>12</v>
      </c>
    </row>
    <row r="1624" spans="1:24" s="4" customFormat="1" ht="80.099999999999994" customHeight="1" x14ac:dyDescent="0.25">
      <c r="A1624" s="9">
        <f t="shared" ref="A1624" si="327">A1623+1</f>
        <v>1585</v>
      </c>
      <c r="B1624" s="9">
        <f t="shared" si="313"/>
        <v>20</v>
      </c>
      <c r="C1624" s="11" t="s">
        <v>109</v>
      </c>
      <c r="D1624" s="10" t="s">
        <v>926</v>
      </c>
      <c r="E1624" s="9" t="s">
        <v>927</v>
      </c>
      <c r="F1624" s="9" t="s">
        <v>990</v>
      </c>
      <c r="G1624" s="9" t="s">
        <v>928</v>
      </c>
      <c r="H1624" s="9" t="s">
        <v>993</v>
      </c>
      <c r="I1624" s="9" t="s">
        <v>994</v>
      </c>
      <c r="J1624" s="9">
        <v>812022072</v>
      </c>
      <c r="K1624" s="9" t="s">
        <v>990</v>
      </c>
      <c r="L1624" s="9">
        <v>30.112269999999999</v>
      </c>
      <c r="M1624" s="9">
        <v>67.232220999999996</v>
      </c>
      <c r="N1624" s="9" t="s">
        <v>931</v>
      </c>
      <c r="O1624" s="9" t="s">
        <v>932</v>
      </c>
      <c r="P1624" s="9" t="s">
        <v>8</v>
      </c>
      <c r="Q1624" s="9"/>
      <c r="R1624" s="9"/>
      <c r="S1624" s="9">
        <v>2</v>
      </c>
      <c r="T1624" s="9" t="s">
        <v>933</v>
      </c>
      <c r="U1624" s="9">
        <v>25245</v>
      </c>
      <c r="V1624" s="28" t="s">
        <v>10</v>
      </c>
      <c r="W1624" s="10" t="s">
        <v>11</v>
      </c>
      <c r="X1624" s="9" t="s">
        <v>12</v>
      </c>
    </row>
    <row r="1625" spans="1:24" s="4" customFormat="1" ht="80.099999999999994" customHeight="1" x14ac:dyDescent="0.25">
      <c r="A1625" s="9">
        <f t="shared" ref="A1625" si="328">A1624+1</f>
        <v>1586</v>
      </c>
      <c r="B1625" s="9">
        <f t="shared" si="313"/>
        <v>21</v>
      </c>
      <c r="C1625" s="11" t="s">
        <v>109</v>
      </c>
      <c r="D1625" s="10" t="s">
        <v>926</v>
      </c>
      <c r="E1625" s="9" t="s">
        <v>926</v>
      </c>
      <c r="F1625" s="9" t="s">
        <v>995</v>
      </c>
      <c r="G1625" s="9" t="s">
        <v>978</v>
      </c>
      <c r="H1625" s="9" t="s">
        <v>996</v>
      </c>
      <c r="I1625" s="9" t="s">
        <v>997</v>
      </c>
      <c r="J1625" s="9" t="s">
        <v>998</v>
      </c>
      <c r="K1625" s="9" t="s">
        <v>995</v>
      </c>
      <c r="L1625" s="9">
        <v>30.113330000000001</v>
      </c>
      <c r="M1625" s="9">
        <v>67.240091000000007</v>
      </c>
      <c r="N1625" s="9" t="s">
        <v>931</v>
      </c>
      <c r="O1625" s="9" t="s">
        <v>932</v>
      </c>
      <c r="P1625" s="9" t="s">
        <v>8</v>
      </c>
      <c r="Q1625" s="9"/>
      <c r="R1625" s="9"/>
      <c r="S1625" s="9">
        <v>2</v>
      </c>
      <c r="T1625" s="9" t="s">
        <v>933</v>
      </c>
      <c r="U1625" s="9">
        <v>25245</v>
      </c>
      <c r="V1625" s="28" t="s">
        <v>10</v>
      </c>
      <c r="W1625" s="10" t="s">
        <v>11</v>
      </c>
      <c r="X1625" s="9" t="s">
        <v>12</v>
      </c>
    </row>
    <row r="1626" spans="1:24" s="4" customFormat="1" ht="80.099999999999994" customHeight="1" x14ac:dyDescent="0.25">
      <c r="A1626" s="9">
        <f t="shared" ref="A1626" si="329">A1625+1</f>
        <v>1587</v>
      </c>
      <c r="B1626" s="9">
        <f t="shared" si="313"/>
        <v>22</v>
      </c>
      <c r="C1626" s="11" t="s">
        <v>109</v>
      </c>
      <c r="D1626" s="10" t="s">
        <v>926</v>
      </c>
      <c r="E1626" s="9" t="s">
        <v>926</v>
      </c>
      <c r="F1626" s="9" t="s">
        <v>995</v>
      </c>
      <c r="G1626" s="9" t="s">
        <v>978</v>
      </c>
      <c r="H1626" s="9" t="s">
        <v>999</v>
      </c>
      <c r="I1626" s="9" t="s">
        <v>1000</v>
      </c>
      <c r="J1626" s="9" t="s">
        <v>1001</v>
      </c>
      <c r="K1626" s="9" t="s">
        <v>995</v>
      </c>
      <c r="L1626" s="9">
        <v>30.112670000000001</v>
      </c>
      <c r="M1626" s="9">
        <v>67.247888000000003</v>
      </c>
      <c r="N1626" s="9" t="s">
        <v>931</v>
      </c>
      <c r="O1626" s="9" t="s">
        <v>932</v>
      </c>
      <c r="P1626" s="9" t="s">
        <v>8</v>
      </c>
      <c r="Q1626" s="9"/>
      <c r="R1626" s="9"/>
      <c r="S1626" s="9">
        <v>2</v>
      </c>
      <c r="T1626" s="9" t="s">
        <v>933</v>
      </c>
      <c r="U1626" s="9">
        <v>25245</v>
      </c>
      <c r="V1626" s="28" t="s">
        <v>10</v>
      </c>
      <c r="W1626" s="10" t="s">
        <v>11</v>
      </c>
      <c r="X1626" s="9" t="s">
        <v>12</v>
      </c>
    </row>
    <row r="1627" spans="1:24" s="4" customFormat="1" ht="80.099999999999994" customHeight="1" x14ac:dyDescent="0.25">
      <c r="A1627" s="9">
        <f t="shared" ref="A1627" si="330">A1626+1</f>
        <v>1588</v>
      </c>
      <c r="B1627" s="9">
        <f t="shared" si="313"/>
        <v>23</v>
      </c>
      <c r="C1627" s="11" t="s">
        <v>109</v>
      </c>
      <c r="D1627" s="10" t="s">
        <v>926</v>
      </c>
      <c r="E1627" s="9" t="s">
        <v>926</v>
      </c>
      <c r="F1627" s="9" t="s">
        <v>1002</v>
      </c>
      <c r="G1627" s="9" t="s">
        <v>940</v>
      </c>
      <c r="H1627" s="9" t="s">
        <v>1003</v>
      </c>
      <c r="I1627" s="9" t="s">
        <v>1004</v>
      </c>
      <c r="J1627" s="9" t="s">
        <v>1005</v>
      </c>
      <c r="K1627" s="9" t="s">
        <v>940</v>
      </c>
      <c r="L1627" s="9">
        <v>30.122789999999998</v>
      </c>
      <c r="M1627" s="9">
        <v>67.220971000000006</v>
      </c>
      <c r="N1627" s="9" t="s">
        <v>931</v>
      </c>
      <c r="O1627" s="9" t="s">
        <v>932</v>
      </c>
      <c r="P1627" s="9" t="s">
        <v>8</v>
      </c>
      <c r="Q1627" s="9"/>
      <c r="R1627" s="9"/>
      <c r="S1627" s="9">
        <v>2</v>
      </c>
      <c r="T1627" s="9" t="s">
        <v>933</v>
      </c>
      <c r="U1627" s="9">
        <v>25245</v>
      </c>
      <c r="V1627" s="28" t="s">
        <v>10</v>
      </c>
      <c r="W1627" s="10" t="s">
        <v>11</v>
      </c>
      <c r="X1627" s="9" t="s">
        <v>12</v>
      </c>
    </row>
    <row r="1628" spans="1:24" s="4" customFormat="1" ht="80.099999999999994" customHeight="1" x14ac:dyDescent="0.25">
      <c r="A1628" s="9">
        <f t="shared" ref="A1628" si="331">A1627+1</f>
        <v>1589</v>
      </c>
      <c r="B1628" s="9">
        <f t="shared" si="313"/>
        <v>24</v>
      </c>
      <c r="C1628" s="11" t="s">
        <v>109</v>
      </c>
      <c r="D1628" s="10" t="s">
        <v>926</v>
      </c>
      <c r="E1628" s="9" t="s">
        <v>926</v>
      </c>
      <c r="F1628" s="9" t="s">
        <v>1002</v>
      </c>
      <c r="G1628" s="9" t="s">
        <v>940</v>
      </c>
      <c r="H1628" s="9" t="s">
        <v>1006</v>
      </c>
      <c r="I1628" s="9" t="s">
        <v>1007</v>
      </c>
      <c r="J1628" s="9" t="s">
        <v>1008</v>
      </c>
      <c r="K1628" s="9" t="s">
        <v>940</v>
      </c>
      <c r="L1628" s="9">
        <v>30.1233</v>
      </c>
      <c r="M1628" s="9">
        <v>67.222341</v>
      </c>
      <c r="N1628" s="9" t="s">
        <v>931</v>
      </c>
      <c r="O1628" s="9" t="s">
        <v>932</v>
      </c>
      <c r="P1628" s="9" t="s">
        <v>8</v>
      </c>
      <c r="Q1628" s="9"/>
      <c r="R1628" s="9"/>
      <c r="S1628" s="9">
        <v>2</v>
      </c>
      <c r="T1628" s="9" t="s">
        <v>933</v>
      </c>
      <c r="U1628" s="9">
        <v>25245</v>
      </c>
      <c r="V1628" s="28" t="s">
        <v>10</v>
      </c>
      <c r="W1628" s="10" t="s">
        <v>11</v>
      </c>
      <c r="X1628" s="9" t="s">
        <v>12</v>
      </c>
    </row>
    <row r="1629" spans="1:24" s="4" customFormat="1" ht="80.099999999999994" customHeight="1" x14ac:dyDescent="0.25">
      <c r="A1629" s="9">
        <f t="shared" ref="A1629" si="332">A1628+1</f>
        <v>1590</v>
      </c>
      <c r="B1629" s="9">
        <f t="shared" si="313"/>
        <v>25</v>
      </c>
      <c r="C1629" s="11" t="s">
        <v>109</v>
      </c>
      <c r="D1629" s="10" t="s">
        <v>926</v>
      </c>
      <c r="E1629" s="9" t="s">
        <v>926</v>
      </c>
      <c r="F1629" s="9" t="s">
        <v>1009</v>
      </c>
      <c r="G1629" s="9" t="s">
        <v>1010</v>
      </c>
      <c r="H1629" s="9" t="s">
        <v>1011</v>
      </c>
      <c r="I1629" s="9" t="s">
        <v>1012</v>
      </c>
      <c r="J1629" s="9" t="s">
        <v>1013</v>
      </c>
      <c r="K1629" s="9" t="s">
        <v>1010</v>
      </c>
      <c r="L1629" s="9">
        <v>30.120069999999998</v>
      </c>
      <c r="M1629" s="9">
        <v>67.229789999999994</v>
      </c>
      <c r="N1629" s="9" t="s">
        <v>931</v>
      </c>
      <c r="O1629" s="9" t="s">
        <v>932</v>
      </c>
      <c r="P1629" s="9" t="s">
        <v>8</v>
      </c>
      <c r="Q1629" s="9"/>
      <c r="R1629" s="9"/>
      <c r="S1629" s="9">
        <v>2</v>
      </c>
      <c r="T1629" s="9" t="s">
        <v>933</v>
      </c>
      <c r="U1629" s="9">
        <v>25245</v>
      </c>
      <c r="V1629" s="28" t="s">
        <v>10</v>
      </c>
      <c r="W1629" s="10" t="s">
        <v>11</v>
      </c>
      <c r="X1629" s="9" t="s">
        <v>12</v>
      </c>
    </row>
    <row r="1630" spans="1:24" s="4" customFormat="1" ht="80.099999999999994" customHeight="1" x14ac:dyDescent="0.25">
      <c r="A1630" s="9">
        <f t="shared" ref="A1630" si="333">A1629+1</f>
        <v>1591</v>
      </c>
      <c r="B1630" s="9">
        <f t="shared" si="313"/>
        <v>26</v>
      </c>
      <c r="C1630" s="11" t="s">
        <v>109</v>
      </c>
      <c r="D1630" s="10" t="s">
        <v>926</v>
      </c>
      <c r="E1630" s="9" t="s">
        <v>926</v>
      </c>
      <c r="F1630" s="9" t="s">
        <v>1009</v>
      </c>
      <c r="G1630" s="9" t="s">
        <v>1010</v>
      </c>
      <c r="H1630" s="9" t="s">
        <v>1014</v>
      </c>
      <c r="I1630" s="9" t="s">
        <v>1015</v>
      </c>
      <c r="J1630" s="9" t="s">
        <v>1001</v>
      </c>
      <c r="K1630" s="9" t="s">
        <v>1010</v>
      </c>
      <c r="L1630" s="9">
        <v>30.121901000000001</v>
      </c>
      <c r="M1630" s="9">
        <v>67.221090000000004</v>
      </c>
      <c r="N1630" s="9" t="s">
        <v>931</v>
      </c>
      <c r="O1630" s="9" t="s">
        <v>932</v>
      </c>
      <c r="P1630" s="9" t="s">
        <v>8</v>
      </c>
      <c r="Q1630" s="9"/>
      <c r="R1630" s="9"/>
      <c r="S1630" s="9">
        <v>2</v>
      </c>
      <c r="T1630" s="9" t="s">
        <v>933</v>
      </c>
      <c r="U1630" s="9">
        <v>25245</v>
      </c>
      <c r="V1630" s="28" t="s">
        <v>10</v>
      </c>
      <c r="W1630" s="10" t="s">
        <v>11</v>
      </c>
      <c r="X1630" s="9" t="s">
        <v>12</v>
      </c>
    </row>
    <row r="1631" spans="1:24" s="4" customFormat="1" ht="80.099999999999994" customHeight="1" x14ac:dyDescent="0.25">
      <c r="A1631" s="9">
        <f t="shared" ref="A1631" si="334">A1630+1</f>
        <v>1592</v>
      </c>
      <c r="B1631" s="9">
        <f t="shared" si="313"/>
        <v>27</v>
      </c>
      <c r="C1631" s="11" t="s">
        <v>109</v>
      </c>
      <c r="D1631" s="10" t="s">
        <v>926</v>
      </c>
      <c r="E1631" s="9" t="s">
        <v>926</v>
      </c>
      <c r="F1631" s="9" t="s">
        <v>1016</v>
      </c>
      <c r="G1631" s="9" t="s">
        <v>940</v>
      </c>
      <c r="H1631" s="9" t="s">
        <v>1017</v>
      </c>
      <c r="I1631" s="9" t="s">
        <v>1018</v>
      </c>
      <c r="J1631" s="9" t="s">
        <v>1019</v>
      </c>
      <c r="K1631" s="9" t="s">
        <v>940</v>
      </c>
      <c r="L1631" s="9">
        <v>30.11281</v>
      </c>
      <c r="M1631" s="9">
        <v>67.231312000000003</v>
      </c>
      <c r="N1631" s="9" t="s">
        <v>931</v>
      </c>
      <c r="O1631" s="9" t="s">
        <v>932</v>
      </c>
      <c r="P1631" s="9" t="s">
        <v>8</v>
      </c>
      <c r="Q1631" s="9"/>
      <c r="R1631" s="9"/>
      <c r="S1631" s="9">
        <v>2</v>
      </c>
      <c r="T1631" s="9" t="s">
        <v>933</v>
      </c>
      <c r="U1631" s="9">
        <v>25245</v>
      </c>
      <c r="V1631" s="28" t="s">
        <v>10</v>
      </c>
      <c r="W1631" s="10" t="s">
        <v>11</v>
      </c>
      <c r="X1631" s="9" t="s">
        <v>12</v>
      </c>
    </row>
    <row r="1632" spans="1:24" s="4" customFormat="1" ht="80.099999999999994" customHeight="1" x14ac:dyDescent="0.25">
      <c r="A1632" s="9">
        <f t="shared" ref="A1632" si="335">A1631+1</f>
        <v>1593</v>
      </c>
      <c r="B1632" s="9">
        <f t="shared" si="313"/>
        <v>28</v>
      </c>
      <c r="C1632" s="11" t="s">
        <v>109</v>
      </c>
      <c r="D1632" s="10" t="s">
        <v>926</v>
      </c>
      <c r="E1632" s="9" t="s">
        <v>926</v>
      </c>
      <c r="F1632" s="9" t="s">
        <v>1016</v>
      </c>
      <c r="G1632" s="9" t="s">
        <v>940</v>
      </c>
      <c r="H1632" s="9" t="s">
        <v>1020</v>
      </c>
      <c r="I1632" s="9" t="s">
        <v>1021</v>
      </c>
      <c r="J1632" s="9" t="s">
        <v>1022</v>
      </c>
      <c r="K1632" s="9" t="s">
        <v>940</v>
      </c>
      <c r="L1632" s="9">
        <v>30.111969999999999</v>
      </c>
      <c r="M1632" s="9">
        <v>67.230070999999995</v>
      </c>
      <c r="N1632" s="9" t="s">
        <v>931</v>
      </c>
      <c r="O1632" s="9" t="s">
        <v>932</v>
      </c>
      <c r="P1632" s="9" t="s">
        <v>8</v>
      </c>
      <c r="Q1632" s="9"/>
      <c r="R1632" s="9"/>
      <c r="S1632" s="9">
        <v>2</v>
      </c>
      <c r="T1632" s="9" t="s">
        <v>933</v>
      </c>
      <c r="U1632" s="9">
        <v>25245</v>
      </c>
      <c r="V1632" s="28" t="s">
        <v>10</v>
      </c>
      <c r="W1632" s="10" t="s">
        <v>11</v>
      </c>
      <c r="X1632" s="9" t="s">
        <v>12</v>
      </c>
    </row>
    <row r="1633" spans="1:24" s="4" customFormat="1" ht="80.099999999999994" customHeight="1" x14ac:dyDescent="0.25">
      <c r="A1633" s="9">
        <f t="shared" ref="A1633" si="336">A1632+1</f>
        <v>1594</v>
      </c>
      <c r="B1633" s="9">
        <f t="shared" si="313"/>
        <v>29</v>
      </c>
      <c r="C1633" s="11" t="s">
        <v>109</v>
      </c>
      <c r="D1633" s="10" t="s">
        <v>926</v>
      </c>
      <c r="E1633" s="9" t="s">
        <v>926</v>
      </c>
      <c r="F1633" s="9" t="s">
        <v>1023</v>
      </c>
      <c r="G1633" s="9" t="s">
        <v>1010</v>
      </c>
      <c r="H1633" s="9" t="s">
        <v>131</v>
      </c>
      <c r="I1633" s="9" t="s">
        <v>1024</v>
      </c>
      <c r="J1633" s="9">
        <v>3352734808</v>
      </c>
      <c r="K1633" s="9" t="s">
        <v>1010</v>
      </c>
      <c r="L1633" s="9">
        <v>30.12087</v>
      </c>
      <c r="M1633" s="9">
        <v>67.221870100000004</v>
      </c>
      <c r="N1633" s="9" t="s">
        <v>931</v>
      </c>
      <c r="O1633" s="9" t="s">
        <v>932</v>
      </c>
      <c r="P1633" s="9" t="s">
        <v>8</v>
      </c>
      <c r="Q1633" s="9"/>
      <c r="R1633" s="9"/>
      <c r="S1633" s="9">
        <v>2</v>
      </c>
      <c r="T1633" s="9" t="s">
        <v>933</v>
      </c>
      <c r="U1633" s="9">
        <v>25245</v>
      </c>
      <c r="V1633" s="28" t="s">
        <v>10</v>
      </c>
      <c r="W1633" s="10" t="s">
        <v>11</v>
      </c>
      <c r="X1633" s="9" t="s">
        <v>12</v>
      </c>
    </row>
    <row r="1634" spans="1:24" s="4" customFormat="1" ht="80.099999999999994" customHeight="1" x14ac:dyDescent="0.25">
      <c r="A1634" s="9">
        <f t="shared" ref="A1634" si="337">A1633+1</f>
        <v>1595</v>
      </c>
      <c r="B1634" s="9">
        <f t="shared" si="313"/>
        <v>30</v>
      </c>
      <c r="C1634" s="11" t="s">
        <v>109</v>
      </c>
      <c r="D1634" s="10" t="s">
        <v>926</v>
      </c>
      <c r="E1634" s="9" t="s">
        <v>926</v>
      </c>
      <c r="F1634" s="9" t="s">
        <v>968</v>
      </c>
      <c r="G1634" s="9" t="s">
        <v>1025</v>
      </c>
      <c r="H1634" s="9" t="s">
        <v>1026</v>
      </c>
      <c r="I1634" s="9" t="s">
        <v>1027</v>
      </c>
      <c r="J1634" s="9" t="s">
        <v>1028</v>
      </c>
      <c r="K1634" s="9" t="s">
        <v>1025</v>
      </c>
      <c r="L1634" s="9">
        <v>30.115790000000001</v>
      </c>
      <c r="M1634" s="9">
        <v>67.230909999999994</v>
      </c>
      <c r="N1634" s="9" t="s">
        <v>931</v>
      </c>
      <c r="O1634" s="9" t="s">
        <v>932</v>
      </c>
      <c r="P1634" s="9" t="s">
        <v>8</v>
      </c>
      <c r="Q1634" s="9"/>
      <c r="R1634" s="9"/>
      <c r="S1634" s="9">
        <v>2</v>
      </c>
      <c r="T1634" s="9" t="s">
        <v>933</v>
      </c>
      <c r="U1634" s="9">
        <v>25245</v>
      </c>
      <c r="V1634" s="28" t="s">
        <v>10</v>
      </c>
      <c r="W1634" s="10" t="s">
        <v>11</v>
      </c>
      <c r="X1634" s="9" t="s">
        <v>12</v>
      </c>
    </row>
    <row r="1635" spans="1:24" s="4" customFormat="1" ht="80.099999999999994" customHeight="1" x14ac:dyDescent="0.25">
      <c r="A1635" s="9">
        <f t="shared" ref="A1635" si="338">A1634+1</f>
        <v>1596</v>
      </c>
      <c r="B1635" s="9">
        <f t="shared" si="313"/>
        <v>31</v>
      </c>
      <c r="C1635" s="11" t="s">
        <v>109</v>
      </c>
      <c r="D1635" s="10" t="s">
        <v>926</v>
      </c>
      <c r="E1635" s="9" t="s">
        <v>926</v>
      </c>
      <c r="F1635" s="9" t="s">
        <v>968</v>
      </c>
      <c r="G1635" s="9" t="s">
        <v>1025</v>
      </c>
      <c r="H1635" s="9" t="s">
        <v>1029</v>
      </c>
      <c r="I1635" s="9" t="s">
        <v>1030</v>
      </c>
      <c r="J1635" s="9" t="s">
        <v>1031</v>
      </c>
      <c r="K1635" s="9" t="s">
        <v>1025</v>
      </c>
      <c r="L1635" s="9">
        <v>30.118790000000001</v>
      </c>
      <c r="M1635" s="9">
        <v>67.236339999999998</v>
      </c>
      <c r="N1635" s="9" t="s">
        <v>931</v>
      </c>
      <c r="O1635" s="9" t="s">
        <v>932</v>
      </c>
      <c r="P1635" s="9" t="s">
        <v>8</v>
      </c>
      <c r="Q1635" s="9"/>
      <c r="R1635" s="9"/>
      <c r="S1635" s="9">
        <v>2</v>
      </c>
      <c r="T1635" s="9" t="s">
        <v>933</v>
      </c>
      <c r="U1635" s="9">
        <v>25245</v>
      </c>
      <c r="V1635" s="28" t="s">
        <v>10</v>
      </c>
      <c r="W1635" s="10" t="s">
        <v>11</v>
      </c>
      <c r="X1635" s="9" t="s">
        <v>12</v>
      </c>
    </row>
    <row r="1636" spans="1:24" s="4" customFormat="1" ht="80.099999999999994" customHeight="1" x14ac:dyDescent="0.25">
      <c r="A1636" s="9">
        <f t="shared" ref="A1636" si="339">A1635+1</f>
        <v>1597</v>
      </c>
      <c r="B1636" s="9">
        <f t="shared" si="313"/>
        <v>32</v>
      </c>
      <c r="C1636" s="11" t="s">
        <v>109</v>
      </c>
      <c r="D1636" s="10" t="s">
        <v>926</v>
      </c>
      <c r="E1636" s="9" t="s">
        <v>926</v>
      </c>
      <c r="F1636" s="9" t="s">
        <v>1032</v>
      </c>
      <c r="G1636" s="9" t="s">
        <v>978</v>
      </c>
      <c r="H1636" s="9" t="s">
        <v>1033</v>
      </c>
      <c r="I1636" s="9" t="s">
        <v>1034</v>
      </c>
      <c r="J1636" s="9" t="s">
        <v>1035</v>
      </c>
      <c r="K1636" s="9" t="s">
        <v>978</v>
      </c>
      <c r="L1636" s="9">
        <v>30.12124</v>
      </c>
      <c r="M1636" s="9">
        <v>67.227970099999993</v>
      </c>
      <c r="N1636" s="9" t="s">
        <v>931</v>
      </c>
      <c r="O1636" s="9" t="s">
        <v>932</v>
      </c>
      <c r="P1636" s="9" t="s">
        <v>8</v>
      </c>
      <c r="Q1636" s="9"/>
      <c r="R1636" s="9"/>
      <c r="S1636" s="9">
        <v>2</v>
      </c>
      <c r="T1636" s="9" t="s">
        <v>933</v>
      </c>
      <c r="U1636" s="9">
        <v>25245</v>
      </c>
      <c r="V1636" s="28" t="s">
        <v>10</v>
      </c>
      <c r="W1636" s="10" t="s">
        <v>11</v>
      </c>
      <c r="X1636" s="9" t="s">
        <v>12</v>
      </c>
    </row>
    <row r="1637" spans="1:24" s="4" customFormat="1" ht="80.099999999999994" customHeight="1" x14ac:dyDescent="0.25">
      <c r="A1637" s="9">
        <f t="shared" ref="A1637" si="340">A1636+1</f>
        <v>1598</v>
      </c>
      <c r="B1637" s="9">
        <f t="shared" si="313"/>
        <v>33</v>
      </c>
      <c r="C1637" s="11" t="s">
        <v>109</v>
      </c>
      <c r="D1637" s="10" t="s">
        <v>926</v>
      </c>
      <c r="E1637" s="9" t="s">
        <v>926</v>
      </c>
      <c r="F1637" s="9" t="s">
        <v>1036</v>
      </c>
      <c r="G1637" s="9" t="s">
        <v>978</v>
      </c>
      <c r="H1637" s="9" t="s">
        <v>1037</v>
      </c>
      <c r="I1637" s="9" t="s">
        <v>1038</v>
      </c>
      <c r="J1637" s="9" t="s">
        <v>1039</v>
      </c>
      <c r="K1637" s="9" t="s">
        <v>978</v>
      </c>
      <c r="L1637" s="9">
        <v>30.111660000000001</v>
      </c>
      <c r="M1637" s="9">
        <v>67.227770000000007</v>
      </c>
      <c r="N1637" s="9" t="s">
        <v>931</v>
      </c>
      <c r="O1637" s="9" t="s">
        <v>932</v>
      </c>
      <c r="P1637" s="9" t="s">
        <v>8</v>
      </c>
      <c r="Q1637" s="9"/>
      <c r="R1637" s="9"/>
      <c r="S1637" s="9">
        <v>2</v>
      </c>
      <c r="T1637" s="9" t="s">
        <v>933</v>
      </c>
      <c r="U1637" s="9">
        <v>25245</v>
      </c>
      <c r="V1637" s="28" t="s">
        <v>10</v>
      </c>
      <c r="W1637" s="10" t="s">
        <v>11</v>
      </c>
      <c r="X1637" s="9" t="s">
        <v>12</v>
      </c>
    </row>
    <row r="1638" spans="1:24" s="4" customFormat="1" ht="80.099999999999994" customHeight="1" x14ac:dyDescent="0.25">
      <c r="A1638" s="9">
        <f t="shared" ref="A1638" si="341">A1637+1</f>
        <v>1599</v>
      </c>
      <c r="B1638" s="9">
        <f t="shared" si="313"/>
        <v>34</v>
      </c>
      <c r="C1638" s="11" t="s">
        <v>109</v>
      </c>
      <c r="D1638" s="10" t="s">
        <v>926</v>
      </c>
      <c r="E1638" s="9" t="s">
        <v>926</v>
      </c>
      <c r="F1638" s="9" t="s">
        <v>1036</v>
      </c>
      <c r="G1638" s="9" t="s">
        <v>978</v>
      </c>
      <c r="H1638" s="9" t="s">
        <v>1040</v>
      </c>
      <c r="I1638" s="9" t="s">
        <v>1041</v>
      </c>
      <c r="J1638" s="9" t="s">
        <v>1042</v>
      </c>
      <c r="K1638" s="9" t="s">
        <v>978</v>
      </c>
      <c r="L1638" s="9">
        <v>30.112000999999999</v>
      </c>
      <c r="M1638" s="9">
        <v>67.227998999999997</v>
      </c>
      <c r="N1638" s="9" t="s">
        <v>931</v>
      </c>
      <c r="O1638" s="9" t="s">
        <v>932</v>
      </c>
      <c r="P1638" s="9" t="s">
        <v>8</v>
      </c>
      <c r="Q1638" s="9"/>
      <c r="R1638" s="9"/>
      <c r="S1638" s="9">
        <v>2</v>
      </c>
      <c r="T1638" s="9" t="s">
        <v>933</v>
      </c>
      <c r="U1638" s="9">
        <v>25245</v>
      </c>
      <c r="V1638" s="28" t="s">
        <v>10</v>
      </c>
      <c r="W1638" s="10" t="s">
        <v>11</v>
      </c>
      <c r="X1638" s="9" t="s">
        <v>12</v>
      </c>
    </row>
    <row r="1639" spans="1:24" s="4" customFormat="1" ht="80.099999999999994" customHeight="1" x14ac:dyDescent="0.25">
      <c r="A1639" s="9">
        <f t="shared" ref="A1639" si="342">A1638+1</f>
        <v>1600</v>
      </c>
      <c r="B1639" s="9">
        <f t="shared" si="313"/>
        <v>35</v>
      </c>
      <c r="C1639" s="11" t="s">
        <v>109</v>
      </c>
      <c r="D1639" s="10" t="s">
        <v>926</v>
      </c>
      <c r="E1639" s="9" t="s">
        <v>926</v>
      </c>
      <c r="F1639" s="9" t="s">
        <v>1043</v>
      </c>
      <c r="G1639" s="9" t="s">
        <v>1044</v>
      </c>
      <c r="H1639" s="9" t="s">
        <v>1045</v>
      </c>
      <c r="I1639" s="9" t="s">
        <v>1046</v>
      </c>
      <c r="J1639" s="9" t="s">
        <v>1047</v>
      </c>
      <c r="K1639" s="9" t="s">
        <v>1044</v>
      </c>
      <c r="L1639" s="9">
        <v>30.112361</v>
      </c>
      <c r="M1639" s="9">
        <v>67.232979999999998</v>
      </c>
      <c r="N1639" s="9" t="s">
        <v>931</v>
      </c>
      <c r="O1639" s="9" t="s">
        <v>932</v>
      </c>
      <c r="P1639" s="9" t="s">
        <v>8</v>
      </c>
      <c r="Q1639" s="9"/>
      <c r="R1639" s="9">
        <v>2</v>
      </c>
      <c r="S1639" s="9"/>
      <c r="T1639" s="9" t="s">
        <v>933</v>
      </c>
      <c r="U1639" s="9">
        <v>25245</v>
      </c>
      <c r="V1639" s="28" t="s">
        <v>10</v>
      </c>
      <c r="W1639" s="10" t="s">
        <v>11</v>
      </c>
      <c r="X1639" s="9" t="s">
        <v>12</v>
      </c>
    </row>
    <row r="1640" spans="1:24" s="4" customFormat="1" ht="80.099999999999994" customHeight="1" x14ac:dyDescent="0.25">
      <c r="A1640" s="9">
        <f t="shared" ref="A1640" si="343">A1639+1</f>
        <v>1601</v>
      </c>
      <c r="B1640" s="9">
        <f t="shared" si="313"/>
        <v>36</v>
      </c>
      <c r="C1640" s="11" t="s">
        <v>109</v>
      </c>
      <c r="D1640" s="10" t="s">
        <v>926</v>
      </c>
      <c r="E1640" s="9" t="s">
        <v>926</v>
      </c>
      <c r="F1640" s="9" t="s">
        <v>1043</v>
      </c>
      <c r="G1640" s="9" t="s">
        <v>1044</v>
      </c>
      <c r="H1640" s="9" t="s">
        <v>1048</v>
      </c>
      <c r="I1640" s="9" t="s">
        <v>1049</v>
      </c>
      <c r="J1640" s="9" t="s">
        <v>1050</v>
      </c>
      <c r="K1640" s="9" t="s">
        <v>1044</v>
      </c>
      <c r="L1640" s="9">
        <v>30.111370000000001</v>
      </c>
      <c r="M1640" s="9">
        <v>67.231229999999996</v>
      </c>
      <c r="N1640" s="9" t="s">
        <v>931</v>
      </c>
      <c r="O1640" s="9" t="s">
        <v>932</v>
      </c>
      <c r="P1640" s="9" t="s">
        <v>8</v>
      </c>
      <c r="Q1640" s="9"/>
      <c r="R1640" s="9">
        <v>2</v>
      </c>
      <c r="S1640" s="9"/>
      <c r="T1640" s="9" t="s">
        <v>933</v>
      </c>
      <c r="U1640" s="9">
        <v>25245</v>
      </c>
      <c r="V1640" s="28" t="s">
        <v>10</v>
      </c>
      <c r="W1640" s="10" t="s">
        <v>11</v>
      </c>
      <c r="X1640" s="9" t="s">
        <v>12</v>
      </c>
    </row>
    <row r="1641" spans="1:24" s="4" customFormat="1" ht="80.099999999999994" customHeight="1" x14ac:dyDescent="0.25">
      <c r="A1641" s="9">
        <f t="shared" ref="A1641" si="344">A1640+1</f>
        <v>1602</v>
      </c>
      <c r="B1641" s="9">
        <f t="shared" si="313"/>
        <v>37</v>
      </c>
      <c r="C1641" s="11" t="s">
        <v>109</v>
      </c>
      <c r="D1641" s="10" t="s">
        <v>926</v>
      </c>
      <c r="E1641" s="9" t="s">
        <v>926</v>
      </c>
      <c r="F1641" s="9" t="s">
        <v>1043</v>
      </c>
      <c r="G1641" s="9" t="s">
        <v>1044</v>
      </c>
      <c r="H1641" s="9" t="s">
        <v>1051</v>
      </c>
      <c r="I1641" s="9" t="s">
        <v>1052</v>
      </c>
      <c r="J1641" s="9" t="s">
        <v>1053</v>
      </c>
      <c r="K1641" s="9" t="s">
        <v>1044</v>
      </c>
      <c r="L1641" s="9">
        <v>30.11908</v>
      </c>
      <c r="M1641" s="9">
        <v>67.237740000000002</v>
      </c>
      <c r="N1641" s="9" t="s">
        <v>931</v>
      </c>
      <c r="O1641" s="9" t="s">
        <v>932</v>
      </c>
      <c r="P1641" s="9" t="s">
        <v>8</v>
      </c>
      <c r="Q1641" s="9"/>
      <c r="R1641" s="9">
        <v>3</v>
      </c>
      <c r="S1641" s="9"/>
      <c r="T1641" s="9" t="s">
        <v>933</v>
      </c>
      <c r="U1641" s="9">
        <v>38313</v>
      </c>
      <c r="V1641" s="28" t="s">
        <v>10</v>
      </c>
      <c r="W1641" s="10" t="s">
        <v>11</v>
      </c>
      <c r="X1641" s="9" t="s">
        <v>12</v>
      </c>
    </row>
    <row r="1642" spans="1:24" s="4" customFormat="1" ht="80.099999999999994" customHeight="1" x14ac:dyDescent="0.25">
      <c r="A1642" s="9">
        <f t="shared" ref="A1642" si="345">A1641+1</f>
        <v>1603</v>
      </c>
      <c r="B1642" s="9">
        <f t="shared" si="313"/>
        <v>38</v>
      </c>
      <c r="C1642" s="11" t="s">
        <v>109</v>
      </c>
      <c r="D1642" s="10" t="s">
        <v>926</v>
      </c>
      <c r="E1642" s="9" t="s">
        <v>926</v>
      </c>
      <c r="F1642" s="9" t="s">
        <v>1054</v>
      </c>
      <c r="G1642" s="9" t="s">
        <v>1055</v>
      </c>
      <c r="H1642" s="9" t="s">
        <v>1056</v>
      </c>
      <c r="I1642" s="9" t="s">
        <v>1057</v>
      </c>
      <c r="J1642" s="9" t="s">
        <v>1058</v>
      </c>
      <c r="K1642" s="9" t="s">
        <v>1055</v>
      </c>
      <c r="L1642" s="9">
        <v>30.121939999999999</v>
      </c>
      <c r="M1642" s="9">
        <v>67.228759999999994</v>
      </c>
      <c r="N1642" s="9" t="s">
        <v>931</v>
      </c>
      <c r="O1642" s="9" t="s">
        <v>932</v>
      </c>
      <c r="P1642" s="9" t="s">
        <v>8</v>
      </c>
      <c r="Q1642" s="9"/>
      <c r="R1642" s="9">
        <v>2</v>
      </c>
      <c r="S1642" s="9"/>
      <c r="T1642" s="9" t="s">
        <v>933</v>
      </c>
      <c r="U1642" s="9">
        <v>25542</v>
      </c>
      <c r="V1642" s="28" t="s">
        <v>10</v>
      </c>
      <c r="W1642" s="10" t="s">
        <v>11</v>
      </c>
      <c r="X1642" s="9" t="s">
        <v>12</v>
      </c>
    </row>
    <row r="1643" spans="1:24" s="4" customFormat="1" ht="80.099999999999994" customHeight="1" x14ac:dyDescent="0.25">
      <c r="A1643" s="9">
        <f t="shared" ref="A1643" si="346">A1642+1</f>
        <v>1604</v>
      </c>
      <c r="B1643" s="9">
        <f t="shared" si="313"/>
        <v>39</v>
      </c>
      <c r="C1643" s="11" t="s">
        <v>109</v>
      </c>
      <c r="D1643" s="10" t="s">
        <v>926</v>
      </c>
      <c r="E1643" s="9" t="s">
        <v>926</v>
      </c>
      <c r="F1643" s="9" t="s">
        <v>1054</v>
      </c>
      <c r="G1643" s="9" t="s">
        <v>1055</v>
      </c>
      <c r="H1643" s="9" t="s">
        <v>1059</v>
      </c>
      <c r="I1643" s="9" t="s">
        <v>1060</v>
      </c>
      <c r="J1643" s="9" t="s">
        <v>1061</v>
      </c>
      <c r="K1643" s="9" t="s">
        <v>1055</v>
      </c>
      <c r="L1643" s="9">
        <v>30.122209999999999</v>
      </c>
      <c r="M1643" s="9">
        <v>67.223309999999998</v>
      </c>
      <c r="N1643" s="9" t="s">
        <v>931</v>
      </c>
      <c r="O1643" s="9" t="s">
        <v>932</v>
      </c>
      <c r="P1643" s="9" t="s">
        <v>8</v>
      </c>
      <c r="Q1643" s="9"/>
      <c r="R1643" s="9">
        <v>2</v>
      </c>
      <c r="S1643" s="9"/>
      <c r="T1643" s="9" t="s">
        <v>933</v>
      </c>
      <c r="U1643" s="9">
        <v>25542</v>
      </c>
      <c r="V1643" s="28" t="s">
        <v>10</v>
      </c>
      <c r="W1643" s="10" t="s">
        <v>11</v>
      </c>
      <c r="X1643" s="9" t="s">
        <v>12</v>
      </c>
    </row>
    <row r="1644" spans="1:24" s="4" customFormat="1" ht="80.099999999999994" customHeight="1" x14ac:dyDescent="0.25">
      <c r="A1644" s="9">
        <f t="shared" ref="A1644" si="347">A1643+1</f>
        <v>1605</v>
      </c>
      <c r="B1644" s="9">
        <f t="shared" si="313"/>
        <v>40</v>
      </c>
      <c r="C1644" s="11" t="s">
        <v>109</v>
      </c>
      <c r="D1644" s="10" t="s">
        <v>926</v>
      </c>
      <c r="E1644" s="9" t="s">
        <v>926</v>
      </c>
      <c r="F1644" s="9" t="s">
        <v>1062</v>
      </c>
      <c r="G1644" s="9" t="s">
        <v>940</v>
      </c>
      <c r="H1644" s="28" t="s">
        <v>1063</v>
      </c>
      <c r="I1644" s="9" t="s">
        <v>1064</v>
      </c>
      <c r="J1644" s="9" t="s">
        <v>1065</v>
      </c>
      <c r="K1644" s="9" t="s">
        <v>940</v>
      </c>
      <c r="L1644" s="9">
        <v>30.122979999999998</v>
      </c>
      <c r="M1644" s="9">
        <v>67.222269999999995</v>
      </c>
      <c r="N1644" s="9" t="s">
        <v>931</v>
      </c>
      <c r="O1644" s="9" t="s">
        <v>932</v>
      </c>
      <c r="P1644" s="9" t="s">
        <v>8</v>
      </c>
      <c r="Q1644" s="9"/>
      <c r="R1644" s="9">
        <v>2</v>
      </c>
      <c r="S1644" s="9"/>
      <c r="T1644" s="9" t="s">
        <v>933</v>
      </c>
      <c r="U1644" s="9">
        <v>25542</v>
      </c>
      <c r="V1644" s="28" t="s">
        <v>10</v>
      </c>
      <c r="W1644" s="10" t="s">
        <v>11</v>
      </c>
      <c r="X1644" s="9" t="s">
        <v>12</v>
      </c>
    </row>
    <row r="1645" spans="1:24" s="4" customFormat="1" ht="80.099999999999994" customHeight="1" x14ac:dyDescent="0.25">
      <c r="A1645" s="9">
        <f t="shared" ref="A1645" si="348">A1644+1</f>
        <v>1606</v>
      </c>
      <c r="B1645" s="9">
        <f t="shared" si="313"/>
        <v>41</v>
      </c>
      <c r="C1645" s="11" t="s">
        <v>109</v>
      </c>
      <c r="D1645" s="10" t="s">
        <v>926</v>
      </c>
      <c r="E1645" s="9" t="s">
        <v>926</v>
      </c>
      <c r="F1645" s="9" t="s">
        <v>1043</v>
      </c>
      <c r="G1645" s="9" t="s">
        <v>1044</v>
      </c>
      <c r="H1645" s="9" t="s">
        <v>633</v>
      </c>
      <c r="I1645" s="9" t="s">
        <v>1066</v>
      </c>
      <c r="J1645" s="9" t="s">
        <v>1067</v>
      </c>
      <c r="K1645" s="9" t="s">
        <v>1044</v>
      </c>
      <c r="L1645" s="9">
        <v>30.11187</v>
      </c>
      <c r="M1645" s="9">
        <v>67.231989999999996</v>
      </c>
      <c r="N1645" s="9" t="s">
        <v>931</v>
      </c>
      <c r="O1645" s="9" t="s">
        <v>932</v>
      </c>
      <c r="P1645" s="9" t="s">
        <v>8</v>
      </c>
      <c r="Q1645" s="9"/>
      <c r="R1645" s="9">
        <v>2</v>
      </c>
      <c r="S1645" s="9"/>
      <c r="T1645" s="9" t="s">
        <v>933</v>
      </c>
      <c r="U1645" s="9">
        <v>25542</v>
      </c>
      <c r="V1645" s="28" t="s">
        <v>10</v>
      </c>
      <c r="W1645" s="10" t="s">
        <v>11</v>
      </c>
      <c r="X1645" s="9" t="s">
        <v>12</v>
      </c>
    </row>
    <row r="1646" spans="1:24" s="4" customFormat="1" ht="80.099999999999994" customHeight="1" x14ac:dyDescent="0.25">
      <c r="A1646" s="9">
        <f t="shared" ref="A1646" si="349">A1645+1</f>
        <v>1607</v>
      </c>
      <c r="B1646" s="9">
        <f t="shared" si="313"/>
        <v>42</v>
      </c>
      <c r="C1646" s="11" t="s">
        <v>109</v>
      </c>
      <c r="D1646" s="10" t="s">
        <v>926</v>
      </c>
      <c r="E1646" s="9" t="s">
        <v>926</v>
      </c>
      <c r="F1646" s="9" t="s">
        <v>1054</v>
      </c>
      <c r="G1646" s="9" t="s">
        <v>1055</v>
      </c>
      <c r="H1646" s="9" t="s">
        <v>39</v>
      </c>
      <c r="I1646" s="9" t="s">
        <v>1068</v>
      </c>
      <c r="J1646" s="9" t="s">
        <v>1058</v>
      </c>
      <c r="K1646" s="9" t="s">
        <v>1055</v>
      </c>
      <c r="L1646" s="9">
        <v>30.120740000000001</v>
      </c>
      <c r="M1646" s="9">
        <v>67.22287</v>
      </c>
      <c r="N1646" s="9" t="s">
        <v>931</v>
      </c>
      <c r="O1646" s="9" t="s">
        <v>932</v>
      </c>
      <c r="P1646" s="9" t="s">
        <v>8</v>
      </c>
      <c r="Q1646" s="9"/>
      <c r="R1646" s="9">
        <v>2</v>
      </c>
      <c r="S1646" s="9"/>
      <c r="T1646" s="9" t="s">
        <v>933</v>
      </c>
      <c r="U1646" s="9">
        <v>25542</v>
      </c>
      <c r="V1646" s="28" t="s">
        <v>10</v>
      </c>
      <c r="W1646" s="10" t="s">
        <v>11</v>
      </c>
      <c r="X1646" s="9" t="s">
        <v>12</v>
      </c>
    </row>
    <row r="1647" spans="1:24" s="4" customFormat="1" ht="80.099999999999994" customHeight="1" x14ac:dyDescent="0.25">
      <c r="A1647" s="9">
        <f t="shared" ref="A1647" si="350">A1646+1</f>
        <v>1608</v>
      </c>
      <c r="B1647" s="9">
        <f t="shared" si="313"/>
        <v>43</v>
      </c>
      <c r="C1647" s="11" t="s">
        <v>109</v>
      </c>
      <c r="D1647" s="10" t="s">
        <v>926</v>
      </c>
      <c r="E1647" s="9" t="s">
        <v>926</v>
      </c>
      <c r="F1647" s="9" t="s">
        <v>1054</v>
      </c>
      <c r="G1647" s="9" t="s">
        <v>1055</v>
      </c>
      <c r="H1647" s="9" t="s">
        <v>739</v>
      </c>
      <c r="I1647" s="9" t="s">
        <v>1069</v>
      </c>
      <c r="J1647" s="9" t="s">
        <v>1061</v>
      </c>
      <c r="K1647" s="9" t="s">
        <v>1055</v>
      </c>
      <c r="L1647" s="9">
        <v>30.12219</v>
      </c>
      <c r="M1647" s="9">
        <v>67.229921000000004</v>
      </c>
      <c r="N1647" s="9" t="s">
        <v>931</v>
      </c>
      <c r="O1647" s="9" t="s">
        <v>932</v>
      </c>
      <c r="P1647" s="9" t="s">
        <v>8</v>
      </c>
      <c r="Q1647" s="9"/>
      <c r="R1647" s="9">
        <v>2</v>
      </c>
      <c r="S1647" s="9"/>
      <c r="T1647" s="9" t="s">
        <v>933</v>
      </c>
      <c r="U1647" s="9">
        <v>25542</v>
      </c>
      <c r="V1647" s="28" t="s">
        <v>10</v>
      </c>
      <c r="W1647" s="10" t="s">
        <v>11</v>
      </c>
      <c r="X1647" s="9" t="s">
        <v>12</v>
      </c>
    </row>
    <row r="1648" spans="1:24" s="4" customFormat="1" ht="80.099999999999994" customHeight="1" x14ac:dyDescent="0.25">
      <c r="A1648" s="9">
        <f t="shared" ref="A1648" si="351">A1647+1</f>
        <v>1609</v>
      </c>
      <c r="B1648" s="9">
        <f t="shared" si="313"/>
        <v>44</v>
      </c>
      <c r="C1648" s="11" t="s">
        <v>109</v>
      </c>
      <c r="D1648" s="10" t="s">
        <v>926</v>
      </c>
      <c r="E1648" s="9" t="s">
        <v>926</v>
      </c>
      <c r="F1648" s="9" t="s">
        <v>1043</v>
      </c>
      <c r="G1648" s="9" t="s">
        <v>1044</v>
      </c>
      <c r="H1648" s="9" t="s">
        <v>39</v>
      </c>
      <c r="I1648" s="9" t="s">
        <v>1069</v>
      </c>
      <c r="J1648" s="9" t="s">
        <v>1070</v>
      </c>
      <c r="K1648" s="9" t="s">
        <v>1044</v>
      </c>
      <c r="L1648" s="9">
        <v>30.11111</v>
      </c>
      <c r="M1648" s="9">
        <v>67.239980099999997</v>
      </c>
      <c r="N1648" s="9" t="s">
        <v>931</v>
      </c>
      <c r="O1648" s="9" t="s">
        <v>932</v>
      </c>
      <c r="P1648" s="9" t="s">
        <v>8</v>
      </c>
      <c r="Q1648" s="9"/>
      <c r="R1648" s="9">
        <v>2</v>
      </c>
      <c r="S1648" s="9"/>
      <c r="T1648" s="9" t="s">
        <v>933</v>
      </c>
      <c r="U1648" s="9">
        <v>25542</v>
      </c>
      <c r="V1648" s="28" t="s">
        <v>10</v>
      </c>
      <c r="W1648" s="10" t="s">
        <v>11</v>
      </c>
      <c r="X1648" s="9" t="s">
        <v>12</v>
      </c>
    </row>
    <row r="1649" spans="1:24" s="4" customFormat="1" ht="80.099999999999994" customHeight="1" x14ac:dyDescent="0.25">
      <c r="A1649" s="9">
        <f t="shared" ref="A1649" si="352">A1648+1</f>
        <v>1610</v>
      </c>
      <c r="B1649" s="9">
        <f t="shared" si="313"/>
        <v>45</v>
      </c>
      <c r="C1649" s="11" t="s">
        <v>109</v>
      </c>
      <c r="D1649" s="10" t="s">
        <v>926</v>
      </c>
      <c r="E1649" s="9" t="s">
        <v>926</v>
      </c>
      <c r="F1649" s="9" t="s">
        <v>1071</v>
      </c>
      <c r="G1649" s="9" t="s">
        <v>1055</v>
      </c>
      <c r="H1649" s="9" t="s">
        <v>1072</v>
      </c>
      <c r="I1649" s="9" t="s">
        <v>1073</v>
      </c>
      <c r="J1649" s="9" t="s">
        <v>1074</v>
      </c>
      <c r="K1649" s="9" t="s">
        <v>1055</v>
      </c>
      <c r="L1649" s="9">
        <v>30.122789999999998</v>
      </c>
      <c r="M1649" s="9">
        <v>67.227821000000006</v>
      </c>
      <c r="N1649" s="9" t="s">
        <v>931</v>
      </c>
      <c r="O1649" s="9" t="s">
        <v>932</v>
      </c>
      <c r="P1649" s="9" t="s">
        <v>8</v>
      </c>
      <c r="Q1649" s="9"/>
      <c r="R1649" s="9">
        <v>2</v>
      </c>
      <c r="S1649" s="9"/>
      <c r="T1649" s="9" t="s">
        <v>933</v>
      </c>
      <c r="U1649" s="9">
        <v>25542</v>
      </c>
      <c r="V1649" s="28" t="s">
        <v>10</v>
      </c>
      <c r="W1649" s="10" t="s">
        <v>11</v>
      </c>
      <c r="X1649" s="9" t="s">
        <v>12</v>
      </c>
    </row>
    <row r="1650" spans="1:24" s="4" customFormat="1" ht="80.099999999999994" customHeight="1" x14ac:dyDescent="0.25">
      <c r="A1650" s="9">
        <f t="shared" ref="A1650" si="353">A1649+1</f>
        <v>1611</v>
      </c>
      <c r="B1650" s="9">
        <f t="shared" si="313"/>
        <v>46</v>
      </c>
      <c r="C1650" s="11" t="s">
        <v>109</v>
      </c>
      <c r="D1650" s="10" t="s">
        <v>926</v>
      </c>
      <c r="E1650" s="9" t="s">
        <v>926</v>
      </c>
      <c r="F1650" s="9" t="s">
        <v>939</v>
      </c>
      <c r="G1650" s="9" t="s">
        <v>940</v>
      </c>
      <c r="H1650" s="9" t="s">
        <v>955</v>
      </c>
      <c r="I1650" s="9" t="s">
        <v>1075</v>
      </c>
      <c r="J1650" s="9" t="s">
        <v>957</v>
      </c>
      <c r="K1650" s="9" t="s">
        <v>940</v>
      </c>
      <c r="L1650" s="9">
        <v>30.17756</v>
      </c>
      <c r="M1650" s="9">
        <v>67.249990100000005</v>
      </c>
      <c r="N1650" s="9" t="s">
        <v>931</v>
      </c>
      <c r="O1650" s="9" t="s">
        <v>932</v>
      </c>
      <c r="P1650" s="9" t="s">
        <v>8</v>
      </c>
      <c r="Q1650" s="9"/>
      <c r="R1650" s="9">
        <v>2</v>
      </c>
      <c r="S1650" s="9"/>
      <c r="T1650" s="9" t="s">
        <v>933</v>
      </c>
      <c r="U1650" s="9">
        <v>25542</v>
      </c>
      <c r="V1650" s="28" t="s">
        <v>10</v>
      </c>
      <c r="W1650" s="10" t="s">
        <v>11</v>
      </c>
      <c r="X1650" s="9" t="s">
        <v>12</v>
      </c>
    </row>
    <row r="1651" spans="1:24" s="4" customFormat="1" ht="80.099999999999994" customHeight="1" x14ac:dyDescent="0.25">
      <c r="A1651" s="9">
        <f t="shared" ref="A1651" si="354">A1650+1</f>
        <v>1612</v>
      </c>
      <c r="B1651" s="9">
        <f t="shared" si="313"/>
        <v>47</v>
      </c>
      <c r="C1651" s="11" t="s">
        <v>109</v>
      </c>
      <c r="D1651" s="10" t="s">
        <v>926</v>
      </c>
      <c r="E1651" s="9" t="s">
        <v>926</v>
      </c>
      <c r="F1651" s="9" t="s">
        <v>1043</v>
      </c>
      <c r="G1651" s="9" t="s">
        <v>1044</v>
      </c>
      <c r="H1651" s="9" t="s">
        <v>1076</v>
      </c>
      <c r="I1651" s="9" t="s">
        <v>1077</v>
      </c>
      <c r="J1651" s="9" t="s">
        <v>1078</v>
      </c>
      <c r="K1651" s="9" t="s">
        <v>1044</v>
      </c>
      <c r="L1651" s="9">
        <v>30.110091000000001</v>
      </c>
      <c r="M1651" s="9">
        <v>67.234210000000004</v>
      </c>
      <c r="N1651" s="9" t="s">
        <v>931</v>
      </c>
      <c r="O1651" s="9" t="s">
        <v>932</v>
      </c>
      <c r="P1651" s="9" t="s">
        <v>8</v>
      </c>
      <c r="Q1651" s="9"/>
      <c r="R1651" s="9">
        <v>2</v>
      </c>
      <c r="S1651" s="9"/>
      <c r="T1651" s="9" t="s">
        <v>933</v>
      </c>
      <c r="U1651" s="9">
        <v>25542</v>
      </c>
      <c r="V1651" s="28" t="s">
        <v>10</v>
      </c>
      <c r="W1651" s="10" t="s">
        <v>11</v>
      </c>
      <c r="X1651" s="9" t="s">
        <v>12</v>
      </c>
    </row>
    <row r="1652" spans="1:24" s="4" customFormat="1" ht="80.099999999999994" customHeight="1" x14ac:dyDescent="0.25">
      <c r="A1652" s="9">
        <f t="shared" ref="A1652" si="355">A1651+1</f>
        <v>1613</v>
      </c>
      <c r="B1652" s="9">
        <f t="shared" si="313"/>
        <v>48</v>
      </c>
      <c r="C1652" s="11" t="s">
        <v>109</v>
      </c>
      <c r="D1652" s="10" t="s">
        <v>926</v>
      </c>
      <c r="E1652" s="9" t="s">
        <v>926</v>
      </c>
      <c r="F1652" s="9" t="s">
        <v>1043</v>
      </c>
      <c r="G1652" s="9" t="s">
        <v>1044</v>
      </c>
      <c r="H1652" s="9" t="s">
        <v>1079</v>
      </c>
      <c r="I1652" s="9" t="s">
        <v>1080</v>
      </c>
      <c r="J1652" s="9" t="s">
        <v>1081</v>
      </c>
      <c r="K1652" s="9" t="s">
        <v>1044</v>
      </c>
      <c r="L1652" s="9">
        <v>30.118760000000002</v>
      </c>
      <c r="M1652" s="9">
        <v>67.236450000000005</v>
      </c>
      <c r="N1652" s="9" t="s">
        <v>931</v>
      </c>
      <c r="O1652" s="9" t="s">
        <v>932</v>
      </c>
      <c r="P1652" s="9" t="s">
        <v>8</v>
      </c>
      <c r="Q1652" s="9"/>
      <c r="R1652" s="9">
        <v>3</v>
      </c>
      <c r="S1652" s="9"/>
      <c r="T1652" s="9" t="s">
        <v>933</v>
      </c>
      <c r="U1652" s="9">
        <v>38313</v>
      </c>
      <c r="V1652" s="28" t="s">
        <v>10</v>
      </c>
      <c r="W1652" s="10" t="s">
        <v>11</v>
      </c>
      <c r="X1652" s="9" t="s">
        <v>12</v>
      </c>
    </row>
    <row r="1653" spans="1:24" s="4" customFormat="1" ht="80.099999999999994" customHeight="1" x14ac:dyDescent="0.25">
      <c r="A1653" s="9">
        <f t="shared" ref="A1653" si="356">A1652+1</f>
        <v>1614</v>
      </c>
      <c r="B1653" s="9">
        <f t="shared" si="313"/>
        <v>49</v>
      </c>
      <c r="C1653" s="11" t="s">
        <v>109</v>
      </c>
      <c r="D1653" s="10" t="s">
        <v>926</v>
      </c>
      <c r="E1653" s="9" t="s">
        <v>926</v>
      </c>
      <c r="F1653" s="9" t="s">
        <v>1082</v>
      </c>
      <c r="G1653" s="9" t="s">
        <v>1055</v>
      </c>
      <c r="H1653" s="9" t="s">
        <v>1083</v>
      </c>
      <c r="I1653" s="9" t="s">
        <v>1084</v>
      </c>
      <c r="J1653" s="9" t="s">
        <v>1085</v>
      </c>
      <c r="K1653" s="9" t="s">
        <v>1055</v>
      </c>
      <c r="L1653" s="9">
        <v>30.15157</v>
      </c>
      <c r="M1653" s="9">
        <v>67.311872100000002</v>
      </c>
      <c r="N1653" s="9" t="s">
        <v>931</v>
      </c>
      <c r="O1653" s="9" t="s">
        <v>932</v>
      </c>
      <c r="P1653" s="9" t="s">
        <v>8</v>
      </c>
      <c r="Q1653" s="9"/>
      <c r="R1653" s="9">
        <v>2</v>
      </c>
      <c r="S1653" s="9"/>
      <c r="T1653" s="9" t="s">
        <v>933</v>
      </c>
      <c r="U1653" s="9">
        <v>25542</v>
      </c>
      <c r="V1653" s="28" t="s">
        <v>10</v>
      </c>
      <c r="W1653" s="10" t="s">
        <v>11</v>
      </c>
      <c r="X1653" s="9" t="s">
        <v>12</v>
      </c>
    </row>
    <row r="1654" spans="1:24" s="4" customFormat="1" ht="80.099999999999994" customHeight="1" x14ac:dyDescent="0.25">
      <c r="A1654" s="9">
        <f t="shared" ref="A1654" si="357">A1653+1</f>
        <v>1615</v>
      </c>
      <c r="B1654" s="9">
        <f t="shared" si="313"/>
        <v>50</v>
      </c>
      <c r="C1654" s="11" t="s">
        <v>109</v>
      </c>
      <c r="D1654" s="10" t="s">
        <v>926</v>
      </c>
      <c r="E1654" s="9" t="s">
        <v>926</v>
      </c>
      <c r="F1654" s="9" t="s">
        <v>1082</v>
      </c>
      <c r="G1654" s="9" t="s">
        <v>1055</v>
      </c>
      <c r="H1654" s="9" t="s">
        <v>1086</v>
      </c>
      <c r="I1654" s="9" t="s">
        <v>1087</v>
      </c>
      <c r="J1654" s="9" t="s">
        <v>1088</v>
      </c>
      <c r="K1654" s="9" t="s">
        <v>1055</v>
      </c>
      <c r="L1654" s="9">
        <v>30.152259999999998</v>
      </c>
      <c r="M1654" s="9">
        <v>67.311971</v>
      </c>
      <c r="N1654" s="9" t="s">
        <v>931</v>
      </c>
      <c r="O1654" s="9" t="s">
        <v>932</v>
      </c>
      <c r="P1654" s="9" t="s">
        <v>8</v>
      </c>
      <c r="Q1654" s="9"/>
      <c r="R1654" s="9">
        <v>2</v>
      </c>
      <c r="S1654" s="9"/>
      <c r="T1654" s="9" t="s">
        <v>933</v>
      </c>
      <c r="U1654" s="9">
        <v>25542</v>
      </c>
      <c r="V1654" s="28" t="s">
        <v>10</v>
      </c>
      <c r="W1654" s="10" t="s">
        <v>11</v>
      </c>
      <c r="X1654" s="9" t="s">
        <v>12</v>
      </c>
    </row>
    <row r="1655" spans="1:24" s="4" customFormat="1" ht="80.099999999999994" customHeight="1" x14ac:dyDescent="0.25">
      <c r="A1655" s="9">
        <f t="shared" ref="A1655" si="358">A1654+1</f>
        <v>1616</v>
      </c>
      <c r="B1655" s="9">
        <f t="shared" si="313"/>
        <v>51</v>
      </c>
      <c r="C1655" s="11" t="s">
        <v>109</v>
      </c>
      <c r="D1655" s="10" t="s">
        <v>926</v>
      </c>
      <c r="E1655" s="9" t="s">
        <v>926</v>
      </c>
      <c r="F1655" s="9" t="s">
        <v>1089</v>
      </c>
      <c r="G1655" s="9" t="s">
        <v>1090</v>
      </c>
      <c r="H1655" s="9" t="s">
        <v>1091</v>
      </c>
      <c r="I1655" s="9" t="s">
        <v>1092</v>
      </c>
      <c r="J1655" s="9" t="s">
        <v>1093</v>
      </c>
      <c r="K1655" s="9" t="s">
        <v>1090</v>
      </c>
      <c r="L1655" s="9">
        <v>30.040821000000001</v>
      </c>
      <c r="M1655" s="9">
        <v>67.578890099999995</v>
      </c>
      <c r="N1655" s="9" t="s">
        <v>931</v>
      </c>
      <c r="O1655" s="9" t="s">
        <v>932</v>
      </c>
      <c r="P1655" s="9" t="s">
        <v>8</v>
      </c>
      <c r="Q1655" s="9"/>
      <c r="R1655" s="9">
        <v>2</v>
      </c>
      <c r="S1655" s="9"/>
      <c r="T1655" s="9" t="s">
        <v>933</v>
      </c>
      <c r="U1655" s="9">
        <v>25542</v>
      </c>
      <c r="V1655" s="28" t="s">
        <v>10</v>
      </c>
      <c r="W1655" s="10" t="s">
        <v>11</v>
      </c>
      <c r="X1655" s="9" t="s">
        <v>12</v>
      </c>
    </row>
    <row r="1656" spans="1:24" s="4" customFormat="1" ht="80.099999999999994" customHeight="1" x14ac:dyDescent="0.25">
      <c r="A1656" s="9">
        <f t="shared" ref="A1656" si="359">A1655+1</f>
        <v>1617</v>
      </c>
      <c r="B1656" s="9">
        <f t="shared" si="313"/>
        <v>52</v>
      </c>
      <c r="C1656" s="11" t="s">
        <v>109</v>
      </c>
      <c r="D1656" s="10" t="s">
        <v>926</v>
      </c>
      <c r="E1656" s="9" t="s">
        <v>926</v>
      </c>
      <c r="F1656" s="9" t="s">
        <v>1094</v>
      </c>
      <c r="G1656" s="9" t="s">
        <v>1055</v>
      </c>
      <c r="H1656" s="9" t="s">
        <v>683</v>
      </c>
      <c r="I1656" s="9" t="s">
        <v>1095</v>
      </c>
      <c r="J1656" s="9" t="s">
        <v>1096</v>
      </c>
      <c r="K1656" s="9" t="s">
        <v>1055</v>
      </c>
      <c r="L1656" s="9">
        <v>30.011810000000001</v>
      </c>
      <c r="M1656" s="9">
        <v>68.021800999999996</v>
      </c>
      <c r="N1656" s="9" t="s">
        <v>931</v>
      </c>
      <c r="O1656" s="9" t="s">
        <v>932</v>
      </c>
      <c r="P1656" s="9" t="s">
        <v>8</v>
      </c>
      <c r="Q1656" s="9"/>
      <c r="R1656" s="9">
        <v>3</v>
      </c>
      <c r="S1656" s="9"/>
      <c r="T1656" s="9" t="s">
        <v>933</v>
      </c>
      <c r="U1656" s="9">
        <v>38313</v>
      </c>
      <c r="V1656" s="28" t="s">
        <v>10</v>
      </c>
      <c r="W1656" s="10" t="s">
        <v>11</v>
      </c>
      <c r="X1656" s="9" t="s">
        <v>12</v>
      </c>
    </row>
    <row r="1657" spans="1:24" s="4" customFormat="1" ht="80.099999999999994" customHeight="1" x14ac:dyDescent="0.25">
      <c r="A1657" s="9">
        <f t="shared" ref="A1657" si="360">A1656+1</f>
        <v>1618</v>
      </c>
      <c r="B1657" s="9">
        <f t="shared" si="313"/>
        <v>53</v>
      </c>
      <c r="C1657" s="11" t="s">
        <v>109</v>
      </c>
      <c r="D1657" s="10" t="s">
        <v>926</v>
      </c>
      <c r="E1657" s="9" t="s">
        <v>926</v>
      </c>
      <c r="F1657" s="9" t="s">
        <v>1097</v>
      </c>
      <c r="G1657" s="9" t="s">
        <v>1090</v>
      </c>
      <c r="H1657" s="9" t="s">
        <v>1098</v>
      </c>
      <c r="I1657" s="9" t="s">
        <v>1099</v>
      </c>
      <c r="J1657" s="9" t="s">
        <v>1100</v>
      </c>
      <c r="K1657" s="9" t="s">
        <v>1090</v>
      </c>
      <c r="L1657" s="9">
        <v>30.112870000000001</v>
      </c>
      <c r="M1657" s="9">
        <v>67.248861000000005</v>
      </c>
      <c r="N1657" s="9" t="s">
        <v>931</v>
      </c>
      <c r="O1657" s="9" t="s">
        <v>932</v>
      </c>
      <c r="P1657" s="9" t="s">
        <v>8</v>
      </c>
      <c r="Q1657" s="9"/>
      <c r="R1657" s="9">
        <v>3</v>
      </c>
      <c r="S1657" s="9"/>
      <c r="T1657" s="9" t="s">
        <v>933</v>
      </c>
      <c r="U1657" s="9">
        <v>38313</v>
      </c>
      <c r="V1657" s="28" t="s">
        <v>10</v>
      </c>
      <c r="W1657" s="10" t="s">
        <v>11</v>
      </c>
      <c r="X1657" s="9" t="s">
        <v>12</v>
      </c>
    </row>
    <row r="1658" spans="1:24" s="4" customFormat="1" ht="80.099999999999994" customHeight="1" x14ac:dyDescent="0.25">
      <c r="A1658" s="9">
        <f t="shared" ref="A1658" si="361">A1657+1</f>
        <v>1619</v>
      </c>
      <c r="B1658" s="9">
        <f t="shared" si="313"/>
        <v>54</v>
      </c>
      <c r="C1658" s="11" t="s">
        <v>109</v>
      </c>
      <c r="D1658" s="10" t="s">
        <v>926</v>
      </c>
      <c r="E1658" s="9" t="s">
        <v>926</v>
      </c>
      <c r="F1658" s="9" t="s">
        <v>1097</v>
      </c>
      <c r="G1658" s="9" t="s">
        <v>1090</v>
      </c>
      <c r="H1658" s="9" t="s">
        <v>1101</v>
      </c>
      <c r="I1658" s="9" t="s">
        <v>1102</v>
      </c>
      <c r="J1658" s="9" t="s">
        <v>1103</v>
      </c>
      <c r="K1658" s="9" t="s">
        <v>1090</v>
      </c>
      <c r="L1658" s="9">
        <v>30.113969999999998</v>
      </c>
      <c r="M1658" s="9">
        <v>67.249511999999996</v>
      </c>
      <c r="N1658" s="9" t="s">
        <v>931</v>
      </c>
      <c r="O1658" s="9" t="s">
        <v>932</v>
      </c>
      <c r="P1658" s="9" t="s">
        <v>8</v>
      </c>
      <c r="Q1658" s="9"/>
      <c r="R1658" s="9">
        <v>2</v>
      </c>
      <c r="S1658" s="9"/>
      <c r="T1658" s="9" t="s">
        <v>933</v>
      </c>
      <c r="U1658" s="9">
        <v>25542</v>
      </c>
      <c r="V1658" s="28" t="s">
        <v>10</v>
      </c>
      <c r="W1658" s="10" t="s">
        <v>11</v>
      </c>
      <c r="X1658" s="9" t="s">
        <v>12</v>
      </c>
    </row>
    <row r="1659" spans="1:24" s="4" customFormat="1" ht="80.099999999999994" customHeight="1" x14ac:dyDescent="0.25">
      <c r="A1659" s="9">
        <f t="shared" ref="A1659" si="362">A1658+1</f>
        <v>1620</v>
      </c>
      <c r="B1659" s="9">
        <f t="shared" si="313"/>
        <v>55</v>
      </c>
      <c r="C1659" s="11" t="s">
        <v>109</v>
      </c>
      <c r="D1659" s="10" t="s">
        <v>926</v>
      </c>
      <c r="E1659" s="9" t="s">
        <v>926</v>
      </c>
      <c r="F1659" s="9" t="s">
        <v>1104</v>
      </c>
      <c r="G1659" s="9" t="s">
        <v>1090</v>
      </c>
      <c r="H1659" s="9" t="s">
        <v>1105</v>
      </c>
      <c r="I1659" s="9" t="s">
        <v>1106</v>
      </c>
      <c r="J1659" s="9" t="s">
        <v>1107</v>
      </c>
      <c r="K1659" s="9" t="s">
        <v>1090</v>
      </c>
      <c r="L1659" s="9">
        <v>30.04278</v>
      </c>
      <c r="M1659" s="9">
        <v>76.571269999999998</v>
      </c>
      <c r="N1659" s="9" t="s">
        <v>931</v>
      </c>
      <c r="O1659" s="9" t="s">
        <v>932</v>
      </c>
      <c r="P1659" s="9" t="s">
        <v>8</v>
      </c>
      <c r="Q1659" s="9"/>
      <c r="R1659" s="9">
        <v>2</v>
      </c>
      <c r="S1659" s="9"/>
      <c r="T1659" s="9" t="s">
        <v>933</v>
      </c>
      <c r="U1659" s="9">
        <v>25542</v>
      </c>
      <c r="V1659" s="28" t="s">
        <v>10</v>
      </c>
      <c r="W1659" s="10" t="s">
        <v>11</v>
      </c>
      <c r="X1659" s="9" t="s">
        <v>12</v>
      </c>
    </row>
    <row r="1660" spans="1:24" s="4" customFormat="1" ht="80.099999999999994" customHeight="1" x14ac:dyDescent="0.25">
      <c r="A1660" s="9">
        <f t="shared" ref="A1660" si="363">A1659+1</f>
        <v>1621</v>
      </c>
      <c r="B1660" s="9">
        <f t="shared" si="313"/>
        <v>56</v>
      </c>
      <c r="C1660" s="11" t="s">
        <v>109</v>
      </c>
      <c r="D1660" s="10" t="s">
        <v>926</v>
      </c>
      <c r="E1660" s="9" t="s">
        <v>926</v>
      </c>
      <c r="F1660" s="9" t="s">
        <v>1104</v>
      </c>
      <c r="G1660" s="9" t="s">
        <v>1090</v>
      </c>
      <c r="H1660" s="9" t="s">
        <v>174</v>
      </c>
      <c r="I1660" s="9" t="s">
        <v>1108</v>
      </c>
      <c r="J1660" s="9" t="s">
        <v>1109</v>
      </c>
      <c r="K1660" s="9" t="s">
        <v>1090</v>
      </c>
      <c r="L1660" s="9">
        <v>30.04888</v>
      </c>
      <c r="M1660" s="9">
        <v>67.57687</v>
      </c>
      <c r="N1660" s="9" t="s">
        <v>931</v>
      </c>
      <c r="O1660" s="9" t="s">
        <v>932</v>
      </c>
      <c r="P1660" s="9" t="s">
        <v>8</v>
      </c>
      <c r="Q1660" s="9"/>
      <c r="R1660" s="9">
        <v>2</v>
      </c>
      <c r="S1660" s="9"/>
      <c r="T1660" s="9" t="s">
        <v>933</v>
      </c>
      <c r="U1660" s="9">
        <v>25542</v>
      </c>
      <c r="V1660" s="28" t="s">
        <v>10</v>
      </c>
      <c r="W1660" s="10" t="s">
        <v>11</v>
      </c>
      <c r="X1660" s="9" t="s">
        <v>12</v>
      </c>
    </row>
    <row r="1661" spans="1:24" s="4" customFormat="1" ht="80.099999999999994" customHeight="1" x14ac:dyDescent="0.25">
      <c r="A1661" s="9">
        <f t="shared" ref="A1661" si="364">A1660+1</f>
        <v>1622</v>
      </c>
      <c r="B1661" s="9">
        <f t="shared" si="313"/>
        <v>57</v>
      </c>
      <c r="C1661" s="11" t="s">
        <v>109</v>
      </c>
      <c r="D1661" s="10" t="s">
        <v>926</v>
      </c>
      <c r="E1661" s="9" t="s">
        <v>926</v>
      </c>
      <c r="F1661" s="9" t="s">
        <v>1104</v>
      </c>
      <c r="G1661" s="9" t="s">
        <v>1090</v>
      </c>
      <c r="H1661" s="9" t="s">
        <v>1110</v>
      </c>
      <c r="I1661" s="9" t="s">
        <v>1111</v>
      </c>
      <c r="J1661" s="9" t="s">
        <v>1112</v>
      </c>
      <c r="K1661" s="9" t="s">
        <v>1090</v>
      </c>
      <c r="L1661" s="9">
        <v>30.140920999999999</v>
      </c>
      <c r="M1661" s="9">
        <v>67.571120100000002</v>
      </c>
      <c r="N1661" s="9" t="s">
        <v>931</v>
      </c>
      <c r="O1661" s="9" t="s">
        <v>932</v>
      </c>
      <c r="P1661" s="9" t="s">
        <v>8</v>
      </c>
      <c r="Q1661" s="9"/>
      <c r="R1661" s="9">
        <v>2</v>
      </c>
      <c r="S1661" s="9"/>
      <c r="T1661" s="9" t="s">
        <v>933</v>
      </c>
      <c r="U1661" s="9">
        <v>25542</v>
      </c>
      <c r="V1661" s="28" t="s">
        <v>10</v>
      </c>
      <c r="W1661" s="10" t="s">
        <v>11</v>
      </c>
      <c r="X1661" s="9" t="s">
        <v>12</v>
      </c>
    </row>
    <row r="1662" spans="1:24" s="4" customFormat="1" ht="80.099999999999994" customHeight="1" x14ac:dyDescent="0.25">
      <c r="A1662" s="9">
        <f t="shared" ref="A1662" si="365">A1661+1</f>
        <v>1623</v>
      </c>
      <c r="B1662" s="9">
        <f t="shared" si="313"/>
        <v>58</v>
      </c>
      <c r="C1662" s="11" t="s">
        <v>109</v>
      </c>
      <c r="D1662" s="10" t="s">
        <v>926</v>
      </c>
      <c r="E1662" s="9" t="s">
        <v>926</v>
      </c>
      <c r="F1662" s="9" t="s">
        <v>1082</v>
      </c>
      <c r="G1662" s="9" t="s">
        <v>1055</v>
      </c>
      <c r="H1662" s="9" t="s">
        <v>1113</v>
      </c>
      <c r="I1662" s="9" t="s">
        <v>1114</v>
      </c>
      <c r="J1662" s="9" t="s">
        <v>1115</v>
      </c>
      <c r="K1662" s="9" t="s">
        <v>1055</v>
      </c>
      <c r="L1662" s="9">
        <v>30.15127</v>
      </c>
      <c r="M1662" s="9">
        <v>67.312871000000001</v>
      </c>
      <c r="N1662" s="9" t="s">
        <v>931</v>
      </c>
      <c r="O1662" s="9" t="s">
        <v>932</v>
      </c>
      <c r="P1662" s="9" t="s">
        <v>8</v>
      </c>
      <c r="Q1662" s="9"/>
      <c r="R1662" s="9">
        <v>2</v>
      </c>
      <c r="S1662" s="9"/>
      <c r="T1662" s="9" t="s">
        <v>933</v>
      </c>
      <c r="U1662" s="9">
        <v>25542</v>
      </c>
      <c r="V1662" s="28" t="s">
        <v>10</v>
      </c>
      <c r="W1662" s="10" t="s">
        <v>11</v>
      </c>
      <c r="X1662" s="9" t="s">
        <v>12</v>
      </c>
    </row>
    <row r="1663" spans="1:24" s="4" customFormat="1" ht="80.099999999999994" customHeight="1" x14ac:dyDescent="0.25">
      <c r="A1663" s="9">
        <f t="shared" ref="A1663" si="366">A1662+1</f>
        <v>1624</v>
      </c>
      <c r="B1663" s="9">
        <f t="shared" si="313"/>
        <v>59</v>
      </c>
      <c r="C1663" s="11" t="s">
        <v>109</v>
      </c>
      <c r="D1663" s="10" t="s">
        <v>926</v>
      </c>
      <c r="E1663" s="9" t="s">
        <v>926</v>
      </c>
      <c r="F1663" s="9" t="s">
        <v>1082</v>
      </c>
      <c r="G1663" s="9" t="s">
        <v>1055</v>
      </c>
      <c r="H1663" s="9" t="s">
        <v>1116</v>
      </c>
      <c r="I1663" s="9" t="s">
        <v>1117</v>
      </c>
      <c r="J1663" s="9" t="s">
        <v>1085</v>
      </c>
      <c r="K1663" s="9" t="s">
        <v>1055</v>
      </c>
      <c r="L1663" s="9">
        <v>30.15099</v>
      </c>
      <c r="M1663" s="9">
        <v>67.319879999999998</v>
      </c>
      <c r="N1663" s="9" t="s">
        <v>931</v>
      </c>
      <c r="O1663" s="9" t="s">
        <v>932</v>
      </c>
      <c r="P1663" s="9" t="s">
        <v>8</v>
      </c>
      <c r="Q1663" s="9"/>
      <c r="R1663" s="9">
        <v>3</v>
      </c>
      <c r="S1663" s="9"/>
      <c r="T1663" s="9" t="s">
        <v>933</v>
      </c>
      <c r="U1663" s="9">
        <v>38313</v>
      </c>
      <c r="V1663" s="28" t="s">
        <v>10</v>
      </c>
      <c r="W1663" s="10" t="s">
        <v>11</v>
      </c>
      <c r="X1663" s="9" t="s">
        <v>12</v>
      </c>
    </row>
    <row r="1664" spans="1:24" s="4" customFormat="1" ht="80.099999999999994" customHeight="1" x14ac:dyDescent="0.25">
      <c r="A1664" s="9">
        <f t="shared" ref="A1664" si="367">A1663+1</f>
        <v>1625</v>
      </c>
      <c r="B1664" s="9">
        <f t="shared" si="313"/>
        <v>60</v>
      </c>
      <c r="C1664" s="11" t="s">
        <v>109</v>
      </c>
      <c r="D1664" s="10" t="s">
        <v>926</v>
      </c>
      <c r="E1664" s="9" t="s">
        <v>926</v>
      </c>
      <c r="F1664" s="9" t="s">
        <v>1082</v>
      </c>
      <c r="G1664" s="9" t="s">
        <v>1055</v>
      </c>
      <c r="H1664" s="9" t="s">
        <v>1118</v>
      </c>
      <c r="I1664" s="9" t="s">
        <v>1119</v>
      </c>
      <c r="J1664" s="9" t="s">
        <v>1120</v>
      </c>
      <c r="K1664" s="9" t="s">
        <v>1055</v>
      </c>
      <c r="L1664" s="9">
        <v>30.150001</v>
      </c>
      <c r="M1664" s="9">
        <v>67.312670100000005</v>
      </c>
      <c r="N1664" s="9" t="s">
        <v>931</v>
      </c>
      <c r="O1664" s="9" t="s">
        <v>932</v>
      </c>
      <c r="P1664" s="9" t="s">
        <v>8</v>
      </c>
      <c r="Q1664" s="9"/>
      <c r="R1664" s="9">
        <v>2</v>
      </c>
      <c r="S1664" s="9"/>
      <c r="T1664" s="9" t="s">
        <v>933</v>
      </c>
      <c r="U1664" s="9">
        <v>25542</v>
      </c>
      <c r="V1664" s="28" t="s">
        <v>10</v>
      </c>
      <c r="W1664" s="10" t="s">
        <v>11</v>
      </c>
      <c r="X1664" s="9" t="s">
        <v>12</v>
      </c>
    </row>
    <row r="1665" spans="1:24" s="4" customFormat="1" ht="80.099999999999994" customHeight="1" x14ac:dyDescent="0.25">
      <c r="A1665" s="9">
        <f t="shared" ref="A1665" si="368">A1664+1</f>
        <v>1626</v>
      </c>
      <c r="B1665" s="9">
        <f t="shared" si="313"/>
        <v>61</v>
      </c>
      <c r="C1665" s="11" t="s">
        <v>109</v>
      </c>
      <c r="D1665" s="10" t="s">
        <v>926</v>
      </c>
      <c r="E1665" s="9" t="s">
        <v>926</v>
      </c>
      <c r="F1665" s="9" t="s">
        <v>1082</v>
      </c>
      <c r="G1665" s="9" t="s">
        <v>1055</v>
      </c>
      <c r="H1665" s="9" t="s">
        <v>1121</v>
      </c>
      <c r="I1665" s="9" t="s">
        <v>1122</v>
      </c>
      <c r="J1665" s="9" t="s">
        <v>1123</v>
      </c>
      <c r="K1665" s="9" t="s">
        <v>1055</v>
      </c>
      <c r="L1665" s="9">
        <v>30.151070000000001</v>
      </c>
      <c r="M1665" s="9">
        <v>67.316869999999994</v>
      </c>
      <c r="N1665" s="9" t="s">
        <v>931</v>
      </c>
      <c r="O1665" s="9" t="s">
        <v>932</v>
      </c>
      <c r="P1665" s="9" t="s">
        <v>8</v>
      </c>
      <c r="Q1665" s="9"/>
      <c r="R1665" s="9">
        <v>2</v>
      </c>
      <c r="S1665" s="9"/>
      <c r="T1665" s="9" t="s">
        <v>933</v>
      </c>
      <c r="U1665" s="9">
        <v>25542</v>
      </c>
      <c r="V1665" s="28" t="s">
        <v>10</v>
      </c>
      <c r="W1665" s="10" t="s">
        <v>11</v>
      </c>
      <c r="X1665" s="9" t="s">
        <v>12</v>
      </c>
    </row>
    <row r="1666" spans="1:24" s="4" customFormat="1" ht="80.099999999999994" customHeight="1" x14ac:dyDescent="0.25">
      <c r="A1666" s="9">
        <f t="shared" ref="A1666" si="369">A1665+1</f>
        <v>1627</v>
      </c>
      <c r="B1666" s="9">
        <f t="shared" si="313"/>
        <v>62</v>
      </c>
      <c r="C1666" s="11" t="s">
        <v>109</v>
      </c>
      <c r="D1666" s="10" t="s">
        <v>926</v>
      </c>
      <c r="E1666" s="9" t="s">
        <v>926</v>
      </c>
      <c r="F1666" s="9" t="s">
        <v>1124</v>
      </c>
      <c r="G1666" s="9" t="s">
        <v>1090</v>
      </c>
      <c r="H1666" s="9" t="s">
        <v>1125</v>
      </c>
      <c r="I1666" s="9" t="s">
        <v>1126</v>
      </c>
      <c r="J1666" s="9" t="s">
        <v>1127</v>
      </c>
      <c r="K1666" s="9" t="s">
        <v>1090</v>
      </c>
      <c r="L1666" s="9">
        <v>30.046659999999999</v>
      </c>
      <c r="M1666" s="9">
        <v>67.572930999999997</v>
      </c>
      <c r="N1666" s="9" t="s">
        <v>931</v>
      </c>
      <c r="O1666" s="9" t="s">
        <v>932</v>
      </c>
      <c r="P1666" s="9" t="s">
        <v>8</v>
      </c>
      <c r="Q1666" s="9"/>
      <c r="R1666" s="9">
        <v>2</v>
      </c>
      <c r="S1666" s="9"/>
      <c r="T1666" s="9" t="s">
        <v>933</v>
      </c>
      <c r="U1666" s="9">
        <v>25542</v>
      </c>
      <c r="V1666" s="28" t="s">
        <v>10</v>
      </c>
      <c r="W1666" s="10" t="s">
        <v>11</v>
      </c>
      <c r="X1666" s="9" t="s">
        <v>12</v>
      </c>
    </row>
    <row r="1667" spans="1:24" s="4" customFormat="1" ht="80.099999999999994" customHeight="1" x14ac:dyDescent="0.25">
      <c r="A1667" s="9">
        <f t="shared" ref="A1667" si="370">A1666+1</f>
        <v>1628</v>
      </c>
      <c r="B1667" s="9">
        <f t="shared" si="313"/>
        <v>63</v>
      </c>
      <c r="C1667" s="11" t="s">
        <v>109</v>
      </c>
      <c r="D1667" s="10" t="s">
        <v>926</v>
      </c>
      <c r="E1667" s="9" t="s">
        <v>926</v>
      </c>
      <c r="F1667" s="9" t="s">
        <v>1128</v>
      </c>
      <c r="G1667" s="9" t="s">
        <v>1129</v>
      </c>
      <c r="H1667" s="9" t="s">
        <v>1029</v>
      </c>
      <c r="I1667" s="9" t="s">
        <v>1130</v>
      </c>
      <c r="J1667" s="9" t="s">
        <v>1131</v>
      </c>
      <c r="K1667" s="9" t="s">
        <v>1129</v>
      </c>
      <c r="L1667" s="9">
        <v>30.18403</v>
      </c>
      <c r="M1667" s="9">
        <v>67.212440000000001</v>
      </c>
      <c r="N1667" s="9" t="s">
        <v>931</v>
      </c>
      <c r="O1667" s="9" t="s">
        <v>932</v>
      </c>
      <c r="P1667" s="9" t="s">
        <v>8</v>
      </c>
      <c r="Q1667" s="9"/>
      <c r="R1667" s="9">
        <v>2</v>
      </c>
      <c r="S1667" s="9"/>
      <c r="T1667" s="9" t="s">
        <v>933</v>
      </c>
      <c r="U1667" s="9">
        <v>25542</v>
      </c>
      <c r="V1667" s="28" t="s">
        <v>10</v>
      </c>
      <c r="W1667" s="10" t="s">
        <v>11</v>
      </c>
      <c r="X1667" s="9" t="s">
        <v>12</v>
      </c>
    </row>
    <row r="1668" spans="1:24" s="4" customFormat="1" ht="80.099999999999994" customHeight="1" x14ac:dyDescent="0.25">
      <c r="A1668" s="9">
        <f t="shared" ref="A1668" si="371">A1667+1</f>
        <v>1629</v>
      </c>
      <c r="B1668" s="9">
        <f t="shared" si="313"/>
        <v>64</v>
      </c>
      <c r="C1668" s="11" t="s">
        <v>109</v>
      </c>
      <c r="D1668" s="10" t="s">
        <v>926</v>
      </c>
      <c r="E1668" s="9" t="s">
        <v>926</v>
      </c>
      <c r="F1668" s="9" t="s">
        <v>1043</v>
      </c>
      <c r="G1668" s="9" t="s">
        <v>1044</v>
      </c>
      <c r="H1668" s="9" t="s">
        <v>1098</v>
      </c>
      <c r="I1668" s="9" t="s">
        <v>1132</v>
      </c>
      <c r="J1668" s="9" t="s">
        <v>1133</v>
      </c>
      <c r="K1668" s="9" t="s">
        <v>1044</v>
      </c>
      <c r="L1668" s="9">
        <v>30.113970999999999</v>
      </c>
      <c r="M1668" s="9">
        <v>67.231571000000002</v>
      </c>
      <c r="N1668" s="9" t="s">
        <v>931</v>
      </c>
      <c r="O1668" s="9" t="s">
        <v>932</v>
      </c>
      <c r="P1668" s="9" t="s">
        <v>8</v>
      </c>
      <c r="Q1668" s="9"/>
      <c r="R1668" s="9">
        <v>3</v>
      </c>
      <c r="S1668" s="9"/>
      <c r="T1668" s="9" t="s">
        <v>933</v>
      </c>
      <c r="U1668" s="9">
        <v>38313</v>
      </c>
      <c r="V1668" s="28" t="s">
        <v>10</v>
      </c>
      <c r="W1668" s="10" t="s">
        <v>11</v>
      </c>
      <c r="X1668" s="9" t="s">
        <v>12</v>
      </c>
    </row>
    <row r="1669" spans="1:24" s="4" customFormat="1" ht="80.099999999999994" customHeight="1" x14ac:dyDescent="0.25">
      <c r="A1669" s="9">
        <f t="shared" ref="A1669" si="372">A1668+1</f>
        <v>1630</v>
      </c>
      <c r="B1669" s="9">
        <f t="shared" si="313"/>
        <v>65</v>
      </c>
      <c r="C1669" s="11" t="s">
        <v>109</v>
      </c>
      <c r="D1669" s="10" t="s">
        <v>926</v>
      </c>
      <c r="E1669" s="9" t="s">
        <v>926</v>
      </c>
      <c r="F1669" s="9" t="s">
        <v>1134</v>
      </c>
      <c r="G1669" s="9" t="s">
        <v>1135</v>
      </c>
      <c r="H1669" s="9" t="s">
        <v>1136</v>
      </c>
      <c r="I1669" s="9" t="s">
        <v>1137</v>
      </c>
      <c r="J1669" s="9" t="s">
        <v>1001</v>
      </c>
      <c r="K1669" s="9" t="s">
        <v>1135</v>
      </c>
      <c r="L1669" s="9">
        <v>30.092449999999999</v>
      </c>
      <c r="M1669" s="9">
        <v>67.046678</v>
      </c>
      <c r="N1669" s="9" t="s">
        <v>931</v>
      </c>
      <c r="O1669" s="9" t="s">
        <v>932</v>
      </c>
      <c r="P1669" s="9" t="s">
        <v>8</v>
      </c>
      <c r="Q1669" s="9"/>
      <c r="R1669" s="9">
        <v>2</v>
      </c>
      <c r="S1669" s="9"/>
      <c r="T1669" s="9" t="s">
        <v>933</v>
      </c>
      <c r="U1669" s="9">
        <v>25542</v>
      </c>
      <c r="V1669" s="28" t="s">
        <v>10</v>
      </c>
      <c r="W1669" s="10" t="s">
        <v>11</v>
      </c>
      <c r="X1669" s="9" t="s">
        <v>12</v>
      </c>
    </row>
    <row r="1670" spans="1:24" s="4" customFormat="1" ht="80.099999999999994" customHeight="1" x14ac:dyDescent="0.25">
      <c r="A1670" s="9">
        <f t="shared" ref="A1670" si="373">A1669+1</f>
        <v>1631</v>
      </c>
      <c r="B1670" s="9">
        <f t="shared" si="313"/>
        <v>66</v>
      </c>
      <c r="C1670" s="11" t="s">
        <v>109</v>
      </c>
      <c r="D1670" s="10" t="s">
        <v>926</v>
      </c>
      <c r="E1670" s="9" t="s">
        <v>926</v>
      </c>
      <c r="F1670" s="9" t="s">
        <v>1134</v>
      </c>
      <c r="G1670" s="9" t="s">
        <v>1135</v>
      </c>
      <c r="H1670" s="9" t="s">
        <v>1138</v>
      </c>
      <c r="I1670" s="9" t="s">
        <v>1139</v>
      </c>
      <c r="J1670" s="9" t="s">
        <v>1140</v>
      </c>
      <c r="K1670" s="9" t="s">
        <v>1135</v>
      </c>
      <c r="L1670" s="9">
        <v>30.091251</v>
      </c>
      <c r="M1670" s="9">
        <v>67.043499999999995</v>
      </c>
      <c r="N1670" s="9" t="s">
        <v>931</v>
      </c>
      <c r="O1670" s="9" t="s">
        <v>932</v>
      </c>
      <c r="P1670" s="9" t="s">
        <v>8</v>
      </c>
      <c r="Q1670" s="9"/>
      <c r="R1670" s="9">
        <v>2</v>
      </c>
      <c r="S1670" s="9"/>
      <c r="T1670" s="9" t="s">
        <v>933</v>
      </c>
      <c r="U1670" s="9">
        <v>25542</v>
      </c>
      <c r="V1670" s="28" t="s">
        <v>10</v>
      </c>
      <c r="W1670" s="10" t="s">
        <v>11</v>
      </c>
      <c r="X1670" s="9" t="s">
        <v>12</v>
      </c>
    </row>
    <row r="1671" spans="1:24" s="4" customFormat="1" ht="80.099999999999994" customHeight="1" x14ac:dyDescent="0.25">
      <c r="A1671" s="9">
        <f t="shared" ref="A1671" si="374">A1670+1</f>
        <v>1632</v>
      </c>
      <c r="B1671" s="9">
        <f t="shared" si="313"/>
        <v>67</v>
      </c>
      <c r="C1671" s="11" t="s">
        <v>109</v>
      </c>
      <c r="D1671" s="10" t="s">
        <v>926</v>
      </c>
      <c r="E1671" s="9" t="s">
        <v>926</v>
      </c>
      <c r="F1671" s="9" t="s">
        <v>1141</v>
      </c>
      <c r="G1671" s="9" t="s">
        <v>1135</v>
      </c>
      <c r="H1671" s="9" t="s">
        <v>1142</v>
      </c>
      <c r="I1671" s="9" t="s">
        <v>1143</v>
      </c>
      <c r="J1671" s="9" t="s">
        <v>1144</v>
      </c>
      <c r="K1671" s="9" t="s">
        <v>1135</v>
      </c>
      <c r="L1671" s="9">
        <v>30.087890000000002</v>
      </c>
      <c r="M1671" s="9">
        <v>67.045590000000004</v>
      </c>
      <c r="N1671" s="9" t="s">
        <v>931</v>
      </c>
      <c r="O1671" s="9" t="s">
        <v>932</v>
      </c>
      <c r="P1671" s="9" t="s">
        <v>8</v>
      </c>
      <c r="Q1671" s="9"/>
      <c r="R1671" s="9">
        <v>2</v>
      </c>
      <c r="S1671" s="9"/>
      <c r="T1671" s="9" t="s">
        <v>933</v>
      </c>
      <c r="U1671" s="9">
        <v>25542</v>
      </c>
      <c r="V1671" s="28" t="s">
        <v>10</v>
      </c>
      <c r="W1671" s="10" t="s">
        <v>11</v>
      </c>
      <c r="X1671" s="9" t="s">
        <v>12</v>
      </c>
    </row>
    <row r="1672" spans="1:24" s="4" customFormat="1" ht="80.099999999999994" customHeight="1" x14ac:dyDescent="0.25">
      <c r="A1672" s="9">
        <f t="shared" ref="A1672" si="375">A1671+1</f>
        <v>1633</v>
      </c>
      <c r="B1672" s="9">
        <f t="shared" si="313"/>
        <v>68</v>
      </c>
      <c r="C1672" s="11" t="s">
        <v>109</v>
      </c>
      <c r="D1672" s="10" t="s">
        <v>926</v>
      </c>
      <c r="E1672" s="9" t="s">
        <v>926</v>
      </c>
      <c r="F1672" s="9" t="s">
        <v>1141</v>
      </c>
      <c r="G1672" s="9" t="s">
        <v>1135</v>
      </c>
      <c r="H1672" s="9" t="s">
        <v>1011</v>
      </c>
      <c r="I1672" s="9" t="s">
        <v>1145</v>
      </c>
      <c r="J1672" s="9" t="s">
        <v>1146</v>
      </c>
      <c r="K1672" s="9" t="s">
        <v>1135</v>
      </c>
      <c r="L1672" s="9">
        <v>30.081720000000001</v>
      </c>
      <c r="M1672" s="9">
        <v>67.043689999999998</v>
      </c>
      <c r="N1672" s="9" t="s">
        <v>931</v>
      </c>
      <c r="O1672" s="9" t="s">
        <v>932</v>
      </c>
      <c r="P1672" s="9" t="s">
        <v>8</v>
      </c>
      <c r="Q1672" s="9"/>
      <c r="R1672" s="9">
        <v>2</v>
      </c>
      <c r="S1672" s="9"/>
      <c r="T1672" s="9" t="s">
        <v>933</v>
      </c>
      <c r="U1672" s="9">
        <v>25542</v>
      </c>
      <c r="V1672" s="28" t="s">
        <v>10</v>
      </c>
      <c r="W1672" s="10" t="s">
        <v>11</v>
      </c>
      <c r="X1672" s="9" t="s">
        <v>12</v>
      </c>
    </row>
    <row r="1673" spans="1:24" s="4" customFormat="1" ht="80.099999999999994" customHeight="1" x14ac:dyDescent="0.25">
      <c r="A1673" s="9">
        <f t="shared" ref="A1673" si="376">A1672+1</f>
        <v>1634</v>
      </c>
      <c r="B1673" s="9">
        <f t="shared" si="313"/>
        <v>69</v>
      </c>
      <c r="C1673" s="11" t="s">
        <v>109</v>
      </c>
      <c r="D1673" s="10" t="s">
        <v>926</v>
      </c>
      <c r="E1673" s="9" t="s">
        <v>926</v>
      </c>
      <c r="F1673" s="9" t="s">
        <v>1141</v>
      </c>
      <c r="G1673" s="9" t="s">
        <v>1135</v>
      </c>
      <c r="H1673" s="9" t="s">
        <v>1147</v>
      </c>
      <c r="I1673" s="9" t="s">
        <v>1148</v>
      </c>
      <c r="J1673" s="9" t="s">
        <v>1149</v>
      </c>
      <c r="K1673" s="9" t="s">
        <v>1135</v>
      </c>
      <c r="L1673" s="9">
        <v>30.08963</v>
      </c>
      <c r="M1673" s="9">
        <v>67.048520999999994</v>
      </c>
      <c r="N1673" s="9" t="s">
        <v>931</v>
      </c>
      <c r="O1673" s="9" t="s">
        <v>932</v>
      </c>
      <c r="P1673" s="9" t="s">
        <v>8</v>
      </c>
      <c r="Q1673" s="9"/>
      <c r="R1673" s="9">
        <v>2</v>
      </c>
      <c r="S1673" s="9"/>
      <c r="T1673" s="9" t="s">
        <v>933</v>
      </c>
      <c r="U1673" s="9">
        <v>25542</v>
      </c>
      <c r="V1673" s="28" t="s">
        <v>10</v>
      </c>
      <c r="W1673" s="10" t="s">
        <v>11</v>
      </c>
      <c r="X1673" s="9" t="s">
        <v>12</v>
      </c>
    </row>
    <row r="1674" spans="1:24" s="4" customFormat="1" ht="80.099999999999994" customHeight="1" x14ac:dyDescent="0.25">
      <c r="A1674" s="9">
        <f t="shared" ref="A1674" si="377">A1673+1</f>
        <v>1635</v>
      </c>
      <c r="B1674" s="9">
        <f t="shared" ref="A1674:B1722" si="378">B1673+1</f>
        <v>70</v>
      </c>
      <c r="C1674" s="11" t="s">
        <v>109</v>
      </c>
      <c r="D1674" s="10" t="s">
        <v>926</v>
      </c>
      <c r="E1674" s="9" t="s">
        <v>926</v>
      </c>
      <c r="F1674" s="9" t="s">
        <v>960</v>
      </c>
      <c r="G1674" s="9" t="s">
        <v>1135</v>
      </c>
      <c r="H1674" s="9" t="s">
        <v>1125</v>
      </c>
      <c r="I1674" s="9" t="s">
        <v>1150</v>
      </c>
      <c r="J1674" s="9" t="s">
        <v>1151</v>
      </c>
      <c r="K1674" s="9" t="s">
        <v>1135</v>
      </c>
      <c r="L1674" s="9">
        <v>30.017810000000001</v>
      </c>
      <c r="M1674" s="9">
        <v>68.022135000000006</v>
      </c>
      <c r="N1674" s="9" t="s">
        <v>931</v>
      </c>
      <c r="O1674" s="9" t="s">
        <v>932</v>
      </c>
      <c r="P1674" s="9" t="s">
        <v>8</v>
      </c>
      <c r="Q1674" s="9"/>
      <c r="R1674" s="9">
        <v>2</v>
      </c>
      <c r="S1674" s="9"/>
      <c r="T1674" s="9" t="s">
        <v>933</v>
      </c>
      <c r="U1674" s="9">
        <v>25542</v>
      </c>
      <c r="V1674" s="28" t="s">
        <v>10</v>
      </c>
      <c r="W1674" s="10" t="s">
        <v>11</v>
      </c>
      <c r="X1674" s="9" t="s">
        <v>12</v>
      </c>
    </row>
    <row r="1675" spans="1:24" s="4" customFormat="1" ht="80.099999999999994" customHeight="1" x14ac:dyDescent="0.25">
      <c r="A1675" s="9">
        <f t="shared" ref="A1675" si="379">A1674+1</f>
        <v>1636</v>
      </c>
      <c r="B1675" s="9">
        <f t="shared" si="378"/>
        <v>71</v>
      </c>
      <c r="C1675" s="11" t="s">
        <v>109</v>
      </c>
      <c r="D1675" s="10" t="s">
        <v>926</v>
      </c>
      <c r="E1675" s="9" t="s">
        <v>926</v>
      </c>
      <c r="F1675" s="9" t="s">
        <v>1002</v>
      </c>
      <c r="G1675" s="9" t="s">
        <v>1135</v>
      </c>
      <c r="H1675" s="9" t="s">
        <v>1113</v>
      </c>
      <c r="I1675" s="9" t="s">
        <v>1152</v>
      </c>
      <c r="J1675" s="9" t="s">
        <v>1153</v>
      </c>
      <c r="K1675" s="9" t="s">
        <v>1135</v>
      </c>
      <c r="L1675" s="9">
        <v>30.150970000000001</v>
      </c>
      <c r="M1675" s="9">
        <v>67.318989999999999</v>
      </c>
      <c r="N1675" s="9" t="s">
        <v>931</v>
      </c>
      <c r="O1675" s="9" t="s">
        <v>932</v>
      </c>
      <c r="P1675" s="9" t="s">
        <v>8</v>
      </c>
      <c r="Q1675" s="9"/>
      <c r="R1675" s="9">
        <v>2</v>
      </c>
      <c r="S1675" s="9"/>
      <c r="T1675" s="9" t="s">
        <v>933</v>
      </c>
      <c r="U1675" s="9">
        <v>25542</v>
      </c>
      <c r="V1675" s="28" t="s">
        <v>10</v>
      </c>
      <c r="W1675" s="10" t="s">
        <v>11</v>
      </c>
      <c r="X1675" s="9" t="s">
        <v>12</v>
      </c>
    </row>
    <row r="1676" spans="1:24" s="4" customFormat="1" ht="80.099999999999994" customHeight="1" x14ac:dyDescent="0.25">
      <c r="A1676" s="9">
        <f t="shared" ref="A1676" si="380">A1675+1</f>
        <v>1637</v>
      </c>
      <c r="B1676" s="9">
        <f t="shared" si="378"/>
        <v>72</v>
      </c>
      <c r="C1676" s="11" t="s">
        <v>109</v>
      </c>
      <c r="D1676" s="10" t="s">
        <v>926</v>
      </c>
      <c r="E1676" s="9" t="s">
        <v>926</v>
      </c>
      <c r="F1676" s="9" t="s">
        <v>1154</v>
      </c>
      <c r="G1676" s="9" t="s">
        <v>1135</v>
      </c>
      <c r="H1676" s="9" t="s">
        <v>1017</v>
      </c>
      <c r="I1676" s="9" t="s">
        <v>1155</v>
      </c>
      <c r="J1676" s="9" t="s">
        <v>1019</v>
      </c>
      <c r="K1676" s="9" t="s">
        <v>1135</v>
      </c>
      <c r="L1676" s="9">
        <v>30.088521</v>
      </c>
      <c r="M1676" s="9">
        <v>67.047409999999999</v>
      </c>
      <c r="N1676" s="9" t="s">
        <v>931</v>
      </c>
      <c r="O1676" s="9" t="s">
        <v>932</v>
      </c>
      <c r="P1676" s="9" t="s">
        <v>8</v>
      </c>
      <c r="Q1676" s="9"/>
      <c r="R1676" s="9">
        <v>1</v>
      </c>
      <c r="S1676" s="9"/>
      <c r="T1676" s="9" t="s">
        <v>933</v>
      </c>
      <c r="U1676" s="9">
        <v>12771</v>
      </c>
      <c r="V1676" s="28" t="s">
        <v>10</v>
      </c>
      <c r="W1676" s="10" t="s">
        <v>11</v>
      </c>
      <c r="X1676" s="9" t="s">
        <v>12</v>
      </c>
    </row>
    <row r="1677" spans="1:24" s="4" customFormat="1" ht="80.099999999999994" customHeight="1" x14ac:dyDescent="0.25">
      <c r="A1677" s="9">
        <f t="shared" ref="A1677" si="381">A1676+1</f>
        <v>1638</v>
      </c>
      <c r="B1677" s="9">
        <f t="shared" si="378"/>
        <v>73</v>
      </c>
      <c r="C1677" s="11" t="s">
        <v>109</v>
      </c>
      <c r="D1677" s="10" t="s">
        <v>926</v>
      </c>
      <c r="E1677" s="9" t="s">
        <v>926</v>
      </c>
      <c r="F1677" s="9" t="s">
        <v>968</v>
      </c>
      <c r="G1677" s="9" t="s">
        <v>969</v>
      </c>
      <c r="H1677" s="9" t="s">
        <v>653</v>
      </c>
      <c r="I1677" s="9" t="s">
        <v>1156</v>
      </c>
      <c r="J1677" s="9" t="s">
        <v>1157</v>
      </c>
      <c r="K1677" s="9" t="s">
        <v>969</v>
      </c>
      <c r="L1677" s="9">
        <v>30.113800999999999</v>
      </c>
      <c r="M1677" s="9">
        <v>67.234359999999995</v>
      </c>
      <c r="N1677" s="9" t="s">
        <v>931</v>
      </c>
      <c r="O1677" s="9" t="s">
        <v>932</v>
      </c>
      <c r="P1677" s="9" t="s">
        <v>8</v>
      </c>
      <c r="Q1677" s="9"/>
      <c r="R1677" s="9">
        <v>4</v>
      </c>
      <c r="S1677" s="9"/>
      <c r="T1677" s="9" t="s">
        <v>933</v>
      </c>
      <c r="U1677" s="9">
        <v>51084</v>
      </c>
      <c r="V1677" s="28" t="s">
        <v>10</v>
      </c>
      <c r="W1677" s="10" t="s">
        <v>11</v>
      </c>
      <c r="X1677" s="9" t="s">
        <v>12</v>
      </c>
    </row>
    <row r="1678" spans="1:24" s="4" customFormat="1" ht="80.099999999999994" customHeight="1" x14ac:dyDescent="0.25">
      <c r="A1678" s="9">
        <f t="shared" ref="A1678" si="382">A1677+1</f>
        <v>1639</v>
      </c>
      <c r="B1678" s="9">
        <f t="shared" si="378"/>
        <v>74</v>
      </c>
      <c r="C1678" s="11" t="s">
        <v>109</v>
      </c>
      <c r="D1678" s="10" t="s">
        <v>926</v>
      </c>
      <c r="E1678" s="9" t="s">
        <v>926</v>
      </c>
      <c r="F1678" s="9" t="s">
        <v>1082</v>
      </c>
      <c r="G1678" s="9" t="s">
        <v>969</v>
      </c>
      <c r="H1678" s="9" t="s">
        <v>1158</v>
      </c>
      <c r="I1678" s="9" t="s">
        <v>1159</v>
      </c>
      <c r="J1678" s="9" t="s">
        <v>1160</v>
      </c>
      <c r="K1678" s="9" t="s">
        <v>969</v>
      </c>
      <c r="L1678" s="9">
        <v>30.151070000000001</v>
      </c>
      <c r="M1678" s="9">
        <v>67.301220000000001</v>
      </c>
      <c r="N1678" s="9" t="s">
        <v>931</v>
      </c>
      <c r="O1678" s="9" t="s">
        <v>932</v>
      </c>
      <c r="P1678" s="9" t="s">
        <v>8</v>
      </c>
      <c r="Q1678" s="9"/>
      <c r="R1678" s="9">
        <v>4</v>
      </c>
      <c r="S1678" s="9"/>
      <c r="T1678" s="9" t="s">
        <v>933</v>
      </c>
      <c r="U1678" s="9">
        <v>51084</v>
      </c>
      <c r="V1678" s="28" t="s">
        <v>10</v>
      </c>
      <c r="W1678" s="10" t="s">
        <v>11</v>
      </c>
      <c r="X1678" s="9" t="s">
        <v>12</v>
      </c>
    </row>
    <row r="1679" spans="1:24" s="4" customFormat="1" ht="80.099999999999994" customHeight="1" x14ac:dyDescent="0.25">
      <c r="A1679" s="9">
        <f t="shared" ref="A1679" si="383">A1678+1</f>
        <v>1640</v>
      </c>
      <c r="B1679" s="9">
        <f t="shared" si="378"/>
        <v>75</v>
      </c>
      <c r="C1679" s="11" t="s">
        <v>109</v>
      </c>
      <c r="D1679" s="10" t="s">
        <v>926</v>
      </c>
      <c r="E1679" s="9" t="s">
        <v>926</v>
      </c>
      <c r="F1679" s="9" t="s">
        <v>1082</v>
      </c>
      <c r="G1679" s="9" t="s">
        <v>969</v>
      </c>
      <c r="H1679" s="9" t="s">
        <v>792</v>
      </c>
      <c r="I1679" s="9" t="s">
        <v>1159</v>
      </c>
      <c r="J1679" s="9" t="s">
        <v>1160</v>
      </c>
      <c r="K1679" s="9" t="s">
        <v>969</v>
      </c>
      <c r="L1679" s="9">
        <v>30.16207</v>
      </c>
      <c r="M1679" s="9">
        <v>67.318871000000001</v>
      </c>
      <c r="N1679" s="9" t="s">
        <v>931</v>
      </c>
      <c r="O1679" s="9" t="s">
        <v>932</v>
      </c>
      <c r="P1679" s="9" t="s">
        <v>8</v>
      </c>
      <c r="Q1679" s="9"/>
      <c r="R1679" s="9">
        <v>2</v>
      </c>
      <c r="S1679" s="9"/>
      <c r="T1679" s="9" t="s">
        <v>933</v>
      </c>
      <c r="U1679" s="9">
        <v>25542</v>
      </c>
      <c r="V1679" s="28" t="s">
        <v>10</v>
      </c>
      <c r="W1679" s="10" t="s">
        <v>11</v>
      </c>
      <c r="X1679" s="9" t="s">
        <v>12</v>
      </c>
    </row>
    <row r="1680" spans="1:24" s="4" customFormat="1" ht="80.099999999999994" customHeight="1" x14ac:dyDescent="0.25">
      <c r="A1680" s="9">
        <f t="shared" ref="A1680" si="384">A1679+1</f>
        <v>1641</v>
      </c>
      <c r="B1680" s="9">
        <f t="shared" si="378"/>
        <v>76</v>
      </c>
      <c r="C1680" s="11" t="s">
        <v>109</v>
      </c>
      <c r="D1680" s="10" t="s">
        <v>926</v>
      </c>
      <c r="E1680" s="9" t="s">
        <v>926</v>
      </c>
      <c r="F1680" s="9" t="s">
        <v>1082</v>
      </c>
      <c r="G1680" s="9" t="s">
        <v>969</v>
      </c>
      <c r="H1680" s="9" t="s">
        <v>1161</v>
      </c>
      <c r="I1680" s="9" t="s">
        <v>1162</v>
      </c>
      <c r="J1680" s="9" t="s">
        <v>1163</v>
      </c>
      <c r="K1680" s="9" t="s">
        <v>969</v>
      </c>
      <c r="L1680" s="9">
        <v>30.160091999999999</v>
      </c>
      <c r="M1680" s="89">
        <v>67316961</v>
      </c>
      <c r="N1680" s="9" t="s">
        <v>931</v>
      </c>
      <c r="O1680" s="9" t="s">
        <v>932</v>
      </c>
      <c r="P1680" s="9" t="s">
        <v>8</v>
      </c>
      <c r="Q1680" s="9"/>
      <c r="R1680" s="9">
        <v>4</v>
      </c>
      <c r="S1680" s="9"/>
      <c r="T1680" s="9" t="s">
        <v>933</v>
      </c>
      <c r="U1680" s="9">
        <v>51084</v>
      </c>
      <c r="V1680" s="28" t="s">
        <v>10</v>
      </c>
      <c r="W1680" s="10" t="s">
        <v>11</v>
      </c>
      <c r="X1680" s="9" t="s">
        <v>12</v>
      </c>
    </row>
    <row r="1681" spans="1:24" s="4" customFormat="1" ht="80.099999999999994" customHeight="1" x14ac:dyDescent="0.25">
      <c r="A1681" s="9">
        <f t="shared" ref="A1681" si="385">A1680+1</f>
        <v>1642</v>
      </c>
      <c r="B1681" s="9">
        <f t="shared" si="378"/>
        <v>77</v>
      </c>
      <c r="C1681" s="11" t="s">
        <v>109</v>
      </c>
      <c r="D1681" s="10" t="s">
        <v>926</v>
      </c>
      <c r="E1681" s="9" t="s">
        <v>926</v>
      </c>
      <c r="F1681" s="9" t="s">
        <v>1082</v>
      </c>
      <c r="G1681" s="9" t="s">
        <v>969</v>
      </c>
      <c r="H1681" s="9" t="s">
        <v>802</v>
      </c>
      <c r="I1681" s="9" t="s">
        <v>1164</v>
      </c>
      <c r="J1681" s="9" t="s">
        <v>1085</v>
      </c>
      <c r="K1681" s="9" t="s">
        <v>969</v>
      </c>
      <c r="L1681" s="9">
        <v>30.16187</v>
      </c>
      <c r="M1681" s="9">
        <v>67.312209999999993</v>
      </c>
      <c r="N1681" s="9" t="s">
        <v>931</v>
      </c>
      <c r="O1681" s="9" t="s">
        <v>932</v>
      </c>
      <c r="P1681" s="9" t="s">
        <v>8</v>
      </c>
      <c r="Q1681" s="9"/>
      <c r="R1681" s="9">
        <v>4</v>
      </c>
      <c r="S1681" s="9"/>
      <c r="T1681" s="9" t="s">
        <v>933</v>
      </c>
      <c r="U1681" s="9">
        <v>51084</v>
      </c>
      <c r="V1681" s="28" t="s">
        <v>10</v>
      </c>
      <c r="W1681" s="10" t="s">
        <v>11</v>
      </c>
      <c r="X1681" s="9" t="s">
        <v>12</v>
      </c>
    </row>
    <row r="1682" spans="1:24" s="4" customFormat="1" ht="80.099999999999994" customHeight="1" x14ac:dyDescent="0.25">
      <c r="A1682" s="9">
        <f t="shared" ref="A1682" si="386">A1681+1</f>
        <v>1643</v>
      </c>
      <c r="B1682" s="9">
        <f t="shared" si="378"/>
        <v>78</v>
      </c>
      <c r="C1682" s="11" t="s">
        <v>109</v>
      </c>
      <c r="D1682" s="10" t="s">
        <v>926</v>
      </c>
      <c r="E1682" s="9" t="s">
        <v>926</v>
      </c>
      <c r="F1682" s="9" t="s">
        <v>1165</v>
      </c>
      <c r="G1682" s="9" t="s">
        <v>1135</v>
      </c>
      <c r="H1682" s="9" t="s">
        <v>180</v>
      </c>
      <c r="I1682" s="9" t="s">
        <v>1166</v>
      </c>
      <c r="J1682" s="9" t="s">
        <v>1167</v>
      </c>
      <c r="K1682" s="9" t="s">
        <v>1135</v>
      </c>
      <c r="L1682" s="9">
        <v>30.17754</v>
      </c>
      <c r="M1682" s="9">
        <v>67.205650000000006</v>
      </c>
      <c r="N1682" s="9" t="s">
        <v>931</v>
      </c>
      <c r="O1682" s="9" t="s">
        <v>932</v>
      </c>
      <c r="P1682" s="9" t="s">
        <v>8</v>
      </c>
      <c r="Q1682" s="9"/>
      <c r="R1682" s="9">
        <v>2</v>
      </c>
      <c r="S1682" s="9"/>
      <c r="T1682" s="9" t="s">
        <v>933</v>
      </c>
      <c r="U1682" s="9">
        <v>25542</v>
      </c>
      <c r="V1682" s="28" t="s">
        <v>10</v>
      </c>
      <c r="W1682" s="10" t="s">
        <v>11</v>
      </c>
      <c r="X1682" s="9" t="s">
        <v>12</v>
      </c>
    </row>
    <row r="1683" spans="1:24" s="4" customFormat="1" ht="80.099999999999994" customHeight="1" x14ac:dyDescent="0.25">
      <c r="A1683" s="9">
        <f t="shared" ref="A1683" si="387">A1682+1</f>
        <v>1644</v>
      </c>
      <c r="B1683" s="9">
        <f t="shared" si="378"/>
        <v>79</v>
      </c>
      <c r="C1683" s="11" t="s">
        <v>109</v>
      </c>
      <c r="D1683" s="10" t="s">
        <v>926</v>
      </c>
      <c r="E1683" s="9" t="s">
        <v>926</v>
      </c>
      <c r="F1683" s="9" t="s">
        <v>1154</v>
      </c>
      <c r="G1683" s="9" t="s">
        <v>1135</v>
      </c>
      <c r="H1683" s="9" t="s">
        <v>950</v>
      </c>
      <c r="I1683" s="9" t="s">
        <v>951</v>
      </c>
      <c r="J1683" s="9" t="s">
        <v>952</v>
      </c>
      <c r="K1683" s="9" t="s">
        <v>1135</v>
      </c>
      <c r="L1683" s="9">
        <v>30.087890000000002</v>
      </c>
      <c r="M1683" s="9">
        <v>67.046539999999993</v>
      </c>
      <c r="N1683" s="9" t="s">
        <v>931</v>
      </c>
      <c r="O1683" s="9" t="s">
        <v>932</v>
      </c>
      <c r="P1683" s="9" t="s">
        <v>8</v>
      </c>
      <c r="Q1683" s="9"/>
      <c r="R1683" s="9">
        <v>1</v>
      </c>
      <c r="S1683" s="9"/>
      <c r="T1683" s="9" t="s">
        <v>933</v>
      </c>
      <c r="U1683" s="9">
        <v>12771</v>
      </c>
      <c r="V1683" s="28" t="s">
        <v>10</v>
      </c>
      <c r="W1683" s="10" t="s">
        <v>11</v>
      </c>
      <c r="X1683" s="9" t="s">
        <v>12</v>
      </c>
    </row>
    <row r="1684" spans="1:24" s="4" customFormat="1" ht="80.099999999999994" customHeight="1" x14ac:dyDescent="0.25">
      <c r="A1684" s="9">
        <f t="shared" ref="A1684" si="388">A1683+1</f>
        <v>1645</v>
      </c>
      <c r="B1684" s="9">
        <f t="shared" si="378"/>
        <v>80</v>
      </c>
      <c r="C1684" s="11" t="s">
        <v>109</v>
      </c>
      <c r="D1684" s="10" t="s">
        <v>926</v>
      </c>
      <c r="E1684" s="9" t="s">
        <v>926</v>
      </c>
      <c r="F1684" s="9" t="s">
        <v>1043</v>
      </c>
      <c r="G1684" s="9" t="s">
        <v>1044</v>
      </c>
      <c r="H1684" s="9" t="s">
        <v>1168</v>
      </c>
      <c r="I1684" s="9" t="s">
        <v>1169</v>
      </c>
      <c r="J1684" s="9" t="s">
        <v>1170</v>
      </c>
      <c r="K1684" s="9" t="s">
        <v>1044</v>
      </c>
      <c r="L1684" s="9">
        <v>30.111180099999999</v>
      </c>
      <c r="M1684" s="9">
        <v>67.237840000000006</v>
      </c>
      <c r="N1684" s="9" t="s">
        <v>931</v>
      </c>
      <c r="O1684" s="9" t="s">
        <v>932</v>
      </c>
      <c r="P1684" s="9" t="s">
        <v>8</v>
      </c>
      <c r="Q1684" s="9"/>
      <c r="R1684" s="9">
        <v>2</v>
      </c>
      <c r="S1684" s="9"/>
      <c r="T1684" s="9" t="s">
        <v>933</v>
      </c>
      <c r="U1684" s="9">
        <v>25542</v>
      </c>
      <c r="V1684" s="28" t="s">
        <v>10</v>
      </c>
      <c r="W1684" s="10" t="s">
        <v>11</v>
      </c>
      <c r="X1684" s="9" t="s">
        <v>12</v>
      </c>
    </row>
    <row r="1685" spans="1:24" s="4" customFormat="1" ht="80.099999999999994" customHeight="1" x14ac:dyDescent="0.25">
      <c r="A1685" s="9">
        <f t="shared" ref="A1685" si="389">A1684+1</f>
        <v>1646</v>
      </c>
      <c r="B1685" s="9">
        <f t="shared" si="378"/>
        <v>81</v>
      </c>
      <c r="C1685" s="11" t="s">
        <v>109</v>
      </c>
      <c r="D1685" s="10" t="s">
        <v>926</v>
      </c>
      <c r="E1685" s="9" t="s">
        <v>926</v>
      </c>
      <c r="F1685" s="9" t="s">
        <v>1043</v>
      </c>
      <c r="G1685" s="9" t="s">
        <v>1044</v>
      </c>
      <c r="H1685" s="9" t="s">
        <v>739</v>
      </c>
      <c r="I1685" s="9" t="s">
        <v>1069</v>
      </c>
      <c r="J1685" s="9" t="s">
        <v>1171</v>
      </c>
      <c r="K1685" s="9" t="s">
        <v>1044</v>
      </c>
      <c r="L1685" s="9">
        <v>30.110189999999999</v>
      </c>
      <c r="M1685" s="9">
        <v>67.231470000000002</v>
      </c>
      <c r="N1685" s="9" t="s">
        <v>931</v>
      </c>
      <c r="O1685" s="9" t="s">
        <v>932</v>
      </c>
      <c r="P1685" s="9" t="s">
        <v>8</v>
      </c>
      <c r="Q1685" s="9"/>
      <c r="R1685" s="9">
        <v>2</v>
      </c>
      <c r="S1685" s="9"/>
      <c r="T1685" s="9" t="s">
        <v>933</v>
      </c>
      <c r="U1685" s="9">
        <v>25542</v>
      </c>
      <c r="V1685" s="28" t="s">
        <v>10</v>
      </c>
      <c r="W1685" s="10" t="s">
        <v>11</v>
      </c>
      <c r="X1685" s="9" t="s">
        <v>12</v>
      </c>
    </row>
    <row r="1686" spans="1:24" s="4" customFormat="1" ht="80.099999999999994" customHeight="1" x14ac:dyDescent="0.25">
      <c r="A1686" s="9">
        <f t="shared" ref="A1686" si="390">A1685+1</f>
        <v>1647</v>
      </c>
      <c r="B1686" s="9">
        <f t="shared" si="378"/>
        <v>82</v>
      </c>
      <c r="C1686" s="11" t="s">
        <v>109</v>
      </c>
      <c r="D1686" s="10" t="s">
        <v>926</v>
      </c>
      <c r="E1686" s="9" t="s">
        <v>926</v>
      </c>
      <c r="F1686" s="9" t="s">
        <v>1043</v>
      </c>
      <c r="G1686" s="9" t="s">
        <v>1044</v>
      </c>
      <c r="H1686" s="9" t="s">
        <v>1172</v>
      </c>
      <c r="I1686" s="9" t="s">
        <v>1173</v>
      </c>
      <c r="J1686" s="9" t="s">
        <v>1174</v>
      </c>
      <c r="K1686" s="9" t="s">
        <v>1044</v>
      </c>
      <c r="L1686" s="9">
        <v>30.112210000000001</v>
      </c>
      <c r="M1686" s="9">
        <v>67.234770100000006</v>
      </c>
      <c r="N1686" s="9" t="s">
        <v>931</v>
      </c>
      <c r="O1686" s="9" t="s">
        <v>932</v>
      </c>
      <c r="P1686" s="9" t="s">
        <v>8</v>
      </c>
      <c r="Q1686" s="9"/>
      <c r="R1686" s="9">
        <v>2</v>
      </c>
      <c r="S1686" s="9"/>
      <c r="T1686" s="9" t="s">
        <v>933</v>
      </c>
      <c r="U1686" s="9">
        <v>25542</v>
      </c>
      <c r="V1686" s="28" t="s">
        <v>10</v>
      </c>
      <c r="W1686" s="10" t="s">
        <v>11</v>
      </c>
      <c r="X1686" s="9" t="s">
        <v>12</v>
      </c>
    </row>
    <row r="1687" spans="1:24" s="4" customFormat="1" ht="80.099999999999994" customHeight="1" x14ac:dyDescent="0.25">
      <c r="A1687" s="9">
        <f t="shared" ref="A1687" si="391">A1686+1</f>
        <v>1648</v>
      </c>
      <c r="B1687" s="9">
        <f t="shared" si="378"/>
        <v>83</v>
      </c>
      <c r="C1687" s="11" t="s">
        <v>109</v>
      </c>
      <c r="D1687" s="10" t="s">
        <v>926</v>
      </c>
      <c r="E1687" s="9" t="s">
        <v>926</v>
      </c>
      <c r="F1687" s="9" t="s">
        <v>1043</v>
      </c>
      <c r="G1687" s="9" t="s">
        <v>1044</v>
      </c>
      <c r="H1687" s="9" t="s">
        <v>1175</v>
      </c>
      <c r="I1687" s="9" t="s">
        <v>1176</v>
      </c>
      <c r="J1687" s="9" t="s">
        <v>1100</v>
      </c>
      <c r="K1687" s="9" t="s">
        <v>1044</v>
      </c>
      <c r="L1687" s="9">
        <v>30.113409999999998</v>
      </c>
      <c r="M1687" s="9">
        <v>67.238969999999995</v>
      </c>
      <c r="N1687" s="9" t="s">
        <v>931</v>
      </c>
      <c r="O1687" s="9" t="s">
        <v>932</v>
      </c>
      <c r="P1687" s="9" t="s">
        <v>8</v>
      </c>
      <c r="Q1687" s="9"/>
      <c r="R1687" s="9">
        <v>2</v>
      </c>
      <c r="S1687" s="9"/>
      <c r="T1687" s="9" t="s">
        <v>933</v>
      </c>
      <c r="U1687" s="9">
        <v>25542</v>
      </c>
      <c r="V1687" s="28" t="s">
        <v>10</v>
      </c>
      <c r="W1687" s="10" t="s">
        <v>11</v>
      </c>
      <c r="X1687" s="9" t="s">
        <v>12</v>
      </c>
    </row>
    <row r="1688" spans="1:24" s="4" customFormat="1" ht="80.099999999999994" customHeight="1" x14ac:dyDescent="0.25">
      <c r="A1688" s="9">
        <f t="shared" ref="A1688" si="392">A1687+1</f>
        <v>1649</v>
      </c>
      <c r="B1688" s="9">
        <f t="shared" si="378"/>
        <v>84</v>
      </c>
      <c r="C1688" s="11" t="s">
        <v>109</v>
      </c>
      <c r="D1688" s="10" t="s">
        <v>926</v>
      </c>
      <c r="E1688" s="9" t="s">
        <v>926</v>
      </c>
      <c r="F1688" s="9" t="s">
        <v>1177</v>
      </c>
      <c r="G1688" s="9" t="s">
        <v>1135</v>
      </c>
      <c r="H1688" s="9" t="s">
        <v>1178</v>
      </c>
      <c r="I1688" s="9" t="s">
        <v>1179</v>
      </c>
      <c r="J1688" s="9" t="s">
        <v>1180</v>
      </c>
      <c r="K1688" s="9" t="s">
        <v>1135</v>
      </c>
      <c r="L1688" s="9">
        <v>30.081589999999998</v>
      </c>
      <c r="M1688" s="9">
        <v>67.043570099999997</v>
      </c>
      <c r="N1688" s="9" t="s">
        <v>931</v>
      </c>
      <c r="O1688" s="9" t="s">
        <v>932</v>
      </c>
      <c r="P1688" s="9" t="s">
        <v>8</v>
      </c>
      <c r="Q1688" s="9"/>
      <c r="R1688" s="9">
        <v>2</v>
      </c>
      <c r="S1688" s="9"/>
      <c r="T1688" s="9" t="s">
        <v>933</v>
      </c>
      <c r="U1688" s="9">
        <v>25542</v>
      </c>
      <c r="V1688" s="28" t="s">
        <v>10</v>
      </c>
      <c r="W1688" s="10" t="s">
        <v>11</v>
      </c>
      <c r="X1688" s="9" t="s">
        <v>12</v>
      </c>
    </row>
    <row r="1689" spans="1:24" s="4" customFormat="1" ht="80.099999999999994" customHeight="1" x14ac:dyDescent="0.25">
      <c r="A1689" s="9">
        <f t="shared" ref="A1689" si="393">A1688+1</f>
        <v>1650</v>
      </c>
      <c r="B1689" s="9">
        <f t="shared" si="378"/>
        <v>85</v>
      </c>
      <c r="C1689" s="11" t="s">
        <v>109</v>
      </c>
      <c r="D1689" s="10" t="s">
        <v>926</v>
      </c>
      <c r="E1689" s="9" t="s">
        <v>926</v>
      </c>
      <c r="F1689" s="9" t="s">
        <v>1181</v>
      </c>
      <c r="G1689" s="9" t="s">
        <v>1182</v>
      </c>
      <c r="H1689" s="9" t="s">
        <v>1183</v>
      </c>
      <c r="I1689" s="9" t="s">
        <v>1184</v>
      </c>
      <c r="J1689" s="9" t="s">
        <v>1185</v>
      </c>
      <c r="K1689" s="9" t="s">
        <v>1182</v>
      </c>
      <c r="L1689" s="9">
        <v>30.035820999999999</v>
      </c>
      <c r="M1689" s="9">
        <v>67.577081000000007</v>
      </c>
      <c r="N1689" s="9" t="s">
        <v>931</v>
      </c>
      <c r="O1689" s="9" t="s">
        <v>932</v>
      </c>
      <c r="P1689" s="9" t="s">
        <v>8</v>
      </c>
      <c r="Q1689" s="9"/>
      <c r="R1689" s="9">
        <v>2</v>
      </c>
      <c r="S1689" s="9"/>
      <c r="T1689" s="9" t="s">
        <v>933</v>
      </c>
      <c r="U1689" s="9">
        <v>25542</v>
      </c>
      <c r="V1689" s="28" t="s">
        <v>10</v>
      </c>
      <c r="W1689" s="10" t="s">
        <v>11</v>
      </c>
      <c r="X1689" s="9" t="s">
        <v>12</v>
      </c>
    </row>
    <row r="1690" spans="1:24" s="4" customFormat="1" ht="80.099999999999994" customHeight="1" x14ac:dyDescent="0.25">
      <c r="A1690" s="9">
        <f t="shared" ref="A1690" si="394">A1689+1</f>
        <v>1651</v>
      </c>
      <c r="B1690" s="9">
        <f t="shared" si="378"/>
        <v>86</v>
      </c>
      <c r="C1690" s="11" t="s">
        <v>109</v>
      </c>
      <c r="D1690" s="10" t="s">
        <v>926</v>
      </c>
      <c r="E1690" s="9" t="s">
        <v>926</v>
      </c>
      <c r="F1690" s="9" t="s">
        <v>1181</v>
      </c>
      <c r="G1690" s="9" t="s">
        <v>1182</v>
      </c>
      <c r="H1690" s="9" t="s">
        <v>1186</v>
      </c>
      <c r="I1690" s="9" t="s">
        <v>1187</v>
      </c>
      <c r="J1690" s="9" t="s">
        <v>1188</v>
      </c>
      <c r="K1690" s="9" t="s">
        <v>1182</v>
      </c>
      <c r="L1690" s="9">
        <v>30.03182</v>
      </c>
      <c r="M1690" s="9">
        <v>67.571820000000002</v>
      </c>
      <c r="N1690" s="9" t="s">
        <v>931</v>
      </c>
      <c r="O1690" s="9" t="s">
        <v>932</v>
      </c>
      <c r="P1690" s="9" t="s">
        <v>8</v>
      </c>
      <c r="Q1690" s="9"/>
      <c r="R1690" s="9">
        <v>2</v>
      </c>
      <c r="S1690" s="9"/>
      <c r="T1690" s="9" t="s">
        <v>933</v>
      </c>
      <c r="U1690" s="9">
        <v>25542</v>
      </c>
      <c r="V1690" s="28" t="s">
        <v>10</v>
      </c>
      <c r="W1690" s="10" t="s">
        <v>11</v>
      </c>
      <c r="X1690" s="9" t="s">
        <v>12</v>
      </c>
    </row>
    <row r="1691" spans="1:24" s="4" customFormat="1" ht="80.099999999999994" customHeight="1" x14ac:dyDescent="0.25">
      <c r="A1691" s="9">
        <f t="shared" ref="A1691" si="395">A1690+1</f>
        <v>1652</v>
      </c>
      <c r="B1691" s="9">
        <f t="shared" si="378"/>
        <v>87</v>
      </c>
      <c r="C1691" s="11" t="s">
        <v>109</v>
      </c>
      <c r="D1691" s="10" t="s">
        <v>926</v>
      </c>
      <c r="E1691" s="9" t="s">
        <v>926</v>
      </c>
      <c r="F1691" s="9" t="s">
        <v>1181</v>
      </c>
      <c r="G1691" s="9" t="s">
        <v>1182</v>
      </c>
      <c r="H1691" s="9" t="s">
        <v>1189</v>
      </c>
      <c r="I1691" s="9" t="s">
        <v>1190</v>
      </c>
      <c r="J1691" s="9" t="s">
        <v>1191</v>
      </c>
      <c r="K1691" s="9" t="s">
        <v>1182</v>
      </c>
      <c r="L1691" s="9">
        <v>30.032540000000001</v>
      </c>
      <c r="M1691" s="9">
        <v>67.576679999999996</v>
      </c>
      <c r="N1691" s="9" t="s">
        <v>931</v>
      </c>
      <c r="O1691" s="9" t="s">
        <v>932</v>
      </c>
      <c r="P1691" s="9" t="s">
        <v>8</v>
      </c>
      <c r="Q1691" s="9"/>
      <c r="R1691" s="9">
        <v>2</v>
      </c>
      <c r="S1691" s="9"/>
      <c r="T1691" s="9" t="s">
        <v>933</v>
      </c>
      <c r="U1691" s="9">
        <v>25542</v>
      </c>
      <c r="V1691" s="28" t="s">
        <v>10</v>
      </c>
      <c r="W1691" s="10" t="s">
        <v>11</v>
      </c>
      <c r="X1691" s="9" t="s">
        <v>12</v>
      </c>
    </row>
    <row r="1692" spans="1:24" s="4" customFormat="1" ht="80.099999999999994" customHeight="1" x14ac:dyDescent="0.25">
      <c r="A1692" s="9">
        <f t="shared" ref="A1692" si="396">A1691+1</f>
        <v>1653</v>
      </c>
      <c r="B1692" s="9">
        <f t="shared" si="378"/>
        <v>88</v>
      </c>
      <c r="C1692" s="11" t="s">
        <v>109</v>
      </c>
      <c r="D1692" s="10" t="s">
        <v>926</v>
      </c>
      <c r="E1692" s="9" t="s">
        <v>926</v>
      </c>
      <c r="F1692" s="9" t="s">
        <v>1181</v>
      </c>
      <c r="G1692" s="9" t="s">
        <v>1182</v>
      </c>
      <c r="H1692" s="9" t="s">
        <v>1192</v>
      </c>
      <c r="I1692" s="9" t="s">
        <v>1193</v>
      </c>
      <c r="J1692" s="9" t="s">
        <v>1194</v>
      </c>
      <c r="K1692" s="9" t="s">
        <v>1182</v>
      </c>
      <c r="L1692" s="9">
        <v>30.031701000000002</v>
      </c>
      <c r="M1692" s="9">
        <v>67.572869999999995</v>
      </c>
      <c r="N1692" s="9" t="s">
        <v>931</v>
      </c>
      <c r="O1692" s="9" t="s">
        <v>932</v>
      </c>
      <c r="P1692" s="9" t="s">
        <v>8</v>
      </c>
      <c r="Q1692" s="9"/>
      <c r="R1692" s="9">
        <v>2</v>
      </c>
      <c r="S1692" s="9"/>
      <c r="T1692" s="9" t="s">
        <v>933</v>
      </c>
      <c r="U1692" s="9">
        <v>25542</v>
      </c>
      <c r="V1692" s="28" t="s">
        <v>10</v>
      </c>
      <c r="W1692" s="10" t="s">
        <v>11</v>
      </c>
      <c r="X1692" s="9" t="s">
        <v>12</v>
      </c>
    </row>
    <row r="1693" spans="1:24" s="4" customFormat="1" ht="80.099999999999994" customHeight="1" x14ac:dyDescent="0.25">
      <c r="A1693" s="9">
        <f t="shared" ref="A1693" si="397">A1692+1</f>
        <v>1654</v>
      </c>
      <c r="B1693" s="9">
        <f t="shared" si="378"/>
        <v>89</v>
      </c>
      <c r="C1693" s="11" t="s">
        <v>109</v>
      </c>
      <c r="D1693" s="10" t="s">
        <v>926</v>
      </c>
      <c r="E1693" s="9" t="s">
        <v>926</v>
      </c>
      <c r="F1693" s="9" t="s">
        <v>1195</v>
      </c>
      <c r="G1693" s="9" t="s">
        <v>1135</v>
      </c>
      <c r="H1693" s="9" t="s">
        <v>1196</v>
      </c>
      <c r="I1693" s="9" t="s">
        <v>1197</v>
      </c>
      <c r="J1693" s="9" t="s">
        <v>1198</v>
      </c>
      <c r="K1693" s="9" t="s">
        <v>1135</v>
      </c>
      <c r="L1693" s="9">
        <v>30.083570000000002</v>
      </c>
      <c r="M1693" s="9">
        <v>67.046869999999998</v>
      </c>
      <c r="N1693" s="9" t="s">
        <v>931</v>
      </c>
      <c r="O1693" s="9" t="s">
        <v>932</v>
      </c>
      <c r="P1693" s="9" t="s">
        <v>8</v>
      </c>
      <c r="Q1693" s="9"/>
      <c r="R1693" s="9">
        <v>2</v>
      </c>
      <c r="S1693" s="9"/>
      <c r="T1693" s="9" t="s">
        <v>933</v>
      </c>
      <c r="U1693" s="9">
        <v>25542</v>
      </c>
      <c r="V1693" s="28" t="s">
        <v>10</v>
      </c>
      <c r="W1693" s="10" t="s">
        <v>11</v>
      </c>
      <c r="X1693" s="9" t="s">
        <v>12</v>
      </c>
    </row>
    <row r="1694" spans="1:24" s="4" customFormat="1" ht="80.099999999999994" customHeight="1" x14ac:dyDescent="0.25">
      <c r="A1694" s="9">
        <f t="shared" ref="A1694" si="398">A1693+1</f>
        <v>1655</v>
      </c>
      <c r="B1694" s="9">
        <f t="shared" si="378"/>
        <v>90</v>
      </c>
      <c r="C1694" s="11" t="s">
        <v>109</v>
      </c>
      <c r="D1694" s="10" t="s">
        <v>926</v>
      </c>
      <c r="E1694" s="9" t="s">
        <v>926</v>
      </c>
      <c r="F1694" s="9" t="s">
        <v>1199</v>
      </c>
      <c r="G1694" s="9" t="s">
        <v>1200</v>
      </c>
      <c r="H1694" s="9" t="s">
        <v>1201</v>
      </c>
      <c r="I1694" s="9" t="s">
        <v>1202</v>
      </c>
      <c r="J1694" s="9" t="s">
        <v>1203</v>
      </c>
      <c r="K1694" s="9" t="s">
        <v>1200</v>
      </c>
      <c r="L1694" s="9">
        <v>30.176690000000001</v>
      </c>
      <c r="M1694" s="9">
        <v>67.198560000000001</v>
      </c>
      <c r="N1694" s="9" t="s">
        <v>931</v>
      </c>
      <c r="O1694" s="9" t="s">
        <v>932</v>
      </c>
      <c r="P1694" s="9" t="s">
        <v>8</v>
      </c>
      <c r="Q1694" s="9"/>
      <c r="R1694" s="9">
        <v>2</v>
      </c>
      <c r="S1694" s="9"/>
      <c r="T1694" s="9" t="s">
        <v>933</v>
      </c>
      <c r="U1694" s="9">
        <v>25542</v>
      </c>
      <c r="V1694" s="28" t="s">
        <v>10</v>
      </c>
      <c r="W1694" s="10" t="s">
        <v>11</v>
      </c>
      <c r="X1694" s="9" t="s">
        <v>12</v>
      </c>
    </row>
    <row r="1695" spans="1:24" s="4" customFormat="1" ht="80.099999999999994" customHeight="1" x14ac:dyDescent="0.25">
      <c r="A1695" s="9">
        <f t="shared" ref="A1695" si="399">A1694+1</f>
        <v>1656</v>
      </c>
      <c r="B1695" s="9">
        <f t="shared" si="378"/>
        <v>91</v>
      </c>
      <c r="C1695" s="11" t="s">
        <v>109</v>
      </c>
      <c r="D1695" s="10" t="s">
        <v>926</v>
      </c>
      <c r="E1695" s="9" t="s">
        <v>926</v>
      </c>
      <c r="F1695" s="9" t="s">
        <v>1204</v>
      </c>
      <c r="G1695" s="9" t="s">
        <v>1200</v>
      </c>
      <c r="H1695" s="9" t="s">
        <v>1205</v>
      </c>
      <c r="I1695" s="9" t="s">
        <v>1206</v>
      </c>
      <c r="J1695" s="9" t="s">
        <v>1207</v>
      </c>
      <c r="K1695" s="9" t="s">
        <v>1200</v>
      </c>
      <c r="L1695" s="9">
        <v>30.025811999999998</v>
      </c>
      <c r="M1695" s="9">
        <v>67.026420999999999</v>
      </c>
      <c r="N1695" s="9" t="s">
        <v>931</v>
      </c>
      <c r="O1695" s="9" t="s">
        <v>932</v>
      </c>
      <c r="P1695" s="9" t="s">
        <v>8</v>
      </c>
      <c r="Q1695" s="9"/>
      <c r="R1695" s="9">
        <v>2</v>
      </c>
      <c r="S1695" s="9"/>
      <c r="T1695" s="9" t="s">
        <v>933</v>
      </c>
      <c r="U1695" s="9">
        <v>25542</v>
      </c>
      <c r="V1695" s="28" t="s">
        <v>10</v>
      </c>
      <c r="W1695" s="10" t="s">
        <v>11</v>
      </c>
      <c r="X1695" s="9" t="s">
        <v>12</v>
      </c>
    </row>
    <row r="1696" spans="1:24" s="4" customFormat="1" ht="80.099999999999994" customHeight="1" x14ac:dyDescent="0.25">
      <c r="A1696" s="9">
        <f t="shared" ref="A1696" si="400">A1695+1</f>
        <v>1657</v>
      </c>
      <c r="B1696" s="9">
        <f t="shared" si="378"/>
        <v>92</v>
      </c>
      <c r="C1696" s="11" t="s">
        <v>109</v>
      </c>
      <c r="D1696" s="10" t="s">
        <v>926</v>
      </c>
      <c r="E1696" s="9" t="s">
        <v>926</v>
      </c>
      <c r="F1696" s="9" t="s">
        <v>1195</v>
      </c>
      <c r="G1696" s="9" t="s">
        <v>1135</v>
      </c>
      <c r="H1696" s="9" t="s">
        <v>1208</v>
      </c>
      <c r="I1696" s="9" t="s">
        <v>1209</v>
      </c>
      <c r="J1696" s="9" t="s">
        <v>1210</v>
      </c>
      <c r="K1696" s="9" t="s">
        <v>1135</v>
      </c>
      <c r="L1696" s="9">
        <v>30.087440999999998</v>
      </c>
      <c r="M1696" s="9">
        <v>67.046360000000007</v>
      </c>
      <c r="N1696" s="9" t="s">
        <v>931</v>
      </c>
      <c r="O1696" s="9" t="s">
        <v>932</v>
      </c>
      <c r="P1696" s="9" t="s">
        <v>8</v>
      </c>
      <c r="Q1696" s="9"/>
      <c r="R1696" s="9">
        <v>2</v>
      </c>
      <c r="S1696" s="9"/>
      <c r="T1696" s="9" t="s">
        <v>933</v>
      </c>
      <c r="U1696" s="9">
        <v>25542</v>
      </c>
      <c r="V1696" s="28" t="s">
        <v>10</v>
      </c>
      <c r="W1696" s="10" t="s">
        <v>11</v>
      </c>
      <c r="X1696" s="9" t="s">
        <v>12</v>
      </c>
    </row>
    <row r="1697" spans="1:24" s="4" customFormat="1" ht="80.099999999999994" customHeight="1" x14ac:dyDescent="0.25">
      <c r="A1697" s="9">
        <f t="shared" ref="A1697" si="401">A1696+1</f>
        <v>1658</v>
      </c>
      <c r="B1697" s="9">
        <f t="shared" si="378"/>
        <v>93</v>
      </c>
      <c r="C1697" s="11" t="s">
        <v>109</v>
      </c>
      <c r="D1697" s="10" t="s">
        <v>926</v>
      </c>
      <c r="E1697" s="9" t="s">
        <v>926</v>
      </c>
      <c r="F1697" s="9" t="s">
        <v>939</v>
      </c>
      <c r="G1697" s="9" t="s">
        <v>940</v>
      </c>
      <c r="H1697" s="9" t="s">
        <v>1211</v>
      </c>
      <c r="I1697" s="9" t="s">
        <v>1212</v>
      </c>
      <c r="J1697" s="9" t="s">
        <v>1213</v>
      </c>
      <c r="K1697" s="9" t="s">
        <v>940</v>
      </c>
      <c r="L1697" s="9">
        <v>30.082129999999999</v>
      </c>
      <c r="M1697" s="9">
        <v>67.54616</v>
      </c>
      <c r="N1697" s="9" t="s">
        <v>931</v>
      </c>
      <c r="O1697" s="9" t="s">
        <v>932</v>
      </c>
      <c r="P1697" s="9" t="s">
        <v>8</v>
      </c>
      <c r="Q1697" s="9"/>
      <c r="R1697" s="9">
        <v>2</v>
      </c>
      <c r="S1697" s="9"/>
      <c r="T1697" s="9" t="s">
        <v>933</v>
      </c>
      <c r="U1697" s="9">
        <v>25542</v>
      </c>
      <c r="V1697" s="28" t="s">
        <v>10</v>
      </c>
      <c r="W1697" s="10" t="s">
        <v>11</v>
      </c>
      <c r="X1697" s="9" t="s">
        <v>12</v>
      </c>
    </row>
    <row r="1698" spans="1:24" s="4" customFormat="1" ht="80.099999999999994" customHeight="1" x14ac:dyDescent="0.25">
      <c r="A1698" s="9">
        <f t="shared" ref="A1698" si="402">A1697+1</f>
        <v>1659</v>
      </c>
      <c r="B1698" s="9">
        <f t="shared" si="378"/>
        <v>94</v>
      </c>
      <c r="C1698" s="11" t="s">
        <v>109</v>
      </c>
      <c r="D1698" s="10" t="s">
        <v>926</v>
      </c>
      <c r="E1698" s="9" t="s">
        <v>926</v>
      </c>
      <c r="F1698" s="9" t="s">
        <v>1195</v>
      </c>
      <c r="G1698" s="9" t="s">
        <v>1135</v>
      </c>
      <c r="H1698" s="9" t="s">
        <v>1214</v>
      </c>
      <c r="I1698" s="9" t="s">
        <v>1215</v>
      </c>
      <c r="J1698" s="9" t="s">
        <v>1216</v>
      </c>
      <c r="K1698" s="9" t="s">
        <v>940</v>
      </c>
      <c r="L1698" s="9">
        <v>30.072458999999998</v>
      </c>
      <c r="M1698" s="9">
        <v>67.048810000000003</v>
      </c>
      <c r="N1698" s="9" t="s">
        <v>931</v>
      </c>
      <c r="O1698" s="9" t="s">
        <v>932</v>
      </c>
      <c r="P1698" s="9" t="s">
        <v>8</v>
      </c>
      <c r="Q1698" s="9"/>
      <c r="R1698" s="9">
        <v>2</v>
      </c>
      <c r="S1698" s="9"/>
      <c r="T1698" s="9" t="s">
        <v>933</v>
      </c>
      <c r="U1698" s="9">
        <v>25542</v>
      </c>
      <c r="V1698" s="28" t="s">
        <v>10</v>
      </c>
      <c r="W1698" s="10" t="s">
        <v>11</v>
      </c>
      <c r="X1698" s="9" t="s">
        <v>12</v>
      </c>
    </row>
    <row r="1699" spans="1:24" s="4" customFormat="1" ht="80.099999999999994" customHeight="1" x14ac:dyDescent="0.25">
      <c r="A1699" s="9">
        <f t="shared" ref="A1699" si="403">A1698+1</f>
        <v>1660</v>
      </c>
      <c r="B1699" s="9">
        <f t="shared" si="378"/>
        <v>95</v>
      </c>
      <c r="C1699" s="11" t="s">
        <v>109</v>
      </c>
      <c r="D1699" s="10" t="s">
        <v>926</v>
      </c>
      <c r="E1699" s="9" t="s">
        <v>926</v>
      </c>
      <c r="F1699" s="9" t="s">
        <v>968</v>
      </c>
      <c r="G1699" s="9" t="s">
        <v>969</v>
      </c>
      <c r="H1699" s="9" t="s">
        <v>1217</v>
      </c>
      <c r="I1699" s="9" t="s">
        <v>1218</v>
      </c>
      <c r="J1699" s="9" t="s">
        <v>1219</v>
      </c>
      <c r="K1699" s="9" t="s">
        <v>969</v>
      </c>
      <c r="L1699" s="9">
        <v>30.111809999999998</v>
      </c>
      <c r="M1699" s="9">
        <v>67.232969999999995</v>
      </c>
      <c r="N1699" s="9" t="s">
        <v>931</v>
      </c>
      <c r="O1699" s="9" t="s">
        <v>932</v>
      </c>
      <c r="P1699" s="9" t="s">
        <v>8</v>
      </c>
      <c r="Q1699" s="9"/>
      <c r="R1699" s="9">
        <v>2</v>
      </c>
      <c r="S1699" s="9"/>
      <c r="T1699" s="9" t="s">
        <v>933</v>
      </c>
      <c r="U1699" s="9">
        <v>25542</v>
      </c>
      <c r="V1699" s="28" t="s">
        <v>10</v>
      </c>
      <c r="W1699" s="10" t="s">
        <v>11</v>
      </c>
      <c r="X1699" s="9" t="s">
        <v>12</v>
      </c>
    </row>
    <row r="1700" spans="1:24" s="4" customFormat="1" ht="80.099999999999994" customHeight="1" x14ac:dyDescent="0.25">
      <c r="A1700" s="9">
        <f t="shared" ref="A1700" si="404">A1699+1</f>
        <v>1661</v>
      </c>
      <c r="B1700" s="9">
        <f t="shared" si="378"/>
        <v>96</v>
      </c>
      <c r="C1700" s="11" t="s">
        <v>109</v>
      </c>
      <c r="D1700" s="10" t="s">
        <v>926</v>
      </c>
      <c r="E1700" s="9" t="s">
        <v>926</v>
      </c>
      <c r="F1700" s="9" t="s">
        <v>1220</v>
      </c>
      <c r="G1700" s="9" t="s">
        <v>969</v>
      </c>
      <c r="H1700" s="9" t="s">
        <v>1221</v>
      </c>
      <c r="I1700" s="9" t="s">
        <v>1222</v>
      </c>
      <c r="J1700" s="9" t="s">
        <v>1223</v>
      </c>
      <c r="K1700" s="9" t="s">
        <v>969</v>
      </c>
      <c r="L1700" s="9">
        <v>30.18008</v>
      </c>
      <c r="M1700" s="9">
        <v>67.214269999999999</v>
      </c>
      <c r="N1700" s="9" t="s">
        <v>931</v>
      </c>
      <c r="O1700" s="9" t="s">
        <v>932</v>
      </c>
      <c r="P1700" s="9" t="s">
        <v>8</v>
      </c>
      <c r="Q1700" s="9"/>
      <c r="R1700" s="9">
        <v>2</v>
      </c>
      <c r="S1700" s="9"/>
      <c r="T1700" s="9" t="s">
        <v>933</v>
      </c>
      <c r="U1700" s="9">
        <v>25542</v>
      </c>
      <c r="V1700" s="28" t="s">
        <v>10</v>
      </c>
      <c r="W1700" s="10" t="s">
        <v>11</v>
      </c>
      <c r="X1700" s="9" t="s">
        <v>12</v>
      </c>
    </row>
    <row r="1701" spans="1:24" s="4" customFormat="1" ht="80.099999999999994" customHeight="1" x14ac:dyDescent="0.25">
      <c r="A1701" s="9">
        <f t="shared" ref="A1701" si="405">A1700+1</f>
        <v>1662</v>
      </c>
      <c r="B1701" s="9">
        <f t="shared" si="378"/>
        <v>97</v>
      </c>
      <c r="C1701" s="11" t="s">
        <v>109</v>
      </c>
      <c r="D1701" s="10" t="s">
        <v>926</v>
      </c>
      <c r="E1701" s="9" t="s">
        <v>926</v>
      </c>
      <c r="F1701" s="9" t="s">
        <v>1224</v>
      </c>
      <c r="G1701" s="9" t="s">
        <v>1200</v>
      </c>
      <c r="H1701" s="9" t="s">
        <v>1225</v>
      </c>
      <c r="I1701" s="9" t="s">
        <v>1226</v>
      </c>
      <c r="J1701" s="9" t="s">
        <v>1157</v>
      </c>
      <c r="K1701" s="9" t="s">
        <v>1200</v>
      </c>
      <c r="L1701" s="9">
        <v>30.110759999999999</v>
      </c>
      <c r="M1701" s="9">
        <v>67.230739999999997</v>
      </c>
      <c r="N1701" s="9" t="s">
        <v>931</v>
      </c>
      <c r="O1701" s="9" t="s">
        <v>932</v>
      </c>
      <c r="P1701" s="9" t="s">
        <v>8</v>
      </c>
      <c r="Q1701" s="9"/>
      <c r="R1701" s="9">
        <v>2</v>
      </c>
      <c r="S1701" s="9"/>
      <c r="T1701" s="9" t="s">
        <v>933</v>
      </c>
      <c r="U1701" s="9">
        <v>25542</v>
      </c>
      <c r="V1701" s="28" t="s">
        <v>10</v>
      </c>
      <c r="W1701" s="10" t="s">
        <v>11</v>
      </c>
      <c r="X1701" s="9" t="s">
        <v>12</v>
      </c>
    </row>
    <row r="1702" spans="1:24" s="4" customFormat="1" ht="80.099999999999994" customHeight="1" x14ac:dyDescent="0.25">
      <c r="A1702" s="9">
        <f t="shared" ref="A1702" si="406">A1701+1</f>
        <v>1663</v>
      </c>
      <c r="B1702" s="9">
        <f t="shared" si="378"/>
        <v>98</v>
      </c>
      <c r="C1702" s="11" t="s">
        <v>109</v>
      </c>
      <c r="D1702" s="10" t="s">
        <v>926</v>
      </c>
      <c r="E1702" s="9" t="s">
        <v>926</v>
      </c>
      <c r="F1702" s="9" t="s">
        <v>1227</v>
      </c>
      <c r="G1702" s="9" t="s">
        <v>973</v>
      </c>
      <c r="H1702" s="9" t="s">
        <v>1228</v>
      </c>
      <c r="I1702" s="9" t="s">
        <v>1229</v>
      </c>
      <c r="J1702" s="9" t="s">
        <v>1230</v>
      </c>
      <c r="K1702" s="9" t="s">
        <v>973</v>
      </c>
      <c r="L1702" s="9">
        <v>30.182976</v>
      </c>
      <c r="M1702" s="9">
        <v>67.215549999999993</v>
      </c>
      <c r="N1702" s="9" t="s">
        <v>931</v>
      </c>
      <c r="O1702" s="9" t="s">
        <v>932</v>
      </c>
      <c r="P1702" s="9" t="s">
        <v>8</v>
      </c>
      <c r="Q1702" s="9"/>
      <c r="R1702" s="9">
        <v>2</v>
      </c>
      <c r="S1702" s="9"/>
      <c r="T1702" s="9" t="s">
        <v>933</v>
      </c>
      <c r="U1702" s="9">
        <v>25542</v>
      </c>
      <c r="V1702" s="28" t="s">
        <v>10</v>
      </c>
      <c r="W1702" s="10" t="s">
        <v>11</v>
      </c>
      <c r="X1702" s="9" t="s">
        <v>12</v>
      </c>
    </row>
    <row r="1703" spans="1:24" s="4" customFormat="1" ht="80.099999999999994" customHeight="1" x14ac:dyDescent="0.25">
      <c r="A1703" s="9">
        <f t="shared" ref="A1703" si="407">A1702+1</f>
        <v>1664</v>
      </c>
      <c r="B1703" s="9">
        <f t="shared" si="378"/>
        <v>99</v>
      </c>
      <c r="C1703" s="11" t="s">
        <v>109</v>
      </c>
      <c r="D1703" s="10" t="s">
        <v>926</v>
      </c>
      <c r="E1703" s="9" t="s">
        <v>926</v>
      </c>
      <c r="F1703" s="9" t="s">
        <v>1082</v>
      </c>
      <c r="G1703" s="9" t="s">
        <v>1055</v>
      </c>
      <c r="H1703" s="9" t="s">
        <v>739</v>
      </c>
      <c r="I1703" s="9" t="s">
        <v>1231</v>
      </c>
      <c r="J1703" s="9" t="s">
        <v>1232</v>
      </c>
      <c r="K1703" s="9" t="s">
        <v>1055</v>
      </c>
      <c r="L1703" s="9">
        <v>30.161097999999999</v>
      </c>
      <c r="M1703" s="9">
        <v>67.32696</v>
      </c>
      <c r="N1703" s="9" t="s">
        <v>931</v>
      </c>
      <c r="O1703" s="9" t="s">
        <v>932</v>
      </c>
      <c r="P1703" s="9" t="s">
        <v>8</v>
      </c>
      <c r="Q1703" s="9"/>
      <c r="R1703" s="9">
        <v>2</v>
      </c>
      <c r="S1703" s="9"/>
      <c r="T1703" s="9" t="s">
        <v>933</v>
      </c>
      <c r="U1703" s="9">
        <v>25542</v>
      </c>
      <c r="V1703" s="28" t="s">
        <v>10</v>
      </c>
      <c r="W1703" s="10" t="s">
        <v>11</v>
      </c>
      <c r="X1703" s="9" t="s">
        <v>12</v>
      </c>
    </row>
    <row r="1704" spans="1:24" s="4" customFormat="1" ht="80.099999999999994" customHeight="1" x14ac:dyDescent="0.25">
      <c r="A1704" s="9">
        <f t="shared" ref="A1704" si="408">A1703+1</f>
        <v>1665</v>
      </c>
      <c r="B1704" s="9">
        <f t="shared" si="378"/>
        <v>100</v>
      </c>
      <c r="C1704" s="11" t="s">
        <v>109</v>
      </c>
      <c r="D1704" s="10" t="s">
        <v>926</v>
      </c>
      <c r="E1704" s="9" t="s">
        <v>926</v>
      </c>
      <c r="F1704" s="9" t="s">
        <v>968</v>
      </c>
      <c r="G1704" s="9" t="s">
        <v>969</v>
      </c>
      <c r="H1704" s="9" t="s">
        <v>1029</v>
      </c>
      <c r="I1704" s="9" t="s">
        <v>1030</v>
      </c>
      <c r="J1704" s="9" t="s">
        <v>1233</v>
      </c>
      <c r="K1704" s="9" t="s">
        <v>969</v>
      </c>
      <c r="L1704" s="9">
        <v>30.11281</v>
      </c>
      <c r="M1704" s="9">
        <v>67.232870000000005</v>
      </c>
      <c r="N1704" s="9" t="s">
        <v>931</v>
      </c>
      <c r="O1704" s="9" t="s">
        <v>932</v>
      </c>
      <c r="P1704" s="9" t="s">
        <v>8</v>
      </c>
      <c r="Q1704" s="9"/>
      <c r="R1704" s="9">
        <v>2</v>
      </c>
      <c r="S1704" s="9"/>
      <c r="T1704" s="9" t="s">
        <v>933</v>
      </c>
      <c r="U1704" s="9">
        <v>25542</v>
      </c>
      <c r="V1704" s="28" t="s">
        <v>10</v>
      </c>
      <c r="W1704" s="10" t="s">
        <v>11</v>
      </c>
      <c r="X1704" s="9" t="s">
        <v>12</v>
      </c>
    </row>
    <row r="1705" spans="1:24" s="4" customFormat="1" ht="80.099999999999994" customHeight="1" x14ac:dyDescent="0.25">
      <c r="A1705" s="9">
        <f t="shared" ref="A1705" si="409">A1704+1</f>
        <v>1666</v>
      </c>
      <c r="B1705" s="9">
        <f t="shared" si="378"/>
        <v>101</v>
      </c>
      <c r="C1705" s="11" t="s">
        <v>109</v>
      </c>
      <c r="D1705" s="10" t="s">
        <v>926</v>
      </c>
      <c r="E1705" s="9" t="s">
        <v>926</v>
      </c>
      <c r="F1705" s="9" t="s">
        <v>1234</v>
      </c>
      <c r="G1705" s="9" t="s">
        <v>969</v>
      </c>
      <c r="H1705" s="9" t="s">
        <v>1235</v>
      </c>
      <c r="I1705" s="9" t="s">
        <v>1236</v>
      </c>
      <c r="J1705" s="9" t="s">
        <v>1019</v>
      </c>
      <c r="K1705" s="9" t="s">
        <v>969</v>
      </c>
      <c r="L1705" s="9">
        <v>30.146159999999998</v>
      </c>
      <c r="M1705" s="9">
        <v>68.037379999999999</v>
      </c>
      <c r="N1705" s="9" t="s">
        <v>931</v>
      </c>
      <c r="O1705" s="9" t="s">
        <v>932</v>
      </c>
      <c r="P1705" s="9" t="s">
        <v>8</v>
      </c>
      <c r="Q1705" s="9"/>
      <c r="R1705" s="9">
        <v>2</v>
      </c>
      <c r="S1705" s="9"/>
      <c r="T1705" s="9" t="s">
        <v>933</v>
      </c>
      <c r="U1705" s="9">
        <v>25542</v>
      </c>
      <c r="V1705" s="28" t="s">
        <v>10</v>
      </c>
      <c r="W1705" s="10" t="s">
        <v>11</v>
      </c>
      <c r="X1705" s="9" t="s">
        <v>12</v>
      </c>
    </row>
    <row r="1706" spans="1:24" s="4" customFormat="1" ht="80.099999999999994" customHeight="1" x14ac:dyDescent="0.25">
      <c r="A1706" s="9">
        <f t="shared" ref="A1706" si="410">A1705+1</f>
        <v>1667</v>
      </c>
      <c r="B1706" s="9">
        <f t="shared" si="378"/>
        <v>102</v>
      </c>
      <c r="C1706" s="11" t="s">
        <v>109</v>
      </c>
      <c r="D1706" s="10" t="s">
        <v>926</v>
      </c>
      <c r="E1706" s="9" t="s">
        <v>926</v>
      </c>
      <c r="F1706" s="9" t="s">
        <v>1237</v>
      </c>
      <c r="G1706" s="9" t="s">
        <v>973</v>
      </c>
      <c r="H1706" s="9" t="s">
        <v>974</v>
      </c>
      <c r="I1706" s="9" t="s">
        <v>975</v>
      </c>
      <c r="J1706" s="9" t="s">
        <v>1238</v>
      </c>
      <c r="K1706" s="9" t="s">
        <v>973</v>
      </c>
      <c r="L1706" s="9">
        <v>30.188824</v>
      </c>
      <c r="M1706" s="9">
        <v>67.214740000000006</v>
      </c>
      <c r="N1706" s="9" t="s">
        <v>931</v>
      </c>
      <c r="O1706" s="9" t="s">
        <v>932</v>
      </c>
      <c r="P1706" s="9" t="s">
        <v>8</v>
      </c>
      <c r="Q1706" s="9"/>
      <c r="R1706" s="9">
        <v>2</v>
      </c>
      <c r="S1706" s="9"/>
      <c r="T1706" s="9" t="s">
        <v>933</v>
      </c>
      <c r="U1706" s="9">
        <v>25542</v>
      </c>
      <c r="V1706" s="28" t="s">
        <v>10</v>
      </c>
      <c r="W1706" s="10" t="s">
        <v>11</v>
      </c>
      <c r="X1706" s="9" t="s">
        <v>12</v>
      </c>
    </row>
    <row r="1707" spans="1:24" s="4" customFormat="1" ht="80.099999999999994" customHeight="1" x14ac:dyDescent="0.25">
      <c r="A1707" s="9">
        <f t="shared" ref="A1707" si="411">A1706+1</f>
        <v>1668</v>
      </c>
      <c r="B1707" s="9">
        <f t="shared" si="378"/>
        <v>103</v>
      </c>
      <c r="C1707" s="11" t="s">
        <v>109</v>
      </c>
      <c r="D1707" s="10" t="s">
        <v>926</v>
      </c>
      <c r="E1707" s="9" t="s">
        <v>926</v>
      </c>
      <c r="F1707" s="9" t="s">
        <v>1237</v>
      </c>
      <c r="G1707" s="9" t="s">
        <v>973</v>
      </c>
      <c r="H1707" s="9" t="s">
        <v>1029</v>
      </c>
      <c r="I1707" s="9" t="s">
        <v>1130</v>
      </c>
      <c r="J1707" s="9" t="s">
        <v>1239</v>
      </c>
      <c r="K1707" s="9" t="s">
        <v>973</v>
      </c>
      <c r="L1707" s="9">
        <v>30.18554</v>
      </c>
      <c r="M1707" s="9">
        <v>67.218869999999995</v>
      </c>
      <c r="N1707" s="9" t="s">
        <v>931</v>
      </c>
      <c r="O1707" s="9" t="s">
        <v>932</v>
      </c>
      <c r="P1707" s="9" t="s">
        <v>8</v>
      </c>
      <c r="Q1707" s="9"/>
      <c r="R1707" s="9">
        <v>2</v>
      </c>
      <c r="S1707" s="9"/>
      <c r="T1707" s="9" t="s">
        <v>933</v>
      </c>
      <c r="U1707" s="9">
        <v>25542</v>
      </c>
      <c r="V1707" s="28" t="s">
        <v>10</v>
      </c>
      <c r="W1707" s="10" t="s">
        <v>11</v>
      </c>
      <c r="X1707" s="9" t="s">
        <v>12</v>
      </c>
    </row>
    <row r="1708" spans="1:24" s="4" customFormat="1" ht="80.099999999999994" customHeight="1" x14ac:dyDescent="0.25">
      <c r="A1708" s="9">
        <f t="shared" ref="A1708" si="412">A1707+1</f>
        <v>1669</v>
      </c>
      <c r="B1708" s="9">
        <f t="shared" si="378"/>
        <v>104</v>
      </c>
      <c r="C1708" s="11" t="s">
        <v>109</v>
      </c>
      <c r="D1708" s="10" t="s">
        <v>926</v>
      </c>
      <c r="E1708" s="9" t="s">
        <v>926</v>
      </c>
      <c r="F1708" s="9" t="s">
        <v>968</v>
      </c>
      <c r="G1708" s="9" t="s">
        <v>969</v>
      </c>
      <c r="H1708" s="9" t="s">
        <v>35</v>
      </c>
      <c r="I1708" s="9" t="s">
        <v>1240</v>
      </c>
      <c r="J1708" s="9" t="s">
        <v>1241</v>
      </c>
      <c r="K1708" s="9" t="s">
        <v>969</v>
      </c>
      <c r="L1708" s="9">
        <v>30.11281</v>
      </c>
      <c r="M1708" s="9">
        <v>67.232870000000005</v>
      </c>
      <c r="N1708" s="9" t="s">
        <v>931</v>
      </c>
      <c r="O1708" s="9" t="s">
        <v>932</v>
      </c>
      <c r="P1708" s="9" t="s">
        <v>8</v>
      </c>
      <c r="Q1708" s="9"/>
      <c r="R1708" s="9">
        <v>2</v>
      </c>
      <c r="S1708" s="9"/>
      <c r="T1708" s="9" t="s">
        <v>933</v>
      </c>
      <c r="U1708" s="9">
        <v>25542</v>
      </c>
      <c r="V1708" s="28" t="s">
        <v>10</v>
      </c>
      <c r="W1708" s="10" t="s">
        <v>11</v>
      </c>
      <c r="X1708" s="9" t="s">
        <v>12</v>
      </c>
    </row>
    <row r="1709" spans="1:24" s="4" customFormat="1" ht="80.099999999999994" customHeight="1" x14ac:dyDescent="0.25">
      <c r="A1709" s="9">
        <f t="shared" ref="A1709" si="413">A1708+1</f>
        <v>1670</v>
      </c>
      <c r="B1709" s="9">
        <f t="shared" si="378"/>
        <v>105</v>
      </c>
      <c r="C1709" s="11" t="s">
        <v>109</v>
      </c>
      <c r="D1709" s="10" t="s">
        <v>926</v>
      </c>
      <c r="E1709" s="9" t="s">
        <v>926</v>
      </c>
      <c r="F1709" s="9" t="s">
        <v>1242</v>
      </c>
      <c r="G1709" s="9" t="s">
        <v>1243</v>
      </c>
      <c r="H1709" s="9" t="s">
        <v>1244</v>
      </c>
      <c r="I1709" s="9" t="s">
        <v>1245</v>
      </c>
      <c r="J1709" s="9" t="s">
        <v>1246</v>
      </c>
      <c r="K1709" s="9" t="s">
        <v>1243</v>
      </c>
      <c r="L1709" s="9">
        <v>30.083469999999998</v>
      </c>
      <c r="M1709" s="9">
        <v>67.031771000000006</v>
      </c>
      <c r="N1709" s="9" t="s">
        <v>931</v>
      </c>
      <c r="O1709" s="9" t="s">
        <v>932</v>
      </c>
      <c r="P1709" s="9" t="s">
        <v>8</v>
      </c>
      <c r="Q1709" s="9"/>
      <c r="R1709" s="9">
        <v>2</v>
      </c>
      <c r="S1709" s="9"/>
      <c r="T1709" s="9" t="s">
        <v>933</v>
      </c>
      <c r="U1709" s="9">
        <v>25542</v>
      </c>
      <c r="V1709" s="28" t="s">
        <v>10</v>
      </c>
      <c r="W1709" s="10" t="s">
        <v>11</v>
      </c>
      <c r="X1709" s="9" t="s">
        <v>12</v>
      </c>
    </row>
    <row r="1710" spans="1:24" s="4" customFormat="1" ht="80.099999999999994" customHeight="1" x14ac:dyDescent="0.25">
      <c r="A1710" s="9">
        <f t="shared" ref="A1710" si="414">A1709+1</f>
        <v>1671</v>
      </c>
      <c r="B1710" s="9">
        <f t="shared" si="378"/>
        <v>106</v>
      </c>
      <c r="C1710" s="11" t="s">
        <v>109</v>
      </c>
      <c r="D1710" s="10" t="s">
        <v>926</v>
      </c>
      <c r="E1710" s="9" t="s">
        <v>926</v>
      </c>
      <c r="F1710" s="9" t="s">
        <v>1242</v>
      </c>
      <c r="G1710" s="9" t="s">
        <v>1243</v>
      </c>
      <c r="H1710" s="9" t="s">
        <v>1247</v>
      </c>
      <c r="I1710" s="9" t="s">
        <v>1248</v>
      </c>
      <c r="J1710" s="9" t="s">
        <v>1249</v>
      </c>
      <c r="K1710" s="9" t="s">
        <v>1243</v>
      </c>
      <c r="L1710" s="9">
        <v>30.081471000000001</v>
      </c>
      <c r="M1710" s="9">
        <v>67.038740000000004</v>
      </c>
      <c r="N1710" s="9" t="s">
        <v>931</v>
      </c>
      <c r="O1710" s="9" t="s">
        <v>932</v>
      </c>
      <c r="P1710" s="9" t="s">
        <v>8</v>
      </c>
      <c r="Q1710" s="9"/>
      <c r="R1710" s="9">
        <v>2</v>
      </c>
      <c r="S1710" s="9"/>
      <c r="T1710" s="9" t="s">
        <v>933</v>
      </c>
      <c r="U1710" s="9">
        <v>25542</v>
      </c>
      <c r="V1710" s="28" t="s">
        <v>10</v>
      </c>
      <c r="W1710" s="10" t="s">
        <v>11</v>
      </c>
      <c r="X1710" s="9" t="s">
        <v>12</v>
      </c>
    </row>
    <row r="1711" spans="1:24" s="4" customFormat="1" ht="80.099999999999994" customHeight="1" x14ac:dyDescent="0.25">
      <c r="A1711" s="9">
        <f t="shared" ref="A1711" si="415">A1710+1</f>
        <v>1672</v>
      </c>
      <c r="B1711" s="9">
        <f t="shared" si="378"/>
        <v>107</v>
      </c>
      <c r="C1711" s="11" t="s">
        <v>109</v>
      </c>
      <c r="D1711" s="10" t="s">
        <v>926</v>
      </c>
      <c r="E1711" s="9" t="s">
        <v>926</v>
      </c>
      <c r="F1711" s="9" t="s">
        <v>1242</v>
      </c>
      <c r="G1711" s="9" t="s">
        <v>1243</v>
      </c>
      <c r="H1711" s="9" t="s">
        <v>1250</v>
      </c>
      <c r="I1711" s="9" t="s">
        <v>1251</v>
      </c>
      <c r="J1711" s="9" t="s">
        <v>1252</v>
      </c>
      <c r="K1711" s="9" t="s">
        <v>1243</v>
      </c>
      <c r="L1711" s="9">
        <v>30.081599000000001</v>
      </c>
      <c r="M1711" s="9">
        <v>67.039850999999999</v>
      </c>
      <c r="N1711" s="9" t="s">
        <v>931</v>
      </c>
      <c r="O1711" s="9" t="s">
        <v>932</v>
      </c>
      <c r="P1711" s="9" t="s">
        <v>8</v>
      </c>
      <c r="Q1711" s="9"/>
      <c r="R1711" s="9">
        <v>2</v>
      </c>
      <c r="S1711" s="9"/>
      <c r="T1711" s="9" t="s">
        <v>933</v>
      </c>
      <c r="U1711" s="9">
        <v>25542</v>
      </c>
      <c r="V1711" s="28" t="s">
        <v>10</v>
      </c>
      <c r="W1711" s="10" t="s">
        <v>11</v>
      </c>
      <c r="X1711" s="9" t="s">
        <v>12</v>
      </c>
    </row>
    <row r="1712" spans="1:24" s="4" customFormat="1" ht="80.099999999999994" customHeight="1" x14ac:dyDescent="0.25">
      <c r="A1712" s="9">
        <f t="shared" ref="A1712" si="416">A1711+1</f>
        <v>1673</v>
      </c>
      <c r="B1712" s="9">
        <f t="shared" si="378"/>
        <v>108</v>
      </c>
      <c r="C1712" s="11" t="s">
        <v>109</v>
      </c>
      <c r="D1712" s="10" t="s">
        <v>926</v>
      </c>
      <c r="E1712" s="9" t="s">
        <v>926</v>
      </c>
      <c r="F1712" s="9" t="s">
        <v>1242</v>
      </c>
      <c r="G1712" s="9" t="s">
        <v>1243</v>
      </c>
      <c r="H1712" s="9" t="s">
        <v>1253</v>
      </c>
      <c r="I1712" s="9" t="s">
        <v>1254</v>
      </c>
      <c r="J1712" s="9" t="s">
        <v>1255</v>
      </c>
      <c r="K1712" s="9" t="s">
        <v>1243</v>
      </c>
      <c r="L1712" s="9">
        <v>30.083570000000002</v>
      </c>
      <c r="M1712" s="9">
        <v>67.033251000000007</v>
      </c>
      <c r="N1712" s="9" t="s">
        <v>931</v>
      </c>
      <c r="O1712" s="9" t="s">
        <v>932</v>
      </c>
      <c r="P1712" s="9" t="s">
        <v>8</v>
      </c>
      <c r="Q1712" s="9"/>
      <c r="R1712" s="9">
        <v>2</v>
      </c>
      <c r="S1712" s="9"/>
      <c r="T1712" s="9" t="s">
        <v>933</v>
      </c>
      <c r="U1712" s="9">
        <v>25542</v>
      </c>
      <c r="V1712" s="28" t="s">
        <v>10</v>
      </c>
      <c r="W1712" s="10" t="s">
        <v>11</v>
      </c>
      <c r="X1712" s="9" t="s">
        <v>12</v>
      </c>
    </row>
    <row r="1713" spans="1:24" s="4" customFormat="1" ht="80.099999999999994" customHeight="1" x14ac:dyDescent="0.25">
      <c r="A1713" s="9">
        <f t="shared" ref="A1713" si="417">A1712+1</f>
        <v>1674</v>
      </c>
      <c r="B1713" s="9">
        <f t="shared" si="378"/>
        <v>109</v>
      </c>
      <c r="C1713" s="11" t="s">
        <v>109</v>
      </c>
      <c r="D1713" s="10" t="s">
        <v>926</v>
      </c>
      <c r="E1713" s="9" t="s">
        <v>926</v>
      </c>
      <c r="F1713" s="9" t="s">
        <v>1199</v>
      </c>
      <c r="G1713" s="9" t="s">
        <v>1200</v>
      </c>
      <c r="H1713" s="9" t="s">
        <v>1256</v>
      </c>
      <c r="I1713" s="9" t="s">
        <v>1257</v>
      </c>
      <c r="J1713" s="9" t="s">
        <v>1258</v>
      </c>
      <c r="K1713" s="9" t="s">
        <v>1200</v>
      </c>
      <c r="L1713" s="9">
        <v>30.187331</v>
      </c>
      <c r="M1713" s="9">
        <v>67.307430999999994</v>
      </c>
      <c r="N1713" s="9" t="s">
        <v>931</v>
      </c>
      <c r="O1713" s="9" t="s">
        <v>932</v>
      </c>
      <c r="P1713" s="9" t="s">
        <v>8</v>
      </c>
      <c r="Q1713" s="9"/>
      <c r="R1713" s="9">
        <v>2</v>
      </c>
      <c r="S1713" s="9"/>
      <c r="T1713" s="9" t="s">
        <v>933</v>
      </c>
      <c r="U1713" s="9">
        <v>25542</v>
      </c>
      <c r="V1713" s="28" t="s">
        <v>10</v>
      </c>
      <c r="W1713" s="10" t="s">
        <v>11</v>
      </c>
      <c r="X1713" s="9" t="s">
        <v>12</v>
      </c>
    </row>
    <row r="1714" spans="1:24" s="4" customFormat="1" ht="80.099999999999994" customHeight="1" x14ac:dyDescent="0.25">
      <c r="A1714" s="9">
        <f t="shared" ref="A1714" si="418">A1713+1</f>
        <v>1675</v>
      </c>
      <c r="B1714" s="9">
        <f t="shared" si="378"/>
        <v>110</v>
      </c>
      <c r="C1714" s="11" t="s">
        <v>109</v>
      </c>
      <c r="D1714" s="10" t="s">
        <v>926</v>
      </c>
      <c r="E1714" s="9" t="s">
        <v>926</v>
      </c>
      <c r="F1714" s="9" t="s">
        <v>1199</v>
      </c>
      <c r="G1714" s="9" t="s">
        <v>1200</v>
      </c>
      <c r="H1714" s="9" t="s">
        <v>1259</v>
      </c>
      <c r="I1714" s="9" t="s">
        <v>1260</v>
      </c>
      <c r="J1714" s="9" t="s">
        <v>1261</v>
      </c>
      <c r="K1714" s="9" t="s">
        <v>1200</v>
      </c>
      <c r="L1714" s="9">
        <v>30.187531</v>
      </c>
      <c r="M1714" s="9">
        <v>76.309511999999998</v>
      </c>
      <c r="N1714" s="9" t="s">
        <v>931</v>
      </c>
      <c r="O1714" s="9" t="s">
        <v>932</v>
      </c>
      <c r="P1714" s="9" t="s">
        <v>8</v>
      </c>
      <c r="Q1714" s="9"/>
      <c r="R1714" s="9">
        <v>2</v>
      </c>
      <c r="S1714" s="9"/>
      <c r="T1714" s="9" t="s">
        <v>933</v>
      </c>
      <c r="U1714" s="9">
        <v>25542</v>
      </c>
      <c r="V1714" s="28" t="s">
        <v>10</v>
      </c>
      <c r="W1714" s="10" t="s">
        <v>11</v>
      </c>
      <c r="X1714" s="9" t="s">
        <v>12</v>
      </c>
    </row>
    <row r="1715" spans="1:24" s="4" customFormat="1" ht="80.099999999999994" customHeight="1" x14ac:dyDescent="0.25">
      <c r="A1715" s="9">
        <f t="shared" ref="A1715" si="419">A1714+1</f>
        <v>1676</v>
      </c>
      <c r="B1715" s="9">
        <f t="shared" si="378"/>
        <v>111</v>
      </c>
      <c r="C1715" s="11" t="s">
        <v>109</v>
      </c>
      <c r="D1715" s="10" t="s">
        <v>926</v>
      </c>
      <c r="E1715" s="9" t="s">
        <v>926</v>
      </c>
      <c r="F1715" s="9" t="s">
        <v>977</v>
      </c>
      <c r="G1715" s="9" t="s">
        <v>1262</v>
      </c>
      <c r="H1715" s="9" t="s">
        <v>1037</v>
      </c>
      <c r="I1715" s="9" t="s">
        <v>1038</v>
      </c>
      <c r="J1715" s="9" t="s">
        <v>1039</v>
      </c>
      <c r="K1715" s="9" t="s">
        <v>1262</v>
      </c>
      <c r="L1715" s="9">
        <v>30.119001000000001</v>
      </c>
      <c r="M1715" s="9">
        <v>67.228881000000001</v>
      </c>
      <c r="N1715" s="9" t="s">
        <v>931</v>
      </c>
      <c r="O1715" s="9" t="s">
        <v>932</v>
      </c>
      <c r="P1715" s="9" t="s">
        <v>8</v>
      </c>
      <c r="Q1715" s="9"/>
      <c r="R1715" s="9">
        <v>2</v>
      </c>
      <c r="S1715" s="9"/>
      <c r="T1715" s="9" t="s">
        <v>933</v>
      </c>
      <c r="U1715" s="9">
        <v>25542</v>
      </c>
      <c r="V1715" s="28" t="s">
        <v>10</v>
      </c>
      <c r="W1715" s="10" t="s">
        <v>11</v>
      </c>
      <c r="X1715" s="9" t="s">
        <v>12</v>
      </c>
    </row>
    <row r="1716" spans="1:24" s="4" customFormat="1" ht="80.099999999999994" customHeight="1" x14ac:dyDescent="0.25">
      <c r="A1716" s="9">
        <f t="shared" ref="A1716" si="420">A1715+1</f>
        <v>1677</v>
      </c>
      <c r="B1716" s="9">
        <f t="shared" si="378"/>
        <v>112</v>
      </c>
      <c r="C1716" s="11" t="s">
        <v>109</v>
      </c>
      <c r="D1716" s="10" t="s">
        <v>926</v>
      </c>
      <c r="E1716" s="9" t="s">
        <v>926</v>
      </c>
      <c r="F1716" s="9" t="s">
        <v>1263</v>
      </c>
      <c r="G1716" s="9" t="s">
        <v>1262</v>
      </c>
      <c r="H1716" s="9" t="s">
        <v>1264</v>
      </c>
      <c r="I1716" s="9" t="s">
        <v>1265</v>
      </c>
      <c r="J1716" s="9" t="s">
        <v>1266</v>
      </c>
      <c r="K1716" s="9" t="s">
        <v>1262</v>
      </c>
      <c r="L1716" s="9">
        <v>30.082131</v>
      </c>
      <c r="M1716" s="9">
        <v>67.546060999999995</v>
      </c>
      <c r="N1716" s="9" t="s">
        <v>931</v>
      </c>
      <c r="O1716" s="9" t="s">
        <v>932</v>
      </c>
      <c r="P1716" s="9" t="s">
        <v>8</v>
      </c>
      <c r="Q1716" s="9"/>
      <c r="R1716" s="9">
        <v>2</v>
      </c>
      <c r="S1716" s="9"/>
      <c r="T1716" s="9" t="s">
        <v>933</v>
      </c>
      <c r="U1716" s="9">
        <v>25542</v>
      </c>
      <c r="V1716" s="28" t="s">
        <v>10</v>
      </c>
      <c r="W1716" s="10" t="s">
        <v>11</v>
      </c>
      <c r="X1716" s="9" t="s">
        <v>12</v>
      </c>
    </row>
    <row r="1717" spans="1:24" s="4" customFormat="1" ht="80.099999999999994" customHeight="1" x14ac:dyDescent="0.25">
      <c r="A1717" s="9">
        <f t="shared" ref="A1717" si="421">A1716+1</f>
        <v>1678</v>
      </c>
      <c r="B1717" s="9">
        <f t="shared" si="378"/>
        <v>113</v>
      </c>
      <c r="C1717" s="11" t="s">
        <v>109</v>
      </c>
      <c r="D1717" s="10" t="s">
        <v>926</v>
      </c>
      <c r="E1717" s="9" t="s">
        <v>926</v>
      </c>
      <c r="F1717" s="9" t="s">
        <v>1071</v>
      </c>
      <c r="G1717" s="9" t="s">
        <v>1200</v>
      </c>
      <c r="H1717" s="9" t="s">
        <v>1267</v>
      </c>
      <c r="I1717" s="9" t="s">
        <v>1268</v>
      </c>
      <c r="J1717" s="9" t="s">
        <v>1058</v>
      </c>
      <c r="K1717" s="9" t="s">
        <v>1200</v>
      </c>
      <c r="L1717" s="9">
        <v>30.12199</v>
      </c>
      <c r="M1717" s="9">
        <v>67.221870999999993</v>
      </c>
      <c r="N1717" s="9" t="s">
        <v>931</v>
      </c>
      <c r="O1717" s="9" t="s">
        <v>932</v>
      </c>
      <c r="P1717" s="9" t="s">
        <v>8</v>
      </c>
      <c r="Q1717" s="9"/>
      <c r="R1717" s="9">
        <v>2</v>
      </c>
      <c r="S1717" s="9"/>
      <c r="T1717" s="9" t="s">
        <v>933</v>
      </c>
      <c r="U1717" s="9">
        <v>25542</v>
      </c>
      <c r="V1717" s="28" t="s">
        <v>10</v>
      </c>
      <c r="W1717" s="10" t="s">
        <v>11</v>
      </c>
      <c r="X1717" s="9" t="s">
        <v>12</v>
      </c>
    </row>
    <row r="1718" spans="1:24" s="4" customFormat="1" ht="80.099999999999994" customHeight="1" x14ac:dyDescent="0.25">
      <c r="A1718" s="9">
        <f t="shared" ref="A1718" si="422">A1717+1</f>
        <v>1679</v>
      </c>
      <c r="B1718" s="9">
        <f t="shared" si="378"/>
        <v>114</v>
      </c>
      <c r="C1718" s="11" t="s">
        <v>109</v>
      </c>
      <c r="D1718" s="10" t="s">
        <v>926</v>
      </c>
      <c r="E1718" s="9" t="s">
        <v>926</v>
      </c>
      <c r="F1718" s="9" t="s">
        <v>1071</v>
      </c>
      <c r="G1718" s="9" t="s">
        <v>1200</v>
      </c>
      <c r="H1718" s="9" t="s">
        <v>1269</v>
      </c>
      <c r="I1718" s="9" t="s">
        <v>1270</v>
      </c>
      <c r="J1718" s="9" t="s">
        <v>1271</v>
      </c>
      <c r="K1718" s="9" t="s">
        <v>1200</v>
      </c>
      <c r="L1718" s="9">
        <v>30.120899999999999</v>
      </c>
      <c r="M1718" s="9">
        <v>67.228870000000001</v>
      </c>
      <c r="N1718" s="9" t="s">
        <v>931</v>
      </c>
      <c r="O1718" s="9" t="s">
        <v>932</v>
      </c>
      <c r="P1718" s="9" t="s">
        <v>8</v>
      </c>
      <c r="Q1718" s="9"/>
      <c r="R1718" s="9">
        <v>2</v>
      </c>
      <c r="S1718" s="9"/>
      <c r="T1718" s="9" t="s">
        <v>933</v>
      </c>
      <c r="U1718" s="9">
        <v>25542</v>
      </c>
      <c r="V1718" s="28" t="s">
        <v>10</v>
      </c>
      <c r="W1718" s="10" t="s">
        <v>11</v>
      </c>
      <c r="X1718" s="9" t="s">
        <v>12</v>
      </c>
    </row>
    <row r="1719" spans="1:24" s="4" customFormat="1" ht="80.099999999999994" customHeight="1" x14ac:dyDescent="0.25">
      <c r="A1719" s="73"/>
      <c r="C1719" s="179"/>
      <c r="D1719" s="201"/>
      <c r="E1719" s="179"/>
      <c r="Q1719" s="152">
        <f>SUM(Q1605:Q1718)</f>
        <v>0</v>
      </c>
      <c r="R1719" s="152">
        <f t="shared" ref="R1719:S1719" si="423">SUM(R1605:R1718)</f>
        <v>172</v>
      </c>
      <c r="S1719" s="152">
        <f t="shared" si="423"/>
        <v>68</v>
      </c>
      <c r="W1719" s="31"/>
    </row>
    <row r="1720" spans="1:24" s="4" customFormat="1" ht="80.099999999999994" customHeight="1" x14ac:dyDescent="0.25">
      <c r="A1720" s="9">
        <f>A1718+1</f>
        <v>1680</v>
      </c>
      <c r="B1720" s="9">
        <v>1</v>
      </c>
      <c r="C1720" s="11" t="s">
        <v>103</v>
      </c>
      <c r="D1720" s="10" t="s">
        <v>926</v>
      </c>
      <c r="E1720" s="9" t="s">
        <v>926</v>
      </c>
      <c r="F1720" s="9" t="s">
        <v>1272</v>
      </c>
      <c r="G1720" s="9" t="s">
        <v>927</v>
      </c>
      <c r="H1720" s="9" t="s">
        <v>711</v>
      </c>
      <c r="I1720" s="9" t="s">
        <v>1273</v>
      </c>
      <c r="J1720" s="9" t="s">
        <v>1274</v>
      </c>
      <c r="K1720" s="9" t="s">
        <v>927</v>
      </c>
      <c r="L1720" s="9">
        <v>30.146011999999999</v>
      </c>
      <c r="M1720" s="9">
        <v>68.103550999999996</v>
      </c>
      <c r="N1720" s="9" t="s">
        <v>931</v>
      </c>
      <c r="O1720" s="9" t="s">
        <v>932</v>
      </c>
      <c r="P1720" s="79" t="s">
        <v>8</v>
      </c>
      <c r="Q1720" s="9">
        <v>2</v>
      </c>
      <c r="R1720" s="9"/>
      <c r="S1720" s="79"/>
      <c r="T1720" s="9" t="s">
        <v>1275</v>
      </c>
      <c r="U1720" s="9">
        <v>35250</v>
      </c>
      <c r="V1720" s="28" t="s">
        <v>10</v>
      </c>
      <c r="W1720" s="10" t="s">
        <v>11</v>
      </c>
      <c r="X1720" s="9" t="s">
        <v>12</v>
      </c>
    </row>
    <row r="1721" spans="1:24" s="4" customFormat="1" ht="80.099999999999994" customHeight="1" x14ac:dyDescent="0.25">
      <c r="A1721" s="9">
        <f t="shared" si="378"/>
        <v>1681</v>
      </c>
      <c r="B1721" s="9">
        <f>B1720+1</f>
        <v>2</v>
      </c>
      <c r="C1721" s="11" t="s">
        <v>103</v>
      </c>
      <c r="D1721" s="10" t="s">
        <v>926</v>
      </c>
      <c r="E1721" s="9" t="s">
        <v>926</v>
      </c>
      <c r="F1721" s="9" t="s">
        <v>1272</v>
      </c>
      <c r="G1721" s="9" t="s">
        <v>927</v>
      </c>
      <c r="H1721" s="9" t="s">
        <v>1276</v>
      </c>
      <c r="I1721" s="9" t="s">
        <v>1277</v>
      </c>
      <c r="J1721" s="9" t="s">
        <v>1278</v>
      </c>
      <c r="K1721" s="9" t="s">
        <v>927</v>
      </c>
      <c r="L1721" s="9">
        <v>30.153549999999999</v>
      </c>
      <c r="M1721" s="9">
        <v>67.442851000000005</v>
      </c>
      <c r="N1721" s="9" t="s">
        <v>931</v>
      </c>
      <c r="O1721" s="9" t="s">
        <v>932</v>
      </c>
      <c r="P1721" s="79" t="s">
        <v>8</v>
      </c>
      <c r="Q1721" s="9">
        <v>2</v>
      </c>
      <c r="R1721" s="9"/>
      <c r="S1721" s="79"/>
      <c r="T1721" s="9" t="s">
        <v>1275</v>
      </c>
      <c r="U1721" s="9">
        <v>35250</v>
      </c>
      <c r="V1721" s="28" t="s">
        <v>10</v>
      </c>
      <c r="W1721" s="10" t="s">
        <v>11</v>
      </c>
      <c r="X1721" s="9" t="s">
        <v>12</v>
      </c>
    </row>
    <row r="1722" spans="1:24" s="4" customFormat="1" ht="80.099999999999994" customHeight="1" x14ac:dyDescent="0.25">
      <c r="A1722" s="9">
        <f t="shared" si="378"/>
        <v>1682</v>
      </c>
      <c r="B1722" s="9">
        <f>B1721+1</f>
        <v>3</v>
      </c>
      <c r="C1722" s="11" t="s">
        <v>103</v>
      </c>
      <c r="D1722" s="10" t="s">
        <v>926</v>
      </c>
      <c r="E1722" s="9" t="s">
        <v>926</v>
      </c>
      <c r="F1722" s="9" t="s">
        <v>1279</v>
      </c>
      <c r="G1722" s="9" t="s">
        <v>927</v>
      </c>
      <c r="H1722" s="9" t="s">
        <v>1280</v>
      </c>
      <c r="I1722" s="9" t="s">
        <v>1281</v>
      </c>
      <c r="J1722" s="9" t="s">
        <v>1282</v>
      </c>
      <c r="K1722" s="9" t="s">
        <v>927</v>
      </c>
      <c r="L1722" s="9">
        <v>30.153005</v>
      </c>
      <c r="M1722" s="9">
        <v>67.442989999999995</v>
      </c>
      <c r="N1722" s="9" t="s">
        <v>931</v>
      </c>
      <c r="O1722" s="9" t="s">
        <v>932</v>
      </c>
      <c r="P1722" s="79" t="s">
        <v>8</v>
      </c>
      <c r="Q1722" s="9">
        <v>2</v>
      </c>
      <c r="R1722" s="9"/>
      <c r="S1722" s="79"/>
      <c r="T1722" s="9" t="s">
        <v>1275</v>
      </c>
      <c r="U1722" s="9">
        <v>35250</v>
      </c>
      <c r="V1722" s="28" t="s">
        <v>10</v>
      </c>
      <c r="W1722" s="10" t="s">
        <v>11</v>
      </c>
      <c r="X1722" s="9" t="s">
        <v>12</v>
      </c>
    </row>
    <row r="1723" spans="1:24" s="4" customFormat="1" ht="80.099999999999994" customHeight="1" x14ac:dyDescent="0.25">
      <c r="A1723" s="73"/>
      <c r="C1723" s="179"/>
      <c r="D1723" s="179"/>
      <c r="E1723" s="179"/>
      <c r="Q1723" s="154">
        <f>SUM(Q1720:Q1722)</f>
        <v>6</v>
      </c>
      <c r="R1723" s="154">
        <f t="shared" ref="R1723:S1723" si="424">SUM(R1720:R1722)</f>
        <v>0</v>
      </c>
      <c r="S1723" s="154">
        <f t="shared" si="424"/>
        <v>0</v>
      </c>
      <c r="W1723" s="31"/>
    </row>
    <row r="1724" spans="1:24" s="4" customFormat="1" ht="80.099999999999994" customHeight="1" x14ac:dyDescent="0.25">
      <c r="A1724" s="9">
        <f>A1722+1</f>
        <v>1683</v>
      </c>
      <c r="B1724" s="9">
        <v>1</v>
      </c>
      <c r="C1724" s="9" t="s">
        <v>216</v>
      </c>
      <c r="D1724" s="10" t="s">
        <v>926</v>
      </c>
      <c r="E1724" s="9" t="s">
        <v>927</v>
      </c>
      <c r="F1724" s="9" t="s">
        <v>1283</v>
      </c>
      <c r="G1724" s="9" t="s">
        <v>1298</v>
      </c>
      <c r="H1724" s="9" t="s">
        <v>1284</v>
      </c>
      <c r="I1724" s="9" t="s">
        <v>1285</v>
      </c>
      <c r="J1724" s="9" t="s">
        <v>835</v>
      </c>
      <c r="K1724" s="9" t="s">
        <v>1283</v>
      </c>
      <c r="L1724" s="9">
        <v>30.148900000000001</v>
      </c>
      <c r="M1724" s="9">
        <v>67.279399999999995</v>
      </c>
      <c r="N1724" s="28" t="s">
        <v>6</v>
      </c>
      <c r="O1724" s="9" t="s">
        <v>7</v>
      </c>
      <c r="P1724" s="9" t="s">
        <v>8</v>
      </c>
      <c r="Q1724" s="9">
        <v>4</v>
      </c>
      <c r="R1724" s="9"/>
      <c r="S1724" s="79"/>
      <c r="T1724" s="9" t="s">
        <v>1299</v>
      </c>
      <c r="U1724" s="9">
        <v>70500</v>
      </c>
      <c r="V1724" s="28" t="s">
        <v>10</v>
      </c>
      <c r="W1724" s="10" t="s">
        <v>107</v>
      </c>
      <c r="X1724" s="9"/>
    </row>
    <row r="1725" spans="1:24" s="4" customFormat="1" ht="80.099999999999994" customHeight="1" x14ac:dyDescent="0.25">
      <c r="A1725" s="9">
        <f>A1724+1</f>
        <v>1684</v>
      </c>
      <c r="B1725" s="9">
        <f>B1724+1</f>
        <v>2</v>
      </c>
      <c r="C1725" s="9" t="s">
        <v>216</v>
      </c>
      <c r="D1725" s="10" t="s">
        <v>926</v>
      </c>
      <c r="E1725" s="9" t="s">
        <v>927</v>
      </c>
      <c r="F1725" s="9" t="s">
        <v>1287</v>
      </c>
      <c r="G1725" s="9" t="s">
        <v>1287</v>
      </c>
      <c r="H1725" s="9" t="s">
        <v>1288</v>
      </c>
      <c r="I1725" s="9" t="s">
        <v>1289</v>
      </c>
      <c r="J1725" s="9" t="s">
        <v>1290</v>
      </c>
      <c r="K1725" s="9" t="s">
        <v>1287</v>
      </c>
      <c r="L1725" s="9">
        <v>30.1694</v>
      </c>
      <c r="M1725" s="9">
        <v>67.324100000000001</v>
      </c>
      <c r="N1725" s="28" t="s">
        <v>6</v>
      </c>
      <c r="O1725" s="9" t="s">
        <v>7</v>
      </c>
      <c r="P1725" s="9" t="s">
        <v>8</v>
      </c>
      <c r="Q1725" s="9">
        <v>2</v>
      </c>
      <c r="R1725" s="9"/>
      <c r="S1725" s="79"/>
      <c r="T1725" s="9" t="s">
        <v>1299</v>
      </c>
      <c r="U1725" s="9">
        <v>35250</v>
      </c>
      <c r="V1725" s="28" t="s">
        <v>10</v>
      </c>
      <c r="W1725" s="10" t="s">
        <v>107</v>
      </c>
      <c r="X1725" s="9"/>
    </row>
    <row r="1726" spans="1:24" s="4" customFormat="1" ht="80.099999999999994" customHeight="1" x14ac:dyDescent="0.25">
      <c r="A1726" s="9">
        <f t="shared" ref="A1726:B1728" si="425">A1725+1</f>
        <v>1685</v>
      </c>
      <c r="B1726" s="9">
        <f>B1725+1</f>
        <v>3</v>
      </c>
      <c r="C1726" s="9" t="s">
        <v>216</v>
      </c>
      <c r="D1726" s="10" t="s">
        <v>926</v>
      </c>
      <c r="E1726" s="9" t="s">
        <v>927</v>
      </c>
      <c r="F1726" s="9" t="s">
        <v>1300</v>
      </c>
      <c r="G1726" s="9" t="s">
        <v>1287</v>
      </c>
      <c r="H1726" s="9" t="s">
        <v>1105</v>
      </c>
      <c r="I1726" s="9" t="s">
        <v>1291</v>
      </c>
      <c r="J1726" s="9" t="s">
        <v>1292</v>
      </c>
      <c r="K1726" s="9" t="s">
        <v>1300</v>
      </c>
      <c r="L1726" s="9">
        <v>30.17041</v>
      </c>
      <c r="M1726" s="9">
        <v>67.324700000000007</v>
      </c>
      <c r="N1726" s="28" t="s">
        <v>6</v>
      </c>
      <c r="O1726" s="9" t="s">
        <v>7</v>
      </c>
      <c r="P1726" s="9" t="s">
        <v>8</v>
      </c>
      <c r="Q1726" s="9">
        <v>3</v>
      </c>
      <c r="R1726" s="9"/>
      <c r="S1726" s="79"/>
      <c r="T1726" s="9" t="s">
        <v>1299</v>
      </c>
      <c r="U1726" s="9">
        <v>52875</v>
      </c>
      <c r="V1726" s="28" t="s">
        <v>10</v>
      </c>
      <c r="W1726" s="10" t="s">
        <v>107</v>
      </c>
      <c r="X1726" s="9"/>
    </row>
    <row r="1727" spans="1:24" s="4" customFormat="1" ht="80.099999999999994" customHeight="1" x14ac:dyDescent="0.25">
      <c r="A1727" s="9">
        <f t="shared" si="425"/>
        <v>1686</v>
      </c>
      <c r="B1727" s="9">
        <f t="shared" si="425"/>
        <v>4</v>
      </c>
      <c r="C1727" s="30" t="s">
        <v>216</v>
      </c>
      <c r="D1727" s="56" t="s">
        <v>926</v>
      </c>
      <c r="E1727" s="30" t="s">
        <v>926</v>
      </c>
      <c r="F1727" s="30" t="s">
        <v>1301</v>
      </c>
      <c r="G1727" s="30" t="s">
        <v>940</v>
      </c>
      <c r="H1727" s="30" t="s">
        <v>1293</v>
      </c>
      <c r="I1727" s="30" t="s">
        <v>1294</v>
      </c>
      <c r="J1727" s="30" t="s">
        <v>1295</v>
      </c>
      <c r="K1727" s="30" t="s">
        <v>1301</v>
      </c>
      <c r="L1727" s="30">
        <v>30.0959</v>
      </c>
      <c r="M1727" s="30">
        <v>67.590299999999999</v>
      </c>
      <c r="N1727" s="76" t="s">
        <v>6</v>
      </c>
      <c r="O1727" s="74" t="s">
        <v>7</v>
      </c>
      <c r="P1727" s="73" t="s">
        <v>8</v>
      </c>
      <c r="Q1727" s="74">
        <v>2</v>
      </c>
      <c r="R1727" s="30"/>
      <c r="S1727" s="186"/>
      <c r="T1727" s="30" t="s">
        <v>1299</v>
      </c>
      <c r="U1727" s="30">
        <v>35250</v>
      </c>
      <c r="V1727" s="28" t="s">
        <v>10</v>
      </c>
      <c r="W1727" s="56" t="s">
        <v>107</v>
      </c>
      <c r="X1727" s="9"/>
    </row>
    <row r="1728" spans="1:24" s="4" customFormat="1" ht="80.099999999999994" customHeight="1" x14ac:dyDescent="0.25">
      <c r="A1728" s="9">
        <f t="shared" si="425"/>
        <v>1687</v>
      </c>
      <c r="B1728" s="9">
        <f t="shared" si="425"/>
        <v>5</v>
      </c>
      <c r="C1728" s="9" t="s">
        <v>216</v>
      </c>
      <c r="D1728" s="10" t="s">
        <v>926</v>
      </c>
      <c r="E1728" s="9" t="s">
        <v>926</v>
      </c>
      <c r="F1728" s="9" t="s">
        <v>1302</v>
      </c>
      <c r="G1728" s="9" t="s">
        <v>1303</v>
      </c>
      <c r="H1728" s="9" t="s">
        <v>1304</v>
      </c>
      <c r="I1728" s="9" t="s">
        <v>1296</v>
      </c>
      <c r="J1728" s="9" t="s">
        <v>1297</v>
      </c>
      <c r="K1728" s="9" t="s">
        <v>1302</v>
      </c>
      <c r="L1728" s="9">
        <v>30.103100000000001</v>
      </c>
      <c r="M1728" s="9">
        <v>67.560410000000005</v>
      </c>
      <c r="N1728" s="28" t="s">
        <v>6</v>
      </c>
      <c r="O1728" s="9" t="s">
        <v>7</v>
      </c>
      <c r="P1728" s="9" t="s">
        <v>8</v>
      </c>
      <c r="Q1728" s="9">
        <v>3</v>
      </c>
      <c r="R1728" s="9"/>
      <c r="S1728" s="9"/>
      <c r="T1728" s="9" t="s">
        <v>1299</v>
      </c>
      <c r="U1728" s="9">
        <v>52875</v>
      </c>
      <c r="V1728" s="28" t="s">
        <v>10</v>
      </c>
      <c r="W1728" s="10" t="s">
        <v>107</v>
      </c>
      <c r="X1728" s="9"/>
    </row>
    <row r="1729" spans="1:24" s="4" customFormat="1" ht="80.099999999999994" customHeight="1" x14ac:dyDescent="0.25">
      <c r="A1729" s="73"/>
      <c r="C1729" s="179"/>
      <c r="D1729" s="179"/>
      <c r="E1729" s="179"/>
      <c r="Q1729" s="198">
        <f>SUM(Q1724:Q1728)</f>
        <v>14</v>
      </c>
      <c r="R1729" s="198">
        <f t="shared" ref="R1729:S1729" si="426">SUM(R1724:R1728)</f>
        <v>0</v>
      </c>
      <c r="S1729" s="198">
        <f t="shared" si="426"/>
        <v>0</v>
      </c>
    </row>
    <row r="1730" spans="1:24" s="4" customFormat="1" ht="80.099999999999994" customHeight="1" x14ac:dyDescent="0.25">
      <c r="A1730" s="9">
        <f>A1728+1</f>
        <v>1688</v>
      </c>
      <c r="B1730" s="9">
        <v>1</v>
      </c>
      <c r="C1730" s="9" t="s">
        <v>1518</v>
      </c>
      <c r="D1730" s="10" t="s">
        <v>926</v>
      </c>
      <c r="E1730" s="9" t="s">
        <v>927</v>
      </c>
      <c r="F1730" s="9" t="s">
        <v>1986</v>
      </c>
      <c r="G1730" s="9" t="s">
        <v>927</v>
      </c>
      <c r="H1730" s="9" t="s">
        <v>2772</v>
      </c>
      <c r="I1730" s="64">
        <v>5530149280165</v>
      </c>
      <c r="J1730" s="28">
        <v>3337408616</v>
      </c>
      <c r="K1730" s="9" t="s">
        <v>1986</v>
      </c>
      <c r="L1730" s="9">
        <v>30.091000000000001</v>
      </c>
      <c r="M1730" s="9">
        <v>67.691000000000003</v>
      </c>
      <c r="N1730" s="9" t="s">
        <v>6</v>
      </c>
      <c r="O1730" s="9" t="s">
        <v>106</v>
      </c>
      <c r="P1730" s="9" t="s">
        <v>8</v>
      </c>
      <c r="Q1730" s="9"/>
      <c r="R1730" s="9"/>
      <c r="S1730" s="9">
        <v>2</v>
      </c>
      <c r="T1730" s="9" t="s">
        <v>2773</v>
      </c>
      <c r="U1730" s="9">
        <v>25500</v>
      </c>
      <c r="V1730" s="9" t="s">
        <v>10</v>
      </c>
      <c r="W1730" s="10" t="s">
        <v>107</v>
      </c>
      <c r="X1730" s="9" t="s">
        <v>2774</v>
      </c>
    </row>
    <row r="1731" spans="1:24" s="4" customFormat="1" ht="80.099999999999994" customHeight="1" x14ac:dyDescent="0.25">
      <c r="A1731" s="9">
        <f>A1730+1</f>
        <v>1689</v>
      </c>
      <c r="B1731" s="9">
        <f>B1730+1</f>
        <v>2</v>
      </c>
      <c r="C1731" s="9" t="s">
        <v>1518</v>
      </c>
      <c r="D1731" s="10" t="s">
        <v>926</v>
      </c>
      <c r="E1731" s="9" t="s">
        <v>927</v>
      </c>
      <c r="F1731" s="9" t="s">
        <v>2775</v>
      </c>
      <c r="G1731" s="9" t="s">
        <v>927</v>
      </c>
      <c r="H1731" s="9" t="s">
        <v>2253</v>
      </c>
      <c r="I1731" s="64">
        <v>5530123363825</v>
      </c>
      <c r="J1731" s="28">
        <v>3313148968</v>
      </c>
      <c r="K1731" s="9" t="s">
        <v>2775</v>
      </c>
      <c r="L1731" s="9">
        <v>30.189</v>
      </c>
      <c r="M1731" s="9">
        <v>67.765000000000001</v>
      </c>
      <c r="N1731" s="9" t="s">
        <v>6</v>
      </c>
      <c r="O1731" s="9" t="s">
        <v>106</v>
      </c>
      <c r="P1731" s="9" t="s">
        <v>8</v>
      </c>
      <c r="Q1731" s="9"/>
      <c r="R1731" s="9"/>
      <c r="S1731" s="9">
        <v>2</v>
      </c>
      <c r="T1731" s="9" t="s">
        <v>2773</v>
      </c>
      <c r="U1731" s="9">
        <v>25500</v>
      </c>
      <c r="V1731" s="9" t="s">
        <v>10</v>
      </c>
      <c r="W1731" s="10" t="s">
        <v>107</v>
      </c>
      <c r="X1731" s="9" t="s">
        <v>2774</v>
      </c>
    </row>
    <row r="1732" spans="1:24" s="4" customFormat="1" ht="80.099999999999994" customHeight="1" x14ac:dyDescent="0.25">
      <c r="A1732" s="9">
        <f t="shared" ref="A1732:B1795" si="427">A1731+1</f>
        <v>1690</v>
      </c>
      <c r="B1732" s="9">
        <f>B1731+1</f>
        <v>3</v>
      </c>
      <c r="C1732" s="9" t="s">
        <v>1518</v>
      </c>
      <c r="D1732" s="10" t="s">
        <v>926</v>
      </c>
      <c r="E1732" s="9" t="s">
        <v>927</v>
      </c>
      <c r="F1732" s="9" t="s">
        <v>2776</v>
      </c>
      <c r="G1732" s="9" t="s">
        <v>927</v>
      </c>
      <c r="H1732" s="9" t="s">
        <v>2777</v>
      </c>
      <c r="I1732" s="64">
        <v>5530260836173</v>
      </c>
      <c r="J1732" s="28">
        <v>3190053077</v>
      </c>
      <c r="K1732" s="9" t="s">
        <v>2776</v>
      </c>
      <c r="L1732" s="9">
        <v>30.001999999999999</v>
      </c>
      <c r="M1732" s="9">
        <v>67.614000000000004</v>
      </c>
      <c r="N1732" s="9" t="s">
        <v>6</v>
      </c>
      <c r="O1732" s="9" t="s">
        <v>106</v>
      </c>
      <c r="P1732" s="9" t="s">
        <v>8</v>
      </c>
      <c r="Q1732" s="9"/>
      <c r="R1732" s="9"/>
      <c r="S1732" s="9">
        <v>2</v>
      </c>
      <c r="T1732" s="9" t="s">
        <v>2773</v>
      </c>
      <c r="U1732" s="9">
        <v>25500</v>
      </c>
      <c r="V1732" s="9" t="s">
        <v>10</v>
      </c>
      <c r="W1732" s="10" t="s">
        <v>107</v>
      </c>
      <c r="X1732" s="9" t="s">
        <v>2774</v>
      </c>
    </row>
    <row r="1733" spans="1:24" s="4" customFormat="1" ht="80.099999999999994" customHeight="1" x14ac:dyDescent="0.25">
      <c r="A1733" s="9">
        <f t="shared" ref="A1733" si="428">A1732+1</f>
        <v>1691</v>
      </c>
      <c r="B1733" s="9">
        <f t="shared" si="427"/>
        <v>4</v>
      </c>
      <c r="C1733" s="9" t="s">
        <v>1518</v>
      </c>
      <c r="D1733" s="10" t="s">
        <v>926</v>
      </c>
      <c r="E1733" s="9" t="s">
        <v>927</v>
      </c>
      <c r="F1733" s="9" t="s">
        <v>2778</v>
      </c>
      <c r="G1733" s="9" t="s">
        <v>927</v>
      </c>
      <c r="H1733" s="9" t="s">
        <v>2779</v>
      </c>
      <c r="I1733" s="64">
        <v>5550103443453</v>
      </c>
      <c r="J1733" s="28">
        <v>3314112155</v>
      </c>
      <c r="K1733" s="9" t="s">
        <v>2778</v>
      </c>
      <c r="L1733" s="9">
        <v>30.651</v>
      </c>
      <c r="M1733" s="9">
        <v>67.043000000000006</v>
      </c>
      <c r="N1733" s="9" t="s">
        <v>6</v>
      </c>
      <c r="O1733" s="9" t="s">
        <v>106</v>
      </c>
      <c r="P1733" s="9" t="s">
        <v>8</v>
      </c>
      <c r="Q1733" s="9"/>
      <c r="R1733" s="9"/>
      <c r="S1733" s="9">
        <v>2</v>
      </c>
      <c r="T1733" s="9" t="s">
        <v>2773</v>
      </c>
      <c r="U1733" s="9">
        <v>25500</v>
      </c>
      <c r="V1733" s="9" t="s">
        <v>10</v>
      </c>
      <c r="W1733" s="10" t="s">
        <v>107</v>
      </c>
      <c r="X1733" s="9" t="s">
        <v>2774</v>
      </c>
    </row>
    <row r="1734" spans="1:24" s="4" customFormat="1" ht="80.099999999999994" customHeight="1" x14ac:dyDescent="0.25">
      <c r="A1734" s="9">
        <f t="shared" ref="A1734" si="429">A1733+1</f>
        <v>1692</v>
      </c>
      <c r="B1734" s="9">
        <f t="shared" si="427"/>
        <v>5</v>
      </c>
      <c r="C1734" s="9" t="s">
        <v>1518</v>
      </c>
      <c r="D1734" s="10" t="s">
        <v>926</v>
      </c>
      <c r="E1734" s="9" t="s">
        <v>927</v>
      </c>
      <c r="F1734" s="9" t="s">
        <v>2778</v>
      </c>
      <c r="G1734" s="9" t="s">
        <v>927</v>
      </c>
      <c r="H1734" s="9" t="s">
        <v>2780</v>
      </c>
      <c r="I1734" s="64">
        <v>5530123336763</v>
      </c>
      <c r="J1734" s="28">
        <v>3323423864</v>
      </c>
      <c r="K1734" s="9" t="s">
        <v>2778</v>
      </c>
      <c r="L1734" s="9">
        <v>30.045000000000002</v>
      </c>
      <c r="M1734" s="9">
        <v>67.691000000000003</v>
      </c>
      <c r="N1734" s="9" t="s">
        <v>6</v>
      </c>
      <c r="O1734" s="9" t="s">
        <v>106</v>
      </c>
      <c r="P1734" s="9" t="s">
        <v>8</v>
      </c>
      <c r="Q1734" s="9"/>
      <c r="R1734" s="9"/>
      <c r="S1734" s="9">
        <v>2</v>
      </c>
      <c r="T1734" s="9" t="s">
        <v>2773</v>
      </c>
      <c r="U1734" s="9">
        <v>25500</v>
      </c>
      <c r="V1734" s="9" t="s">
        <v>10</v>
      </c>
      <c r="W1734" s="10" t="s">
        <v>107</v>
      </c>
      <c r="X1734" s="9" t="s">
        <v>2774</v>
      </c>
    </row>
    <row r="1735" spans="1:24" s="4" customFormat="1" ht="80.099999999999994" customHeight="1" x14ac:dyDescent="0.25">
      <c r="A1735" s="9">
        <f t="shared" ref="A1735" si="430">A1734+1</f>
        <v>1693</v>
      </c>
      <c r="B1735" s="9">
        <f t="shared" si="427"/>
        <v>6</v>
      </c>
      <c r="C1735" s="9" t="s">
        <v>1518</v>
      </c>
      <c r="D1735" s="10" t="s">
        <v>926</v>
      </c>
      <c r="E1735" s="9" t="s">
        <v>927</v>
      </c>
      <c r="F1735" s="9" t="s">
        <v>2778</v>
      </c>
      <c r="G1735" s="9" t="s">
        <v>927</v>
      </c>
      <c r="H1735" s="9" t="s">
        <v>2781</v>
      </c>
      <c r="I1735" s="64">
        <v>5550103486743</v>
      </c>
      <c r="J1735" s="28" t="s">
        <v>835</v>
      </c>
      <c r="K1735" s="9" t="s">
        <v>2778</v>
      </c>
      <c r="L1735" s="9">
        <v>30.004999999999999</v>
      </c>
      <c r="M1735" s="9">
        <v>67.650999999999996</v>
      </c>
      <c r="N1735" s="9" t="s">
        <v>6</v>
      </c>
      <c r="O1735" s="9" t="s">
        <v>106</v>
      </c>
      <c r="P1735" s="9" t="s">
        <v>8</v>
      </c>
      <c r="Q1735" s="9"/>
      <c r="R1735" s="9"/>
      <c r="S1735" s="9">
        <v>2</v>
      </c>
      <c r="T1735" s="9" t="s">
        <v>2773</v>
      </c>
      <c r="U1735" s="9">
        <v>25500</v>
      </c>
      <c r="V1735" s="9" t="s">
        <v>10</v>
      </c>
      <c r="W1735" s="10" t="s">
        <v>107</v>
      </c>
      <c r="X1735" s="9" t="s">
        <v>2774</v>
      </c>
    </row>
    <row r="1736" spans="1:24" s="4" customFormat="1" ht="80.099999999999994" customHeight="1" x14ac:dyDescent="0.25">
      <c r="A1736" s="9">
        <f t="shared" ref="A1736" si="431">A1735+1</f>
        <v>1694</v>
      </c>
      <c r="B1736" s="9">
        <f t="shared" si="427"/>
        <v>7</v>
      </c>
      <c r="C1736" s="9" t="s">
        <v>1518</v>
      </c>
      <c r="D1736" s="10" t="s">
        <v>926</v>
      </c>
      <c r="E1736" s="9" t="s">
        <v>927</v>
      </c>
      <c r="F1736" s="9" t="s">
        <v>2782</v>
      </c>
      <c r="G1736" s="9" t="s">
        <v>927</v>
      </c>
      <c r="H1736" s="9" t="s">
        <v>2783</v>
      </c>
      <c r="I1736" s="64">
        <v>5550103465321</v>
      </c>
      <c r="J1736" s="28">
        <v>3322558705</v>
      </c>
      <c r="K1736" s="9" t="s">
        <v>2782</v>
      </c>
      <c r="L1736" s="9">
        <v>30.041</v>
      </c>
      <c r="M1736" s="9">
        <v>67.655000000000001</v>
      </c>
      <c r="N1736" s="9" t="s">
        <v>6</v>
      </c>
      <c r="O1736" s="9" t="s">
        <v>106</v>
      </c>
      <c r="P1736" s="9" t="s">
        <v>8</v>
      </c>
      <c r="Q1736" s="9"/>
      <c r="R1736" s="9"/>
      <c r="S1736" s="9">
        <v>2</v>
      </c>
      <c r="T1736" s="9" t="s">
        <v>2773</v>
      </c>
      <c r="U1736" s="9">
        <v>25500</v>
      </c>
      <c r="V1736" s="9" t="s">
        <v>10</v>
      </c>
      <c r="W1736" s="10" t="s">
        <v>107</v>
      </c>
      <c r="X1736" s="9" t="s">
        <v>2774</v>
      </c>
    </row>
    <row r="1737" spans="1:24" s="4" customFormat="1" ht="80.099999999999994" customHeight="1" x14ac:dyDescent="0.25">
      <c r="A1737" s="9">
        <f t="shared" ref="A1737" si="432">A1736+1</f>
        <v>1695</v>
      </c>
      <c r="B1737" s="9">
        <f t="shared" si="427"/>
        <v>8</v>
      </c>
      <c r="C1737" s="9" t="s">
        <v>1518</v>
      </c>
      <c r="D1737" s="10" t="s">
        <v>926</v>
      </c>
      <c r="E1737" s="9" t="s">
        <v>927</v>
      </c>
      <c r="F1737" s="9" t="s">
        <v>2782</v>
      </c>
      <c r="G1737" s="9" t="s">
        <v>927</v>
      </c>
      <c r="H1737" s="9" t="s">
        <v>1729</v>
      </c>
      <c r="I1737" s="64">
        <v>5530167884261</v>
      </c>
      <c r="J1737" s="28">
        <v>3368055989</v>
      </c>
      <c r="K1737" s="9" t="s">
        <v>2782</v>
      </c>
      <c r="L1737" s="9">
        <v>30.164999999999999</v>
      </c>
      <c r="M1737" s="9">
        <v>67.799000000000007</v>
      </c>
      <c r="N1737" s="9" t="s">
        <v>6</v>
      </c>
      <c r="O1737" s="9" t="s">
        <v>106</v>
      </c>
      <c r="P1737" s="9" t="s">
        <v>8</v>
      </c>
      <c r="Q1737" s="9"/>
      <c r="R1737" s="9"/>
      <c r="S1737" s="9">
        <v>2</v>
      </c>
      <c r="T1737" s="9" t="s">
        <v>2773</v>
      </c>
      <c r="U1737" s="9">
        <v>25500</v>
      </c>
      <c r="V1737" s="9" t="s">
        <v>10</v>
      </c>
      <c r="W1737" s="10" t="s">
        <v>107</v>
      </c>
      <c r="X1737" s="9" t="s">
        <v>2774</v>
      </c>
    </row>
    <row r="1738" spans="1:24" s="4" customFormat="1" ht="80.099999999999994" customHeight="1" x14ac:dyDescent="0.25">
      <c r="A1738" s="9">
        <f t="shared" ref="A1738" si="433">A1737+1</f>
        <v>1696</v>
      </c>
      <c r="B1738" s="9">
        <f t="shared" si="427"/>
        <v>9</v>
      </c>
      <c r="C1738" s="9" t="s">
        <v>1518</v>
      </c>
      <c r="D1738" s="10" t="s">
        <v>926</v>
      </c>
      <c r="E1738" s="9" t="s">
        <v>927</v>
      </c>
      <c r="F1738" s="9" t="s">
        <v>2775</v>
      </c>
      <c r="G1738" s="9" t="s">
        <v>927</v>
      </c>
      <c r="H1738" s="9" t="s">
        <v>2784</v>
      </c>
      <c r="I1738" s="64">
        <v>5530122268843</v>
      </c>
      <c r="J1738" s="28">
        <v>3356782066</v>
      </c>
      <c r="K1738" s="9" t="s">
        <v>2775</v>
      </c>
      <c r="L1738" s="9">
        <v>30.201000000000001</v>
      </c>
      <c r="M1738" s="9">
        <v>67.903000000000006</v>
      </c>
      <c r="N1738" s="9" t="s">
        <v>6</v>
      </c>
      <c r="O1738" s="9" t="s">
        <v>106</v>
      </c>
      <c r="P1738" s="9" t="s">
        <v>8</v>
      </c>
      <c r="Q1738" s="9"/>
      <c r="R1738" s="9"/>
      <c r="S1738" s="9">
        <v>2</v>
      </c>
      <c r="T1738" s="9" t="s">
        <v>2773</v>
      </c>
      <c r="U1738" s="9">
        <v>25500</v>
      </c>
      <c r="V1738" s="9" t="s">
        <v>10</v>
      </c>
      <c r="W1738" s="10" t="s">
        <v>107</v>
      </c>
      <c r="X1738" s="9" t="s">
        <v>2774</v>
      </c>
    </row>
    <row r="1739" spans="1:24" s="4" customFormat="1" ht="80.099999999999994" customHeight="1" x14ac:dyDescent="0.25">
      <c r="A1739" s="9">
        <f t="shared" ref="A1739" si="434">A1738+1</f>
        <v>1697</v>
      </c>
      <c r="B1739" s="9">
        <f t="shared" si="427"/>
        <v>10</v>
      </c>
      <c r="C1739" s="9" t="s">
        <v>1518</v>
      </c>
      <c r="D1739" s="10" t="s">
        <v>926</v>
      </c>
      <c r="E1739" s="9" t="s">
        <v>927</v>
      </c>
      <c r="F1739" s="9" t="s">
        <v>2778</v>
      </c>
      <c r="G1739" s="9" t="s">
        <v>927</v>
      </c>
      <c r="H1739" s="9" t="s">
        <v>2785</v>
      </c>
      <c r="I1739" s="64">
        <v>5530132260767</v>
      </c>
      <c r="J1739" s="28">
        <v>3352619518</v>
      </c>
      <c r="K1739" s="9" t="s">
        <v>2778</v>
      </c>
      <c r="L1739" s="9">
        <v>30.050999999999998</v>
      </c>
      <c r="M1739" s="9">
        <v>67.641000000000005</v>
      </c>
      <c r="N1739" s="9" t="s">
        <v>6</v>
      </c>
      <c r="O1739" s="9" t="s">
        <v>106</v>
      </c>
      <c r="P1739" s="9" t="s">
        <v>8</v>
      </c>
      <c r="Q1739" s="9"/>
      <c r="R1739" s="9"/>
      <c r="S1739" s="9">
        <v>2</v>
      </c>
      <c r="T1739" s="9" t="s">
        <v>2773</v>
      </c>
      <c r="U1739" s="9">
        <v>25500</v>
      </c>
      <c r="V1739" s="9" t="s">
        <v>10</v>
      </c>
      <c r="W1739" s="10" t="s">
        <v>107</v>
      </c>
      <c r="X1739" s="9" t="s">
        <v>2774</v>
      </c>
    </row>
    <row r="1740" spans="1:24" s="4" customFormat="1" ht="80.099999999999994" customHeight="1" x14ac:dyDescent="0.25">
      <c r="A1740" s="9">
        <f t="shared" ref="A1740" si="435">A1739+1</f>
        <v>1698</v>
      </c>
      <c r="B1740" s="9">
        <f t="shared" si="427"/>
        <v>11</v>
      </c>
      <c r="C1740" s="9" t="s">
        <v>1518</v>
      </c>
      <c r="D1740" s="10" t="s">
        <v>926</v>
      </c>
      <c r="E1740" s="9" t="s">
        <v>927</v>
      </c>
      <c r="F1740" s="9" t="s">
        <v>1986</v>
      </c>
      <c r="G1740" s="9" t="s">
        <v>927</v>
      </c>
      <c r="H1740" s="9" t="s">
        <v>2786</v>
      </c>
      <c r="I1740" s="64">
        <v>5530179425331</v>
      </c>
      <c r="J1740" s="28">
        <v>3342787820</v>
      </c>
      <c r="K1740" s="9" t="s">
        <v>1986</v>
      </c>
      <c r="L1740" s="9">
        <v>30.071000000000002</v>
      </c>
      <c r="M1740" s="9">
        <v>67.712999999999994</v>
      </c>
      <c r="N1740" s="9" t="s">
        <v>6</v>
      </c>
      <c r="O1740" s="9" t="s">
        <v>106</v>
      </c>
      <c r="P1740" s="9" t="s">
        <v>8</v>
      </c>
      <c r="Q1740" s="9"/>
      <c r="R1740" s="9"/>
      <c r="S1740" s="9">
        <v>2</v>
      </c>
      <c r="T1740" s="9" t="s">
        <v>2773</v>
      </c>
      <c r="U1740" s="9">
        <v>25500</v>
      </c>
      <c r="V1740" s="9" t="s">
        <v>10</v>
      </c>
      <c r="W1740" s="10" t="s">
        <v>107</v>
      </c>
      <c r="X1740" s="9" t="s">
        <v>2774</v>
      </c>
    </row>
    <row r="1741" spans="1:24" s="4" customFormat="1" ht="80.099999999999994" customHeight="1" x14ac:dyDescent="0.25">
      <c r="A1741" s="9">
        <f t="shared" ref="A1741" si="436">A1740+1</f>
        <v>1699</v>
      </c>
      <c r="B1741" s="9">
        <f t="shared" si="427"/>
        <v>12</v>
      </c>
      <c r="C1741" s="9" t="s">
        <v>1518</v>
      </c>
      <c r="D1741" s="10" t="s">
        <v>926</v>
      </c>
      <c r="E1741" s="9" t="s">
        <v>927</v>
      </c>
      <c r="F1741" s="9" t="s">
        <v>2787</v>
      </c>
      <c r="G1741" s="9" t="s">
        <v>927</v>
      </c>
      <c r="H1741" s="9" t="s">
        <v>2788</v>
      </c>
      <c r="I1741" s="64">
        <v>5530190781787</v>
      </c>
      <c r="J1741" s="28">
        <v>3327903139</v>
      </c>
      <c r="K1741" s="9" t="s">
        <v>2787</v>
      </c>
      <c r="L1741" s="9">
        <v>30.055</v>
      </c>
      <c r="M1741" s="9">
        <v>67.680999999999997</v>
      </c>
      <c r="N1741" s="9" t="s">
        <v>6</v>
      </c>
      <c r="O1741" s="9" t="s">
        <v>106</v>
      </c>
      <c r="P1741" s="9" t="s">
        <v>8</v>
      </c>
      <c r="Q1741" s="9"/>
      <c r="R1741" s="9"/>
      <c r="S1741" s="9">
        <v>2</v>
      </c>
      <c r="T1741" s="9" t="s">
        <v>2773</v>
      </c>
      <c r="U1741" s="9">
        <v>25500</v>
      </c>
      <c r="V1741" s="9" t="s">
        <v>10</v>
      </c>
      <c r="W1741" s="10" t="s">
        <v>107</v>
      </c>
      <c r="X1741" s="9" t="s">
        <v>2774</v>
      </c>
    </row>
    <row r="1742" spans="1:24" s="4" customFormat="1" ht="80.099999999999994" customHeight="1" x14ac:dyDescent="0.25">
      <c r="A1742" s="9">
        <f t="shared" ref="A1742" si="437">A1741+1</f>
        <v>1700</v>
      </c>
      <c r="B1742" s="9">
        <f t="shared" si="427"/>
        <v>13</v>
      </c>
      <c r="C1742" s="9" t="s">
        <v>1518</v>
      </c>
      <c r="D1742" s="10" t="s">
        <v>926</v>
      </c>
      <c r="E1742" s="9" t="s">
        <v>927</v>
      </c>
      <c r="F1742" s="9" t="s">
        <v>2789</v>
      </c>
      <c r="G1742" s="9" t="s">
        <v>927</v>
      </c>
      <c r="H1742" s="9" t="s">
        <v>1643</v>
      </c>
      <c r="I1742" s="64">
        <v>5530167141417</v>
      </c>
      <c r="J1742" s="28">
        <v>3327861021</v>
      </c>
      <c r="K1742" s="9" t="s">
        <v>2789</v>
      </c>
      <c r="L1742" s="9">
        <v>30.041</v>
      </c>
      <c r="M1742" s="9">
        <v>67.655000000000001</v>
      </c>
      <c r="N1742" s="9" t="s">
        <v>6</v>
      </c>
      <c r="O1742" s="9" t="s">
        <v>106</v>
      </c>
      <c r="P1742" s="9" t="s">
        <v>8</v>
      </c>
      <c r="Q1742" s="9"/>
      <c r="R1742" s="9"/>
      <c r="S1742" s="9">
        <v>2</v>
      </c>
      <c r="T1742" s="9" t="s">
        <v>2773</v>
      </c>
      <c r="U1742" s="9">
        <v>25500</v>
      </c>
      <c r="V1742" s="9" t="s">
        <v>10</v>
      </c>
      <c r="W1742" s="10" t="s">
        <v>107</v>
      </c>
      <c r="X1742" s="9" t="s">
        <v>2774</v>
      </c>
    </row>
    <row r="1743" spans="1:24" s="4" customFormat="1" ht="80.099999999999994" customHeight="1" x14ac:dyDescent="0.25">
      <c r="A1743" s="9">
        <f t="shared" ref="A1743" si="438">A1742+1</f>
        <v>1701</v>
      </c>
      <c r="B1743" s="9">
        <f t="shared" si="427"/>
        <v>14</v>
      </c>
      <c r="C1743" s="9" t="s">
        <v>1518</v>
      </c>
      <c r="D1743" s="10" t="s">
        <v>926</v>
      </c>
      <c r="E1743" s="9" t="s">
        <v>927</v>
      </c>
      <c r="F1743" s="9" t="s">
        <v>2790</v>
      </c>
      <c r="G1743" s="9" t="s">
        <v>927</v>
      </c>
      <c r="H1743" s="9" t="s">
        <v>2791</v>
      </c>
      <c r="I1743" s="64">
        <v>5550103597455</v>
      </c>
      <c r="J1743" s="28">
        <v>3344047105</v>
      </c>
      <c r="K1743" s="9" t="s">
        <v>2790</v>
      </c>
      <c r="L1743" s="9">
        <v>30.009</v>
      </c>
      <c r="M1743" s="9">
        <v>67.613</v>
      </c>
      <c r="N1743" s="9" t="s">
        <v>6</v>
      </c>
      <c r="O1743" s="9" t="s">
        <v>106</v>
      </c>
      <c r="P1743" s="9" t="s">
        <v>8</v>
      </c>
      <c r="Q1743" s="9"/>
      <c r="R1743" s="9"/>
      <c r="S1743" s="9">
        <v>2</v>
      </c>
      <c r="T1743" s="9" t="s">
        <v>2773</v>
      </c>
      <c r="U1743" s="9">
        <v>25500</v>
      </c>
      <c r="V1743" s="9" t="s">
        <v>10</v>
      </c>
      <c r="W1743" s="10" t="s">
        <v>107</v>
      </c>
      <c r="X1743" s="9" t="s">
        <v>2774</v>
      </c>
    </row>
    <row r="1744" spans="1:24" s="4" customFormat="1" ht="80.099999999999994" customHeight="1" x14ac:dyDescent="0.25">
      <c r="A1744" s="9">
        <f t="shared" ref="A1744" si="439">A1743+1</f>
        <v>1702</v>
      </c>
      <c r="B1744" s="9">
        <f t="shared" si="427"/>
        <v>15</v>
      </c>
      <c r="C1744" s="9" t="s">
        <v>1518</v>
      </c>
      <c r="D1744" s="10" t="s">
        <v>926</v>
      </c>
      <c r="E1744" s="9" t="s">
        <v>927</v>
      </c>
      <c r="F1744" s="9" t="s">
        <v>2775</v>
      </c>
      <c r="G1744" s="9" t="s">
        <v>927</v>
      </c>
      <c r="H1744" s="9" t="s">
        <v>2792</v>
      </c>
      <c r="I1744" s="64">
        <v>5550103587635</v>
      </c>
      <c r="J1744" s="28">
        <v>3368556357</v>
      </c>
      <c r="K1744" s="9" t="s">
        <v>2775</v>
      </c>
      <c r="L1744" s="9">
        <v>30.175000000000001</v>
      </c>
      <c r="M1744" s="9">
        <v>67.891000000000005</v>
      </c>
      <c r="N1744" s="9" t="s">
        <v>6</v>
      </c>
      <c r="O1744" s="9" t="s">
        <v>106</v>
      </c>
      <c r="P1744" s="9" t="s">
        <v>8</v>
      </c>
      <c r="Q1744" s="9"/>
      <c r="R1744" s="9"/>
      <c r="S1744" s="9">
        <v>2</v>
      </c>
      <c r="T1744" s="9" t="s">
        <v>2773</v>
      </c>
      <c r="U1744" s="9">
        <v>25500</v>
      </c>
      <c r="V1744" s="9" t="s">
        <v>10</v>
      </c>
      <c r="W1744" s="10" t="s">
        <v>107</v>
      </c>
      <c r="X1744" s="9" t="s">
        <v>2774</v>
      </c>
    </row>
    <row r="1745" spans="1:24" s="4" customFormat="1" ht="80.099999999999994" customHeight="1" x14ac:dyDescent="0.25">
      <c r="A1745" s="9">
        <f t="shared" ref="A1745" si="440">A1744+1</f>
        <v>1703</v>
      </c>
      <c r="B1745" s="9">
        <f t="shared" si="427"/>
        <v>16</v>
      </c>
      <c r="C1745" s="9" t="s">
        <v>1518</v>
      </c>
      <c r="D1745" s="10" t="s">
        <v>926</v>
      </c>
      <c r="E1745" s="9" t="s">
        <v>926</v>
      </c>
      <c r="F1745" s="9" t="s">
        <v>2793</v>
      </c>
      <c r="G1745" s="9" t="s">
        <v>926</v>
      </c>
      <c r="H1745" s="9" t="s">
        <v>2794</v>
      </c>
      <c r="I1745" s="64">
        <v>5550103523483</v>
      </c>
      <c r="J1745" s="28">
        <v>3327856212</v>
      </c>
      <c r="K1745" s="9" t="s">
        <v>2793</v>
      </c>
      <c r="L1745" s="9">
        <v>30.007000000000001</v>
      </c>
      <c r="M1745" s="9">
        <v>67.608999999999995</v>
      </c>
      <c r="N1745" s="9" t="s">
        <v>6</v>
      </c>
      <c r="O1745" s="9" t="s">
        <v>106</v>
      </c>
      <c r="P1745" s="9" t="s">
        <v>8</v>
      </c>
      <c r="Q1745" s="9"/>
      <c r="R1745" s="9"/>
      <c r="S1745" s="9">
        <v>2</v>
      </c>
      <c r="T1745" s="9" t="s">
        <v>2773</v>
      </c>
      <c r="U1745" s="9">
        <v>25500</v>
      </c>
      <c r="V1745" s="9" t="s">
        <v>10</v>
      </c>
      <c r="W1745" s="10" t="s">
        <v>107</v>
      </c>
      <c r="X1745" s="9" t="s">
        <v>2774</v>
      </c>
    </row>
    <row r="1746" spans="1:24" s="4" customFormat="1" ht="80.099999999999994" customHeight="1" x14ac:dyDescent="0.25">
      <c r="A1746" s="9">
        <f t="shared" ref="A1746" si="441">A1745+1</f>
        <v>1704</v>
      </c>
      <c r="B1746" s="9">
        <f t="shared" si="427"/>
        <v>17</v>
      </c>
      <c r="C1746" s="9" t="s">
        <v>1518</v>
      </c>
      <c r="D1746" s="10" t="s">
        <v>926</v>
      </c>
      <c r="E1746" s="9" t="s">
        <v>926</v>
      </c>
      <c r="F1746" s="9" t="s">
        <v>2795</v>
      </c>
      <c r="G1746" s="9" t="s">
        <v>926</v>
      </c>
      <c r="H1746" s="9" t="s">
        <v>2796</v>
      </c>
      <c r="I1746" s="64">
        <v>5530104328197</v>
      </c>
      <c r="J1746" s="28">
        <v>3315865165</v>
      </c>
      <c r="K1746" s="9" t="s">
        <v>2795</v>
      </c>
      <c r="L1746" s="9">
        <v>30.100999999999999</v>
      </c>
      <c r="M1746" s="9">
        <v>67.710999999999999</v>
      </c>
      <c r="N1746" s="9" t="s">
        <v>6</v>
      </c>
      <c r="O1746" s="9" t="s">
        <v>106</v>
      </c>
      <c r="P1746" s="9" t="s">
        <v>8</v>
      </c>
      <c r="Q1746" s="9"/>
      <c r="R1746" s="9"/>
      <c r="S1746" s="9">
        <v>2</v>
      </c>
      <c r="T1746" s="9" t="s">
        <v>2773</v>
      </c>
      <c r="U1746" s="9">
        <v>25500</v>
      </c>
      <c r="V1746" s="9" t="s">
        <v>10</v>
      </c>
      <c r="W1746" s="10" t="s">
        <v>107</v>
      </c>
      <c r="X1746" s="9" t="s">
        <v>2774</v>
      </c>
    </row>
    <row r="1747" spans="1:24" s="4" customFormat="1" ht="80.099999999999994" customHeight="1" x14ac:dyDescent="0.25">
      <c r="A1747" s="9">
        <f t="shared" ref="A1747" si="442">A1746+1</f>
        <v>1705</v>
      </c>
      <c r="B1747" s="9">
        <f t="shared" si="427"/>
        <v>18</v>
      </c>
      <c r="C1747" s="9" t="s">
        <v>1518</v>
      </c>
      <c r="D1747" s="10" t="s">
        <v>926</v>
      </c>
      <c r="E1747" s="9" t="s">
        <v>926</v>
      </c>
      <c r="F1747" s="9" t="s">
        <v>2797</v>
      </c>
      <c r="G1747" s="9" t="s">
        <v>926</v>
      </c>
      <c r="H1747" s="9" t="s">
        <v>2777</v>
      </c>
      <c r="I1747" s="64">
        <v>5550103591711</v>
      </c>
      <c r="J1747" s="28">
        <v>3327903803</v>
      </c>
      <c r="K1747" s="9" t="s">
        <v>2797</v>
      </c>
      <c r="L1747" s="9">
        <v>30.009</v>
      </c>
      <c r="M1747" s="9">
        <v>67.805999999999997</v>
      </c>
      <c r="N1747" s="9" t="s">
        <v>6</v>
      </c>
      <c r="O1747" s="9" t="s">
        <v>106</v>
      </c>
      <c r="P1747" s="9" t="s">
        <v>8</v>
      </c>
      <c r="Q1747" s="9"/>
      <c r="R1747" s="9"/>
      <c r="S1747" s="9">
        <v>2</v>
      </c>
      <c r="T1747" s="9" t="s">
        <v>2773</v>
      </c>
      <c r="U1747" s="9">
        <v>25500</v>
      </c>
      <c r="V1747" s="9" t="s">
        <v>10</v>
      </c>
      <c r="W1747" s="10" t="s">
        <v>107</v>
      </c>
      <c r="X1747" s="9" t="s">
        <v>2774</v>
      </c>
    </row>
    <row r="1748" spans="1:24" s="4" customFormat="1" ht="80.099999999999994" customHeight="1" x14ac:dyDescent="0.25">
      <c r="A1748" s="9">
        <f t="shared" ref="A1748" si="443">A1747+1</f>
        <v>1706</v>
      </c>
      <c r="B1748" s="9">
        <f t="shared" si="427"/>
        <v>19</v>
      </c>
      <c r="C1748" s="9" t="s">
        <v>1518</v>
      </c>
      <c r="D1748" s="10" t="s">
        <v>926</v>
      </c>
      <c r="E1748" s="9" t="s">
        <v>927</v>
      </c>
      <c r="F1748" s="9" t="s">
        <v>2787</v>
      </c>
      <c r="G1748" s="9" t="s">
        <v>927</v>
      </c>
      <c r="H1748" s="9" t="s">
        <v>1121</v>
      </c>
      <c r="I1748" s="64">
        <v>5550103442899</v>
      </c>
      <c r="J1748" s="28">
        <v>3314091503</v>
      </c>
      <c r="K1748" s="9" t="s">
        <v>2787</v>
      </c>
      <c r="L1748" s="9">
        <v>30.501000000000001</v>
      </c>
      <c r="M1748" s="9">
        <v>67.677000000000007</v>
      </c>
      <c r="N1748" s="9" t="s">
        <v>6</v>
      </c>
      <c r="O1748" s="9" t="s">
        <v>106</v>
      </c>
      <c r="P1748" s="9" t="s">
        <v>8</v>
      </c>
      <c r="Q1748" s="9"/>
      <c r="R1748" s="9"/>
      <c r="S1748" s="9">
        <v>2</v>
      </c>
      <c r="T1748" s="9" t="s">
        <v>2773</v>
      </c>
      <c r="U1748" s="9">
        <v>25500</v>
      </c>
      <c r="V1748" s="9" t="s">
        <v>10</v>
      </c>
      <c r="W1748" s="10" t="s">
        <v>107</v>
      </c>
      <c r="X1748" s="9" t="s">
        <v>2774</v>
      </c>
    </row>
    <row r="1749" spans="1:24" s="4" customFormat="1" ht="80.099999999999994" customHeight="1" x14ac:dyDescent="0.25">
      <c r="A1749" s="9">
        <f t="shared" ref="A1749" si="444">A1748+1</f>
        <v>1707</v>
      </c>
      <c r="B1749" s="9">
        <f t="shared" si="427"/>
        <v>20</v>
      </c>
      <c r="C1749" s="9" t="s">
        <v>1518</v>
      </c>
      <c r="D1749" s="10" t="s">
        <v>926</v>
      </c>
      <c r="E1749" s="9" t="s">
        <v>926</v>
      </c>
      <c r="F1749" s="9" t="s">
        <v>2782</v>
      </c>
      <c r="G1749" s="9" t="s">
        <v>926</v>
      </c>
      <c r="H1749" s="9" t="s">
        <v>2798</v>
      </c>
      <c r="I1749" s="64">
        <v>5550103391415</v>
      </c>
      <c r="J1749" s="28">
        <v>3312498113</v>
      </c>
      <c r="K1749" s="9" t="s">
        <v>2782</v>
      </c>
      <c r="L1749" s="9">
        <v>30.199000000000002</v>
      </c>
      <c r="M1749" s="9">
        <v>67.882999999999996</v>
      </c>
      <c r="N1749" s="9" t="s">
        <v>6</v>
      </c>
      <c r="O1749" s="9" t="s">
        <v>106</v>
      </c>
      <c r="P1749" s="9" t="s">
        <v>8</v>
      </c>
      <c r="Q1749" s="9"/>
      <c r="R1749" s="9"/>
      <c r="S1749" s="9">
        <v>2</v>
      </c>
      <c r="T1749" s="9" t="s">
        <v>2773</v>
      </c>
      <c r="U1749" s="9">
        <v>25500</v>
      </c>
      <c r="V1749" s="9" t="s">
        <v>10</v>
      </c>
      <c r="W1749" s="10" t="s">
        <v>107</v>
      </c>
      <c r="X1749" s="9" t="s">
        <v>2774</v>
      </c>
    </row>
    <row r="1750" spans="1:24" s="4" customFormat="1" ht="80.099999999999994" customHeight="1" x14ac:dyDescent="0.25">
      <c r="A1750" s="9">
        <f t="shared" ref="A1750" si="445">A1749+1</f>
        <v>1708</v>
      </c>
      <c r="B1750" s="9">
        <f t="shared" si="427"/>
        <v>21</v>
      </c>
      <c r="C1750" s="9" t="s">
        <v>1518</v>
      </c>
      <c r="D1750" s="10" t="s">
        <v>926</v>
      </c>
      <c r="E1750" s="9" t="s">
        <v>926</v>
      </c>
      <c r="F1750" s="9" t="s">
        <v>2782</v>
      </c>
      <c r="G1750" s="9" t="s">
        <v>926</v>
      </c>
      <c r="H1750" s="9" t="s">
        <v>2799</v>
      </c>
      <c r="I1750" s="64">
        <v>5550103391453</v>
      </c>
      <c r="J1750" s="28">
        <v>3312498113</v>
      </c>
      <c r="K1750" s="9" t="s">
        <v>2782</v>
      </c>
      <c r="L1750" s="9">
        <v>30.184999999999999</v>
      </c>
      <c r="M1750" s="9">
        <v>67.889099999999999</v>
      </c>
      <c r="N1750" s="9" t="s">
        <v>6</v>
      </c>
      <c r="O1750" s="9" t="s">
        <v>106</v>
      </c>
      <c r="P1750" s="9" t="s">
        <v>8</v>
      </c>
      <c r="Q1750" s="9"/>
      <c r="R1750" s="9"/>
      <c r="S1750" s="9">
        <v>2</v>
      </c>
      <c r="T1750" s="9" t="s">
        <v>2773</v>
      </c>
      <c r="U1750" s="9">
        <v>25500</v>
      </c>
      <c r="V1750" s="9" t="s">
        <v>10</v>
      </c>
      <c r="W1750" s="10" t="s">
        <v>107</v>
      </c>
      <c r="X1750" s="9" t="s">
        <v>2774</v>
      </c>
    </row>
    <row r="1751" spans="1:24" s="4" customFormat="1" ht="80.099999999999994" customHeight="1" x14ac:dyDescent="0.25">
      <c r="A1751" s="9">
        <f t="shared" ref="A1751" si="446">A1750+1</f>
        <v>1709</v>
      </c>
      <c r="B1751" s="9">
        <f t="shared" si="427"/>
        <v>22</v>
      </c>
      <c r="C1751" s="9" t="s">
        <v>1518</v>
      </c>
      <c r="D1751" s="10" t="s">
        <v>926</v>
      </c>
      <c r="E1751" s="9" t="s">
        <v>926</v>
      </c>
      <c r="F1751" s="9" t="s">
        <v>2800</v>
      </c>
      <c r="G1751" s="9" t="s">
        <v>926</v>
      </c>
      <c r="H1751" s="9" t="s">
        <v>2801</v>
      </c>
      <c r="I1751" s="64">
        <v>5530128214261</v>
      </c>
      <c r="J1751" s="28">
        <v>3328795932</v>
      </c>
      <c r="K1751" s="9" t="s">
        <v>2800</v>
      </c>
      <c r="L1751" s="9">
        <v>30.045000000000002</v>
      </c>
      <c r="M1751" s="9">
        <v>67.698999999999998</v>
      </c>
      <c r="N1751" s="9" t="s">
        <v>6</v>
      </c>
      <c r="O1751" s="9" t="s">
        <v>106</v>
      </c>
      <c r="P1751" s="9" t="s">
        <v>8</v>
      </c>
      <c r="Q1751" s="9"/>
      <c r="R1751" s="9"/>
      <c r="S1751" s="9">
        <v>2</v>
      </c>
      <c r="T1751" s="9" t="s">
        <v>2773</v>
      </c>
      <c r="U1751" s="9">
        <v>25500</v>
      </c>
      <c r="V1751" s="9" t="s">
        <v>10</v>
      </c>
      <c r="W1751" s="10" t="s">
        <v>107</v>
      </c>
      <c r="X1751" s="9" t="s">
        <v>2774</v>
      </c>
    </row>
    <row r="1752" spans="1:24" s="4" customFormat="1" ht="80.099999999999994" customHeight="1" x14ac:dyDescent="0.25">
      <c r="A1752" s="9">
        <f t="shared" ref="A1752" si="447">A1751+1</f>
        <v>1710</v>
      </c>
      <c r="B1752" s="9">
        <f t="shared" si="427"/>
        <v>23</v>
      </c>
      <c r="C1752" s="9" t="s">
        <v>1518</v>
      </c>
      <c r="D1752" s="10" t="s">
        <v>926</v>
      </c>
      <c r="E1752" s="9" t="s">
        <v>927</v>
      </c>
      <c r="F1752" s="9" t="s">
        <v>2800</v>
      </c>
      <c r="G1752" s="9" t="s">
        <v>927</v>
      </c>
      <c r="H1752" s="9" t="s">
        <v>2802</v>
      </c>
      <c r="I1752" s="64">
        <v>5550103457299</v>
      </c>
      <c r="J1752" s="28">
        <v>3857806074</v>
      </c>
      <c r="K1752" s="9" t="s">
        <v>2800</v>
      </c>
      <c r="L1752" s="9">
        <v>30.029</v>
      </c>
      <c r="M1752" s="9">
        <v>67.605999999999995</v>
      </c>
      <c r="N1752" s="9" t="s">
        <v>6</v>
      </c>
      <c r="O1752" s="9" t="s">
        <v>106</v>
      </c>
      <c r="P1752" s="9" t="s">
        <v>8</v>
      </c>
      <c r="Q1752" s="9"/>
      <c r="R1752" s="9"/>
      <c r="S1752" s="9">
        <v>2</v>
      </c>
      <c r="T1752" s="9" t="s">
        <v>2773</v>
      </c>
      <c r="U1752" s="9">
        <v>25500</v>
      </c>
      <c r="V1752" s="9" t="s">
        <v>10</v>
      </c>
      <c r="W1752" s="10" t="s">
        <v>107</v>
      </c>
      <c r="X1752" s="9" t="s">
        <v>2774</v>
      </c>
    </row>
    <row r="1753" spans="1:24" s="4" customFormat="1" ht="80.099999999999994" customHeight="1" x14ac:dyDescent="0.25">
      <c r="A1753" s="9">
        <f t="shared" ref="A1753" si="448">A1752+1</f>
        <v>1711</v>
      </c>
      <c r="B1753" s="9">
        <f t="shared" si="427"/>
        <v>24</v>
      </c>
      <c r="C1753" s="9" t="s">
        <v>1518</v>
      </c>
      <c r="D1753" s="10" t="s">
        <v>926</v>
      </c>
      <c r="E1753" s="9" t="s">
        <v>926</v>
      </c>
      <c r="F1753" s="9" t="s">
        <v>2803</v>
      </c>
      <c r="G1753" s="9" t="s">
        <v>926</v>
      </c>
      <c r="H1753" s="9" t="s">
        <v>2804</v>
      </c>
      <c r="I1753" s="64">
        <v>5520103401449</v>
      </c>
      <c r="J1753" s="28">
        <v>3366884212</v>
      </c>
      <c r="K1753" s="9" t="s">
        <v>2803</v>
      </c>
      <c r="L1753" s="9">
        <v>30.199000000000002</v>
      </c>
      <c r="M1753" s="9">
        <v>67.950999999999993</v>
      </c>
      <c r="N1753" s="9" t="s">
        <v>6</v>
      </c>
      <c r="O1753" s="9" t="s">
        <v>106</v>
      </c>
      <c r="P1753" s="9" t="s">
        <v>8</v>
      </c>
      <c r="Q1753" s="9"/>
      <c r="R1753" s="9"/>
      <c r="S1753" s="9">
        <v>2</v>
      </c>
      <c r="T1753" s="9" t="s">
        <v>2773</v>
      </c>
      <c r="U1753" s="9">
        <v>25500</v>
      </c>
      <c r="V1753" s="9" t="s">
        <v>10</v>
      </c>
      <c r="W1753" s="10" t="s">
        <v>107</v>
      </c>
      <c r="X1753" s="9" t="s">
        <v>2774</v>
      </c>
    </row>
    <row r="1754" spans="1:24" s="4" customFormat="1" ht="80.099999999999994" customHeight="1" x14ac:dyDescent="0.25">
      <c r="A1754" s="9">
        <f t="shared" ref="A1754" si="449">A1753+1</f>
        <v>1712</v>
      </c>
      <c r="B1754" s="9">
        <f t="shared" si="427"/>
        <v>25</v>
      </c>
      <c r="C1754" s="9" t="s">
        <v>1518</v>
      </c>
      <c r="D1754" s="10" t="s">
        <v>926</v>
      </c>
      <c r="E1754" s="9" t="s">
        <v>926</v>
      </c>
      <c r="F1754" s="9" t="s">
        <v>2775</v>
      </c>
      <c r="G1754" s="9" t="s">
        <v>926</v>
      </c>
      <c r="H1754" s="9" t="s">
        <v>2805</v>
      </c>
      <c r="I1754" s="64">
        <v>5550107625047</v>
      </c>
      <c r="J1754" s="28">
        <v>3330738765</v>
      </c>
      <c r="K1754" s="9" t="s">
        <v>2775</v>
      </c>
      <c r="L1754" s="9">
        <v>30.195</v>
      </c>
      <c r="M1754" s="9">
        <v>67.789000000000001</v>
      </c>
      <c r="N1754" s="9" t="s">
        <v>6</v>
      </c>
      <c r="O1754" s="9" t="s">
        <v>106</v>
      </c>
      <c r="P1754" s="9" t="s">
        <v>8</v>
      </c>
      <c r="Q1754" s="9"/>
      <c r="R1754" s="9"/>
      <c r="S1754" s="9">
        <v>2</v>
      </c>
      <c r="T1754" s="9" t="s">
        <v>2773</v>
      </c>
      <c r="U1754" s="9">
        <v>25500</v>
      </c>
      <c r="V1754" s="9" t="s">
        <v>10</v>
      </c>
      <c r="W1754" s="10" t="s">
        <v>107</v>
      </c>
      <c r="X1754" s="9" t="s">
        <v>2774</v>
      </c>
    </row>
    <row r="1755" spans="1:24" s="4" customFormat="1" ht="80.099999999999994" customHeight="1" x14ac:dyDescent="0.25">
      <c r="A1755" s="9">
        <f t="shared" ref="A1755" si="450">A1754+1</f>
        <v>1713</v>
      </c>
      <c r="B1755" s="9">
        <f t="shared" si="427"/>
        <v>26</v>
      </c>
      <c r="C1755" s="9" t="s">
        <v>1518</v>
      </c>
      <c r="D1755" s="10" t="s">
        <v>926</v>
      </c>
      <c r="E1755" s="9" t="s">
        <v>926</v>
      </c>
      <c r="F1755" s="9" t="s">
        <v>2800</v>
      </c>
      <c r="G1755" s="9" t="s">
        <v>926</v>
      </c>
      <c r="H1755" s="9" t="s">
        <v>2806</v>
      </c>
      <c r="I1755" s="64">
        <v>5520134097151</v>
      </c>
      <c r="J1755" s="28">
        <v>3327951164</v>
      </c>
      <c r="K1755" s="9" t="s">
        <v>2800</v>
      </c>
      <c r="L1755" s="9">
        <v>30.0001</v>
      </c>
      <c r="M1755" s="9">
        <v>67.611000000000004</v>
      </c>
      <c r="N1755" s="9" t="s">
        <v>6</v>
      </c>
      <c r="O1755" s="9" t="s">
        <v>106</v>
      </c>
      <c r="P1755" s="9" t="s">
        <v>8</v>
      </c>
      <c r="Q1755" s="9"/>
      <c r="R1755" s="9"/>
      <c r="S1755" s="9">
        <v>2</v>
      </c>
      <c r="T1755" s="9" t="s">
        <v>2773</v>
      </c>
      <c r="U1755" s="9">
        <v>25500</v>
      </c>
      <c r="V1755" s="9" t="s">
        <v>10</v>
      </c>
      <c r="W1755" s="10" t="s">
        <v>107</v>
      </c>
      <c r="X1755" s="9" t="s">
        <v>2774</v>
      </c>
    </row>
    <row r="1756" spans="1:24" s="4" customFormat="1" ht="80.099999999999994" customHeight="1" x14ac:dyDescent="0.25">
      <c r="A1756" s="9">
        <f t="shared" ref="A1756" si="451">A1755+1</f>
        <v>1714</v>
      </c>
      <c r="B1756" s="9">
        <f t="shared" si="427"/>
        <v>27</v>
      </c>
      <c r="C1756" s="9" t="s">
        <v>1518</v>
      </c>
      <c r="D1756" s="10" t="s">
        <v>926</v>
      </c>
      <c r="E1756" s="9" t="s">
        <v>927</v>
      </c>
      <c r="F1756" s="9" t="s">
        <v>1043</v>
      </c>
      <c r="G1756" s="9" t="s">
        <v>927</v>
      </c>
      <c r="H1756" s="9" t="s">
        <v>2807</v>
      </c>
      <c r="I1756" s="64">
        <v>5530106035711</v>
      </c>
      <c r="J1756" s="28">
        <v>3312190354</v>
      </c>
      <c r="K1756" s="9" t="s">
        <v>1043</v>
      </c>
      <c r="L1756" s="9">
        <v>30.213999999999999</v>
      </c>
      <c r="M1756" s="9">
        <v>67.900099999999995</v>
      </c>
      <c r="N1756" s="9" t="s">
        <v>6</v>
      </c>
      <c r="O1756" s="9" t="s">
        <v>106</v>
      </c>
      <c r="P1756" s="9" t="s">
        <v>8</v>
      </c>
      <c r="Q1756" s="9"/>
      <c r="R1756" s="9"/>
      <c r="S1756" s="9">
        <v>2</v>
      </c>
      <c r="T1756" s="9" t="s">
        <v>2773</v>
      </c>
      <c r="U1756" s="9">
        <v>25500</v>
      </c>
      <c r="V1756" s="9" t="s">
        <v>10</v>
      </c>
      <c r="W1756" s="10" t="s">
        <v>107</v>
      </c>
      <c r="X1756" s="9" t="s">
        <v>2774</v>
      </c>
    </row>
    <row r="1757" spans="1:24" s="4" customFormat="1" ht="80.099999999999994" customHeight="1" x14ac:dyDescent="0.25">
      <c r="A1757" s="9">
        <f t="shared" ref="A1757" si="452">A1756+1</f>
        <v>1715</v>
      </c>
      <c r="B1757" s="9">
        <f t="shared" si="427"/>
        <v>28</v>
      </c>
      <c r="C1757" s="9" t="s">
        <v>1518</v>
      </c>
      <c r="D1757" s="10" t="s">
        <v>926</v>
      </c>
      <c r="E1757" s="9" t="s">
        <v>927</v>
      </c>
      <c r="F1757" s="9" t="s">
        <v>2795</v>
      </c>
      <c r="G1757" s="9" t="s">
        <v>927</v>
      </c>
      <c r="H1757" s="9" t="s">
        <v>2808</v>
      </c>
      <c r="I1757" s="64">
        <v>5530123326903</v>
      </c>
      <c r="J1757" s="28">
        <v>3366878952</v>
      </c>
      <c r="K1757" s="9" t="s">
        <v>2795</v>
      </c>
      <c r="L1757" s="9">
        <v>30.190999999999999</v>
      </c>
      <c r="M1757" s="9">
        <v>67.700999999999993</v>
      </c>
      <c r="N1757" s="9" t="s">
        <v>6</v>
      </c>
      <c r="O1757" s="9" t="s">
        <v>106</v>
      </c>
      <c r="P1757" s="9" t="s">
        <v>8</v>
      </c>
      <c r="Q1757" s="9"/>
      <c r="R1757" s="9"/>
      <c r="S1757" s="9">
        <v>2</v>
      </c>
      <c r="T1757" s="9" t="s">
        <v>2773</v>
      </c>
      <c r="U1757" s="9">
        <v>25500</v>
      </c>
      <c r="V1757" s="9" t="s">
        <v>10</v>
      </c>
      <c r="W1757" s="10" t="s">
        <v>107</v>
      </c>
      <c r="X1757" s="9" t="s">
        <v>2774</v>
      </c>
    </row>
    <row r="1758" spans="1:24" s="4" customFormat="1" ht="80.099999999999994" customHeight="1" x14ac:dyDescent="0.25">
      <c r="A1758" s="9">
        <f t="shared" ref="A1758" si="453">A1757+1</f>
        <v>1716</v>
      </c>
      <c r="B1758" s="9">
        <f t="shared" si="427"/>
        <v>29</v>
      </c>
      <c r="C1758" s="9" t="s">
        <v>1518</v>
      </c>
      <c r="D1758" s="10" t="s">
        <v>926</v>
      </c>
      <c r="E1758" s="9" t="s">
        <v>927</v>
      </c>
      <c r="F1758" s="9" t="s">
        <v>2795</v>
      </c>
      <c r="G1758" s="9" t="s">
        <v>927</v>
      </c>
      <c r="H1758" s="9" t="s">
        <v>714</v>
      </c>
      <c r="I1758" s="64">
        <v>5530123358461</v>
      </c>
      <c r="J1758" s="28">
        <v>3327965862</v>
      </c>
      <c r="K1758" s="9" t="s">
        <v>2795</v>
      </c>
      <c r="L1758" s="9">
        <v>30.105</v>
      </c>
      <c r="M1758" s="9">
        <v>67.721000000000004</v>
      </c>
      <c r="N1758" s="9" t="s">
        <v>6</v>
      </c>
      <c r="O1758" s="9" t="s">
        <v>106</v>
      </c>
      <c r="P1758" s="9" t="s">
        <v>8</v>
      </c>
      <c r="Q1758" s="9"/>
      <c r="R1758" s="9"/>
      <c r="S1758" s="9">
        <v>2</v>
      </c>
      <c r="T1758" s="9" t="s">
        <v>2773</v>
      </c>
      <c r="U1758" s="9">
        <v>25500</v>
      </c>
      <c r="V1758" s="9" t="s">
        <v>10</v>
      </c>
      <c r="W1758" s="10" t="s">
        <v>107</v>
      </c>
      <c r="X1758" s="9" t="s">
        <v>2774</v>
      </c>
    </row>
    <row r="1759" spans="1:24" s="4" customFormat="1" ht="80.099999999999994" customHeight="1" x14ac:dyDescent="0.25">
      <c r="A1759" s="9">
        <f t="shared" ref="A1759" si="454">A1758+1</f>
        <v>1717</v>
      </c>
      <c r="B1759" s="9">
        <f t="shared" si="427"/>
        <v>30</v>
      </c>
      <c r="C1759" s="9" t="s">
        <v>1518</v>
      </c>
      <c r="D1759" s="10" t="s">
        <v>926</v>
      </c>
      <c r="E1759" s="9" t="s">
        <v>927</v>
      </c>
      <c r="F1759" s="9" t="s">
        <v>2809</v>
      </c>
      <c r="G1759" s="9" t="s">
        <v>927</v>
      </c>
      <c r="H1759" s="9" t="s">
        <v>186</v>
      </c>
      <c r="I1759" s="64">
        <v>5550103482263</v>
      </c>
      <c r="J1759" s="28">
        <v>3360487015</v>
      </c>
      <c r="K1759" s="9" t="s">
        <v>2809</v>
      </c>
      <c r="L1759" s="9">
        <v>30.184999999999999</v>
      </c>
      <c r="M1759" s="9">
        <v>67.885000000000005</v>
      </c>
      <c r="N1759" s="9" t="s">
        <v>6</v>
      </c>
      <c r="O1759" s="9" t="s">
        <v>106</v>
      </c>
      <c r="P1759" s="9" t="s">
        <v>8</v>
      </c>
      <c r="Q1759" s="9"/>
      <c r="R1759" s="9"/>
      <c r="S1759" s="9">
        <v>2</v>
      </c>
      <c r="T1759" s="9" t="s">
        <v>2773</v>
      </c>
      <c r="U1759" s="9">
        <v>25500</v>
      </c>
      <c r="V1759" s="9" t="s">
        <v>10</v>
      </c>
      <c r="W1759" s="10" t="s">
        <v>107</v>
      </c>
      <c r="X1759" s="9" t="s">
        <v>2774</v>
      </c>
    </row>
    <row r="1760" spans="1:24" s="4" customFormat="1" ht="80.099999999999994" customHeight="1" x14ac:dyDescent="0.25">
      <c r="A1760" s="9">
        <f t="shared" ref="A1760" si="455">A1759+1</f>
        <v>1718</v>
      </c>
      <c r="B1760" s="9">
        <f t="shared" si="427"/>
        <v>31</v>
      </c>
      <c r="C1760" s="9" t="s">
        <v>1518</v>
      </c>
      <c r="D1760" s="10" t="s">
        <v>926</v>
      </c>
      <c r="E1760" s="9" t="s">
        <v>927</v>
      </c>
      <c r="F1760" s="9" t="s">
        <v>2782</v>
      </c>
      <c r="G1760" s="9" t="s">
        <v>927</v>
      </c>
      <c r="H1760" s="9" t="s">
        <v>2810</v>
      </c>
      <c r="I1760" s="64">
        <v>5530173748459</v>
      </c>
      <c r="J1760" s="28">
        <v>3327896214</v>
      </c>
      <c r="K1760" s="9" t="s">
        <v>2782</v>
      </c>
      <c r="L1760" s="9">
        <v>30.187999999999999</v>
      </c>
      <c r="M1760" s="9">
        <v>67.861000000000004</v>
      </c>
      <c r="N1760" s="9" t="s">
        <v>6</v>
      </c>
      <c r="O1760" s="9" t="s">
        <v>106</v>
      </c>
      <c r="P1760" s="9" t="s">
        <v>8</v>
      </c>
      <c r="Q1760" s="9"/>
      <c r="R1760" s="9"/>
      <c r="S1760" s="9">
        <v>2</v>
      </c>
      <c r="T1760" s="9" t="s">
        <v>2773</v>
      </c>
      <c r="U1760" s="9">
        <v>25500</v>
      </c>
      <c r="V1760" s="9" t="s">
        <v>10</v>
      </c>
      <c r="W1760" s="10" t="s">
        <v>107</v>
      </c>
      <c r="X1760" s="9" t="s">
        <v>2774</v>
      </c>
    </row>
    <row r="1761" spans="1:24" s="4" customFormat="1" ht="80.099999999999994" customHeight="1" x14ac:dyDescent="0.25">
      <c r="A1761" s="9">
        <f t="shared" ref="A1761" si="456">A1760+1</f>
        <v>1719</v>
      </c>
      <c r="B1761" s="9">
        <f t="shared" si="427"/>
        <v>32</v>
      </c>
      <c r="C1761" s="9" t="s">
        <v>1518</v>
      </c>
      <c r="D1761" s="10" t="s">
        <v>926</v>
      </c>
      <c r="E1761" s="9" t="s">
        <v>927</v>
      </c>
      <c r="F1761" s="9" t="s">
        <v>2811</v>
      </c>
      <c r="G1761" s="9" t="s">
        <v>927</v>
      </c>
      <c r="H1761" s="9" t="s">
        <v>2812</v>
      </c>
      <c r="I1761" s="64">
        <v>5530178001741</v>
      </c>
      <c r="J1761" s="28">
        <v>3367885543</v>
      </c>
      <c r="K1761" s="9" t="s">
        <v>2811</v>
      </c>
      <c r="L1761" s="9">
        <v>30</v>
      </c>
      <c r="M1761" s="9">
        <v>67.611000000000004</v>
      </c>
      <c r="N1761" s="9" t="s">
        <v>6</v>
      </c>
      <c r="O1761" s="9" t="s">
        <v>106</v>
      </c>
      <c r="P1761" s="9" t="s">
        <v>8</v>
      </c>
      <c r="Q1761" s="9"/>
      <c r="R1761" s="9"/>
      <c r="S1761" s="9">
        <v>2</v>
      </c>
      <c r="T1761" s="9" t="s">
        <v>2773</v>
      </c>
      <c r="U1761" s="9">
        <v>25500</v>
      </c>
      <c r="V1761" s="9" t="s">
        <v>10</v>
      </c>
      <c r="W1761" s="10" t="s">
        <v>107</v>
      </c>
      <c r="X1761" s="9" t="s">
        <v>2774</v>
      </c>
    </row>
    <row r="1762" spans="1:24" s="4" customFormat="1" ht="80.099999999999994" customHeight="1" x14ac:dyDescent="0.25">
      <c r="A1762" s="9">
        <f t="shared" ref="A1762" si="457">A1761+1</f>
        <v>1720</v>
      </c>
      <c r="B1762" s="9">
        <f t="shared" si="427"/>
        <v>33</v>
      </c>
      <c r="C1762" s="9" t="s">
        <v>1518</v>
      </c>
      <c r="D1762" s="10" t="s">
        <v>926</v>
      </c>
      <c r="E1762" s="9" t="s">
        <v>927</v>
      </c>
      <c r="F1762" s="9" t="s">
        <v>2809</v>
      </c>
      <c r="G1762" s="9" t="s">
        <v>927</v>
      </c>
      <c r="H1762" s="9" t="s">
        <v>1214</v>
      </c>
      <c r="I1762" s="64">
        <v>5530157518859</v>
      </c>
      <c r="J1762" s="28">
        <v>3314693552</v>
      </c>
      <c r="K1762" s="9" t="s">
        <v>2809</v>
      </c>
      <c r="L1762" s="9">
        <v>30.143999999999998</v>
      </c>
      <c r="M1762" s="9">
        <v>67.790999999999997</v>
      </c>
      <c r="N1762" s="9" t="s">
        <v>6</v>
      </c>
      <c r="O1762" s="9" t="s">
        <v>106</v>
      </c>
      <c r="P1762" s="9" t="s">
        <v>8</v>
      </c>
      <c r="Q1762" s="9"/>
      <c r="R1762" s="9"/>
      <c r="S1762" s="9">
        <v>2</v>
      </c>
      <c r="T1762" s="9" t="s">
        <v>2773</v>
      </c>
      <c r="U1762" s="9">
        <v>25500</v>
      </c>
      <c r="V1762" s="9" t="s">
        <v>10</v>
      </c>
      <c r="W1762" s="10" t="s">
        <v>107</v>
      </c>
      <c r="X1762" s="9" t="s">
        <v>2774</v>
      </c>
    </row>
    <row r="1763" spans="1:24" s="4" customFormat="1" ht="80.099999999999994" customHeight="1" x14ac:dyDescent="0.25">
      <c r="A1763" s="9">
        <f t="shared" ref="A1763" si="458">A1762+1</f>
        <v>1721</v>
      </c>
      <c r="B1763" s="9">
        <f t="shared" si="427"/>
        <v>34</v>
      </c>
      <c r="C1763" s="9" t="s">
        <v>1518</v>
      </c>
      <c r="D1763" s="10" t="s">
        <v>926</v>
      </c>
      <c r="E1763" s="9" t="s">
        <v>927</v>
      </c>
      <c r="F1763" s="9" t="s">
        <v>2800</v>
      </c>
      <c r="G1763" s="9" t="s">
        <v>927</v>
      </c>
      <c r="H1763" s="9" t="s">
        <v>2813</v>
      </c>
      <c r="I1763" s="64">
        <v>555010363753</v>
      </c>
      <c r="J1763" s="28">
        <v>3334817955</v>
      </c>
      <c r="K1763" s="9" t="s">
        <v>2800</v>
      </c>
      <c r="L1763" s="9">
        <v>30.009</v>
      </c>
      <c r="M1763" s="9">
        <v>67.620999999999995</v>
      </c>
      <c r="N1763" s="9" t="s">
        <v>6</v>
      </c>
      <c r="O1763" s="9" t="s">
        <v>106</v>
      </c>
      <c r="P1763" s="9" t="s">
        <v>8</v>
      </c>
      <c r="Q1763" s="9"/>
      <c r="R1763" s="9"/>
      <c r="S1763" s="9">
        <v>2</v>
      </c>
      <c r="T1763" s="9" t="s">
        <v>2773</v>
      </c>
      <c r="U1763" s="9">
        <v>25500</v>
      </c>
      <c r="V1763" s="9" t="s">
        <v>10</v>
      </c>
      <c r="W1763" s="10" t="s">
        <v>107</v>
      </c>
      <c r="X1763" s="9" t="s">
        <v>2774</v>
      </c>
    </row>
    <row r="1764" spans="1:24" s="4" customFormat="1" ht="80.099999999999994" customHeight="1" x14ac:dyDescent="0.25">
      <c r="A1764" s="9">
        <f t="shared" ref="A1764" si="459">A1763+1</f>
        <v>1722</v>
      </c>
      <c r="B1764" s="9">
        <f t="shared" si="427"/>
        <v>35</v>
      </c>
      <c r="C1764" s="9" t="s">
        <v>1518</v>
      </c>
      <c r="D1764" s="10" t="s">
        <v>926</v>
      </c>
      <c r="E1764" s="9" t="s">
        <v>927</v>
      </c>
      <c r="F1764" s="9" t="s">
        <v>2800</v>
      </c>
      <c r="G1764" s="9" t="s">
        <v>927</v>
      </c>
      <c r="H1764" s="9" t="s">
        <v>2814</v>
      </c>
      <c r="I1764" s="64">
        <v>5550103595677</v>
      </c>
      <c r="J1764" s="28">
        <v>3327930163</v>
      </c>
      <c r="K1764" s="9" t="s">
        <v>2800</v>
      </c>
      <c r="L1764" s="9">
        <v>30.007000000000001</v>
      </c>
      <c r="M1764" s="9">
        <v>67.617000000000004</v>
      </c>
      <c r="N1764" s="9" t="s">
        <v>6</v>
      </c>
      <c r="O1764" s="9" t="s">
        <v>106</v>
      </c>
      <c r="P1764" s="9" t="s">
        <v>8</v>
      </c>
      <c r="Q1764" s="9"/>
      <c r="R1764" s="9"/>
      <c r="S1764" s="9">
        <v>2</v>
      </c>
      <c r="T1764" s="9" t="s">
        <v>2773</v>
      </c>
      <c r="U1764" s="9">
        <v>25500</v>
      </c>
      <c r="V1764" s="9" t="s">
        <v>10</v>
      </c>
      <c r="W1764" s="10" t="s">
        <v>107</v>
      </c>
      <c r="X1764" s="9" t="s">
        <v>2774</v>
      </c>
    </row>
    <row r="1765" spans="1:24" s="4" customFormat="1" ht="80.099999999999994" customHeight="1" x14ac:dyDescent="0.25">
      <c r="A1765" s="9">
        <f t="shared" ref="A1765" si="460">A1764+1</f>
        <v>1723</v>
      </c>
      <c r="B1765" s="9">
        <f t="shared" si="427"/>
        <v>36</v>
      </c>
      <c r="C1765" s="9" t="s">
        <v>1518</v>
      </c>
      <c r="D1765" s="10" t="s">
        <v>926</v>
      </c>
      <c r="E1765" s="9" t="s">
        <v>927</v>
      </c>
      <c r="F1765" s="9" t="s">
        <v>2782</v>
      </c>
      <c r="G1765" s="9" t="s">
        <v>927</v>
      </c>
      <c r="H1765" s="9" t="s">
        <v>2815</v>
      </c>
      <c r="I1765" s="64">
        <v>5550182144083</v>
      </c>
      <c r="J1765" s="28">
        <v>3342797153</v>
      </c>
      <c r="K1765" s="9" t="s">
        <v>2782</v>
      </c>
      <c r="L1765" s="9">
        <v>30.065000000000001</v>
      </c>
      <c r="M1765" s="9">
        <v>67.655000000000001</v>
      </c>
      <c r="N1765" s="9" t="s">
        <v>6</v>
      </c>
      <c r="O1765" s="9" t="s">
        <v>106</v>
      </c>
      <c r="P1765" s="9" t="s">
        <v>8</v>
      </c>
      <c r="Q1765" s="9"/>
      <c r="R1765" s="9"/>
      <c r="S1765" s="9">
        <v>2</v>
      </c>
      <c r="T1765" s="9" t="s">
        <v>2773</v>
      </c>
      <c r="U1765" s="9">
        <v>25500</v>
      </c>
      <c r="V1765" s="9" t="s">
        <v>10</v>
      </c>
      <c r="W1765" s="10" t="s">
        <v>107</v>
      </c>
      <c r="X1765" s="9" t="s">
        <v>2774</v>
      </c>
    </row>
    <row r="1766" spans="1:24" s="4" customFormat="1" ht="80.099999999999994" customHeight="1" x14ac:dyDescent="0.25">
      <c r="A1766" s="9">
        <f t="shared" ref="A1766" si="461">A1765+1</f>
        <v>1724</v>
      </c>
      <c r="B1766" s="9">
        <f t="shared" si="427"/>
        <v>37</v>
      </c>
      <c r="C1766" s="9" t="s">
        <v>1518</v>
      </c>
      <c r="D1766" s="10" t="s">
        <v>926</v>
      </c>
      <c r="E1766" s="9" t="s">
        <v>927</v>
      </c>
      <c r="F1766" s="9" t="s">
        <v>2800</v>
      </c>
      <c r="G1766" s="9" t="s">
        <v>927</v>
      </c>
      <c r="H1766" s="9" t="s">
        <v>2719</v>
      </c>
      <c r="I1766" s="64">
        <v>5530123349665</v>
      </c>
      <c r="J1766" s="28">
        <v>3338480838</v>
      </c>
      <c r="K1766" s="9" t="s">
        <v>2800</v>
      </c>
      <c r="L1766" s="9">
        <v>30.044</v>
      </c>
      <c r="M1766" s="9">
        <v>67.631</v>
      </c>
      <c r="N1766" s="9" t="s">
        <v>6</v>
      </c>
      <c r="O1766" s="9" t="s">
        <v>106</v>
      </c>
      <c r="P1766" s="9" t="s">
        <v>8</v>
      </c>
      <c r="Q1766" s="9"/>
      <c r="R1766" s="9"/>
      <c r="S1766" s="9">
        <v>2</v>
      </c>
      <c r="T1766" s="9" t="s">
        <v>2773</v>
      </c>
      <c r="U1766" s="9">
        <v>25500</v>
      </c>
      <c r="V1766" s="9" t="s">
        <v>10</v>
      </c>
      <c r="W1766" s="10" t="s">
        <v>107</v>
      </c>
      <c r="X1766" s="9" t="s">
        <v>2774</v>
      </c>
    </row>
    <row r="1767" spans="1:24" s="4" customFormat="1" ht="80.099999999999994" customHeight="1" x14ac:dyDescent="0.25">
      <c r="A1767" s="9">
        <f t="shared" ref="A1767" si="462">A1766+1</f>
        <v>1725</v>
      </c>
      <c r="B1767" s="9">
        <f t="shared" si="427"/>
        <v>38</v>
      </c>
      <c r="C1767" s="9" t="s">
        <v>1518</v>
      </c>
      <c r="D1767" s="10" t="s">
        <v>926</v>
      </c>
      <c r="E1767" s="9" t="s">
        <v>927</v>
      </c>
      <c r="F1767" s="9" t="s">
        <v>2800</v>
      </c>
      <c r="G1767" s="9" t="s">
        <v>927</v>
      </c>
      <c r="H1767" s="9" t="s">
        <v>2816</v>
      </c>
      <c r="I1767" s="64">
        <v>5530140915283</v>
      </c>
      <c r="J1767" s="28">
        <v>3326413428</v>
      </c>
      <c r="K1767" s="9" t="s">
        <v>2800</v>
      </c>
      <c r="L1767" s="9">
        <v>30.033999999999999</v>
      </c>
      <c r="M1767" s="9">
        <v>67.655000000000001</v>
      </c>
      <c r="N1767" s="9" t="s">
        <v>6</v>
      </c>
      <c r="O1767" s="9" t="s">
        <v>106</v>
      </c>
      <c r="P1767" s="9" t="s">
        <v>8</v>
      </c>
      <c r="Q1767" s="9"/>
      <c r="R1767" s="9"/>
      <c r="S1767" s="9">
        <v>2</v>
      </c>
      <c r="T1767" s="9" t="s">
        <v>2773</v>
      </c>
      <c r="U1767" s="9">
        <v>25500</v>
      </c>
      <c r="V1767" s="9" t="s">
        <v>10</v>
      </c>
      <c r="W1767" s="10" t="s">
        <v>107</v>
      </c>
      <c r="X1767" s="9" t="s">
        <v>2774</v>
      </c>
    </row>
    <row r="1768" spans="1:24" s="4" customFormat="1" ht="80.099999999999994" customHeight="1" x14ac:dyDescent="0.25">
      <c r="A1768" s="9">
        <f t="shared" ref="A1768" si="463">A1767+1</f>
        <v>1726</v>
      </c>
      <c r="B1768" s="9">
        <f t="shared" si="427"/>
        <v>39</v>
      </c>
      <c r="C1768" s="9" t="s">
        <v>1518</v>
      </c>
      <c r="D1768" s="10" t="s">
        <v>926</v>
      </c>
      <c r="E1768" s="9" t="s">
        <v>926</v>
      </c>
      <c r="F1768" s="9" t="s">
        <v>2809</v>
      </c>
      <c r="G1768" s="9" t="s">
        <v>926</v>
      </c>
      <c r="H1768" s="9" t="s">
        <v>2267</v>
      </c>
      <c r="I1768" s="64">
        <v>5530123400803</v>
      </c>
      <c r="J1768" s="28">
        <v>3333037956</v>
      </c>
      <c r="K1768" s="9" t="s">
        <v>2809</v>
      </c>
      <c r="L1768" s="9">
        <v>30.791</v>
      </c>
      <c r="M1768" s="9">
        <v>67.790099999999995</v>
      </c>
      <c r="N1768" s="9" t="s">
        <v>6</v>
      </c>
      <c r="O1768" s="9" t="s">
        <v>106</v>
      </c>
      <c r="P1768" s="9" t="s">
        <v>8</v>
      </c>
      <c r="Q1768" s="9"/>
      <c r="R1768" s="9"/>
      <c r="S1768" s="9">
        <v>2</v>
      </c>
      <c r="T1768" s="9" t="s">
        <v>2773</v>
      </c>
      <c r="U1768" s="9">
        <v>25500</v>
      </c>
      <c r="V1768" s="9" t="s">
        <v>10</v>
      </c>
      <c r="W1768" s="10" t="s">
        <v>107</v>
      </c>
      <c r="X1768" s="9" t="s">
        <v>2774</v>
      </c>
    </row>
    <row r="1769" spans="1:24" s="4" customFormat="1" ht="80.099999999999994" customHeight="1" x14ac:dyDescent="0.25">
      <c r="A1769" s="9">
        <f t="shared" ref="A1769" si="464">A1768+1</f>
        <v>1727</v>
      </c>
      <c r="B1769" s="9">
        <f t="shared" si="427"/>
        <v>40</v>
      </c>
      <c r="C1769" s="9" t="s">
        <v>1518</v>
      </c>
      <c r="D1769" s="10" t="s">
        <v>926</v>
      </c>
      <c r="E1769" s="9" t="s">
        <v>926</v>
      </c>
      <c r="F1769" s="9" t="s">
        <v>2793</v>
      </c>
      <c r="G1769" s="9" t="s">
        <v>926</v>
      </c>
      <c r="H1769" s="9" t="s">
        <v>2817</v>
      </c>
      <c r="I1769" s="64">
        <v>5530135470477</v>
      </c>
      <c r="J1769" s="28">
        <v>3314590408</v>
      </c>
      <c r="K1769" s="9" t="s">
        <v>2793</v>
      </c>
      <c r="L1769" s="9">
        <v>30.004000000000001</v>
      </c>
      <c r="M1769" s="9">
        <v>67.599000000000004</v>
      </c>
      <c r="N1769" s="9" t="s">
        <v>6</v>
      </c>
      <c r="O1769" s="9" t="s">
        <v>106</v>
      </c>
      <c r="P1769" s="9" t="s">
        <v>8</v>
      </c>
      <c r="Q1769" s="9"/>
      <c r="R1769" s="9"/>
      <c r="S1769" s="9">
        <v>2</v>
      </c>
      <c r="T1769" s="9" t="s">
        <v>2773</v>
      </c>
      <c r="U1769" s="9">
        <v>25500</v>
      </c>
      <c r="V1769" s="9" t="s">
        <v>10</v>
      </c>
      <c r="W1769" s="10" t="s">
        <v>107</v>
      </c>
      <c r="X1769" s="9" t="s">
        <v>2774</v>
      </c>
    </row>
    <row r="1770" spans="1:24" s="4" customFormat="1" ht="80.099999999999994" customHeight="1" x14ac:dyDescent="0.25">
      <c r="A1770" s="9">
        <f t="shared" ref="A1770" si="465">A1769+1</f>
        <v>1728</v>
      </c>
      <c r="B1770" s="9">
        <f t="shared" si="427"/>
        <v>41</v>
      </c>
      <c r="C1770" s="9" t="s">
        <v>1518</v>
      </c>
      <c r="D1770" s="10" t="s">
        <v>926</v>
      </c>
      <c r="E1770" s="9" t="s">
        <v>926</v>
      </c>
      <c r="F1770" s="9" t="s">
        <v>1986</v>
      </c>
      <c r="G1770" s="9" t="s">
        <v>926</v>
      </c>
      <c r="H1770" s="9" t="s">
        <v>2818</v>
      </c>
      <c r="I1770" s="64">
        <v>5530167874761</v>
      </c>
      <c r="J1770" s="28">
        <v>3364197630</v>
      </c>
      <c r="K1770" s="9" t="s">
        <v>1986</v>
      </c>
      <c r="L1770" s="9">
        <v>30.044</v>
      </c>
      <c r="M1770" s="9">
        <v>67.603999999999999</v>
      </c>
      <c r="N1770" s="9" t="s">
        <v>6</v>
      </c>
      <c r="O1770" s="9" t="s">
        <v>106</v>
      </c>
      <c r="P1770" s="9" t="s">
        <v>8</v>
      </c>
      <c r="Q1770" s="9"/>
      <c r="R1770" s="9"/>
      <c r="S1770" s="9">
        <v>2</v>
      </c>
      <c r="T1770" s="9" t="s">
        <v>2773</v>
      </c>
      <c r="U1770" s="9">
        <v>25500</v>
      </c>
      <c r="V1770" s="9" t="s">
        <v>10</v>
      </c>
      <c r="W1770" s="10" t="s">
        <v>107</v>
      </c>
      <c r="X1770" s="9" t="s">
        <v>2774</v>
      </c>
    </row>
    <row r="1771" spans="1:24" s="4" customFormat="1" ht="80.099999999999994" customHeight="1" x14ac:dyDescent="0.25">
      <c r="A1771" s="9">
        <f t="shared" ref="A1771" si="466">A1770+1</f>
        <v>1729</v>
      </c>
      <c r="B1771" s="9">
        <f t="shared" si="427"/>
        <v>42</v>
      </c>
      <c r="C1771" s="9" t="s">
        <v>1518</v>
      </c>
      <c r="D1771" s="10" t="s">
        <v>926</v>
      </c>
      <c r="E1771" s="9" t="s">
        <v>926</v>
      </c>
      <c r="F1771" s="9" t="s">
        <v>2809</v>
      </c>
      <c r="G1771" s="9" t="s">
        <v>926</v>
      </c>
      <c r="H1771" s="9" t="s">
        <v>2137</v>
      </c>
      <c r="I1771" s="64">
        <v>5550103529373</v>
      </c>
      <c r="J1771" s="28">
        <v>3362747170</v>
      </c>
      <c r="K1771" s="9" t="s">
        <v>2809</v>
      </c>
      <c r="L1771" s="9">
        <v>30.164999999999999</v>
      </c>
      <c r="M1771" s="9">
        <v>67.843999999999994</v>
      </c>
      <c r="N1771" s="9" t="s">
        <v>6</v>
      </c>
      <c r="O1771" s="9" t="s">
        <v>106</v>
      </c>
      <c r="P1771" s="9" t="s">
        <v>8</v>
      </c>
      <c r="Q1771" s="9"/>
      <c r="R1771" s="9"/>
      <c r="S1771" s="9">
        <v>2</v>
      </c>
      <c r="T1771" s="9" t="s">
        <v>2773</v>
      </c>
      <c r="U1771" s="9">
        <v>25500</v>
      </c>
      <c r="V1771" s="9" t="s">
        <v>10</v>
      </c>
      <c r="W1771" s="10" t="s">
        <v>107</v>
      </c>
      <c r="X1771" s="9" t="s">
        <v>2774</v>
      </c>
    </row>
    <row r="1772" spans="1:24" s="4" customFormat="1" ht="80.099999999999994" customHeight="1" x14ac:dyDescent="0.25">
      <c r="A1772" s="9">
        <f t="shared" ref="A1772" si="467">A1771+1</f>
        <v>1730</v>
      </c>
      <c r="B1772" s="9">
        <f t="shared" si="427"/>
        <v>43</v>
      </c>
      <c r="C1772" s="9" t="s">
        <v>1518</v>
      </c>
      <c r="D1772" s="10" t="s">
        <v>926</v>
      </c>
      <c r="E1772" s="9" t="s">
        <v>926</v>
      </c>
      <c r="F1772" s="9" t="s">
        <v>2819</v>
      </c>
      <c r="G1772" s="9" t="s">
        <v>926</v>
      </c>
      <c r="H1772" s="9" t="s">
        <v>2820</v>
      </c>
      <c r="I1772" s="64">
        <v>5530121048969</v>
      </c>
      <c r="J1772" s="28">
        <v>3326893436</v>
      </c>
      <c r="K1772" s="9" t="s">
        <v>2819</v>
      </c>
      <c r="L1772" s="9">
        <v>30.074999999999999</v>
      </c>
      <c r="M1772" s="9">
        <v>67.62</v>
      </c>
      <c r="N1772" s="9" t="s">
        <v>6</v>
      </c>
      <c r="O1772" s="9" t="s">
        <v>106</v>
      </c>
      <c r="P1772" s="9" t="s">
        <v>8</v>
      </c>
      <c r="Q1772" s="9"/>
      <c r="R1772" s="9"/>
      <c r="S1772" s="9">
        <v>2</v>
      </c>
      <c r="T1772" s="9" t="s">
        <v>2773</v>
      </c>
      <c r="U1772" s="9">
        <v>25500</v>
      </c>
      <c r="V1772" s="9" t="s">
        <v>10</v>
      </c>
      <c r="W1772" s="10" t="s">
        <v>107</v>
      </c>
      <c r="X1772" s="9" t="s">
        <v>2774</v>
      </c>
    </row>
    <row r="1773" spans="1:24" s="4" customFormat="1" ht="80.099999999999994" customHeight="1" x14ac:dyDescent="0.25">
      <c r="A1773" s="9">
        <f t="shared" ref="A1773" si="468">A1772+1</f>
        <v>1731</v>
      </c>
      <c r="B1773" s="9">
        <f t="shared" si="427"/>
        <v>44</v>
      </c>
      <c r="C1773" s="9" t="s">
        <v>1518</v>
      </c>
      <c r="D1773" s="10" t="s">
        <v>926</v>
      </c>
      <c r="E1773" s="9" t="s">
        <v>926</v>
      </c>
      <c r="F1773" s="9" t="s">
        <v>2821</v>
      </c>
      <c r="G1773" s="9" t="s">
        <v>926</v>
      </c>
      <c r="H1773" s="9" t="s">
        <v>2822</v>
      </c>
      <c r="I1773" s="64">
        <v>5530172894409</v>
      </c>
      <c r="J1773" s="28">
        <v>3323804728</v>
      </c>
      <c r="K1773" s="9" t="s">
        <v>2821</v>
      </c>
      <c r="L1773" s="9">
        <v>30.23</v>
      </c>
      <c r="M1773" s="9">
        <v>67.963999999999999</v>
      </c>
      <c r="N1773" s="9" t="s">
        <v>6</v>
      </c>
      <c r="O1773" s="9" t="s">
        <v>106</v>
      </c>
      <c r="P1773" s="9" t="s">
        <v>8</v>
      </c>
      <c r="Q1773" s="9"/>
      <c r="R1773" s="9"/>
      <c r="S1773" s="9">
        <v>2</v>
      </c>
      <c r="T1773" s="9" t="s">
        <v>2773</v>
      </c>
      <c r="U1773" s="9">
        <v>25500</v>
      </c>
      <c r="V1773" s="9" t="s">
        <v>10</v>
      </c>
      <c r="W1773" s="10" t="s">
        <v>107</v>
      </c>
      <c r="X1773" s="9" t="s">
        <v>2774</v>
      </c>
    </row>
    <row r="1774" spans="1:24" s="4" customFormat="1" ht="80.099999999999994" customHeight="1" x14ac:dyDescent="0.25">
      <c r="A1774" s="9">
        <f t="shared" ref="A1774" si="469">A1773+1</f>
        <v>1732</v>
      </c>
      <c r="B1774" s="9">
        <f t="shared" si="427"/>
        <v>45</v>
      </c>
      <c r="C1774" s="9" t="s">
        <v>1518</v>
      </c>
      <c r="D1774" s="10" t="s">
        <v>926</v>
      </c>
      <c r="E1774" s="9" t="s">
        <v>926</v>
      </c>
      <c r="F1774" s="9" t="s">
        <v>2782</v>
      </c>
      <c r="G1774" s="9" t="s">
        <v>926</v>
      </c>
      <c r="H1774" s="9" t="s">
        <v>236</v>
      </c>
      <c r="I1774" s="64">
        <v>5550103405907</v>
      </c>
      <c r="J1774" s="28">
        <v>3333804673</v>
      </c>
      <c r="K1774" s="9" t="s">
        <v>2782</v>
      </c>
      <c r="L1774" s="9">
        <v>30.190999999999999</v>
      </c>
      <c r="M1774" s="9">
        <v>67.864000000000004</v>
      </c>
      <c r="N1774" s="9" t="s">
        <v>6</v>
      </c>
      <c r="O1774" s="9" t="s">
        <v>106</v>
      </c>
      <c r="P1774" s="9" t="s">
        <v>8</v>
      </c>
      <c r="Q1774" s="9"/>
      <c r="R1774" s="9"/>
      <c r="S1774" s="9">
        <v>2</v>
      </c>
      <c r="T1774" s="9" t="s">
        <v>2773</v>
      </c>
      <c r="U1774" s="9">
        <v>25500</v>
      </c>
      <c r="V1774" s="9" t="s">
        <v>10</v>
      </c>
      <c r="W1774" s="10" t="s">
        <v>107</v>
      </c>
      <c r="X1774" s="9" t="s">
        <v>2774</v>
      </c>
    </row>
    <row r="1775" spans="1:24" s="4" customFormat="1" ht="80.099999999999994" customHeight="1" x14ac:dyDescent="0.25">
      <c r="A1775" s="9">
        <f t="shared" ref="A1775" si="470">A1774+1</f>
        <v>1733</v>
      </c>
      <c r="B1775" s="9">
        <f t="shared" si="427"/>
        <v>46</v>
      </c>
      <c r="C1775" s="9" t="s">
        <v>1518</v>
      </c>
      <c r="D1775" s="10" t="s">
        <v>926</v>
      </c>
      <c r="E1775" s="9" t="s">
        <v>926</v>
      </c>
      <c r="F1775" s="9" t="s">
        <v>2778</v>
      </c>
      <c r="G1775" s="9" t="s">
        <v>926</v>
      </c>
      <c r="H1775" s="9" t="s">
        <v>65</v>
      </c>
      <c r="I1775" s="64">
        <v>5550103510515</v>
      </c>
      <c r="J1775" s="28">
        <v>3318396192</v>
      </c>
      <c r="K1775" s="9" t="s">
        <v>2778</v>
      </c>
      <c r="L1775" s="9">
        <v>30.0001</v>
      </c>
      <c r="M1775" s="9">
        <v>67.593000000000004</v>
      </c>
      <c r="N1775" s="9" t="s">
        <v>6</v>
      </c>
      <c r="O1775" s="9" t="s">
        <v>106</v>
      </c>
      <c r="P1775" s="9" t="s">
        <v>8</v>
      </c>
      <c r="Q1775" s="9"/>
      <c r="R1775" s="9"/>
      <c r="S1775" s="9">
        <v>2</v>
      </c>
      <c r="T1775" s="9" t="s">
        <v>2773</v>
      </c>
      <c r="U1775" s="9">
        <v>25500</v>
      </c>
      <c r="V1775" s="9" t="s">
        <v>10</v>
      </c>
      <c r="W1775" s="10" t="s">
        <v>107</v>
      </c>
      <c r="X1775" s="9" t="s">
        <v>2774</v>
      </c>
    </row>
    <row r="1776" spans="1:24" s="4" customFormat="1" ht="80.099999999999994" customHeight="1" x14ac:dyDescent="0.25">
      <c r="A1776" s="9">
        <f t="shared" ref="A1776" si="471">A1775+1</f>
        <v>1734</v>
      </c>
      <c r="B1776" s="9">
        <f t="shared" si="427"/>
        <v>47</v>
      </c>
      <c r="C1776" s="9" t="s">
        <v>1518</v>
      </c>
      <c r="D1776" s="10" t="s">
        <v>926</v>
      </c>
      <c r="E1776" s="9" t="s">
        <v>926</v>
      </c>
      <c r="F1776" s="9" t="s">
        <v>2778</v>
      </c>
      <c r="G1776" s="9" t="s">
        <v>926</v>
      </c>
      <c r="H1776" s="9" t="s">
        <v>714</v>
      </c>
      <c r="I1776" s="64">
        <v>5530123327681</v>
      </c>
      <c r="J1776" s="28">
        <v>3362876173</v>
      </c>
      <c r="K1776" s="9" t="s">
        <v>2778</v>
      </c>
      <c r="L1776" s="9">
        <v>30.013999999999999</v>
      </c>
      <c r="M1776" s="9">
        <v>67.619</v>
      </c>
      <c r="N1776" s="9" t="s">
        <v>6</v>
      </c>
      <c r="O1776" s="9" t="s">
        <v>106</v>
      </c>
      <c r="P1776" s="9" t="s">
        <v>8</v>
      </c>
      <c r="Q1776" s="9"/>
      <c r="R1776" s="9"/>
      <c r="S1776" s="9">
        <v>2</v>
      </c>
      <c r="T1776" s="9" t="s">
        <v>2773</v>
      </c>
      <c r="U1776" s="9">
        <v>25500</v>
      </c>
      <c r="V1776" s="9" t="s">
        <v>10</v>
      </c>
      <c r="W1776" s="10" t="s">
        <v>107</v>
      </c>
      <c r="X1776" s="9" t="s">
        <v>2774</v>
      </c>
    </row>
    <row r="1777" spans="1:24" s="4" customFormat="1" ht="80.099999999999994" customHeight="1" x14ac:dyDescent="0.25">
      <c r="A1777" s="9">
        <f t="shared" ref="A1777" si="472">A1776+1</f>
        <v>1735</v>
      </c>
      <c r="B1777" s="9">
        <f t="shared" si="427"/>
        <v>48</v>
      </c>
      <c r="C1777" s="9" t="s">
        <v>1518</v>
      </c>
      <c r="D1777" s="10" t="s">
        <v>926</v>
      </c>
      <c r="E1777" s="9" t="s">
        <v>926</v>
      </c>
      <c r="F1777" s="9" t="s">
        <v>2823</v>
      </c>
      <c r="G1777" s="9" t="s">
        <v>926</v>
      </c>
      <c r="H1777" s="9" t="s">
        <v>2824</v>
      </c>
      <c r="I1777" s="64">
        <v>5530187919987</v>
      </c>
      <c r="J1777" s="28">
        <v>3353932934</v>
      </c>
      <c r="K1777" s="9" t="s">
        <v>2823</v>
      </c>
      <c r="L1777" s="9">
        <v>30.021000000000001</v>
      </c>
      <c r="M1777" s="9">
        <v>67.509</v>
      </c>
      <c r="N1777" s="9" t="s">
        <v>6</v>
      </c>
      <c r="O1777" s="9" t="s">
        <v>106</v>
      </c>
      <c r="P1777" s="9" t="s">
        <v>8</v>
      </c>
      <c r="Q1777" s="9"/>
      <c r="R1777" s="9"/>
      <c r="S1777" s="9">
        <v>2</v>
      </c>
      <c r="T1777" s="9" t="s">
        <v>2773</v>
      </c>
      <c r="U1777" s="9">
        <v>25500</v>
      </c>
      <c r="V1777" s="9" t="s">
        <v>10</v>
      </c>
      <c r="W1777" s="10" t="s">
        <v>107</v>
      </c>
      <c r="X1777" s="9" t="s">
        <v>2774</v>
      </c>
    </row>
    <row r="1778" spans="1:24" s="4" customFormat="1" ht="80.099999999999994" customHeight="1" x14ac:dyDescent="0.25">
      <c r="A1778" s="9">
        <f t="shared" ref="A1778" si="473">A1777+1</f>
        <v>1736</v>
      </c>
      <c r="B1778" s="9">
        <f t="shared" si="427"/>
        <v>49</v>
      </c>
      <c r="C1778" s="9" t="s">
        <v>1518</v>
      </c>
      <c r="D1778" s="10" t="s">
        <v>926</v>
      </c>
      <c r="E1778" s="9" t="s">
        <v>926</v>
      </c>
      <c r="F1778" s="9" t="s">
        <v>2825</v>
      </c>
      <c r="G1778" s="9" t="s">
        <v>926</v>
      </c>
      <c r="H1778" s="9" t="s">
        <v>2826</v>
      </c>
      <c r="I1778" s="64">
        <v>5550203411477</v>
      </c>
      <c r="J1778" s="28">
        <v>3341302578</v>
      </c>
      <c r="K1778" s="9" t="s">
        <v>2825</v>
      </c>
      <c r="L1778" s="9">
        <v>30.231000000000002</v>
      </c>
      <c r="M1778" s="9">
        <v>67.100999999999999</v>
      </c>
      <c r="N1778" s="9" t="s">
        <v>6</v>
      </c>
      <c r="O1778" s="9" t="s">
        <v>106</v>
      </c>
      <c r="P1778" s="9" t="s">
        <v>8</v>
      </c>
      <c r="Q1778" s="9"/>
      <c r="R1778" s="9"/>
      <c r="S1778" s="9">
        <v>2</v>
      </c>
      <c r="T1778" s="9" t="s">
        <v>2773</v>
      </c>
      <c r="U1778" s="9">
        <v>25500</v>
      </c>
      <c r="V1778" s="9" t="s">
        <v>10</v>
      </c>
      <c r="W1778" s="10" t="s">
        <v>107</v>
      </c>
      <c r="X1778" s="9" t="s">
        <v>2774</v>
      </c>
    </row>
    <row r="1779" spans="1:24" s="4" customFormat="1" ht="80.099999999999994" customHeight="1" x14ac:dyDescent="0.25">
      <c r="A1779" s="9">
        <f t="shared" ref="A1779" si="474">A1778+1</f>
        <v>1737</v>
      </c>
      <c r="B1779" s="9">
        <f t="shared" si="427"/>
        <v>50</v>
      </c>
      <c r="C1779" s="9" t="s">
        <v>1518</v>
      </c>
      <c r="D1779" s="10" t="s">
        <v>926</v>
      </c>
      <c r="E1779" s="9" t="s">
        <v>926</v>
      </c>
      <c r="F1779" s="9" t="s">
        <v>2827</v>
      </c>
      <c r="G1779" s="9" t="s">
        <v>926</v>
      </c>
      <c r="H1779" s="9" t="s">
        <v>2828</v>
      </c>
      <c r="I1779" s="64">
        <v>5530123335587</v>
      </c>
      <c r="J1779" s="28">
        <v>3368955917</v>
      </c>
      <c r="K1779" s="9" t="s">
        <v>2827</v>
      </c>
      <c r="L1779" s="9">
        <v>30.192</v>
      </c>
      <c r="M1779" s="9">
        <v>67.864999999999995</v>
      </c>
      <c r="N1779" s="9" t="s">
        <v>6</v>
      </c>
      <c r="O1779" s="9" t="s">
        <v>106</v>
      </c>
      <c r="P1779" s="9" t="s">
        <v>8</v>
      </c>
      <c r="Q1779" s="9"/>
      <c r="R1779" s="9"/>
      <c r="S1779" s="9">
        <v>2</v>
      </c>
      <c r="T1779" s="9" t="s">
        <v>2773</v>
      </c>
      <c r="U1779" s="9">
        <v>25500</v>
      </c>
      <c r="V1779" s="9" t="s">
        <v>10</v>
      </c>
      <c r="W1779" s="10" t="s">
        <v>107</v>
      </c>
      <c r="X1779" s="9" t="s">
        <v>2774</v>
      </c>
    </row>
    <row r="1780" spans="1:24" s="4" customFormat="1" ht="80.099999999999994" customHeight="1" x14ac:dyDescent="0.25">
      <c r="A1780" s="9">
        <f t="shared" ref="A1780" si="475">A1779+1</f>
        <v>1738</v>
      </c>
      <c r="B1780" s="9">
        <f t="shared" si="427"/>
        <v>51</v>
      </c>
      <c r="C1780" s="9" t="s">
        <v>1518</v>
      </c>
      <c r="D1780" s="10" t="s">
        <v>926</v>
      </c>
      <c r="E1780" s="9" t="s">
        <v>926</v>
      </c>
      <c r="F1780" s="9" t="s">
        <v>2800</v>
      </c>
      <c r="G1780" s="9" t="s">
        <v>926</v>
      </c>
      <c r="H1780" s="9" t="s">
        <v>2829</v>
      </c>
      <c r="I1780" s="64">
        <v>5530107256317</v>
      </c>
      <c r="J1780" s="28">
        <v>3333497434</v>
      </c>
      <c r="K1780" s="9" t="s">
        <v>2800</v>
      </c>
      <c r="L1780" s="9">
        <v>30.401</v>
      </c>
      <c r="M1780" s="9">
        <v>67.915999999999997</v>
      </c>
      <c r="N1780" s="9" t="s">
        <v>6</v>
      </c>
      <c r="O1780" s="9" t="s">
        <v>106</v>
      </c>
      <c r="P1780" s="9" t="s">
        <v>8</v>
      </c>
      <c r="Q1780" s="9"/>
      <c r="R1780" s="9"/>
      <c r="S1780" s="9">
        <v>2</v>
      </c>
      <c r="T1780" s="9" t="s">
        <v>2773</v>
      </c>
      <c r="U1780" s="9">
        <v>25500</v>
      </c>
      <c r="V1780" s="9" t="s">
        <v>10</v>
      </c>
      <c r="W1780" s="10" t="s">
        <v>107</v>
      </c>
      <c r="X1780" s="9" t="s">
        <v>2774</v>
      </c>
    </row>
    <row r="1781" spans="1:24" s="4" customFormat="1" ht="80.099999999999994" customHeight="1" x14ac:dyDescent="0.25">
      <c r="A1781" s="9">
        <f t="shared" ref="A1781" si="476">A1780+1</f>
        <v>1739</v>
      </c>
      <c r="B1781" s="9">
        <f t="shared" si="427"/>
        <v>52</v>
      </c>
      <c r="C1781" s="9" t="s">
        <v>1518</v>
      </c>
      <c r="D1781" s="10" t="s">
        <v>926</v>
      </c>
      <c r="E1781" s="9" t="s">
        <v>926</v>
      </c>
      <c r="F1781" s="9" t="s">
        <v>2811</v>
      </c>
      <c r="G1781" s="9" t="s">
        <v>926</v>
      </c>
      <c r="H1781" s="9" t="s">
        <v>2830</v>
      </c>
      <c r="I1781" s="64">
        <v>5550103603097</v>
      </c>
      <c r="J1781" s="28">
        <v>3363127805</v>
      </c>
      <c r="K1781" s="9" t="s">
        <v>2811</v>
      </c>
      <c r="L1781" s="9">
        <v>30.024000000000001</v>
      </c>
      <c r="M1781" s="9">
        <v>67.614000000000004</v>
      </c>
      <c r="N1781" s="9" t="s">
        <v>6</v>
      </c>
      <c r="O1781" s="9" t="s">
        <v>106</v>
      </c>
      <c r="P1781" s="9" t="s">
        <v>8</v>
      </c>
      <c r="Q1781" s="9"/>
      <c r="R1781" s="9"/>
      <c r="S1781" s="9">
        <v>2</v>
      </c>
      <c r="T1781" s="9" t="s">
        <v>2773</v>
      </c>
      <c r="U1781" s="9">
        <v>25500</v>
      </c>
      <c r="V1781" s="9" t="s">
        <v>10</v>
      </c>
      <c r="W1781" s="10" t="s">
        <v>107</v>
      </c>
      <c r="X1781" s="9" t="s">
        <v>2774</v>
      </c>
    </row>
    <row r="1782" spans="1:24" s="4" customFormat="1" ht="80.099999999999994" customHeight="1" x14ac:dyDescent="0.25">
      <c r="A1782" s="9">
        <f t="shared" ref="A1782" si="477">A1781+1</f>
        <v>1740</v>
      </c>
      <c r="B1782" s="9">
        <f t="shared" si="427"/>
        <v>53</v>
      </c>
      <c r="C1782" s="9" t="s">
        <v>1518</v>
      </c>
      <c r="D1782" s="10" t="s">
        <v>926</v>
      </c>
      <c r="E1782" s="9" t="s">
        <v>927</v>
      </c>
      <c r="F1782" s="9" t="s">
        <v>2809</v>
      </c>
      <c r="G1782" s="9" t="s">
        <v>927</v>
      </c>
      <c r="H1782" s="9" t="s">
        <v>2831</v>
      </c>
      <c r="I1782" s="64">
        <v>5550103435317</v>
      </c>
      <c r="J1782" s="28">
        <v>3321125453</v>
      </c>
      <c r="K1782" s="9" t="s">
        <v>2809</v>
      </c>
      <c r="L1782" s="9">
        <v>30.184999999999999</v>
      </c>
      <c r="M1782" s="9">
        <v>67.921000000000006</v>
      </c>
      <c r="N1782" s="9" t="s">
        <v>6</v>
      </c>
      <c r="O1782" s="9" t="s">
        <v>106</v>
      </c>
      <c r="P1782" s="9" t="s">
        <v>8</v>
      </c>
      <c r="Q1782" s="9"/>
      <c r="R1782" s="9"/>
      <c r="S1782" s="9">
        <v>2</v>
      </c>
      <c r="T1782" s="9" t="s">
        <v>2773</v>
      </c>
      <c r="U1782" s="9">
        <v>25500</v>
      </c>
      <c r="V1782" s="9" t="s">
        <v>10</v>
      </c>
      <c r="W1782" s="10" t="s">
        <v>107</v>
      </c>
      <c r="X1782" s="9" t="s">
        <v>2774</v>
      </c>
    </row>
    <row r="1783" spans="1:24" s="4" customFormat="1" ht="80.099999999999994" customHeight="1" x14ac:dyDescent="0.25">
      <c r="A1783" s="9">
        <f t="shared" ref="A1783" si="478">A1782+1</f>
        <v>1741</v>
      </c>
      <c r="B1783" s="9">
        <f t="shared" si="427"/>
        <v>54</v>
      </c>
      <c r="C1783" s="9" t="s">
        <v>1518</v>
      </c>
      <c r="D1783" s="10" t="s">
        <v>926</v>
      </c>
      <c r="E1783" s="9" t="s">
        <v>927</v>
      </c>
      <c r="F1783" s="9" t="s">
        <v>2811</v>
      </c>
      <c r="G1783" s="9" t="s">
        <v>927</v>
      </c>
      <c r="H1783" s="9" t="s">
        <v>2832</v>
      </c>
      <c r="I1783" s="64">
        <v>5530164281707</v>
      </c>
      <c r="J1783" s="28">
        <v>3343032861</v>
      </c>
      <c r="K1783" s="9" t="s">
        <v>2811</v>
      </c>
      <c r="L1783" s="9">
        <v>30.013999999999999</v>
      </c>
      <c r="M1783" s="9">
        <v>67.52</v>
      </c>
      <c r="N1783" s="9" t="s">
        <v>6</v>
      </c>
      <c r="O1783" s="9" t="s">
        <v>106</v>
      </c>
      <c r="P1783" s="9" t="s">
        <v>8</v>
      </c>
      <c r="Q1783" s="9"/>
      <c r="R1783" s="9"/>
      <c r="S1783" s="9">
        <v>2</v>
      </c>
      <c r="T1783" s="9" t="s">
        <v>2773</v>
      </c>
      <c r="U1783" s="9">
        <v>25500</v>
      </c>
      <c r="V1783" s="9" t="s">
        <v>10</v>
      </c>
      <c r="W1783" s="10" t="s">
        <v>107</v>
      </c>
      <c r="X1783" s="9" t="s">
        <v>2774</v>
      </c>
    </row>
    <row r="1784" spans="1:24" s="4" customFormat="1" ht="80.099999999999994" customHeight="1" x14ac:dyDescent="0.25">
      <c r="A1784" s="9">
        <f t="shared" ref="A1784" si="479">A1783+1</f>
        <v>1742</v>
      </c>
      <c r="B1784" s="9">
        <f t="shared" si="427"/>
        <v>55</v>
      </c>
      <c r="C1784" s="9" t="s">
        <v>1518</v>
      </c>
      <c r="D1784" s="10" t="s">
        <v>926</v>
      </c>
      <c r="E1784" s="9" t="s">
        <v>927</v>
      </c>
      <c r="F1784" s="9" t="s">
        <v>2811</v>
      </c>
      <c r="G1784" s="9" t="s">
        <v>927</v>
      </c>
      <c r="H1784" s="9" t="s">
        <v>2833</v>
      </c>
      <c r="I1784" s="64">
        <v>5530123402365</v>
      </c>
      <c r="J1784" s="28">
        <v>3324541628</v>
      </c>
      <c r="K1784" s="9" t="s">
        <v>2811</v>
      </c>
      <c r="L1784" s="9">
        <v>30.0001</v>
      </c>
      <c r="M1784" s="9">
        <v>67.655000000000001</v>
      </c>
      <c r="N1784" s="9" t="s">
        <v>6</v>
      </c>
      <c r="O1784" s="9" t="s">
        <v>106</v>
      </c>
      <c r="P1784" s="9" t="s">
        <v>8</v>
      </c>
      <c r="Q1784" s="9"/>
      <c r="R1784" s="9"/>
      <c r="S1784" s="9">
        <v>2</v>
      </c>
      <c r="T1784" s="9" t="s">
        <v>2773</v>
      </c>
      <c r="U1784" s="9">
        <v>25500</v>
      </c>
      <c r="V1784" s="9" t="s">
        <v>10</v>
      </c>
      <c r="W1784" s="10" t="s">
        <v>107</v>
      </c>
      <c r="X1784" s="9" t="s">
        <v>2774</v>
      </c>
    </row>
    <row r="1785" spans="1:24" s="4" customFormat="1" ht="80.099999999999994" customHeight="1" x14ac:dyDescent="0.25">
      <c r="A1785" s="9">
        <f t="shared" ref="A1785" si="480">A1784+1</f>
        <v>1743</v>
      </c>
      <c r="B1785" s="9">
        <f t="shared" si="427"/>
        <v>56</v>
      </c>
      <c r="C1785" s="9" t="s">
        <v>1518</v>
      </c>
      <c r="D1785" s="10" t="s">
        <v>926</v>
      </c>
      <c r="E1785" s="9" t="s">
        <v>927</v>
      </c>
      <c r="F1785" s="9" t="s">
        <v>2809</v>
      </c>
      <c r="G1785" s="9" t="s">
        <v>927</v>
      </c>
      <c r="H1785" s="9" t="s">
        <v>2834</v>
      </c>
      <c r="I1785" s="64">
        <v>5530108430157</v>
      </c>
      <c r="J1785" s="28">
        <v>3368312342</v>
      </c>
      <c r="K1785" s="9" t="s">
        <v>2809</v>
      </c>
      <c r="L1785" s="9">
        <v>30.181000000000001</v>
      </c>
      <c r="M1785" s="9">
        <v>67.765000000000001</v>
      </c>
      <c r="N1785" s="9" t="s">
        <v>6</v>
      </c>
      <c r="O1785" s="9" t="s">
        <v>106</v>
      </c>
      <c r="P1785" s="9" t="s">
        <v>8</v>
      </c>
      <c r="Q1785" s="9"/>
      <c r="R1785" s="9"/>
      <c r="S1785" s="9">
        <v>2</v>
      </c>
      <c r="T1785" s="9" t="s">
        <v>2773</v>
      </c>
      <c r="U1785" s="9">
        <v>25500</v>
      </c>
      <c r="V1785" s="9" t="s">
        <v>10</v>
      </c>
      <c r="W1785" s="10" t="s">
        <v>107</v>
      </c>
      <c r="X1785" s="9" t="s">
        <v>2774</v>
      </c>
    </row>
    <row r="1786" spans="1:24" s="4" customFormat="1" ht="80.099999999999994" customHeight="1" x14ac:dyDescent="0.25">
      <c r="A1786" s="9">
        <f t="shared" ref="A1786" si="481">A1785+1</f>
        <v>1744</v>
      </c>
      <c r="B1786" s="9">
        <f t="shared" si="427"/>
        <v>57</v>
      </c>
      <c r="C1786" s="9" t="s">
        <v>1518</v>
      </c>
      <c r="D1786" s="10" t="s">
        <v>926</v>
      </c>
      <c r="E1786" s="9" t="s">
        <v>927</v>
      </c>
      <c r="F1786" s="9" t="s">
        <v>2809</v>
      </c>
      <c r="G1786" s="9" t="s">
        <v>927</v>
      </c>
      <c r="H1786" s="9" t="s">
        <v>2835</v>
      </c>
      <c r="I1786" s="64">
        <v>5530123335303</v>
      </c>
      <c r="J1786" s="28">
        <v>3368312342</v>
      </c>
      <c r="K1786" s="9" t="s">
        <v>2809</v>
      </c>
      <c r="L1786" s="9">
        <v>30.169</v>
      </c>
      <c r="M1786" s="9">
        <v>67.820999999999998</v>
      </c>
      <c r="N1786" s="9" t="s">
        <v>6</v>
      </c>
      <c r="O1786" s="9" t="s">
        <v>106</v>
      </c>
      <c r="P1786" s="9" t="s">
        <v>8</v>
      </c>
      <c r="Q1786" s="9"/>
      <c r="R1786" s="9"/>
      <c r="S1786" s="9">
        <v>2</v>
      </c>
      <c r="T1786" s="9" t="s">
        <v>2773</v>
      </c>
      <c r="U1786" s="9">
        <v>25500</v>
      </c>
      <c r="V1786" s="9" t="s">
        <v>10</v>
      </c>
      <c r="W1786" s="10" t="s">
        <v>107</v>
      </c>
      <c r="X1786" s="9" t="s">
        <v>2774</v>
      </c>
    </row>
    <row r="1787" spans="1:24" s="4" customFormat="1" ht="80.099999999999994" customHeight="1" x14ac:dyDescent="0.25">
      <c r="A1787" s="9">
        <f t="shared" ref="A1787" si="482">A1786+1</f>
        <v>1745</v>
      </c>
      <c r="B1787" s="9">
        <f t="shared" si="427"/>
        <v>58</v>
      </c>
      <c r="C1787" s="9" t="s">
        <v>1518</v>
      </c>
      <c r="D1787" s="10" t="s">
        <v>926</v>
      </c>
      <c r="E1787" s="9" t="s">
        <v>927</v>
      </c>
      <c r="F1787" s="9" t="s">
        <v>2782</v>
      </c>
      <c r="G1787" s="9" t="s">
        <v>927</v>
      </c>
      <c r="H1787" s="9" t="s">
        <v>2836</v>
      </c>
      <c r="I1787" s="64">
        <v>5550103567159</v>
      </c>
      <c r="J1787" s="28">
        <v>3312380219</v>
      </c>
      <c r="K1787" s="9" t="s">
        <v>2782</v>
      </c>
      <c r="L1787" s="9">
        <v>30.187999999999999</v>
      </c>
      <c r="M1787" s="9">
        <v>67.91</v>
      </c>
      <c r="N1787" s="9" t="s">
        <v>6</v>
      </c>
      <c r="O1787" s="9" t="s">
        <v>106</v>
      </c>
      <c r="P1787" s="9" t="s">
        <v>8</v>
      </c>
      <c r="Q1787" s="9"/>
      <c r="R1787" s="9"/>
      <c r="S1787" s="9">
        <v>2</v>
      </c>
      <c r="T1787" s="9" t="s">
        <v>2773</v>
      </c>
      <c r="U1787" s="9">
        <v>25500</v>
      </c>
      <c r="V1787" s="9" t="s">
        <v>10</v>
      </c>
      <c r="W1787" s="10" t="s">
        <v>107</v>
      </c>
      <c r="X1787" s="9" t="s">
        <v>2774</v>
      </c>
    </row>
    <row r="1788" spans="1:24" s="4" customFormat="1" ht="80.099999999999994" customHeight="1" x14ac:dyDescent="0.25">
      <c r="A1788" s="9">
        <f t="shared" ref="A1788" si="483">A1787+1</f>
        <v>1746</v>
      </c>
      <c r="B1788" s="9">
        <f t="shared" si="427"/>
        <v>59</v>
      </c>
      <c r="C1788" s="9" t="s">
        <v>1518</v>
      </c>
      <c r="D1788" s="10" t="s">
        <v>926</v>
      </c>
      <c r="E1788" s="9" t="s">
        <v>927</v>
      </c>
      <c r="F1788" s="9" t="s">
        <v>2782</v>
      </c>
      <c r="G1788" s="9" t="s">
        <v>927</v>
      </c>
      <c r="H1788" s="9" t="s">
        <v>179</v>
      </c>
      <c r="I1788" s="64">
        <v>5550203408783</v>
      </c>
      <c r="J1788" s="28" t="s">
        <v>835</v>
      </c>
      <c r="K1788" s="9" t="s">
        <v>2782</v>
      </c>
      <c r="L1788" s="9">
        <v>30.167000000000002</v>
      </c>
      <c r="M1788" s="9">
        <v>67.790999999999997</v>
      </c>
      <c r="N1788" s="9" t="s">
        <v>6</v>
      </c>
      <c r="O1788" s="9" t="s">
        <v>106</v>
      </c>
      <c r="P1788" s="9" t="s">
        <v>8</v>
      </c>
      <c r="Q1788" s="9"/>
      <c r="R1788" s="9"/>
      <c r="S1788" s="9">
        <v>2</v>
      </c>
      <c r="T1788" s="9" t="s">
        <v>2773</v>
      </c>
      <c r="U1788" s="9">
        <v>25500</v>
      </c>
      <c r="V1788" s="9" t="s">
        <v>10</v>
      </c>
      <c r="W1788" s="10" t="s">
        <v>107</v>
      </c>
      <c r="X1788" s="9" t="s">
        <v>2774</v>
      </c>
    </row>
    <row r="1789" spans="1:24" s="4" customFormat="1" ht="80.099999999999994" customHeight="1" x14ac:dyDescent="0.25">
      <c r="A1789" s="9">
        <f t="shared" ref="A1789" si="484">A1788+1</f>
        <v>1747</v>
      </c>
      <c r="B1789" s="9">
        <f t="shared" si="427"/>
        <v>60</v>
      </c>
      <c r="C1789" s="9" t="s">
        <v>1518</v>
      </c>
      <c r="D1789" s="10" t="s">
        <v>926</v>
      </c>
      <c r="E1789" s="9" t="s">
        <v>927</v>
      </c>
      <c r="F1789" s="9" t="s">
        <v>2800</v>
      </c>
      <c r="G1789" s="9" t="s">
        <v>927</v>
      </c>
      <c r="H1789" s="9" t="s">
        <v>2837</v>
      </c>
      <c r="I1789" s="64">
        <v>5530123335303</v>
      </c>
      <c r="J1789" s="28">
        <v>3342547107</v>
      </c>
      <c r="K1789" s="9" t="s">
        <v>2800</v>
      </c>
      <c r="L1789" s="9">
        <v>30.0001</v>
      </c>
      <c r="M1789" s="9">
        <v>67.608999999999995</v>
      </c>
      <c r="N1789" s="9" t="s">
        <v>6</v>
      </c>
      <c r="O1789" s="9" t="s">
        <v>106</v>
      </c>
      <c r="P1789" s="9" t="s">
        <v>8</v>
      </c>
      <c r="Q1789" s="9"/>
      <c r="R1789" s="9"/>
      <c r="S1789" s="9">
        <v>2</v>
      </c>
      <c r="T1789" s="9" t="s">
        <v>2773</v>
      </c>
      <c r="U1789" s="9">
        <v>25500</v>
      </c>
      <c r="V1789" s="9" t="s">
        <v>10</v>
      </c>
      <c r="W1789" s="10" t="s">
        <v>107</v>
      </c>
      <c r="X1789" s="9" t="s">
        <v>2774</v>
      </c>
    </row>
    <row r="1790" spans="1:24" s="4" customFormat="1" ht="80.099999999999994" customHeight="1" x14ac:dyDescent="0.25">
      <c r="A1790" s="9">
        <f t="shared" ref="A1790" si="485">A1789+1</f>
        <v>1748</v>
      </c>
      <c r="B1790" s="9">
        <f t="shared" si="427"/>
        <v>61</v>
      </c>
      <c r="C1790" s="9" t="s">
        <v>1518</v>
      </c>
      <c r="D1790" s="10" t="s">
        <v>926</v>
      </c>
      <c r="E1790" s="9" t="s">
        <v>927</v>
      </c>
      <c r="F1790" s="9" t="s">
        <v>2800</v>
      </c>
      <c r="G1790" s="9" t="s">
        <v>927</v>
      </c>
      <c r="H1790" s="9" t="s">
        <v>2838</v>
      </c>
      <c r="I1790" s="64">
        <v>5530126574650</v>
      </c>
      <c r="J1790" s="28">
        <v>3362749027</v>
      </c>
      <c r="K1790" s="9" t="s">
        <v>2800</v>
      </c>
      <c r="L1790" s="9">
        <v>30.5001</v>
      </c>
      <c r="M1790" s="9">
        <v>67.933000000000007</v>
      </c>
      <c r="N1790" s="9" t="s">
        <v>6</v>
      </c>
      <c r="O1790" s="9" t="s">
        <v>106</v>
      </c>
      <c r="P1790" s="9" t="s">
        <v>8</v>
      </c>
      <c r="Q1790" s="9"/>
      <c r="R1790" s="9">
        <v>4</v>
      </c>
      <c r="S1790" s="9"/>
      <c r="T1790" s="9" t="s">
        <v>2773</v>
      </c>
      <c r="U1790" s="9">
        <v>51600</v>
      </c>
      <c r="V1790" s="9" t="s">
        <v>10</v>
      </c>
      <c r="W1790" s="10" t="s">
        <v>107</v>
      </c>
      <c r="X1790" s="9" t="s">
        <v>2774</v>
      </c>
    </row>
    <row r="1791" spans="1:24" s="4" customFormat="1" ht="80.099999999999994" customHeight="1" x14ac:dyDescent="0.25">
      <c r="A1791" s="9">
        <f t="shared" ref="A1791" si="486">A1790+1</f>
        <v>1749</v>
      </c>
      <c r="B1791" s="9">
        <f t="shared" si="427"/>
        <v>62</v>
      </c>
      <c r="C1791" s="9" t="s">
        <v>1518</v>
      </c>
      <c r="D1791" s="10" t="s">
        <v>926</v>
      </c>
      <c r="E1791" s="9" t="s">
        <v>927</v>
      </c>
      <c r="F1791" s="9" t="s">
        <v>2800</v>
      </c>
      <c r="G1791" s="9" t="s">
        <v>927</v>
      </c>
      <c r="H1791" s="9" t="s">
        <v>2839</v>
      </c>
      <c r="I1791" s="64">
        <v>5530123331587</v>
      </c>
      <c r="J1791" s="28" t="s">
        <v>835</v>
      </c>
      <c r="K1791" s="9" t="s">
        <v>2800</v>
      </c>
      <c r="L1791" s="9">
        <v>30.594999999999999</v>
      </c>
      <c r="M1791" s="9">
        <v>67.405000000000001</v>
      </c>
      <c r="N1791" s="9" t="s">
        <v>6</v>
      </c>
      <c r="O1791" s="9" t="s">
        <v>106</v>
      </c>
      <c r="P1791" s="9" t="s">
        <v>8</v>
      </c>
      <c r="Q1791" s="9"/>
      <c r="R1791" s="9">
        <v>4</v>
      </c>
      <c r="S1791" s="9"/>
      <c r="T1791" s="9" t="s">
        <v>2773</v>
      </c>
      <c r="U1791" s="9">
        <v>51600</v>
      </c>
      <c r="V1791" s="9" t="s">
        <v>10</v>
      </c>
      <c r="W1791" s="10" t="s">
        <v>107</v>
      </c>
      <c r="X1791" s="9" t="s">
        <v>2774</v>
      </c>
    </row>
    <row r="1792" spans="1:24" s="4" customFormat="1" ht="80.099999999999994" customHeight="1" x14ac:dyDescent="0.25">
      <c r="A1792" s="9">
        <f t="shared" ref="A1792" si="487">A1791+1</f>
        <v>1750</v>
      </c>
      <c r="B1792" s="9">
        <f t="shared" si="427"/>
        <v>63</v>
      </c>
      <c r="C1792" s="9" t="s">
        <v>1518</v>
      </c>
      <c r="D1792" s="10" t="s">
        <v>926</v>
      </c>
      <c r="E1792" s="9" t="s">
        <v>926</v>
      </c>
      <c r="F1792" s="9" t="s">
        <v>2840</v>
      </c>
      <c r="G1792" s="9" t="s">
        <v>926</v>
      </c>
      <c r="H1792" s="9" t="s">
        <v>2841</v>
      </c>
      <c r="I1792" s="64">
        <v>5550103424323</v>
      </c>
      <c r="J1792" s="28">
        <v>3348656196</v>
      </c>
      <c r="K1792" s="9" t="s">
        <v>2840</v>
      </c>
      <c r="L1792" s="9">
        <v>30.029</v>
      </c>
      <c r="M1792" s="9">
        <v>67.364999999999995</v>
      </c>
      <c r="N1792" s="9" t="s">
        <v>6</v>
      </c>
      <c r="O1792" s="9" t="s">
        <v>106</v>
      </c>
      <c r="P1792" s="9" t="s">
        <v>8</v>
      </c>
      <c r="Q1792" s="9"/>
      <c r="R1792" s="9">
        <v>3</v>
      </c>
      <c r="S1792" s="9"/>
      <c r="T1792" s="9" t="s">
        <v>2773</v>
      </c>
      <c r="U1792" s="9">
        <v>38700</v>
      </c>
      <c r="V1792" s="9" t="s">
        <v>10</v>
      </c>
      <c r="W1792" s="10" t="s">
        <v>107</v>
      </c>
      <c r="X1792" s="9" t="s">
        <v>2774</v>
      </c>
    </row>
    <row r="1793" spans="1:24" s="4" customFormat="1" ht="80.099999999999994" customHeight="1" x14ac:dyDescent="0.25">
      <c r="A1793" s="9">
        <f t="shared" ref="A1793" si="488">A1792+1</f>
        <v>1751</v>
      </c>
      <c r="B1793" s="9">
        <f t="shared" si="427"/>
        <v>64</v>
      </c>
      <c r="C1793" s="9" t="s">
        <v>1518</v>
      </c>
      <c r="D1793" s="10" t="s">
        <v>926</v>
      </c>
      <c r="E1793" s="9" t="s">
        <v>926</v>
      </c>
      <c r="F1793" s="9" t="s">
        <v>2842</v>
      </c>
      <c r="G1793" s="9" t="s">
        <v>926</v>
      </c>
      <c r="H1793" s="9" t="s">
        <v>2843</v>
      </c>
      <c r="I1793" s="64">
        <v>5550103479206</v>
      </c>
      <c r="J1793" s="28">
        <v>3323692206</v>
      </c>
      <c r="K1793" s="9" t="s">
        <v>2842</v>
      </c>
      <c r="L1793" s="9">
        <v>30.151</v>
      </c>
      <c r="M1793" s="9">
        <v>67.972499999999997</v>
      </c>
      <c r="N1793" s="9" t="s">
        <v>6</v>
      </c>
      <c r="O1793" s="9" t="s">
        <v>106</v>
      </c>
      <c r="P1793" s="9" t="s">
        <v>8</v>
      </c>
      <c r="Q1793" s="9"/>
      <c r="R1793" s="9">
        <v>2</v>
      </c>
      <c r="S1793" s="9"/>
      <c r="T1793" s="9" t="s">
        <v>2773</v>
      </c>
      <c r="U1793" s="9">
        <v>25800</v>
      </c>
      <c r="V1793" s="9" t="s">
        <v>10</v>
      </c>
      <c r="W1793" s="10" t="s">
        <v>107</v>
      </c>
      <c r="X1793" s="9" t="s">
        <v>2774</v>
      </c>
    </row>
    <row r="1794" spans="1:24" s="4" customFormat="1" ht="80.099999999999994" customHeight="1" x14ac:dyDescent="0.25">
      <c r="A1794" s="9">
        <f t="shared" ref="A1794" si="489">A1793+1</f>
        <v>1752</v>
      </c>
      <c r="B1794" s="9">
        <f t="shared" si="427"/>
        <v>65</v>
      </c>
      <c r="C1794" s="9" t="s">
        <v>1518</v>
      </c>
      <c r="D1794" s="10" t="s">
        <v>926</v>
      </c>
      <c r="E1794" s="9" t="s">
        <v>926</v>
      </c>
      <c r="F1794" s="9" t="s">
        <v>2795</v>
      </c>
      <c r="G1794" s="9" t="s">
        <v>926</v>
      </c>
      <c r="H1794" s="9" t="s">
        <v>2844</v>
      </c>
      <c r="I1794" s="64">
        <v>5530123340467</v>
      </c>
      <c r="J1794" s="28">
        <v>3333953570</v>
      </c>
      <c r="K1794" s="9" t="s">
        <v>2795</v>
      </c>
      <c r="L1794" s="9">
        <v>30.161000000000001</v>
      </c>
      <c r="M1794" s="9">
        <v>67.927999999999997</v>
      </c>
      <c r="N1794" s="9" t="s">
        <v>6</v>
      </c>
      <c r="O1794" s="9" t="s">
        <v>106</v>
      </c>
      <c r="P1794" s="9" t="s">
        <v>8</v>
      </c>
      <c r="Q1794" s="9"/>
      <c r="R1794" s="9">
        <v>2</v>
      </c>
      <c r="S1794" s="9"/>
      <c r="T1794" s="9" t="s">
        <v>2773</v>
      </c>
      <c r="U1794" s="9">
        <v>25800</v>
      </c>
      <c r="V1794" s="9" t="s">
        <v>10</v>
      </c>
      <c r="W1794" s="10" t="s">
        <v>107</v>
      </c>
      <c r="X1794" s="9" t="s">
        <v>2774</v>
      </c>
    </row>
    <row r="1795" spans="1:24" s="4" customFormat="1" ht="80.099999999999994" customHeight="1" x14ac:dyDescent="0.25">
      <c r="A1795" s="9">
        <f t="shared" ref="A1795" si="490">A1794+1</f>
        <v>1753</v>
      </c>
      <c r="B1795" s="9">
        <f t="shared" si="427"/>
        <v>66</v>
      </c>
      <c r="C1795" s="9" t="s">
        <v>1518</v>
      </c>
      <c r="D1795" s="10" t="s">
        <v>926</v>
      </c>
      <c r="E1795" s="9" t="s">
        <v>927</v>
      </c>
      <c r="F1795" s="9" t="s">
        <v>2778</v>
      </c>
      <c r="G1795" s="9" t="s">
        <v>927</v>
      </c>
      <c r="H1795" s="9" t="s">
        <v>2845</v>
      </c>
      <c r="I1795" s="64">
        <v>5530164082633</v>
      </c>
      <c r="J1795" s="28">
        <v>3327892392</v>
      </c>
      <c r="K1795" s="9" t="s">
        <v>2778</v>
      </c>
      <c r="L1795" s="9">
        <v>30.05</v>
      </c>
      <c r="M1795" s="9">
        <v>67.727000000000004</v>
      </c>
      <c r="N1795" s="9" t="s">
        <v>6</v>
      </c>
      <c r="O1795" s="9" t="s">
        <v>106</v>
      </c>
      <c r="P1795" s="9" t="s">
        <v>8</v>
      </c>
      <c r="Q1795" s="9"/>
      <c r="R1795" s="9">
        <v>3</v>
      </c>
      <c r="S1795" s="9"/>
      <c r="T1795" s="9" t="s">
        <v>2773</v>
      </c>
      <c r="U1795" s="9">
        <v>38700</v>
      </c>
      <c r="V1795" s="9" t="s">
        <v>10</v>
      </c>
      <c r="W1795" s="10" t="s">
        <v>107</v>
      </c>
      <c r="X1795" s="9" t="s">
        <v>2774</v>
      </c>
    </row>
    <row r="1796" spans="1:24" s="4" customFormat="1" ht="80.099999999999994" customHeight="1" x14ac:dyDescent="0.25">
      <c r="A1796" s="9">
        <f t="shared" ref="A1796" si="491">A1795+1</f>
        <v>1754</v>
      </c>
      <c r="B1796" s="9">
        <f t="shared" ref="B1796:B1849" si="492">B1795+1</f>
        <v>67</v>
      </c>
      <c r="C1796" s="9" t="s">
        <v>1518</v>
      </c>
      <c r="D1796" s="10" t="s">
        <v>926</v>
      </c>
      <c r="E1796" s="9" t="s">
        <v>927</v>
      </c>
      <c r="F1796" s="9" t="s">
        <v>2846</v>
      </c>
      <c r="G1796" s="9" t="s">
        <v>927</v>
      </c>
      <c r="H1796" s="9" t="s">
        <v>2847</v>
      </c>
      <c r="I1796" s="64">
        <v>5530105100335</v>
      </c>
      <c r="J1796" s="28">
        <v>3363768537</v>
      </c>
      <c r="K1796" s="9" t="s">
        <v>2846</v>
      </c>
      <c r="L1796" s="9">
        <v>30.0001</v>
      </c>
      <c r="M1796" s="9">
        <v>67.918999999999997</v>
      </c>
      <c r="N1796" s="9" t="s">
        <v>6</v>
      </c>
      <c r="O1796" s="9" t="s">
        <v>106</v>
      </c>
      <c r="P1796" s="9" t="s">
        <v>8</v>
      </c>
      <c r="Q1796" s="9"/>
      <c r="R1796" s="9">
        <v>3</v>
      </c>
      <c r="S1796" s="9"/>
      <c r="T1796" s="9" t="s">
        <v>2773</v>
      </c>
      <c r="U1796" s="9">
        <v>38700</v>
      </c>
      <c r="V1796" s="9" t="s">
        <v>10</v>
      </c>
      <c r="W1796" s="10" t="s">
        <v>107</v>
      </c>
      <c r="X1796" s="9" t="s">
        <v>2774</v>
      </c>
    </row>
    <row r="1797" spans="1:24" s="4" customFormat="1" ht="80.099999999999994" customHeight="1" x14ac:dyDescent="0.25">
      <c r="A1797" s="9">
        <f t="shared" ref="A1797" si="493">A1796+1</f>
        <v>1755</v>
      </c>
      <c r="B1797" s="9">
        <f t="shared" si="492"/>
        <v>68</v>
      </c>
      <c r="C1797" s="9" t="s">
        <v>1518</v>
      </c>
      <c r="D1797" s="10" t="s">
        <v>926</v>
      </c>
      <c r="E1797" s="9" t="s">
        <v>927</v>
      </c>
      <c r="F1797" s="9" t="s">
        <v>2775</v>
      </c>
      <c r="G1797" s="9" t="s">
        <v>927</v>
      </c>
      <c r="H1797" s="9" t="s">
        <v>2848</v>
      </c>
      <c r="I1797" s="64">
        <v>5530133503909</v>
      </c>
      <c r="J1797" s="28">
        <v>3108223215</v>
      </c>
      <c r="K1797" s="9" t="s">
        <v>2775</v>
      </c>
      <c r="L1797" s="9">
        <v>30.074999999999999</v>
      </c>
      <c r="M1797" s="9">
        <v>67.700999999999993</v>
      </c>
      <c r="N1797" s="9" t="s">
        <v>6</v>
      </c>
      <c r="O1797" s="9" t="s">
        <v>106</v>
      </c>
      <c r="P1797" s="9" t="s">
        <v>8</v>
      </c>
      <c r="Q1797" s="9"/>
      <c r="R1797" s="9">
        <v>3</v>
      </c>
      <c r="S1797" s="9"/>
      <c r="T1797" s="9" t="s">
        <v>2773</v>
      </c>
      <c r="U1797" s="9">
        <v>38700</v>
      </c>
      <c r="V1797" s="9" t="s">
        <v>10</v>
      </c>
      <c r="W1797" s="10" t="s">
        <v>107</v>
      </c>
      <c r="X1797" s="9" t="s">
        <v>2774</v>
      </c>
    </row>
    <row r="1798" spans="1:24" s="4" customFormat="1" ht="80.099999999999994" customHeight="1" x14ac:dyDescent="0.25">
      <c r="A1798" s="9">
        <f t="shared" ref="A1798" si="494">A1797+1</f>
        <v>1756</v>
      </c>
      <c r="B1798" s="9">
        <f t="shared" si="492"/>
        <v>69</v>
      </c>
      <c r="C1798" s="9" t="s">
        <v>1518</v>
      </c>
      <c r="D1798" s="10" t="s">
        <v>926</v>
      </c>
      <c r="E1798" s="9" t="s">
        <v>927</v>
      </c>
      <c r="F1798" s="9" t="s">
        <v>2775</v>
      </c>
      <c r="G1798" s="9" t="s">
        <v>927</v>
      </c>
      <c r="H1798" s="9" t="s">
        <v>2849</v>
      </c>
      <c r="I1798" s="64">
        <v>5530166002045</v>
      </c>
      <c r="J1798" s="28">
        <v>3340265880</v>
      </c>
      <c r="K1798" s="9" t="s">
        <v>2775</v>
      </c>
      <c r="L1798" s="9">
        <v>30.169</v>
      </c>
      <c r="M1798" s="9">
        <v>67.804000000000002</v>
      </c>
      <c r="N1798" s="9" t="s">
        <v>6</v>
      </c>
      <c r="O1798" s="9" t="s">
        <v>106</v>
      </c>
      <c r="P1798" s="9" t="s">
        <v>8</v>
      </c>
      <c r="Q1798" s="9"/>
      <c r="R1798" s="9">
        <v>3</v>
      </c>
      <c r="S1798" s="9"/>
      <c r="T1798" s="9" t="s">
        <v>2773</v>
      </c>
      <c r="U1798" s="9">
        <v>38700</v>
      </c>
      <c r="V1798" s="9" t="s">
        <v>10</v>
      </c>
      <c r="W1798" s="10" t="s">
        <v>107</v>
      </c>
      <c r="X1798" s="9" t="s">
        <v>2774</v>
      </c>
    </row>
    <row r="1799" spans="1:24" s="4" customFormat="1" ht="80.099999999999994" customHeight="1" x14ac:dyDescent="0.25">
      <c r="A1799" s="9">
        <f t="shared" ref="A1799" si="495">A1798+1</f>
        <v>1757</v>
      </c>
      <c r="B1799" s="9">
        <f t="shared" si="492"/>
        <v>70</v>
      </c>
      <c r="C1799" s="9" t="s">
        <v>1518</v>
      </c>
      <c r="D1799" s="10" t="s">
        <v>926</v>
      </c>
      <c r="E1799" s="9" t="s">
        <v>926</v>
      </c>
      <c r="F1799" s="9" t="s">
        <v>2782</v>
      </c>
      <c r="G1799" s="9" t="s">
        <v>926</v>
      </c>
      <c r="H1799" s="9" t="s">
        <v>2850</v>
      </c>
      <c r="I1799" s="64">
        <v>5530123369379</v>
      </c>
      <c r="J1799" s="28">
        <v>3366212612</v>
      </c>
      <c r="K1799" s="9" t="s">
        <v>2782</v>
      </c>
      <c r="L1799" s="9">
        <v>30.175000000000001</v>
      </c>
      <c r="M1799" s="9">
        <v>67.900999999999996</v>
      </c>
      <c r="N1799" s="9" t="s">
        <v>6</v>
      </c>
      <c r="O1799" s="9" t="s">
        <v>106</v>
      </c>
      <c r="P1799" s="9" t="s">
        <v>8</v>
      </c>
      <c r="Q1799" s="9"/>
      <c r="R1799" s="9">
        <v>2</v>
      </c>
      <c r="S1799" s="9"/>
      <c r="T1799" s="9" t="s">
        <v>2773</v>
      </c>
      <c r="U1799" s="9">
        <v>25800</v>
      </c>
      <c r="V1799" s="9" t="s">
        <v>10</v>
      </c>
      <c r="W1799" s="10" t="s">
        <v>107</v>
      </c>
      <c r="X1799" s="9" t="s">
        <v>2774</v>
      </c>
    </row>
    <row r="1800" spans="1:24" s="4" customFormat="1" ht="80.099999999999994" customHeight="1" x14ac:dyDescent="0.25">
      <c r="A1800" s="9">
        <f t="shared" ref="A1800" si="496">A1799+1</f>
        <v>1758</v>
      </c>
      <c r="B1800" s="9">
        <f t="shared" si="492"/>
        <v>71</v>
      </c>
      <c r="C1800" s="9" t="s">
        <v>1518</v>
      </c>
      <c r="D1800" s="10" t="s">
        <v>926</v>
      </c>
      <c r="E1800" s="9" t="s">
        <v>926</v>
      </c>
      <c r="F1800" s="9" t="s">
        <v>2782</v>
      </c>
      <c r="G1800" s="9" t="s">
        <v>926</v>
      </c>
      <c r="H1800" s="9" t="s">
        <v>1172</v>
      </c>
      <c r="I1800" s="64">
        <v>5530126192291</v>
      </c>
      <c r="J1800" s="28">
        <v>3333893343</v>
      </c>
      <c r="K1800" s="9" t="s">
        <v>2782</v>
      </c>
      <c r="L1800" s="9">
        <v>30.175999999999998</v>
      </c>
      <c r="M1800" s="9">
        <v>67.894999999999996</v>
      </c>
      <c r="N1800" s="9" t="s">
        <v>6</v>
      </c>
      <c r="O1800" s="9" t="s">
        <v>106</v>
      </c>
      <c r="P1800" s="9" t="s">
        <v>8</v>
      </c>
      <c r="Q1800" s="9"/>
      <c r="R1800" s="9">
        <v>2</v>
      </c>
      <c r="S1800" s="9"/>
      <c r="T1800" s="9" t="s">
        <v>2773</v>
      </c>
      <c r="U1800" s="9">
        <v>25800</v>
      </c>
      <c r="V1800" s="9" t="s">
        <v>10</v>
      </c>
      <c r="W1800" s="10" t="s">
        <v>107</v>
      </c>
      <c r="X1800" s="9" t="s">
        <v>2774</v>
      </c>
    </row>
    <row r="1801" spans="1:24" s="4" customFormat="1" ht="80.099999999999994" customHeight="1" x14ac:dyDescent="0.25">
      <c r="A1801" s="9">
        <f t="shared" ref="A1801" si="497">A1800+1</f>
        <v>1759</v>
      </c>
      <c r="B1801" s="9">
        <f t="shared" si="492"/>
        <v>72</v>
      </c>
      <c r="C1801" s="9" t="s">
        <v>1518</v>
      </c>
      <c r="D1801" s="10" t="s">
        <v>926</v>
      </c>
      <c r="E1801" s="9" t="s">
        <v>926</v>
      </c>
      <c r="F1801" s="9" t="s">
        <v>2787</v>
      </c>
      <c r="G1801" s="9" t="s">
        <v>926</v>
      </c>
      <c r="H1801" s="9" t="s">
        <v>2851</v>
      </c>
      <c r="I1801" s="64">
        <v>5550103531935</v>
      </c>
      <c r="J1801" s="28" t="s">
        <v>835</v>
      </c>
      <c r="K1801" s="9" t="s">
        <v>2787</v>
      </c>
      <c r="L1801" s="9">
        <v>30.065000000000001</v>
      </c>
      <c r="M1801" s="9">
        <v>67.801000000000002</v>
      </c>
      <c r="N1801" s="9" t="s">
        <v>6</v>
      </c>
      <c r="O1801" s="9" t="s">
        <v>106</v>
      </c>
      <c r="P1801" s="9" t="s">
        <v>8</v>
      </c>
      <c r="Q1801" s="9"/>
      <c r="R1801" s="9">
        <v>3</v>
      </c>
      <c r="S1801" s="9"/>
      <c r="T1801" s="9" t="s">
        <v>2773</v>
      </c>
      <c r="U1801" s="9">
        <v>38700</v>
      </c>
      <c r="V1801" s="9" t="s">
        <v>10</v>
      </c>
      <c r="W1801" s="10" t="s">
        <v>107</v>
      </c>
      <c r="X1801" s="9" t="s">
        <v>2774</v>
      </c>
    </row>
    <row r="1802" spans="1:24" s="4" customFormat="1" ht="80.099999999999994" customHeight="1" x14ac:dyDescent="0.25">
      <c r="A1802" s="9">
        <f t="shared" ref="A1802" si="498">A1801+1</f>
        <v>1760</v>
      </c>
      <c r="B1802" s="9">
        <f t="shared" si="492"/>
        <v>73</v>
      </c>
      <c r="C1802" s="9" t="s">
        <v>1518</v>
      </c>
      <c r="D1802" s="10" t="s">
        <v>926</v>
      </c>
      <c r="E1802" s="9" t="s">
        <v>927</v>
      </c>
      <c r="F1802" s="9" t="s">
        <v>2782</v>
      </c>
      <c r="G1802" s="9" t="s">
        <v>927</v>
      </c>
      <c r="H1802" s="9" t="s">
        <v>2852</v>
      </c>
      <c r="I1802" s="64">
        <v>5530182973183</v>
      </c>
      <c r="J1802" s="28" t="s">
        <v>835</v>
      </c>
      <c r="K1802" s="9" t="s">
        <v>2782</v>
      </c>
      <c r="L1802" s="9">
        <v>30.164000000000001</v>
      </c>
      <c r="M1802" s="9">
        <v>67.899000000000001</v>
      </c>
      <c r="N1802" s="9" t="s">
        <v>6</v>
      </c>
      <c r="O1802" s="9" t="s">
        <v>106</v>
      </c>
      <c r="P1802" s="9" t="s">
        <v>8</v>
      </c>
      <c r="Q1802" s="9"/>
      <c r="R1802" s="9">
        <v>2</v>
      </c>
      <c r="S1802" s="9"/>
      <c r="T1802" s="9" t="s">
        <v>2773</v>
      </c>
      <c r="U1802" s="9">
        <v>25800</v>
      </c>
      <c r="V1802" s="9" t="s">
        <v>10</v>
      </c>
      <c r="W1802" s="10" t="s">
        <v>107</v>
      </c>
      <c r="X1802" s="9" t="s">
        <v>2774</v>
      </c>
    </row>
    <row r="1803" spans="1:24" s="4" customFormat="1" ht="80.099999999999994" customHeight="1" x14ac:dyDescent="0.25">
      <c r="A1803" s="9">
        <f t="shared" ref="A1803" si="499">A1802+1</f>
        <v>1761</v>
      </c>
      <c r="B1803" s="9">
        <f t="shared" si="492"/>
        <v>74</v>
      </c>
      <c r="C1803" s="9" t="s">
        <v>1518</v>
      </c>
      <c r="D1803" s="10" t="s">
        <v>926</v>
      </c>
      <c r="E1803" s="9" t="s">
        <v>927</v>
      </c>
      <c r="F1803" s="9" t="s">
        <v>2809</v>
      </c>
      <c r="G1803" s="9" t="s">
        <v>927</v>
      </c>
      <c r="H1803" s="9" t="s">
        <v>174</v>
      </c>
      <c r="I1803" s="64">
        <v>5550103522411</v>
      </c>
      <c r="J1803" s="28">
        <v>3334854689</v>
      </c>
      <c r="K1803" s="9" t="s">
        <v>2809</v>
      </c>
      <c r="L1803" s="9">
        <v>30.149000000000001</v>
      </c>
      <c r="M1803" s="9">
        <v>67.813999999999993</v>
      </c>
      <c r="N1803" s="9" t="s">
        <v>6</v>
      </c>
      <c r="O1803" s="9" t="s">
        <v>106</v>
      </c>
      <c r="P1803" s="9" t="s">
        <v>8</v>
      </c>
      <c r="Q1803" s="9"/>
      <c r="R1803" s="9">
        <v>2</v>
      </c>
      <c r="S1803" s="9"/>
      <c r="T1803" s="9" t="s">
        <v>2773</v>
      </c>
      <c r="U1803" s="9">
        <v>25800</v>
      </c>
      <c r="V1803" s="9" t="s">
        <v>10</v>
      </c>
      <c r="W1803" s="10" t="s">
        <v>107</v>
      </c>
      <c r="X1803" s="9" t="s">
        <v>2774</v>
      </c>
    </row>
    <row r="1804" spans="1:24" s="4" customFormat="1" ht="80.099999999999994" customHeight="1" x14ac:dyDescent="0.25">
      <c r="A1804" s="9">
        <f t="shared" ref="A1804" si="500">A1803+1</f>
        <v>1762</v>
      </c>
      <c r="B1804" s="9">
        <f t="shared" si="492"/>
        <v>75</v>
      </c>
      <c r="C1804" s="9" t="s">
        <v>1518</v>
      </c>
      <c r="D1804" s="10" t="s">
        <v>926</v>
      </c>
      <c r="E1804" s="9" t="s">
        <v>927</v>
      </c>
      <c r="F1804" s="9" t="s">
        <v>2809</v>
      </c>
      <c r="G1804" s="9" t="s">
        <v>927</v>
      </c>
      <c r="H1804" s="9" t="s">
        <v>2853</v>
      </c>
      <c r="I1804" s="64">
        <v>5530123335103</v>
      </c>
      <c r="J1804" s="28" t="s">
        <v>835</v>
      </c>
      <c r="K1804" s="9" t="s">
        <v>2809</v>
      </c>
      <c r="L1804" s="9">
        <v>30.138999999999999</v>
      </c>
      <c r="M1804" s="9">
        <v>67.802999999999997</v>
      </c>
      <c r="N1804" s="9" t="s">
        <v>6</v>
      </c>
      <c r="O1804" s="9" t="s">
        <v>106</v>
      </c>
      <c r="P1804" s="9" t="s">
        <v>8</v>
      </c>
      <c r="Q1804" s="9"/>
      <c r="R1804" s="9">
        <v>3</v>
      </c>
      <c r="S1804" s="9"/>
      <c r="T1804" s="9" t="s">
        <v>2773</v>
      </c>
      <c r="U1804" s="9">
        <v>38700</v>
      </c>
      <c r="V1804" s="9" t="s">
        <v>10</v>
      </c>
      <c r="W1804" s="10" t="s">
        <v>107</v>
      </c>
      <c r="X1804" s="9" t="s">
        <v>2774</v>
      </c>
    </row>
    <row r="1805" spans="1:24" s="4" customFormat="1" ht="80.099999999999994" customHeight="1" x14ac:dyDescent="0.25">
      <c r="A1805" s="9">
        <f t="shared" ref="A1805" si="501">A1804+1</f>
        <v>1763</v>
      </c>
      <c r="B1805" s="9">
        <f t="shared" si="492"/>
        <v>76</v>
      </c>
      <c r="C1805" s="9" t="s">
        <v>1518</v>
      </c>
      <c r="D1805" s="10" t="s">
        <v>926</v>
      </c>
      <c r="E1805" s="9" t="s">
        <v>927</v>
      </c>
      <c r="F1805" s="9" t="s">
        <v>2782</v>
      </c>
      <c r="G1805" s="9" t="s">
        <v>927</v>
      </c>
      <c r="H1805" s="9" t="s">
        <v>1259</v>
      </c>
      <c r="I1805" s="64">
        <v>5530125495463</v>
      </c>
      <c r="J1805" s="28">
        <v>3327855899</v>
      </c>
      <c r="K1805" s="9" t="s">
        <v>2782</v>
      </c>
      <c r="L1805" s="9">
        <v>30.19</v>
      </c>
      <c r="M1805" s="9">
        <v>67.876999999999995</v>
      </c>
      <c r="N1805" s="9" t="s">
        <v>6</v>
      </c>
      <c r="O1805" s="9" t="s">
        <v>106</v>
      </c>
      <c r="P1805" s="9" t="s">
        <v>8</v>
      </c>
      <c r="Q1805" s="9"/>
      <c r="R1805" s="9">
        <v>3</v>
      </c>
      <c r="S1805" s="9"/>
      <c r="T1805" s="9" t="s">
        <v>2773</v>
      </c>
      <c r="U1805" s="9">
        <v>38700</v>
      </c>
      <c r="V1805" s="9" t="s">
        <v>10</v>
      </c>
      <c r="W1805" s="10" t="s">
        <v>107</v>
      </c>
      <c r="X1805" s="9" t="s">
        <v>2774</v>
      </c>
    </row>
    <row r="1806" spans="1:24" s="4" customFormat="1" ht="80.099999999999994" customHeight="1" x14ac:dyDescent="0.25">
      <c r="A1806" s="9">
        <f t="shared" ref="A1806" si="502">A1805+1</f>
        <v>1764</v>
      </c>
      <c r="B1806" s="9">
        <f t="shared" si="492"/>
        <v>77</v>
      </c>
      <c r="C1806" s="9" t="s">
        <v>1518</v>
      </c>
      <c r="D1806" s="10" t="s">
        <v>926</v>
      </c>
      <c r="E1806" s="9" t="s">
        <v>927</v>
      </c>
      <c r="F1806" s="9" t="s">
        <v>2782</v>
      </c>
      <c r="G1806" s="9" t="s">
        <v>927</v>
      </c>
      <c r="H1806" s="9" t="s">
        <v>2854</v>
      </c>
      <c r="I1806" s="64">
        <v>5530179453857</v>
      </c>
      <c r="J1806" s="28">
        <v>3342894174</v>
      </c>
      <c r="K1806" s="9" t="s">
        <v>2782</v>
      </c>
      <c r="L1806" s="9">
        <v>30.189</v>
      </c>
      <c r="M1806" s="9">
        <v>67.069000000000003</v>
      </c>
      <c r="N1806" s="9" t="s">
        <v>6</v>
      </c>
      <c r="O1806" s="9" t="s">
        <v>106</v>
      </c>
      <c r="P1806" s="9" t="s">
        <v>8</v>
      </c>
      <c r="Q1806" s="9"/>
      <c r="R1806" s="9">
        <v>3</v>
      </c>
      <c r="S1806" s="9"/>
      <c r="T1806" s="9" t="s">
        <v>2773</v>
      </c>
      <c r="U1806" s="9">
        <v>38700</v>
      </c>
      <c r="V1806" s="9" t="s">
        <v>10</v>
      </c>
      <c r="W1806" s="10" t="s">
        <v>107</v>
      </c>
      <c r="X1806" s="9" t="s">
        <v>2774</v>
      </c>
    </row>
    <row r="1807" spans="1:24" s="4" customFormat="1" ht="80.099999999999994" customHeight="1" x14ac:dyDescent="0.25">
      <c r="A1807" s="9">
        <f t="shared" ref="A1807" si="503">A1806+1</f>
        <v>1765</v>
      </c>
      <c r="B1807" s="9">
        <f t="shared" si="492"/>
        <v>78</v>
      </c>
      <c r="C1807" s="9" t="s">
        <v>1518</v>
      </c>
      <c r="D1807" s="10" t="s">
        <v>926</v>
      </c>
      <c r="E1807" s="9" t="s">
        <v>927</v>
      </c>
      <c r="F1807" s="9" t="s">
        <v>2782</v>
      </c>
      <c r="G1807" s="9" t="s">
        <v>927</v>
      </c>
      <c r="H1807" s="9" t="s">
        <v>2855</v>
      </c>
      <c r="I1807" s="64">
        <v>5550108490457</v>
      </c>
      <c r="J1807" s="28">
        <v>3331476397</v>
      </c>
      <c r="K1807" s="9" t="s">
        <v>2782</v>
      </c>
      <c r="L1807" s="9">
        <v>30.065000000000001</v>
      </c>
      <c r="M1807" s="9">
        <v>67.811000000000007</v>
      </c>
      <c r="N1807" s="9" t="s">
        <v>6</v>
      </c>
      <c r="O1807" s="9" t="s">
        <v>106</v>
      </c>
      <c r="P1807" s="9" t="s">
        <v>8</v>
      </c>
      <c r="Q1807" s="9"/>
      <c r="R1807" s="9">
        <v>3</v>
      </c>
      <c r="S1807" s="9"/>
      <c r="T1807" s="9" t="s">
        <v>2773</v>
      </c>
      <c r="U1807" s="9">
        <v>38700</v>
      </c>
      <c r="V1807" s="9" t="s">
        <v>10</v>
      </c>
      <c r="W1807" s="10" t="s">
        <v>107</v>
      </c>
      <c r="X1807" s="9" t="s">
        <v>2774</v>
      </c>
    </row>
    <row r="1808" spans="1:24" s="4" customFormat="1" ht="80.099999999999994" customHeight="1" x14ac:dyDescent="0.25">
      <c r="A1808" s="9">
        <f t="shared" ref="A1808" si="504">A1807+1</f>
        <v>1766</v>
      </c>
      <c r="B1808" s="9">
        <f t="shared" si="492"/>
        <v>79</v>
      </c>
      <c r="C1808" s="9" t="s">
        <v>1518</v>
      </c>
      <c r="D1808" s="10" t="s">
        <v>926</v>
      </c>
      <c r="E1808" s="9" t="s">
        <v>927</v>
      </c>
      <c r="F1808" s="9" t="s">
        <v>2856</v>
      </c>
      <c r="G1808" s="9" t="s">
        <v>927</v>
      </c>
      <c r="H1808" s="9" t="s">
        <v>2857</v>
      </c>
      <c r="I1808" s="64">
        <v>5550103447581</v>
      </c>
      <c r="J1808" s="28">
        <v>3327856292</v>
      </c>
      <c r="K1808" s="9" t="s">
        <v>2856</v>
      </c>
      <c r="L1808" s="9">
        <v>30.065100000000001</v>
      </c>
      <c r="M1808" s="9">
        <v>67.774000000000001</v>
      </c>
      <c r="N1808" s="9" t="s">
        <v>6</v>
      </c>
      <c r="O1808" s="9" t="s">
        <v>106</v>
      </c>
      <c r="P1808" s="9" t="s">
        <v>8</v>
      </c>
      <c r="Q1808" s="9"/>
      <c r="R1808" s="9">
        <v>3</v>
      </c>
      <c r="S1808" s="9"/>
      <c r="T1808" s="9" t="s">
        <v>2773</v>
      </c>
      <c r="U1808" s="9">
        <v>38700</v>
      </c>
      <c r="V1808" s="9" t="s">
        <v>10</v>
      </c>
      <c r="W1808" s="10" t="s">
        <v>107</v>
      </c>
      <c r="X1808" s="9" t="s">
        <v>2774</v>
      </c>
    </row>
    <row r="1809" spans="1:24" s="4" customFormat="1" ht="80.099999999999994" customHeight="1" x14ac:dyDescent="0.25">
      <c r="A1809" s="9">
        <f t="shared" ref="A1809" si="505">A1808+1</f>
        <v>1767</v>
      </c>
      <c r="B1809" s="9">
        <f t="shared" si="492"/>
        <v>80</v>
      </c>
      <c r="C1809" s="9" t="s">
        <v>1518</v>
      </c>
      <c r="D1809" s="10" t="s">
        <v>926</v>
      </c>
      <c r="E1809" s="9" t="s">
        <v>926</v>
      </c>
      <c r="F1809" s="9" t="s">
        <v>2800</v>
      </c>
      <c r="G1809" s="9" t="s">
        <v>926</v>
      </c>
      <c r="H1809" s="9" t="s">
        <v>2858</v>
      </c>
      <c r="I1809" s="64">
        <v>5550103428851</v>
      </c>
      <c r="J1809" s="28">
        <v>3333132233</v>
      </c>
      <c r="K1809" s="9" t="s">
        <v>2800</v>
      </c>
      <c r="L1809" s="9">
        <v>30.050999999999998</v>
      </c>
      <c r="M1809" s="9">
        <v>67.748999999999995</v>
      </c>
      <c r="N1809" s="9" t="s">
        <v>6</v>
      </c>
      <c r="O1809" s="9" t="s">
        <v>106</v>
      </c>
      <c r="P1809" s="9" t="s">
        <v>8</v>
      </c>
      <c r="Q1809" s="9"/>
      <c r="R1809" s="9">
        <v>3</v>
      </c>
      <c r="S1809" s="9"/>
      <c r="T1809" s="9" t="s">
        <v>2773</v>
      </c>
      <c r="U1809" s="9">
        <v>38700</v>
      </c>
      <c r="V1809" s="9" t="s">
        <v>10</v>
      </c>
      <c r="W1809" s="10" t="s">
        <v>107</v>
      </c>
      <c r="X1809" s="9" t="s">
        <v>2774</v>
      </c>
    </row>
    <row r="1810" spans="1:24" s="4" customFormat="1" ht="80.099999999999994" customHeight="1" x14ac:dyDescent="0.25">
      <c r="A1810" s="9">
        <f t="shared" ref="A1810" si="506">A1809+1</f>
        <v>1768</v>
      </c>
      <c r="B1810" s="9">
        <f t="shared" si="492"/>
        <v>81</v>
      </c>
      <c r="C1810" s="9" t="s">
        <v>1518</v>
      </c>
      <c r="D1810" s="10" t="s">
        <v>926</v>
      </c>
      <c r="E1810" s="9" t="s">
        <v>926</v>
      </c>
      <c r="F1810" s="9" t="s">
        <v>2782</v>
      </c>
      <c r="G1810" s="9" t="s">
        <v>926</v>
      </c>
      <c r="H1810" s="9" t="s">
        <v>2859</v>
      </c>
      <c r="I1810" s="64">
        <v>5550103470665</v>
      </c>
      <c r="J1810" s="28">
        <v>3333141675</v>
      </c>
      <c r="K1810" s="9" t="s">
        <v>2782</v>
      </c>
      <c r="L1810" s="9">
        <v>30.164000000000001</v>
      </c>
      <c r="M1810" s="9">
        <v>67.819000000000003</v>
      </c>
      <c r="N1810" s="9" t="s">
        <v>6</v>
      </c>
      <c r="O1810" s="9" t="s">
        <v>106</v>
      </c>
      <c r="P1810" s="9" t="s">
        <v>8</v>
      </c>
      <c r="Q1810" s="9"/>
      <c r="R1810" s="9">
        <v>3</v>
      </c>
      <c r="S1810" s="9"/>
      <c r="T1810" s="9" t="s">
        <v>2773</v>
      </c>
      <c r="U1810" s="9">
        <v>38700</v>
      </c>
      <c r="V1810" s="9" t="s">
        <v>10</v>
      </c>
      <c r="W1810" s="10" t="s">
        <v>107</v>
      </c>
      <c r="X1810" s="9" t="s">
        <v>2774</v>
      </c>
    </row>
    <row r="1811" spans="1:24" s="4" customFormat="1" ht="80.099999999999994" customHeight="1" x14ac:dyDescent="0.25">
      <c r="A1811" s="9">
        <f t="shared" ref="A1811" si="507">A1810+1</f>
        <v>1769</v>
      </c>
      <c r="B1811" s="9">
        <f t="shared" si="492"/>
        <v>82</v>
      </c>
      <c r="C1811" s="9" t="s">
        <v>1518</v>
      </c>
      <c r="D1811" s="10" t="s">
        <v>926</v>
      </c>
      <c r="E1811" s="9" t="s">
        <v>926</v>
      </c>
      <c r="F1811" s="9" t="s">
        <v>2782</v>
      </c>
      <c r="G1811" s="9" t="s">
        <v>926</v>
      </c>
      <c r="H1811" s="9" t="s">
        <v>302</v>
      </c>
      <c r="I1811" s="64">
        <v>5550103417017</v>
      </c>
      <c r="J1811" s="28">
        <v>3331211218</v>
      </c>
      <c r="K1811" s="9" t="s">
        <v>2782</v>
      </c>
      <c r="L1811" s="9">
        <v>30.170999999999999</v>
      </c>
      <c r="M1811" s="9" t="s">
        <v>8091</v>
      </c>
      <c r="N1811" s="9" t="s">
        <v>6</v>
      </c>
      <c r="O1811" s="9" t="s">
        <v>106</v>
      </c>
      <c r="P1811" s="9" t="s">
        <v>8</v>
      </c>
      <c r="Q1811" s="9"/>
      <c r="R1811" s="9">
        <v>3</v>
      </c>
      <c r="S1811" s="9"/>
      <c r="T1811" s="9" t="s">
        <v>2773</v>
      </c>
      <c r="U1811" s="9">
        <v>38700</v>
      </c>
      <c r="V1811" s="9" t="s">
        <v>10</v>
      </c>
      <c r="W1811" s="10" t="s">
        <v>107</v>
      </c>
      <c r="X1811" s="9" t="s">
        <v>2774</v>
      </c>
    </row>
    <row r="1812" spans="1:24" s="4" customFormat="1" ht="80.099999999999994" customHeight="1" x14ac:dyDescent="0.25">
      <c r="A1812" s="9">
        <f t="shared" ref="A1812" si="508">A1811+1</f>
        <v>1770</v>
      </c>
      <c r="B1812" s="9">
        <f t="shared" si="492"/>
        <v>83</v>
      </c>
      <c r="C1812" s="9" t="s">
        <v>1518</v>
      </c>
      <c r="D1812" s="10" t="s">
        <v>926</v>
      </c>
      <c r="E1812" s="9" t="s">
        <v>927</v>
      </c>
      <c r="F1812" s="9" t="s">
        <v>2782</v>
      </c>
      <c r="G1812" s="9" t="s">
        <v>927</v>
      </c>
      <c r="H1812" s="9" t="s">
        <v>2860</v>
      </c>
      <c r="I1812" s="64">
        <v>5530211033297</v>
      </c>
      <c r="J1812" s="28" t="s">
        <v>835</v>
      </c>
      <c r="K1812" s="9" t="s">
        <v>2782</v>
      </c>
      <c r="L1812" s="9">
        <v>30.190999999999999</v>
      </c>
      <c r="M1812" s="9">
        <v>67.843999999999994</v>
      </c>
      <c r="N1812" s="9" t="s">
        <v>6</v>
      </c>
      <c r="O1812" s="9" t="s">
        <v>106</v>
      </c>
      <c r="P1812" s="9" t="s">
        <v>8</v>
      </c>
      <c r="Q1812" s="9"/>
      <c r="R1812" s="9">
        <v>2</v>
      </c>
      <c r="S1812" s="9"/>
      <c r="T1812" s="9" t="s">
        <v>2773</v>
      </c>
      <c r="U1812" s="9">
        <v>25800</v>
      </c>
      <c r="V1812" s="9" t="s">
        <v>10</v>
      </c>
      <c r="W1812" s="10" t="s">
        <v>107</v>
      </c>
      <c r="X1812" s="9" t="s">
        <v>2774</v>
      </c>
    </row>
    <row r="1813" spans="1:24" s="4" customFormat="1" ht="80.099999999999994" customHeight="1" x14ac:dyDescent="0.25">
      <c r="A1813" s="9">
        <f t="shared" ref="A1813" si="509">A1812+1</f>
        <v>1771</v>
      </c>
      <c r="B1813" s="9">
        <f t="shared" si="492"/>
        <v>84</v>
      </c>
      <c r="C1813" s="9" t="s">
        <v>1518</v>
      </c>
      <c r="D1813" s="10" t="s">
        <v>926</v>
      </c>
      <c r="E1813" s="9" t="s">
        <v>927</v>
      </c>
      <c r="F1813" s="9" t="s">
        <v>2809</v>
      </c>
      <c r="G1813" s="9" t="s">
        <v>927</v>
      </c>
      <c r="H1813" s="9" t="s">
        <v>2861</v>
      </c>
      <c r="I1813" s="64">
        <v>5530123353617</v>
      </c>
      <c r="J1813" s="28">
        <v>3322314397</v>
      </c>
      <c r="K1813" s="9" t="s">
        <v>2809</v>
      </c>
      <c r="L1813" s="9">
        <v>30.164000000000001</v>
      </c>
      <c r="M1813" s="9">
        <v>67.819000000000003</v>
      </c>
      <c r="N1813" s="9" t="s">
        <v>6</v>
      </c>
      <c r="O1813" s="9" t="s">
        <v>106</v>
      </c>
      <c r="P1813" s="9" t="s">
        <v>8</v>
      </c>
      <c r="Q1813" s="9"/>
      <c r="R1813" s="9">
        <v>2</v>
      </c>
      <c r="S1813" s="9"/>
      <c r="T1813" s="9" t="s">
        <v>2773</v>
      </c>
      <c r="U1813" s="9">
        <v>25800</v>
      </c>
      <c r="V1813" s="9" t="s">
        <v>10</v>
      </c>
      <c r="W1813" s="10" t="s">
        <v>107</v>
      </c>
      <c r="X1813" s="9" t="s">
        <v>2774</v>
      </c>
    </row>
    <row r="1814" spans="1:24" s="4" customFormat="1" ht="80.099999999999994" customHeight="1" x14ac:dyDescent="0.25">
      <c r="A1814" s="9">
        <f t="shared" ref="A1814" si="510">A1813+1</f>
        <v>1772</v>
      </c>
      <c r="B1814" s="9">
        <f t="shared" si="492"/>
        <v>85</v>
      </c>
      <c r="C1814" s="9" t="s">
        <v>1518</v>
      </c>
      <c r="D1814" s="10" t="s">
        <v>926</v>
      </c>
      <c r="E1814" s="9" t="s">
        <v>927</v>
      </c>
      <c r="F1814" s="9" t="s">
        <v>2809</v>
      </c>
      <c r="G1814" s="9" t="s">
        <v>927</v>
      </c>
      <c r="H1814" s="9" t="s">
        <v>2862</v>
      </c>
      <c r="I1814" s="64">
        <v>5530108563683</v>
      </c>
      <c r="J1814" s="28" t="s">
        <v>835</v>
      </c>
      <c r="K1814" s="9" t="s">
        <v>2809</v>
      </c>
      <c r="L1814" s="9">
        <v>30.170999999999999</v>
      </c>
      <c r="M1814" s="9">
        <v>67.834000000000003</v>
      </c>
      <c r="N1814" s="9" t="s">
        <v>6</v>
      </c>
      <c r="O1814" s="9" t="s">
        <v>106</v>
      </c>
      <c r="P1814" s="9" t="s">
        <v>8</v>
      </c>
      <c r="Q1814" s="9"/>
      <c r="R1814" s="9">
        <v>2</v>
      </c>
      <c r="S1814" s="9"/>
      <c r="T1814" s="9" t="s">
        <v>2773</v>
      </c>
      <c r="U1814" s="9">
        <v>25800</v>
      </c>
      <c r="V1814" s="9" t="s">
        <v>10</v>
      </c>
      <c r="W1814" s="10" t="s">
        <v>107</v>
      </c>
      <c r="X1814" s="9" t="s">
        <v>2774</v>
      </c>
    </row>
    <row r="1815" spans="1:24" s="4" customFormat="1" ht="80.099999999999994" customHeight="1" x14ac:dyDescent="0.25">
      <c r="A1815" s="9">
        <f t="shared" ref="A1815" si="511">A1814+1</f>
        <v>1773</v>
      </c>
      <c r="B1815" s="9">
        <f t="shared" si="492"/>
        <v>86</v>
      </c>
      <c r="C1815" s="9" t="s">
        <v>1518</v>
      </c>
      <c r="D1815" s="10" t="s">
        <v>926</v>
      </c>
      <c r="E1815" s="9" t="s">
        <v>927</v>
      </c>
      <c r="F1815" s="9" t="s">
        <v>2863</v>
      </c>
      <c r="G1815" s="9" t="s">
        <v>927</v>
      </c>
      <c r="H1815" s="9" t="s">
        <v>2864</v>
      </c>
      <c r="I1815" s="64">
        <v>5530118999451</v>
      </c>
      <c r="J1815" s="28" t="s">
        <v>835</v>
      </c>
      <c r="K1815" s="9" t="s">
        <v>2863</v>
      </c>
      <c r="L1815" s="9">
        <v>30.065000000000001</v>
      </c>
      <c r="M1815" s="9">
        <v>67.748999999999995</v>
      </c>
      <c r="N1815" s="9" t="s">
        <v>6</v>
      </c>
      <c r="O1815" s="9" t="s">
        <v>106</v>
      </c>
      <c r="P1815" s="9" t="s">
        <v>8</v>
      </c>
      <c r="Q1815" s="9"/>
      <c r="R1815" s="9">
        <v>2</v>
      </c>
      <c r="S1815" s="9"/>
      <c r="T1815" s="9" t="s">
        <v>2773</v>
      </c>
      <c r="U1815" s="9">
        <v>25800</v>
      </c>
      <c r="V1815" s="9" t="s">
        <v>10</v>
      </c>
      <c r="W1815" s="10" t="s">
        <v>107</v>
      </c>
      <c r="X1815" s="9" t="s">
        <v>2774</v>
      </c>
    </row>
    <row r="1816" spans="1:24" s="4" customFormat="1" ht="80.099999999999994" customHeight="1" x14ac:dyDescent="0.25">
      <c r="A1816" s="9">
        <f t="shared" ref="A1816" si="512">A1815+1</f>
        <v>1774</v>
      </c>
      <c r="B1816" s="9">
        <f t="shared" si="492"/>
        <v>87</v>
      </c>
      <c r="C1816" s="9" t="s">
        <v>1518</v>
      </c>
      <c r="D1816" s="10" t="s">
        <v>926</v>
      </c>
      <c r="E1816" s="9" t="s">
        <v>927</v>
      </c>
      <c r="F1816" s="9" t="s">
        <v>2863</v>
      </c>
      <c r="G1816" s="9" t="s">
        <v>927</v>
      </c>
      <c r="H1816" s="9" t="s">
        <v>2865</v>
      </c>
      <c r="I1816" s="64">
        <v>5530134619993</v>
      </c>
      <c r="J1816" s="28" t="s">
        <v>835</v>
      </c>
      <c r="K1816" s="9" t="s">
        <v>2863</v>
      </c>
      <c r="L1816" s="9">
        <v>30.050999999999998</v>
      </c>
      <c r="M1816" s="9">
        <v>67.724000000000004</v>
      </c>
      <c r="N1816" s="9" t="s">
        <v>6</v>
      </c>
      <c r="O1816" s="9" t="s">
        <v>106</v>
      </c>
      <c r="P1816" s="9" t="s">
        <v>8</v>
      </c>
      <c r="Q1816" s="9"/>
      <c r="R1816" s="9">
        <v>2</v>
      </c>
      <c r="S1816" s="9"/>
      <c r="T1816" s="9" t="s">
        <v>2773</v>
      </c>
      <c r="U1816" s="9">
        <v>25800</v>
      </c>
      <c r="V1816" s="9" t="s">
        <v>10</v>
      </c>
      <c r="W1816" s="10" t="s">
        <v>107</v>
      </c>
      <c r="X1816" s="9" t="s">
        <v>2774</v>
      </c>
    </row>
    <row r="1817" spans="1:24" s="4" customFormat="1" ht="80.099999999999994" customHeight="1" x14ac:dyDescent="0.25">
      <c r="A1817" s="9">
        <f t="shared" ref="A1817" si="513">A1816+1</f>
        <v>1775</v>
      </c>
      <c r="B1817" s="9">
        <f t="shared" si="492"/>
        <v>88</v>
      </c>
      <c r="C1817" s="9" t="s">
        <v>1518</v>
      </c>
      <c r="D1817" s="10" t="s">
        <v>926</v>
      </c>
      <c r="E1817" s="9" t="s">
        <v>927</v>
      </c>
      <c r="F1817" s="9" t="s">
        <v>2809</v>
      </c>
      <c r="G1817" s="9" t="s">
        <v>927</v>
      </c>
      <c r="H1817" s="9" t="s">
        <v>2866</v>
      </c>
      <c r="I1817" s="64">
        <v>5530196757611</v>
      </c>
      <c r="J1817" s="28" t="s">
        <v>835</v>
      </c>
      <c r="K1817" s="9" t="s">
        <v>2809</v>
      </c>
      <c r="L1817" s="9">
        <v>30.172000000000001</v>
      </c>
      <c r="M1817" s="9">
        <v>67.820999999999998</v>
      </c>
      <c r="N1817" s="9" t="s">
        <v>6</v>
      </c>
      <c r="O1817" s="9" t="s">
        <v>106</v>
      </c>
      <c r="P1817" s="9" t="s">
        <v>8</v>
      </c>
      <c r="Q1817" s="9"/>
      <c r="R1817" s="9">
        <v>2</v>
      </c>
      <c r="S1817" s="9"/>
      <c r="T1817" s="9" t="s">
        <v>2773</v>
      </c>
      <c r="U1817" s="9">
        <v>25800</v>
      </c>
      <c r="V1817" s="9" t="s">
        <v>10</v>
      </c>
      <c r="W1817" s="10" t="s">
        <v>107</v>
      </c>
      <c r="X1817" s="9" t="s">
        <v>2774</v>
      </c>
    </row>
    <row r="1818" spans="1:24" s="4" customFormat="1" ht="80.099999999999994" customHeight="1" x14ac:dyDescent="0.25">
      <c r="A1818" s="9">
        <f t="shared" ref="A1818" si="514">A1817+1</f>
        <v>1776</v>
      </c>
      <c r="B1818" s="9">
        <f t="shared" si="492"/>
        <v>89</v>
      </c>
      <c r="C1818" s="9" t="s">
        <v>1518</v>
      </c>
      <c r="D1818" s="10" t="s">
        <v>926</v>
      </c>
      <c r="E1818" s="9" t="s">
        <v>926</v>
      </c>
      <c r="F1818" s="9" t="s">
        <v>2809</v>
      </c>
      <c r="G1818" s="9" t="s">
        <v>926</v>
      </c>
      <c r="H1818" s="9" t="s">
        <v>2867</v>
      </c>
      <c r="I1818" s="64">
        <v>5550103657983</v>
      </c>
      <c r="J1818" s="28">
        <v>3313470969</v>
      </c>
      <c r="K1818" s="9" t="s">
        <v>2809</v>
      </c>
      <c r="L1818" s="9">
        <v>30.172999999999998</v>
      </c>
      <c r="M1818" s="9">
        <v>67.790999999999997</v>
      </c>
      <c r="N1818" s="9" t="s">
        <v>6</v>
      </c>
      <c r="O1818" s="9" t="s">
        <v>106</v>
      </c>
      <c r="P1818" s="9" t="s">
        <v>8</v>
      </c>
      <c r="Q1818" s="9"/>
      <c r="R1818" s="9">
        <v>3</v>
      </c>
      <c r="S1818" s="9"/>
      <c r="T1818" s="9" t="s">
        <v>2773</v>
      </c>
      <c r="U1818" s="9">
        <v>38700</v>
      </c>
      <c r="V1818" s="9" t="s">
        <v>10</v>
      </c>
      <c r="W1818" s="10" t="s">
        <v>107</v>
      </c>
      <c r="X1818" s="9" t="s">
        <v>2774</v>
      </c>
    </row>
    <row r="1819" spans="1:24" s="4" customFormat="1" ht="80.099999999999994" customHeight="1" x14ac:dyDescent="0.25">
      <c r="A1819" s="9">
        <f t="shared" ref="A1819" si="515">A1818+1</f>
        <v>1777</v>
      </c>
      <c r="B1819" s="9">
        <f t="shared" si="492"/>
        <v>90</v>
      </c>
      <c r="C1819" s="9" t="s">
        <v>1518</v>
      </c>
      <c r="D1819" s="10" t="s">
        <v>926</v>
      </c>
      <c r="E1819" s="9" t="s">
        <v>926</v>
      </c>
      <c r="F1819" s="9" t="s">
        <v>2793</v>
      </c>
      <c r="G1819" s="9" t="s">
        <v>926</v>
      </c>
      <c r="H1819" s="9" t="s">
        <v>2868</v>
      </c>
      <c r="I1819" s="64">
        <v>5520123362173</v>
      </c>
      <c r="J1819" s="28">
        <v>3339129765</v>
      </c>
      <c r="K1819" s="9" t="s">
        <v>2793</v>
      </c>
      <c r="L1819" s="9">
        <v>30.013000000000002</v>
      </c>
      <c r="M1819" s="9">
        <v>67.683000000000007</v>
      </c>
      <c r="N1819" s="9" t="s">
        <v>6</v>
      </c>
      <c r="O1819" s="9" t="s">
        <v>106</v>
      </c>
      <c r="P1819" s="9" t="s">
        <v>8</v>
      </c>
      <c r="Q1819" s="9"/>
      <c r="R1819" s="9">
        <v>3</v>
      </c>
      <c r="S1819" s="9"/>
      <c r="T1819" s="9" t="s">
        <v>2773</v>
      </c>
      <c r="U1819" s="9">
        <v>38700</v>
      </c>
      <c r="V1819" s="9" t="s">
        <v>10</v>
      </c>
      <c r="W1819" s="10" t="s">
        <v>107</v>
      </c>
      <c r="X1819" s="9" t="s">
        <v>2774</v>
      </c>
    </row>
    <row r="1820" spans="1:24" s="4" customFormat="1" ht="80.099999999999994" customHeight="1" x14ac:dyDescent="0.25">
      <c r="A1820" s="9">
        <f t="shared" ref="A1820" si="516">A1819+1</f>
        <v>1778</v>
      </c>
      <c r="B1820" s="9">
        <f t="shared" si="492"/>
        <v>91</v>
      </c>
      <c r="C1820" s="9" t="s">
        <v>1518</v>
      </c>
      <c r="D1820" s="10" t="s">
        <v>926</v>
      </c>
      <c r="E1820" s="9" t="s">
        <v>926</v>
      </c>
      <c r="F1820" s="9" t="s">
        <v>2789</v>
      </c>
      <c r="G1820" s="9" t="s">
        <v>926</v>
      </c>
      <c r="H1820" s="9" t="s">
        <v>2441</v>
      </c>
      <c r="I1820" s="64">
        <v>5530123323045</v>
      </c>
      <c r="J1820" s="28">
        <v>3333233211</v>
      </c>
      <c r="K1820" s="9" t="s">
        <v>2789</v>
      </c>
      <c r="L1820" s="9">
        <v>30.064</v>
      </c>
      <c r="M1820" s="9">
        <v>67.721000000000004</v>
      </c>
      <c r="N1820" s="9" t="s">
        <v>6</v>
      </c>
      <c r="O1820" s="9" t="s">
        <v>106</v>
      </c>
      <c r="P1820" s="9" t="s">
        <v>8</v>
      </c>
      <c r="Q1820" s="9"/>
      <c r="R1820" s="9">
        <v>4</v>
      </c>
      <c r="S1820" s="9"/>
      <c r="T1820" s="9" t="s">
        <v>2773</v>
      </c>
      <c r="U1820" s="9">
        <v>51600</v>
      </c>
      <c r="V1820" s="9" t="s">
        <v>10</v>
      </c>
      <c r="W1820" s="10" t="s">
        <v>107</v>
      </c>
      <c r="X1820" s="9" t="s">
        <v>2774</v>
      </c>
    </row>
    <row r="1821" spans="1:24" s="4" customFormat="1" ht="80.099999999999994" customHeight="1" x14ac:dyDescent="0.25">
      <c r="A1821" s="9">
        <f t="shared" ref="A1821" si="517">A1820+1</f>
        <v>1779</v>
      </c>
      <c r="B1821" s="9">
        <f t="shared" si="492"/>
        <v>92</v>
      </c>
      <c r="C1821" s="9" t="s">
        <v>1518</v>
      </c>
      <c r="D1821" s="10" t="s">
        <v>926</v>
      </c>
      <c r="E1821" s="9" t="s">
        <v>927</v>
      </c>
      <c r="F1821" s="9" t="s">
        <v>2811</v>
      </c>
      <c r="G1821" s="9" t="s">
        <v>927</v>
      </c>
      <c r="H1821" s="9" t="s">
        <v>2869</v>
      </c>
      <c r="I1821" s="64">
        <v>5550103588451</v>
      </c>
      <c r="J1821" s="28">
        <v>3360228759</v>
      </c>
      <c r="K1821" s="9" t="s">
        <v>2811</v>
      </c>
      <c r="L1821" s="9">
        <v>30.053999999999998</v>
      </c>
      <c r="M1821" s="9">
        <v>67.690100000000001</v>
      </c>
      <c r="N1821" s="9" t="s">
        <v>6</v>
      </c>
      <c r="O1821" s="9" t="s">
        <v>106</v>
      </c>
      <c r="P1821" s="9" t="s">
        <v>8</v>
      </c>
      <c r="Q1821" s="9"/>
      <c r="R1821" s="9">
        <v>4</v>
      </c>
      <c r="S1821" s="9"/>
      <c r="T1821" s="9" t="s">
        <v>2773</v>
      </c>
      <c r="U1821" s="9">
        <v>38700</v>
      </c>
      <c r="V1821" s="9" t="s">
        <v>10</v>
      </c>
      <c r="W1821" s="10" t="s">
        <v>107</v>
      </c>
      <c r="X1821" s="9" t="s">
        <v>2774</v>
      </c>
    </row>
    <row r="1822" spans="1:24" s="4" customFormat="1" ht="80.099999999999994" customHeight="1" x14ac:dyDescent="0.25">
      <c r="A1822" s="9">
        <f t="shared" ref="A1822" si="518">A1821+1</f>
        <v>1780</v>
      </c>
      <c r="B1822" s="9">
        <f t="shared" si="492"/>
        <v>93</v>
      </c>
      <c r="C1822" s="9" t="s">
        <v>1518</v>
      </c>
      <c r="D1822" s="10" t="s">
        <v>926</v>
      </c>
      <c r="E1822" s="9" t="s">
        <v>927</v>
      </c>
      <c r="F1822" s="9" t="s">
        <v>2809</v>
      </c>
      <c r="G1822" s="9" t="s">
        <v>927</v>
      </c>
      <c r="H1822" s="9" t="s">
        <v>2870</v>
      </c>
      <c r="I1822" s="64">
        <v>5530143182881</v>
      </c>
      <c r="J1822" s="28">
        <v>3352613498</v>
      </c>
      <c r="K1822" s="9" t="s">
        <v>2809</v>
      </c>
      <c r="L1822" s="9">
        <v>30.189</v>
      </c>
      <c r="M1822" s="9">
        <v>67.820999999999998</v>
      </c>
      <c r="N1822" s="9" t="s">
        <v>6</v>
      </c>
      <c r="O1822" s="9" t="s">
        <v>106</v>
      </c>
      <c r="P1822" s="9" t="s">
        <v>8</v>
      </c>
      <c r="Q1822" s="9"/>
      <c r="R1822" s="9">
        <v>4</v>
      </c>
      <c r="S1822" s="9"/>
      <c r="T1822" s="9" t="s">
        <v>2773</v>
      </c>
      <c r="U1822" s="9">
        <v>51600</v>
      </c>
      <c r="V1822" s="9" t="s">
        <v>10</v>
      </c>
      <c r="W1822" s="10" t="s">
        <v>107</v>
      </c>
      <c r="X1822" s="9" t="s">
        <v>2774</v>
      </c>
    </row>
    <row r="1823" spans="1:24" s="4" customFormat="1" ht="80.099999999999994" customHeight="1" x14ac:dyDescent="0.25">
      <c r="A1823" s="9">
        <f t="shared" ref="A1823" si="519">A1822+1</f>
        <v>1781</v>
      </c>
      <c r="B1823" s="9">
        <f t="shared" si="492"/>
        <v>94</v>
      </c>
      <c r="C1823" s="9" t="s">
        <v>1518</v>
      </c>
      <c r="D1823" s="10" t="s">
        <v>926</v>
      </c>
      <c r="E1823" s="9" t="s">
        <v>927</v>
      </c>
      <c r="F1823" s="9" t="s">
        <v>2775</v>
      </c>
      <c r="G1823" s="9" t="s">
        <v>927</v>
      </c>
      <c r="H1823" s="9" t="s">
        <v>186</v>
      </c>
      <c r="I1823" s="64">
        <v>5550103667385</v>
      </c>
      <c r="J1823" s="28">
        <v>3331112213</v>
      </c>
      <c r="K1823" s="9" t="s">
        <v>2775</v>
      </c>
      <c r="L1823" s="9">
        <v>30.201000000000001</v>
      </c>
      <c r="M1823" s="9" t="s">
        <v>8092</v>
      </c>
      <c r="N1823" s="9" t="s">
        <v>6</v>
      </c>
      <c r="O1823" s="9" t="s">
        <v>106</v>
      </c>
      <c r="P1823" s="9" t="s">
        <v>8</v>
      </c>
      <c r="Q1823" s="9"/>
      <c r="R1823" s="9">
        <v>4</v>
      </c>
      <c r="S1823" s="9"/>
      <c r="T1823" s="9" t="s">
        <v>2773</v>
      </c>
      <c r="U1823" s="9">
        <v>51600</v>
      </c>
      <c r="V1823" s="9" t="s">
        <v>10</v>
      </c>
      <c r="W1823" s="10" t="s">
        <v>107</v>
      </c>
      <c r="X1823" s="9" t="s">
        <v>2774</v>
      </c>
    </row>
    <row r="1824" spans="1:24" s="4" customFormat="1" ht="80.099999999999994" customHeight="1" x14ac:dyDescent="0.25">
      <c r="A1824" s="9">
        <f t="shared" ref="A1824" si="520">A1823+1</f>
        <v>1782</v>
      </c>
      <c r="B1824" s="9">
        <f t="shared" si="492"/>
        <v>95</v>
      </c>
      <c r="C1824" s="9" t="s">
        <v>1518</v>
      </c>
      <c r="D1824" s="10" t="s">
        <v>926</v>
      </c>
      <c r="E1824" s="9" t="s">
        <v>927</v>
      </c>
      <c r="F1824" s="9" t="s">
        <v>2775</v>
      </c>
      <c r="G1824" s="9" t="s">
        <v>927</v>
      </c>
      <c r="H1824" s="9" t="s">
        <v>2871</v>
      </c>
      <c r="I1824" s="64">
        <v>5530136587801</v>
      </c>
      <c r="J1824" s="28">
        <v>3001221333</v>
      </c>
      <c r="K1824" s="9" t="s">
        <v>2775</v>
      </c>
      <c r="L1824" s="9">
        <v>30.210999999999999</v>
      </c>
      <c r="M1824" s="9">
        <v>67.984999999999999</v>
      </c>
      <c r="N1824" s="9" t="s">
        <v>6</v>
      </c>
      <c r="O1824" s="9" t="s">
        <v>106</v>
      </c>
      <c r="P1824" s="9" t="s">
        <v>8</v>
      </c>
      <c r="Q1824" s="9"/>
      <c r="R1824" s="9">
        <v>4</v>
      </c>
      <c r="S1824" s="9"/>
      <c r="T1824" s="9" t="s">
        <v>2773</v>
      </c>
      <c r="U1824" s="9">
        <v>51600</v>
      </c>
      <c r="V1824" s="9" t="s">
        <v>10</v>
      </c>
      <c r="W1824" s="10" t="s">
        <v>107</v>
      </c>
      <c r="X1824" s="9" t="s">
        <v>2774</v>
      </c>
    </row>
    <row r="1825" spans="1:24" s="4" customFormat="1" ht="80.099999999999994" customHeight="1" x14ac:dyDescent="0.25">
      <c r="A1825" s="9">
        <f t="shared" ref="A1825" si="521">A1824+1</f>
        <v>1783</v>
      </c>
      <c r="B1825" s="9">
        <f t="shared" si="492"/>
        <v>96</v>
      </c>
      <c r="C1825" s="9" t="s">
        <v>1518</v>
      </c>
      <c r="D1825" s="10" t="s">
        <v>926</v>
      </c>
      <c r="E1825" s="9" t="s">
        <v>927</v>
      </c>
      <c r="F1825" s="9" t="s">
        <v>2872</v>
      </c>
      <c r="G1825" s="9" t="s">
        <v>927</v>
      </c>
      <c r="H1825" s="9" t="s">
        <v>2873</v>
      </c>
      <c r="I1825" s="64">
        <v>5530153633245</v>
      </c>
      <c r="J1825" s="28">
        <v>3327950719</v>
      </c>
      <c r="K1825" s="9" t="s">
        <v>2872</v>
      </c>
      <c r="L1825" s="9">
        <v>30.050999999999998</v>
      </c>
      <c r="M1825" s="9">
        <v>67.691000000000003</v>
      </c>
      <c r="N1825" s="9" t="s">
        <v>6</v>
      </c>
      <c r="O1825" s="9" t="s">
        <v>106</v>
      </c>
      <c r="P1825" s="9" t="s">
        <v>8</v>
      </c>
      <c r="Q1825" s="9"/>
      <c r="R1825" s="9">
        <v>4</v>
      </c>
      <c r="S1825" s="9"/>
      <c r="T1825" s="9" t="s">
        <v>2773</v>
      </c>
      <c r="U1825" s="9">
        <v>51600</v>
      </c>
      <c r="V1825" s="9" t="s">
        <v>10</v>
      </c>
      <c r="W1825" s="10" t="s">
        <v>107</v>
      </c>
      <c r="X1825" s="9" t="s">
        <v>2774</v>
      </c>
    </row>
    <row r="1826" spans="1:24" s="4" customFormat="1" ht="80.099999999999994" customHeight="1" x14ac:dyDescent="0.25">
      <c r="A1826" s="9">
        <f t="shared" ref="A1826" si="522">A1825+1</f>
        <v>1784</v>
      </c>
      <c r="B1826" s="9">
        <f t="shared" si="492"/>
        <v>97</v>
      </c>
      <c r="C1826" s="9" t="s">
        <v>1518</v>
      </c>
      <c r="D1826" s="10" t="s">
        <v>926</v>
      </c>
      <c r="E1826" s="9" t="s">
        <v>927</v>
      </c>
      <c r="F1826" s="9" t="s">
        <v>2800</v>
      </c>
      <c r="G1826" s="9" t="s">
        <v>927</v>
      </c>
      <c r="H1826" s="9" t="s">
        <v>2874</v>
      </c>
      <c r="I1826" s="64">
        <v>5530132360541</v>
      </c>
      <c r="J1826" s="28">
        <v>3322060922</v>
      </c>
      <c r="K1826" s="9" t="s">
        <v>2800</v>
      </c>
      <c r="L1826" s="9">
        <v>30.555</v>
      </c>
      <c r="M1826" s="9">
        <v>67.692999999999998</v>
      </c>
      <c r="N1826" s="9" t="s">
        <v>6</v>
      </c>
      <c r="O1826" s="9" t="s">
        <v>106</v>
      </c>
      <c r="P1826" s="9" t="s">
        <v>8</v>
      </c>
      <c r="Q1826" s="9"/>
      <c r="R1826" s="9">
        <v>3</v>
      </c>
      <c r="S1826" s="9"/>
      <c r="T1826" s="9" t="s">
        <v>2773</v>
      </c>
      <c r="U1826" s="9">
        <v>38700</v>
      </c>
      <c r="V1826" s="9" t="s">
        <v>10</v>
      </c>
      <c r="W1826" s="10" t="s">
        <v>107</v>
      </c>
      <c r="X1826" s="9" t="s">
        <v>2774</v>
      </c>
    </row>
    <row r="1827" spans="1:24" s="4" customFormat="1" ht="80.099999999999994" customHeight="1" x14ac:dyDescent="0.25">
      <c r="A1827" s="9">
        <f t="shared" ref="A1827" si="523">A1826+1</f>
        <v>1785</v>
      </c>
      <c r="B1827" s="9">
        <f t="shared" si="492"/>
        <v>98</v>
      </c>
      <c r="C1827" s="9" t="s">
        <v>1518</v>
      </c>
      <c r="D1827" s="10" t="s">
        <v>926</v>
      </c>
      <c r="E1827" s="9" t="s">
        <v>927</v>
      </c>
      <c r="F1827" s="9" t="s">
        <v>2800</v>
      </c>
      <c r="G1827" s="9" t="s">
        <v>927</v>
      </c>
      <c r="H1827" s="9" t="s">
        <v>2875</v>
      </c>
      <c r="I1827" s="64">
        <v>5530123321491</v>
      </c>
      <c r="J1827" s="28">
        <v>3319361851</v>
      </c>
      <c r="K1827" s="9" t="s">
        <v>2800</v>
      </c>
      <c r="L1827" s="9">
        <v>30.048999999999999</v>
      </c>
      <c r="M1827" s="9">
        <v>67.680999999999997</v>
      </c>
      <c r="N1827" s="9" t="s">
        <v>6</v>
      </c>
      <c r="O1827" s="9" t="s">
        <v>106</v>
      </c>
      <c r="P1827" s="9" t="s">
        <v>8</v>
      </c>
      <c r="Q1827" s="9"/>
      <c r="R1827" s="9">
        <v>2</v>
      </c>
      <c r="S1827" s="9"/>
      <c r="T1827" s="9" t="s">
        <v>2773</v>
      </c>
      <c r="U1827" s="9">
        <v>25800</v>
      </c>
      <c r="V1827" s="9" t="s">
        <v>10</v>
      </c>
      <c r="W1827" s="10" t="s">
        <v>107</v>
      </c>
      <c r="X1827" s="9" t="s">
        <v>2774</v>
      </c>
    </row>
    <row r="1828" spans="1:24" s="4" customFormat="1" ht="80.099999999999994" customHeight="1" x14ac:dyDescent="0.25">
      <c r="A1828" s="9">
        <f t="shared" ref="A1828" si="524">A1827+1</f>
        <v>1786</v>
      </c>
      <c r="B1828" s="9">
        <f t="shared" si="492"/>
        <v>99</v>
      </c>
      <c r="C1828" s="9" t="s">
        <v>1518</v>
      </c>
      <c r="D1828" s="10" t="s">
        <v>926</v>
      </c>
      <c r="E1828" s="9" t="s">
        <v>926</v>
      </c>
      <c r="F1828" s="9" t="s">
        <v>2800</v>
      </c>
      <c r="G1828" s="9" t="s">
        <v>926</v>
      </c>
      <c r="H1828" s="9" t="s">
        <v>2876</v>
      </c>
      <c r="I1828" s="64">
        <v>5550103446303</v>
      </c>
      <c r="J1828" s="28">
        <v>3368056557</v>
      </c>
      <c r="K1828" s="9" t="s">
        <v>2800</v>
      </c>
      <c r="L1828" s="9">
        <v>30.055</v>
      </c>
      <c r="M1828" s="9">
        <v>67.960999999999999</v>
      </c>
      <c r="N1828" s="9" t="s">
        <v>6</v>
      </c>
      <c r="O1828" s="9" t="s">
        <v>106</v>
      </c>
      <c r="P1828" s="9" t="s">
        <v>8</v>
      </c>
      <c r="Q1828" s="9"/>
      <c r="R1828" s="9">
        <v>3</v>
      </c>
      <c r="S1828" s="9"/>
      <c r="T1828" s="9" t="s">
        <v>2773</v>
      </c>
      <c r="U1828" s="9">
        <v>38700</v>
      </c>
      <c r="V1828" s="9" t="s">
        <v>10</v>
      </c>
      <c r="W1828" s="10" t="s">
        <v>107</v>
      </c>
      <c r="X1828" s="9" t="s">
        <v>2774</v>
      </c>
    </row>
    <row r="1829" spans="1:24" s="4" customFormat="1" ht="80.099999999999994" customHeight="1" x14ac:dyDescent="0.25">
      <c r="A1829" s="9">
        <f t="shared" ref="A1829" si="525">A1828+1</f>
        <v>1787</v>
      </c>
      <c r="B1829" s="9">
        <f t="shared" si="492"/>
        <v>100</v>
      </c>
      <c r="C1829" s="9" t="s">
        <v>1518</v>
      </c>
      <c r="D1829" s="10" t="s">
        <v>926</v>
      </c>
      <c r="E1829" s="9" t="s">
        <v>926</v>
      </c>
      <c r="F1829" s="9" t="s">
        <v>2800</v>
      </c>
      <c r="G1829" s="9" t="s">
        <v>926</v>
      </c>
      <c r="H1829" s="9" t="s">
        <v>2877</v>
      </c>
      <c r="I1829" s="64">
        <v>5530123339141</v>
      </c>
      <c r="J1829" s="28">
        <v>3333211233</v>
      </c>
      <c r="K1829" s="9" t="s">
        <v>2800</v>
      </c>
      <c r="L1829" s="9">
        <v>30.094000000000001</v>
      </c>
      <c r="M1829" s="9">
        <v>67.704999999999998</v>
      </c>
      <c r="N1829" s="9" t="s">
        <v>6</v>
      </c>
      <c r="O1829" s="9" t="s">
        <v>106</v>
      </c>
      <c r="P1829" s="9" t="s">
        <v>8</v>
      </c>
      <c r="Q1829" s="9"/>
      <c r="R1829" s="9">
        <v>3</v>
      </c>
      <c r="S1829" s="9"/>
      <c r="T1829" s="9" t="s">
        <v>2773</v>
      </c>
      <c r="U1829" s="9">
        <v>38700</v>
      </c>
      <c r="V1829" s="9" t="s">
        <v>10</v>
      </c>
      <c r="W1829" s="10" t="s">
        <v>107</v>
      </c>
      <c r="X1829" s="9" t="s">
        <v>2774</v>
      </c>
    </row>
    <row r="1830" spans="1:24" s="4" customFormat="1" ht="80.099999999999994" customHeight="1" x14ac:dyDescent="0.25">
      <c r="A1830" s="9">
        <f t="shared" ref="A1830" si="526">A1829+1</f>
        <v>1788</v>
      </c>
      <c r="B1830" s="9">
        <f t="shared" si="492"/>
        <v>101</v>
      </c>
      <c r="C1830" s="9" t="s">
        <v>1518</v>
      </c>
      <c r="D1830" s="10" t="s">
        <v>926</v>
      </c>
      <c r="E1830" s="9" t="s">
        <v>926</v>
      </c>
      <c r="F1830" s="9" t="s">
        <v>2878</v>
      </c>
      <c r="G1830" s="9" t="s">
        <v>926</v>
      </c>
      <c r="H1830" s="9" t="s">
        <v>1217</v>
      </c>
      <c r="I1830" s="64">
        <v>5540280396755</v>
      </c>
      <c r="J1830" s="28">
        <v>3327000971</v>
      </c>
      <c r="K1830" s="9" t="s">
        <v>2878</v>
      </c>
      <c r="L1830" s="9">
        <v>30.013000000000002</v>
      </c>
      <c r="M1830" s="9">
        <v>67.611000000000004</v>
      </c>
      <c r="N1830" s="9" t="s">
        <v>6</v>
      </c>
      <c r="O1830" s="9" t="s">
        <v>106</v>
      </c>
      <c r="P1830" s="9" t="s">
        <v>8</v>
      </c>
      <c r="Q1830" s="9"/>
      <c r="R1830" s="9">
        <v>3</v>
      </c>
      <c r="S1830" s="9"/>
      <c r="T1830" s="9" t="s">
        <v>2773</v>
      </c>
      <c r="U1830" s="9">
        <v>38700</v>
      </c>
      <c r="V1830" s="9" t="s">
        <v>10</v>
      </c>
      <c r="W1830" s="10" t="s">
        <v>107</v>
      </c>
      <c r="X1830" s="9" t="s">
        <v>2774</v>
      </c>
    </row>
    <row r="1831" spans="1:24" s="4" customFormat="1" ht="80.099999999999994" customHeight="1" x14ac:dyDescent="0.25">
      <c r="A1831" s="9">
        <f t="shared" ref="A1831" si="527">A1830+1</f>
        <v>1789</v>
      </c>
      <c r="B1831" s="9">
        <f t="shared" si="492"/>
        <v>102</v>
      </c>
      <c r="C1831" s="9" t="s">
        <v>1518</v>
      </c>
      <c r="D1831" s="10" t="s">
        <v>926</v>
      </c>
      <c r="E1831" s="9" t="s">
        <v>926</v>
      </c>
      <c r="F1831" s="9" t="s">
        <v>2846</v>
      </c>
      <c r="G1831" s="9" t="s">
        <v>926</v>
      </c>
      <c r="H1831" s="9" t="s">
        <v>2879</v>
      </c>
      <c r="I1831" s="64">
        <v>5530138578591</v>
      </c>
      <c r="J1831" s="28">
        <v>3338031233</v>
      </c>
      <c r="K1831" s="9" t="s">
        <v>2846</v>
      </c>
      <c r="L1831" s="9">
        <v>30.001000000000001</v>
      </c>
      <c r="M1831" s="9">
        <v>67.590999999999994</v>
      </c>
      <c r="N1831" s="9" t="s">
        <v>6</v>
      </c>
      <c r="O1831" s="9" t="s">
        <v>106</v>
      </c>
      <c r="P1831" s="9" t="s">
        <v>8</v>
      </c>
      <c r="Q1831" s="9"/>
      <c r="R1831" s="9">
        <v>3</v>
      </c>
      <c r="S1831" s="9"/>
      <c r="T1831" s="9" t="s">
        <v>2773</v>
      </c>
      <c r="U1831" s="9">
        <v>38700</v>
      </c>
      <c r="V1831" s="9" t="s">
        <v>10</v>
      </c>
      <c r="W1831" s="10" t="s">
        <v>107</v>
      </c>
      <c r="X1831" s="9" t="s">
        <v>2774</v>
      </c>
    </row>
    <row r="1832" spans="1:24" s="4" customFormat="1" ht="80.099999999999994" customHeight="1" x14ac:dyDescent="0.25">
      <c r="A1832" s="9">
        <f t="shared" ref="A1832" si="528">A1831+1</f>
        <v>1790</v>
      </c>
      <c r="B1832" s="9">
        <f t="shared" si="492"/>
        <v>103</v>
      </c>
      <c r="C1832" s="9" t="s">
        <v>1518</v>
      </c>
      <c r="D1832" s="10" t="s">
        <v>926</v>
      </c>
      <c r="E1832" s="9" t="s">
        <v>926</v>
      </c>
      <c r="F1832" s="9" t="s">
        <v>2878</v>
      </c>
      <c r="G1832" s="9" t="s">
        <v>926</v>
      </c>
      <c r="H1832" s="9" t="s">
        <v>2880</v>
      </c>
      <c r="I1832" s="64">
        <v>5530123336419</v>
      </c>
      <c r="J1832" s="28">
        <v>3363298264</v>
      </c>
      <c r="K1832" s="9" t="s">
        <v>2878</v>
      </c>
      <c r="L1832" s="9">
        <v>30.013999999999999</v>
      </c>
      <c r="M1832" s="9">
        <v>67.611999999999995</v>
      </c>
      <c r="N1832" s="9" t="s">
        <v>6</v>
      </c>
      <c r="O1832" s="9" t="s">
        <v>106</v>
      </c>
      <c r="P1832" s="9" t="s">
        <v>8</v>
      </c>
      <c r="Q1832" s="9"/>
      <c r="R1832" s="9">
        <v>3</v>
      </c>
      <c r="S1832" s="9"/>
      <c r="T1832" s="9" t="s">
        <v>2773</v>
      </c>
      <c r="U1832" s="9">
        <v>38700</v>
      </c>
      <c r="V1832" s="9" t="s">
        <v>10</v>
      </c>
      <c r="W1832" s="10" t="s">
        <v>107</v>
      </c>
      <c r="X1832" s="9" t="s">
        <v>2774</v>
      </c>
    </row>
    <row r="1833" spans="1:24" s="4" customFormat="1" ht="80.099999999999994" customHeight="1" x14ac:dyDescent="0.25">
      <c r="A1833" s="9">
        <f t="shared" ref="A1833" si="529">A1832+1</f>
        <v>1791</v>
      </c>
      <c r="B1833" s="9">
        <f t="shared" si="492"/>
        <v>104</v>
      </c>
      <c r="C1833" s="9" t="s">
        <v>1518</v>
      </c>
      <c r="D1833" s="10" t="s">
        <v>926</v>
      </c>
      <c r="E1833" s="9" t="s">
        <v>926</v>
      </c>
      <c r="F1833" s="9" t="s">
        <v>2800</v>
      </c>
      <c r="G1833" s="9" t="s">
        <v>926</v>
      </c>
      <c r="H1833" s="9" t="s">
        <v>2881</v>
      </c>
      <c r="I1833" s="64">
        <v>5530174494127</v>
      </c>
      <c r="J1833" s="28">
        <v>3358341215</v>
      </c>
      <c r="K1833" s="9" t="s">
        <v>2800</v>
      </c>
      <c r="L1833" s="9">
        <v>30.061</v>
      </c>
      <c r="M1833" s="9">
        <v>67.721000000000004</v>
      </c>
      <c r="N1833" s="9" t="s">
        <v>6</v>
      </c>
      <c r="O1833" s="9" t="s">
        <v>106</v>
      </c>
      <c r="P1833" s="9" t="s">
        <v>8</v>
      </c>
      <c r="Q1833" s="9"/>
      <c r="R1833" s="9">
        <v>3</v>
      </c>
      <c r="S1833" s="9"/>
      <c r="T1833" s="9" t="s">
        <v>2773</v>
      </c>
      <c r="U1833" s="9">
        <v>38700</v>
      </c>
      <c r="V1833" s="9" t="s">
        <v>10</v>
      </c>
      <c r="W1833" s="10" t="s">
        <v>107</v>
      </c>
      <c r="X1833" s="9" t="s">
        <v>2774</v>
      </c>
    </row>
    <row r="1834" spans="1:24" s="4" customFormat="1" ht="80.099999999999994" customHeight="1" x14ac:dyDescent="0.25">
      <c r="A1834" s="9">
        <f t="shared" ref="A1834" si="530">A1833+1</f>
        <v>1792</v>
      </c>
      <c r="B1834" s="9">
        <f t="shared" si="492"/>
        <v>105</v>
      </c>
      <c r="C1834" s="9" t="s">
        <v>1518</v>
      </c>
      <c r="D1834" s="10" t="s">
        <v>926</v>
      </c>
      <c r="E1834" s="9" t="s">
        <v>926</v>
      </c>
      <c r="F1834" s="9" t="s">
        <v>2882</v>
      </c>
      <c r="G1834" s="9" t="s">
        <v>926</v>
      </c>
      <c r="H1834" s="9" t="s">
        <v>1201</v>
      </c>
      <c r="I1834" s="64">
        <v>5540281026807</v>
      </c>
      <c r="J1834" s="28">
        <v>3368114705</v>
      </c>
      <c r="K1834" s="9" t="s">
        <v>2882</v>
      </c>
      <c r="L1834" s="9">
        <v>30.244</v>
      </c>
      <c r="M1834" s="9">
        <v>67.891000000000005</v>
      </c>
      <c r="N1834" s="9" t="s">
        <v>6</v>
      </c>
      <c r="O1834" s="9" t="s">
        <v>106</v>
      </c>
      <c r="P1834" s="9" t="s">
        <v>8</v>
      </c>
      <c r="Q1834" s="9"/>
      <c r="R1834" s="9">
        <v>3</v>
      </c>
      <c r="S1834" s="9"/>
      <c r="T1834" s="9" t="s">
        <v>2773</v>
      </c>
      <c r="U1834" s="9">
        <v>38700</v>
      </c>
      <c r="V1834" s="9" t="s">
        <v>10</v>
      </c>
      <c r="W1834" s="10" t="s">
        <v>107</v>
      </c>
      <c r="X1834" s="9" t="s">
        <v>2774</v>
      </c>
    </row>
    <row r="1835" spans="1:24" s="4" customFormat="1" ht="80.099999999999994" customHeight="1" x14ac:dyDescent="0.25">
      <c r="A1835" s="9">
        <f t="shared" ref="A1835" si="531">A1834+1</f>
        <v>1793</v>
      </c>
      <c r="B1835" s="9">
        <f t="shared" si="492"/>
        <v>106</v>
      </c>
      <c r="C1835" s="9" t="s">
        <v>1518</v>
      </c>
      <c r="D1835" s="10" t="s">
        <v>926</v>
      </c>
      <c r="E1835" s="9" t="s">
        <v>926</v>
      </c>
      <c r="F1835" s="9" t="s">
        <v>2809</v>
      </c>
      <c r="G1835" s="9" t="s">
        <v>926</v>
      </c>
      <c r="H1835" s="9" t="s">
        <v>2883</v>
      </c>
      <c r="I1835" s="64">
        <v>5530137693515</v>
      </c>
      <c r="J1835" s="28">
        <v>3376412554</v>
      </c>
      <c r="K1835" s="9" t="s">
        <v>2809</v>
      </c>
      <c r="L1835" s="9">
        <v>30.189</v>
      </c>
      <c r="M1835" s="9">
        <v>67.921000000000006</v>
      </c>
      <c r="N1835" s="9" t="s">
        <v>6</v>
      </c>
      <c r="O1835" s="9" t="s">
        <v>106</v>
      </c>
      <c r="P1835" s="9" t="s">
        <v>8</v>
      </c>
      <c r="Q1835" s="9"/>
      <c r="R1835" s="9">
        <v>3</v>
      </c>
      <c r="S1835" s="9"/>
      <c r="T1835" s="9" t="s">
        <v>2773</v>
      </c>
      <c r="U1835" s="9">
        <v>38700</v>
      </c>
      <c r="V1835" s="9" t="s">
        <v>10</v>
      </c>
      <c r="W1835" s="10" t="s">
        <v>107</v>
      </c>
      <c r="X1835" s="9" t="s">
        <v>2774</v>
      </c>
    </row>
    <row r="1836" spans="1:24" s="4" customFormat="1" ht="80.099999999999994" customHeight="1" x14ac:dyDescent="0.25">
      <c r="A1836" s="9">
        <f t="shared" ref="A1836" si="532">A1835+1</f>
        <v>1794</v>
      </c>
      <c r="B1836" s="9">
        <f t="shared" si="492"/>
        <v>107</v>
      </c>
      <c r="C1836" s="9" t="s">
        <v>1518</v>
      </c>
      <c r="D1836" s="10" t="s">
        <v>926</v>
      </c>
      <c r="E1836" s="9" t="s">
        <v>926</v>
      </c>
      <c r="F1836" s="9" t="s">
        <v>2809</v>
      </c>
      <c r="G1836" s="9" t="s">
        <v>926</v>
      </c>
      <c r="H1836" s="9" t="s">
        <v>2843</v>
      </c>
      <c r="I1836" s="64">
        <v>5530109220837</v>
      </c>
      <c r="J1836" s="28">
        <v>3336639568</v>
      </c>
      <c r="K1836" s="9" t="s">
        <v>2809</v>
      </c>
      <c r="L1836" s="9">
        <v>30.161100000000001</v>
      </c>
      <c r="M1836" s="9">
        <v>67.721999999999994</v>
      </c>
      <c r="N1836" s="9" t="s">
        <v>6</v>
      </c>
      <c r="O1836" s="9" t="s">
        <v>106</v>
      </c>
      <c r="P1836" s="9" t="s">
        <v>8</v>
      </c>
      <c r="Q1836" s="9"/>
      <c r="R1836" s="9">
        <v>3</v>
      </c>
      <c r="S1836" s="9"/>
      <c r="T1836" s="9" t="s">
        <v>2773</v>
      </c>
      <c r="U1836" s="9">
        <v>38700</v>
      </c>
      <c r="V1836" s="9" t="s">
        <v>10</v>
      </c>
      <c r="W1836" s="10" t="s">
        <v>107</v>
      </c>
      <c r="X1836" s="9" t="s">
        <v>2774</v>
      </c>
    </row>
    <row r="1837" spans="1:24" s="4" customFormat="1" ht="80.099999999999994" customHeight="1" x14ac:dyDescent="0.25">
      <c r="A1837" s="9">
        <f t="shared" ref="A1837" si="533">A1836+1</f>
        <v>1795</v>
      </c>
      <c r="B1837" s="9">
        <f t="shared" si="492"/>
        <v>108</v>
      </c>
      <c r="C1837" s="9" t="s">
        <v>1518</v>
      </c>
      <c r="D1837" s="10" t="s">
        <v>926</v>
      </c>
      <c r="E1837" s="9" t="s">
        <v>926</v>
      </c>
      <c r="F1837" s="9" t="s">
        <v>2800</v>
      </c>
      <c r="G1837" s="9" t="s">
        <v>926</v>
      </c>
      <c r="H1837" s="9" t="s">
        <v>2884</v>
      </c>
      <c r="I1837" s="64">
        <v>5530104203209</v>
      </c>
      <c r="J1837" s="28">
        <v>3327832531</v>
      </c>
      <c r="K1837" s="9" t="s">
        <v>2800</v>
      </c>
      <c r="L1837" s="9">
        <v>30.050999999999998</v>
      </c>
      <c r="M1837" s="9">
        <v>67.691000000000003</v>
      </c>
      <c r="N1837" s="9" t="s">
        <v>6</v>
      </c>
      <c r="O1837" s="9" t="s">
        <v>106</v>
      </c>
      <c r="P1837" s="9" t="s">
        <v>8</v>
      </c>
      <c r="Q1837" s="9"/>
      <c r="R1837" s="9">
        <v>3</v>
      </c>
      <c r="S1837" s="9"/>
      <c r="T1837" s="9" t="s">
        <v>2773</v>
      </c>
      <c r="U1837" s="9">
        <v>38700</v>
      </c>
      <c r="V1837" s="9" t="s">
        <v>10</v>
      </c>
      <c r="W1837" s="10" t="s">
        <v>107</v>
      </c>
      <c r="X1837" s="9" t="s">
        <v>2774</v>
      </c>
    </row>
    <row r="1838" spans="1:24" s="4" customFormat="1" ht="80.099999999999994" customHeight="1" x14ac:dyDescent="0.25">
      <c r="A1838" s="9">
        <f t="shared" ref="A1838" si="534">A1837+1</f>
        <v>1796</v>
      </c>
      <c r="B1838" s="9">
        <f t="shared" si="492"/>
        <v>109</v>
      </c>
      <c r="C1838" s="9" t="s">
        <v>1518</v>
      </c>
      <c r="D1838" s="10" t="s">
        <v>926</v>
      </c>
      <c r="E1838" s="9" t="s">
        <v>926</v>
      </c>
      <c r="F1838" s="9" t="s">
        <v>2811</v>
      </c>
      <c r="G1838" s="9" t="s">
        <v>926</v>
      </c>
      <c r="H1838" s="9" t="s">
        <v>569</v>
      </c>
      <c r="I1838" s="64">
        <v>5540247065695</v>
      </c>
      <c r="J1838" s="28">
        <v>3358131157</v>
      </c>
      <c r="K1838" s="9" t="s">
        <v>2811</v>
      </c>
      <c r="L1838" s="9">
        <v>30.172000000000001</v>
      </c>
      <c r="M1838" s="9">
        <v>67.820999999999998</v>
      </c>
      <c r="N1838" s="9" t="s">
        <v>6</v>
      </c>
      <c r="O1838" s="9" t="s">
        <v>106</v>
      </c>
      <c r="P1838" s="9" t="s">
        <v>8</v>
      </c>
      <c r="Q1838" s="9"/>
      <c r="R1838" s="9">
        <v>3</v>
      </c>
      <c r="S1838" s="9"/>
      <c r="T1838" s="9" t="s">
        <v>2773</v>
      </c>
      <c r="U1838" s="9">
        <v>38700</v>
      </c>
      <c r="V1838" s="9" t="s">
        <v>10</v>
      </c>
      <c r="W1838" s="10" t="s">
        <v>107</v>
      </c>
      <c r="X1838" s="9" t="s">
        <v>2774</v>
      </c>
    </row>
    <row r="1839" spans="1:24" s="4" customFormat="1" ht="80.099999999999994" customHeight="1" x14ac:dyDescent="0.25">
      <c r="A1839" s="9">
        <f t="shared" ref="A1839" si="535">A1838+1</f>
        <v>1797</v>
      </c>
      <c r="B1839" s="9">
        <f t="shared" si="492"/>
        <v>110</v>
      </c>
      <c r="C1839" s="9" t="s">
        <v>1518</v>
      </c>
      <c r="D1839" s="10" t="s">
        <v>926</v>
      </c>
      <c r="E1839" s="9" t="s">
        <v>926</v>
      </c>
      <c r="F1839" s="9" t="s">
        <v>2811</v>
      </c>
      <c r="G1839" s="9" t="s">
        <v>926</v>
      </c>
      <c r="H1839" s="9" t="s">
        <v>610</v>
      </c>
      <c r="I1839" s="64">
        <v>5530132325199</v>
      </c>
      <c r="J1839" s="28">
        <v>3322877125</v>
      </c>
      <c r="K1839" s="9" t="s">
        <v>2811</v>
      </c>
      <c r="L1839" s="9">
        <v>30.065000000000001</v>
      </c>
      <c r="M1839" s="9">
        <v>67.748999999999995</v>
      </c>
      <c r="N1839" s="9" t="s">
        <v>6</v>
      </c>
      <c r="O1839" s="9" t="s">
        <v>106</v>
      </c>
      <c r="P1839" s="9" t="s">
        <v>8</v>
      </c>
      <c r="Q1839" s="9"/>
      <c r="R1839" s="9">
        <v>3</v>
      </c>
      <c r="S1839" s="9"/>
      <c r="T1839" s="9" t="s">
        <v>2773</v>
      </c>
      <c r="U1839" s="9">
        <v>38700</v>
      </c>
      <c r="V1839" s="9" t="s">
        <v>10</v>
      </c>
      <c r="W1839" s="10" t="s">
        <v>107</v>
      </c>
      <c r="X1839" s="9" t="s">
        <v>2774</v>
      </c>
    </row>
    <row r="1840" spans="1:24" s="4" customFormat="1" ht="80.099999999999994" customHeight="1" x14ac:dyDescent="0.25">
      <c r="A1840" s="9">
        <f t="shared" ref="A1840" si="536">A1839+1</f>
        <v>1798</v>
      </c>
      <c r="B1840" s="9">
        <f t="shared" si="492"/>
        <v>111</v>
      </c>
      <c r="C1840" s="9" t="s">
        <v>1518</v>
      </c>
      <c r="D1840" s="10" t="s">
        <v>926</v>
      </c>
      <c r="E1840" s="9" t="s">
        <v>926</v>
      </c>
      <c r="F1840" s="9" t="s">
        <v>2885</v>
      </c>
      <c r="G1840" s="9" t="s">
        <v>926</v>
      </c>
      <c r="H1840" s="9" t="s">
        <v>2886</v>
      </c>
      <c r="I1840" s="64">
        <v>5550103429811</v>
      </c>
      <c r="J1840" s="28">
        <v>3326504041</v>
      </c>
      <c r="K1840" s="9" t="s">
        <v>2885</v>
      </c>
      <c r="L1840" s="9">
        <v>30.050999999999998</v>
      </c>
      <c r="M1840" s="9">
        <v>67.724000000000004</v>
      </c>
      <c r="N1840" s="9" t="s">
        <v>6</v>
      </c>
      <c r="O1840" s="9" t="s">
        <v>106</v>
      </c>
      <c r="P1840" s="9" t="s">
        <v>8</v>
      </c>
      <c r="Q1840" s="9"/>
      <c r="R1840" s="9">
        <v>3</v>
      </c>
      <c r="S1840" s="9"/>
      <c r="T1840" s="9" t="s">
        <v>2773</v>
      </c>
      <c r="U1840" s="9">
        <v>38700</v>
      </c>
      <c r="V1840" s="9" t="s">
        <v>10</v>
      </c>
      <c r="W1840" s="10" t="s">
        <v>107</v>
      </c>
      <c r="X1840" s="9" t="s">
        <v>2774</v>
      </c>
    </row>
    <row r="1841" spans="1:24" s="4" customFormat="1" ht="80.099999999999994" customHeight="1" x14ac:dyDescent="0.25">
      <c r="A1841" s="9">
        <f t="shared" ref="A1841" si="537">A1840+1</f>
        <v>1799</v>
      </c>
      <c r="B1841" s="9">
        <f t="shared" si="492"/>
        <v>112</v>
      </c>
      <c r="C1841" s="9" t="s">
        <v>1518</v>
      </c>
      <c r="D1841" s="10" t="s">
        <v>926</v>
      </c>
      <c r="E1841" s="9" t="s">
        <v>926</v>
      </c>
      <c r="F1841" s="9" t="s">
        <v>1986</v>
      </c>
      <c r="G1841" s="9" t="s">
        <v>926</v>
      </c>
      <c r="H1841" s="9" t="s">
        <v>2887</v>
      </c>
      <c r="I1841" s="64">
        <v>5530107036349</v>
      </c>
      <c r="J1841" s="28">
        <v>3448300411</v>
      </c>
      <c r="K1841" s="9" t="s">
        <v>1986</v>
      </c>
      <c r="L1841" s="9">
        <v>30.172000000000001</v>
      </c>
      <c r="M1841" s="9">
        <v>67.820999999999998</v>
      </c>
      <c r="N1841" s="9" t="s">
        <v>6</v>
      </c>
      <c r="O1841" s="9" t="s">
        <v>106</v>
      </c>
      <c r="P1841" s="9" t="s">
        <v>8</v>
      </c>
      <c r="Q1841" s="9"/>
      <c r="R1841" s="9">
        <v>3</v>
      </c>
      <c r="S1841" s="9"/>
      <c r="T1841" s="9" t="s">
        <v>2773</v>
      </c>
      <c r="U1841" s="9">
        <v>38700</v>
      </c>
      <c r="V1841" s="9" t="s">
        <v>10</v>
      </c>
      <c r="W1841" s="10" t="s">
        <v>107</v>
      </c>
      <c r="X1841" s="9" t="s">
        <v>2774</v>
      </c>
    </row>
    <row r="1842" spans="1:24" s="4" customFormat="1" ht="80.099999999999994" customHeight="1" x14ac:dyDescent="0.25">
      <c r="A1842" s="9">
        <f t="shared" ref="A1842" si="538">A1841+1</f>
        <v>1800</v>
      </c>
      <c r="B1842" s="9">
        <f t="shared" si="492"/>
        <v>113</v>
      </c>
      <c r="C1842" s="9" t="s">
        <v>1518</v>
      </c>
      <c r="D1842" s="10" t="s">
        <v>926</v>
      </c>
      <c r="E1842" s="9" t="s">
        <v>926</v>
      </c>
      <c r="F1842" s="9" t="s">
        <v>2888</v>
      </c>
      <c r="G1842" s="9" t="s">
        <v>926</v>
      </c>
      <c r="H1842" s="9" t="s">
        <v>2783</v>
      </c>
      <c r="I1842" s="64">
        <v>5550203492055</v>
      </c>
      <c r="J1842" s="28" t="s">
        <v>835</v>
      </c>
      <c r="K1842" s="9" t="s">
        <v>2888</v>
      </c>
      <c r="L1842" s="9">
        <v>30.210999999999999</v>
      </c>
      <c r="M1842" s="9">
        <v>67.891000000000005</v>
      </c>
      <c r="N1842" s="9" t="s">
        <v>6</v>
      </c>
      <c r="O1842" s="9" t="s">
        <v>106</v>
      </c>
      <c r="P1842" s="9" t="s">
        <v>8</v>
      </c>
      <c r="Q1842" s="9">
        <v>10</v>
      </c>
      <c r="R1842" s="9"/>
      <c r="S1842" s="9"/>
      <c r="T1842" s="9" t="s">
        <v>2773</v>
      </c>
      <c r="U1842" s="9">
        <v>176250</v>
      </c>
      <c r="V1842" s="9" t="s">
        <v>10</v>
      </c>
      <c r="W1842" s="10" t="s">
        <v>107</v>
      </c>
      <c r="X1842" s="9" t="s">
        <v>2774</v>
      </c>
    </row>
    <row r="1843" spans="1:24" s="4" customFormat="1" ht="80.099999999999994" customHeight="1" x14ac:dyDescent="0.25">
      <c r="A1843" s="9">
        <f t="shared" ref="A1843" si="539">A1842+1</f>
        <v>1801</v>
      </c>
      <c r="B1843" s="9">
        <f t="shared" si="492"/>
        <v>114</v>
      </c>
      <c r="C1843" s="9" t="s">
        <v>1518</v>
      </c>
      <c r="D1843" s="10" t="s">
        <v>926</v>
      </c>
      <c r="E1843" s="9" t="s">
        <v>926</v>
      </c>
      <c r="F1843" s="9" t="s">
        <v>2889</v>
      </c>
      <c r="G1843" s="9" t="s">
        <v>926</v>
      </c>
      <c r="H1843" s="9" t="s">
        <v>2890</v>
      </c>
      <c r="I1843" s="64">
        <v>5530123360235</v>
      </c>
      <c r="J1843" s="28" t="s">
        <v>835</v>
      </c>
      <c r="K1843" s="9" t="s">
        <v>2889</v>
      </c>
      <c r="L1843" s="9">
        <v>30.224</v>
      </c>
      <c r="M1843" s="9">
        <v>67.921999999999997</v>
      </c>
      <c r="N1843" s="9" t="s">
        <v>6</v>
      </c>
      <c r="O1843" s="9" t="s">
        <v>106</v>
      </c>
      <c r="P1843" s="9" t="s">
        <v>8</v>
      </c>
      <c r="Q1843" s="9">
        <v>10</v>
      </c>
      <c r="R1843" s="9"/>
      <c r="S1843" s="9"/>
      <c r="T1843" s="9" t="s">
        <v>2773</v>
      </c>
      <c r="U1843" s="9">
        <v>176250</v>
      </c>
      <c r="V1843" s="9" t="s">
        <v>10</v>
      </c>
      <c r="W1843" s="10" t="s">
        <v>107</v>
      </c>
      <c r="X1843" s="9" t="s">
        <v>2774</v>
      </c>
    </row>
    <row r="1844" spans="1:24" s="4" customFormat="1" ht="80.099999999999994" customHeight="1" x14ac:dyDescent="0.25">
      <c r="A1844" s="9">
        <f t="shared" ref="A1844" si="540">A1843+1</f>
        <v>1802</v>
      </c>
      <c r="B1844" s="9">
        <f t="shared" si="492"/>
        <v>115</v>
      </c>
      <c r="C1844" s="9" t="s">
        <v>1518</v>
      </c>
      <c r="D1844" s="10" t="s">
        <v>926</v>
      </c>
      <c r="E1844" s="9" t="s">
        <v>926</v>
      </c>
      <c r="F1844" s="9" t="s">
        <v>2891</v>
      </c>
      <c r="G1844" s="9" t="s">
        <v>926</v>
      </c>
      <c r="H1844" s="9" t="s">
        <v>2892</v>
      </c>
      <c r="I1844" s="64">
        <v>55301357832255</v>
      </c>
      <c r="J1844" s="28" t="s">
        <v>835</v>
      </c>
      <c r="K1844" s="9" t="s">
        <v>2891</v>
      </c>
      <c r="L1844" s="9">
        <v>30.199000000000002</v>
      </c>
      <c r="M1844" s="9">
        <v>67.400999999999996</v>
      </c>
      <c r="N1844" s="9" t="s">
        <v>6</v>
      </c>
      <c r="O1844" s="9" t="s">
        <v>106</v>
      </c>
      <c r="P1844" s="9" t="s">
        <v>8</v>
      </c>
      <c r="Q1844" s="9">
        <v>10</v>
      </c>
      <c r="R1844" s="9"/>
      <c r="S1844" s="9"/>
      <c r="T1844" s="9" t="s">
        <v>2773</v>
      </c>
      <c r="U1844" s="9">
        <v>176250</v>
      </c>
      <c r="V1844" s="9" t="s">
        <v>10</v>
      </c>
      <c r="W1844" s="10" t="s">
        <v>107</v>
      </c>
      <c r="X1844" s="9" t="s">
        <v>2774</v>
      </c>
    </row>
    <row r="1845" spans="1:24" s="4" customFormat="1" ht="80.099999999999994" customHeight="1" x14ac:dyDescent="0.25">
      <c r="A1845" s="9">
        <f t="shared" ref="A1845" si="541">A1844+1</f>
        <v>1803</v>
      </c>
      <c r="B1845" s="9">
        <f t="shared" si="492"/>
        <v>116</v>
      </c>
      <c r="C1845" s="9" t="s">
        <v>1518</v>
      </c>
      <c r="D1845" s="10" t="s">
        <v>926</v>
      </c>
      <c r="E1845" s="9" t="s">
        <v>926</v>
      </c>
      <c r="F1845" s="9" t="s">
        <v>2893</v>
      </c>
      <c r="G1845" s="9" t="s">
        <v>926</v>
      </c>
      <c r="H1845" s="9" t="s">
        <v>2894</v>
      </c>
      <c r="I1845" s="64">
        <v>55301233224509</v>
      </c>
      <c r="J1845" s="28" t="s">
        <v>835</v>
      </c>
      <c r="K1845" s="9" t="s">
        <v>2893</v>
      </c>
      <c r="L1845" s="9">
        <v>30.245000000000001</v>
      </c>
      <c r="M1845" s="9">
        <v>67.891000000000005</v>
      </c>
      <c r="N1845" s="9" t="s">
        <v>6</v>
      </c>
      <c r="O1845" s="9" t="s">
        <v>106</v>
      </c>
      <c r="P1845" s="9" t="s">
        <v>8</v>
      </c>
      <c r="Q1845" s="9">
        <v>10</v>
      </c>
      <c r="R1845" s="9"/>
      <c r="S1845" s="9"/>
      <c r="T1845" s="9" t="s">
        <v>2773</v>
      </c>
      <c r="U1845" s="9">
        <v>176250</v>
      </c>
      <c r="V1845" s="9" t="s">
        <v>10</v>
      </c>
      <c r="W1845" s="10" t="s">
        <v>107</v>
      </c>
      <c r="X1845" s="9" t="s">
        <v>2774</v>
      </c>
    </row>
    <row r="1846" spans="1:24" s="4" customFormat="1" ht="80.099999999999994" customHeight="1" x14ac:dyDescent="0.25">
      <c r="A1846" s="9">
        <f t="shared" ref="A1846" si="542">A1845+1</f>
        <v>1804</v>
      </c>
      <c r="B1846" s="9">
        <f t="shared" si="492"/>
        <v>117</v>
      </c>
      <c r="C1846" s="9" t="s">
        <v>1518</v>
      </c>
      <c r="D1846" s="10" t="s">
        <v>926</v>
      </c>
      <c r="E1846" s="9" t="s">
        <v>926</v>
      </c>
      <c r="F1846" s="9" t="s">
        <v>2888</v>
      </c>
      <c r="G1846" s="9" t="s">
        <v>926</v>
      </c>
      <c r="H1846" s="9" t="s">
        <v>2895</v>
      </c>
      <c r="I1846" s="64">
        <v>5530179723949</v>
      </c>
      <c r="J1846" s="28" t="s">
        <v>835</v>
      </c>
      <c r="K1846" s="9" t="s">
        <v>2888</v>
      </c>
      <c r="L1846" s="9">
        <v>30.202999999999999</v>
      </c>
      <c r="M1846" s="9">
        <v>67.793000000000006</v>
      </c>
      <c r="N1846" s="9" t="s">
        <v>6</v>
      </c>
      <c r="O1846" s="9" t="s">
        <v>106</v>
      </c>
      <c r="P1846" s="9" t="s">
        <v>8</v>
      </c>
      <c r="Q1846" s="9">
        <v>10</v>
      </c>
      <c r="R1846" s="9"/>
      <c r="S1846" s="9"/>
      <c r="T1846" s="9" t="s">
        <v>2773</v>
      </c>
      <c r="U1846" s="9">
        <v>176250</v>
      </c>
      <c r="V1846" s="9" t="s">
        <v>10</v>
      </c>
      <c r="W1846" s="10" t="s">
        <v>107</v>
      </c>
      <c r="X1846" s="9" t="s">
        <v>2774</v>
      </c>
    </row>
    <row r="1847" spans="1:24" s="4" customFormat="1" ht="80.099999999999994" customHeight="1" x14ac:dyDescent="0.25">
      <c r="A1847" s="9">
        <f t="shared" ref="A1847" si="543">A1846+1</f>
        <v>1805</v>
      </c>
      <c r="B1847" s="9">
        <f t="shared" si="492"/>
        <v>118</v>
      </c>
      <c r="C1847" s="9" t="s">
        <v>1518</v>
      </c>
      <c r="D1847" s="10" t="s">
        <v>926</v>
      </c>
      <c r="E1847" s="9" t="s">
        <v>926</v>
      </c>
      <c r="F1847" s="9" t="s">
        <v>2888</v>
      </c>
      <c r="G1847" s="9" t="s">
        <v>926</v>
      </c>
      <c r="H1847" s="9" t="s">
        <v>2896</v>
      </c>
      <c r="I1847" s="64">
        <v>5530173860511</v>
      </c>
      <c r="J1847" s="28" t="s">
        <v>835</v>
      </c>
      <c r="K1847" s="9" t="s">
        <v>2888</v>
      </c>
      <c r="L1847" s="9">
        <v>30.164999999999999</v>
      </c>
      <c r="M1847" s="9">
        <v>678400</v>
      </c>
      <c r="N1847" s="9" t="s">
        <v>6</v>
      </c>
      <c r="O1847" s="9" t="s">
        <v>106</v>
      </c>
      <c r="P1847" s="9" t="s">
        <v>8</v>
      </c>
      <c r="Q1847" s="9">
        <v>10</v>
      </c>
      <c r="R1847" s="9"/>
      <c r="S1847" s="9"/>
      <c r="T1847" s="9" t="s">
        <v>2773</v>
      </c>
      <c r="U1847" s="9">
        <v>176250</v>
      </c>
      <c r="V1847" s="9" t="s">
        <v>10</v>
      </c>
      <c r="W1847" s="10" t="s">
        <v>107</v>
      </c>
      <c r="X1847" s="9" t="s">
        <v>2774</v>
      </c>
    </row>
    <row r="1848" spans="1:24" s="4" customFormat="1" ht="80.099999999999994" customHeight="1" x14ac:dyDescent="0.25">
      <c r="A1848" s="9">
        <f t="shared" ref="A1848" si="544">A1847+1</f>
        <v>1806</v>
      </c>
      <c r="B1848" s="9">
        <f t="shared" si="492"/>
        <v>119</v>
      </c>
      <c r="C1848" s="9" t="s">
        <v>1518</v>
      </c>
      <c r="D1848" s="10" t="s">
        <v>926</v>
      </c>
      <c r="E1848" s="9" t="s">
        <v>926</v>
      </c>
      <c r="F1848" s="9" t="s">
        <v>2888</v>
      </c>
      <c r="G1848" s="9" t="s">
        <v>926</v>
      </c>
      <c r="H1848" s="9" t="s">
        <v>2897</v>
      </c>
      <c r="I1848" s="64">
        <v>5630104931227</v>
      </c>
      <c r="J1848" s="28" t="s">
        <v>835</v>
      </c>
      <c r="K1848" s="9" t="s">
        <v>2888</v>
      </c>
      <c r="L1848" s="9">
        <v>30.149000000000001</v>
      </c>
      <c r="M1848" s="9">
        <v>67.811000000000007</v>
      </c>
      <c r="N1848" s="9" t="s">
        <v>6</v>
      </c>
      <c r="O1848" s="9" t="s">
        <v>106</v>
      </c>
      <c r="P1848" s="9" t="s">
        <v>8</v>
      </c>
      <c r="Q1848" s="9">
        <v>10</v>
      </c>
      <c r="R1848" s="9"/>
      <c r="S1848" s="9"/>
      <c r="T1848" s="9" t="s">
        <v>2773</v>
      </c>
      <c r="U1848" s="9">
        <v>176250</v>
      </c>
      <c r="V1848" s="9" t="s">
        <v>10</v>
      </c>
      <c r="W1848" s="10" t="s">
        <v>107</v>
      </c>
      <c r="X1848" s="9" t="s">
        <v>2774</v>
      </c>
    </row>
    <row r="1849" spans="1:24" s="4" customFormat="1" ht="80.099999999999994" customHeight="1" x14ac:dyDescent="0.25">
      <c r="A1849" s="9">
        <f t="shared" ref="A1849" si="545">A1848+1</f>
        <v>1807</v>
      </c>
      <c r="B1849" s="9">
        <f t="shared" si="492"/>
        <v>120</v>
      </c>
      <c r="C1849" s="9" t="s">
        <v>1518</v>
      </c>
      <c r="D1849" s="10" t="s">
        <v>926</v>
      </c>
      <c r="E1849" s="9" t="s">
        <v>926</v>
      </c>
      <c r="F1849" s="9" t="s">
        <v>2888</v>
      </c>
      <c r="G1849" s="9" t="s">
        <v>926</v>
      </c>
      <c r="H1849" s="9" t="s">
        <v>2898</v>
      </c>
      <c r="I1849" s="64">
        <v>5530157513695</v>
      </c>
      <c r="J1849" s="28" t="s">
        <v>835</v>
      </c>
      <c r="K1849" s="9" t="s">
        <v>2888</v>
      </c>
      <c r="L1849" s="9">
        <v>30.16</v>
      </c>
      <c r="M1849" s="9">
        <v>67.834999999999994</v>
      </c>
      <c r="N1849" s="9" t="s">
        <v>6</v>
      </c>
      <c r="O1849" s="9" t="s">
        <v>106</v>
      </c>
      <c r="P1849" s="9" t="s">
        <v>8</v>
      </c>
      <c r="Q1849" s="9">
        <v>10</v>
      </c>
      <c r="R1849" s="9"/>
      <c r="S1849" s="9"/>
      <c r="T1849" s="9" t="s">
        <v>2773</v>
      </c>
      <c r="U1849" s="9">
        <v>176250</v>
      </c>
      <c r="V1849" s="9" t="s">
        <v>10</v>
      </c>
      <c r="W1849" s="10" t="s">
        <v>107</v>
      </c>
      <c r="X1849" s="9" t="s">
        <v>2774</v>
      </c>
    </row>
    <row r="1850" spans="1:24" s="4" customFormat="1" ht="80.099999999999994" customHeight="1" x14ac:dyDescent="0.25">
      <c r="C1850" s="179"/>
      <c r="D1850" s="179"/>
      <c r="E1850" s="179"/>
      <c r="Q1850" s="154">
        <f>SUM(Q1730:Q1849)</f>
        <v>80</v>
      </c>
      <c r="R1850" s="154">
        <f t="shared" ref="R1850:S1850" si="546">SUM(R1730:R1849)</f>
        <v>151</v>
      </c>
      <c r="S1850" s="154">
        <f t="shared" si="546"/>
        <v>120</v>
      </c>
    </row>
    <row r="1851" spans="1:24" s="4" customFormat="1" ht="80.099999999999994" customHeight="1" x14ac:dyDescent="0.25">
      <c r="A1851" s="9">
        <f>A1849+1</f>
        <v>1808</v>
      </c>
      <c r="B1851" s="9">
        <v>1</v>
      </c>
      <c r="C1851" s="9" t="s">
        <v>109</v>
      </c>
      <c r="D1851" s="9" t="s">
        <v>6553</v>
      </c>
      <c r="E1851" s="9" t="s">
        <v>6553</v>
      </c>
      <c r="F1851" s="9" t="s">
        <v>8175</v>
      </c>
      <c r="G1851" s="9" t="s">
        <v>6648</v>
      </c>
      <c r="H1851" s="28" t="s">
        <v>8176</v>
      </c>
      <c r="I1851" s="9" t="s">
        <v>8177</v>
      </c>
      <c r="J1851" s="9" t="s">
        <v>8178</v>
      </c>
      <c r="K1851" s="9" t="s">
        <v>8175</v>
      </c>
      <c r="L1851" s="28">
        <v>674953.4</v>
      </c>
      <c r="M1851" s="28">
        <v>293444.13</v>
      </c>
      <c r="N1851" s="9" t="s">
        <v>8</v>
      </c>
      <c r="O1851" s="9" t="s">
        <v>106</v>
      </c>
      <c r="P1851" s="9" t="s">
        <v>8</v>
      </c>
      <c r="Q1851" s="9">
        <v>1</v>
      </c>
      <c r="R1851" s="9"/>
      <c r="S1851" s="9"/>
      <c r="T1851" s="35" t="s">
        <v>1590</v>
      </c>
      <c r="U1851" s="9">
        <v>17625</v>
      </c>
      <c r="V1851" s="9" t="s">
        <v>258</v>
      </c>
      <c r="W1851" s="141" t="s">
        <v>11</v>
      </c>
      <c r="X1851" s="9"/>
    </row>
    <row r="1852" spans="1:24" s="4" customFormat="1" ht="80.099999999999994" customHeight="1" x14ac:dyDescent="0.25">
      <c r="A1852" s="9">
        <f>A1851+1</f>
        <v>1809</v>
      </c>
      <c r="B1852" s="9">
        <f>B1851+1</f>
        <v>2</v>
      </c>
      <c r="C1852" s="9" t="s">
        <v>109</v>
      </c>
      <c r="D1852" s="9" t="s">
        <v>6553</v>
      </c>
      <c r="E1852" s="9" t="s">
        <v>6553</v>
      </c>
      <c r="F1852" s="9" t="s">
        <v>8179</v>
      </c>
      <c r="G1852" s="9" t="s">
        <v>6609</v>
      </c>
      <c r="H1852" s="9" t="s">
        <v>8180</v>
      </c>
      <c r="I1852" s="9" t="s">
        <v>8181</v>
      </c>
      <c r="J1852" s="9" t="s">
        <v>8182</v>
      </c>
      <c r="K1852" s="9" t="s">
        <v>8179</v>
      </c>
      <c r="L1852" s="9">
        <v>67539.199999999997</v>
      </c>
      <c r="M1852" s="9">
        <v>293739.90999999997</v>
      </c>
      <c r="N1852" s="9" t="s">
        <v>8</v>
      </c>
      <c r="O1852" s="9" t="s">
        <v>106</v>
      </c>
      <c r="P1852" s="9" t="s">
        <v>8</v>
      </c>
      <c r="Q1852" s="9">
        <v>1</v>
      </c>
      <c r="R1852" s="9"/>
      <c r="S1852" s="9"/>
      <c r="T1852" s="35" t="s">
        <v>1590</v>
      </c>
      <c r="U1852" s="9">
        <v>17625</v>
      </c>
      <c r="V1852" s="9" t="s">
        <v>258</v>
      </c>
      <c r="W1852" s="141" t="s">
        <v>11</v>
      </c>
      <c r="X1852" s="9"/>
    </row>
    <row r="1853" spans="1:24" s="4" customFormat="1" ht="80.099999999999994" customHeight="1" x14ac:dyDescent="0.25">
      <c r="A1853" s="9">
        <f>A1852+1</f>
        <v>1810</v>
      </c>
      <c r="B1853" s="9">
        <f>B1852+1</f>
        <v>3</v>
      </c>
      <c r="C1853" s="9" t="s">
        <v>109</v>
      </c>
      <c r="D1853" s="9" t="s">
        <v>6553</v>
      </c>
      <c r="E1853" s="9" t="s">
        <v>6553</v>
      </c>
      <c r="F1853" s="9" t="s">
        <v>6608</v>
      </c>
      <c r="G1853" s="9" t="s">
        <v>6609</v>
      </c>
      <c r="H1853" s="9" t="s">
        <v>8183</v>
      </c>
      <c r="I1853" s="9" t="s">
        <v>8184</v>
      </c>
      <c r="J1853" s="9" t="s">
        <v>8185</v>
      </c>
      <c r="K1853" s="9" t="s">
        <v>6608</v>
      </c>
      <c r="L1853" s="9">
        <v>675855.04</v>
      </c>
      <c r="M1853" s="9">
        <v>293618.06</v>
      </c>
      <c r="N1853" s="9" t="s">
        <v>8</v>
      </c>
      <c r="O1853" s="9" t="s">
        <v>106</v>
      </c>
      <c r="P1853" s="9" t="s">
        <v>8</v>
      </c>
      <c r="Q1853" s="9">
        <v>1</v>
      </c>
      <c r="R1853" s="9"/>
      <c r="S1853" s="9"/>
      <c r="T1853" s="35" t="s">
        <v>1590</v>
      </c>
      <c r="U1853" s="9">
        <v>17625</v>
      </c>
      <c r="V1853" s="9" t="s">
        <v>258</v>
      </c>
      <c r="W1853" s="141" t="s">
        <v>11</v>
      </c>
      <c r="X1853" s="9"/>
    </row>
    <row r="1854" spans="1:24" s="4" customFormat="1" ht="80.099999999999994" customHeight="1" x14ac:dyDescent="0.25">
      <c r="A1854" s="9">
        <f t="shared" ref="A1854:B1869" si="547">A1853+1</f>
        <v>1811</v>
      </c>
      <c r="B1854" s="9">
        <f t="shared" si="547"/>
        <v>4</v>
      </c>
      <c r="C1854" s="9" t="s">
        <v>109</v>
      </c>
      <c r="D1854" s="9" t="s">
        <v>6553</v>
      </c>
      <c r="E1854" s="9" t="s">
        <v>6553</v>
      </c>
      <c r="F1854" s="9" t="s">
        <v>8186</v>
      </c>
      <c r="G1854" s="9" t="s">
        <v>6651</v>
      </c>
      <c r="H1854" s="9" t="s">
        <v>8187</v>
      </c>
      <c r="I1854" s="9" t="s">
        <v>8188</v>
      </c>
      <c r="J1854" s="9" t="s">
        <v>8189</v>
      </c>
      <c r="K1854" s="9" t="s">
        <v>8186</v>
      </c>
      <c r="L1854" s="9">
        <v>68453.67</v>
      </c>
      <c r="M1854" s="9">
        <v>293245.53000000003</v>
      </c>
      <c r="N1854" s="9" t="s">
        <v>8</v>
      </c>
      <c r="O1854" s="9" t="s">
        <v>106</v>
      </c>
      <c r="P1854" s="9" t="s">
        <v>8</v>
      </c>
      <c r="Q1854" s="9">
        <v>1</v>
      </c>
      <c r="R1854" s="9"/>
      <c r="S1854" s="9"/>
      <c r="T1854" s="35" t="s">
        <v>1590</v>
      </c>
      <c r="U1854" s="9">
        <v>17625</v>
      </c>
      <c r="V1854" s="9" t="s">
        <v>258</v>
      </c>
      <c r="W1854" s="141" t="s">
        <v>11</v>
      </c>
      <c r="X1854" s="9"/>
    </row>
    <row r="1855" spans="1:24" s="4" customFormat="1" ht="80.099999999999994" customHeight="1" x14ac:dyDescent="0.25">
      <c r="A1855" s="9">
        <f t="shared" si="547"/>
        <v>1812</v>
      </c>
      <c r="B1855" s="9">
        <f t="shared" si="547"/>
        <v>5</v>
      </c>
      <c r="C1855" s="9" t="s">
        <v>109</v>
      </c>
      <c r="D1855" s="9" t="s">
        <v>6553</v>
      </c>
      <c r="E1855" s="9" t="s">
        <v>6553</v>
      </c>
      <c r="F1855" s="9" t="s">
        <v>8186</v>
      </c>
      <c r="G1855" s="9" t="s">
        <v>6651</v>
      </c>
      <c r="H1855" s="9" t="s">
        <v>8190</v>
      </c>
      <c r="I1855" s="9" t="s">
        <v>8191</v>
      </c>
      <c r="J1855" s="9" t="s">
        <v>8192</v>
      </c>
      <c r="K1855" s="9" t="s">
        <v>8186</v>
      </c>
      <c r="L1855" s="9">
        <v>68609.259999999995</v>
      </c>
      <c r="M1855" s="9">
        <v>293243.26</v>
      </c>
      <c r="N1855" s="9" t="s">
        <v>8</v>
      </c>
      <c r="O1855" s="9" t="s">
        <v>106</v>
      </c>
      <c r="P1855" s="9" t="s">
        <v>8</v>
      </c>
      <c r="Q1855" s="9">
        <v>1</v>
      </c>
      <c r="R1855" s="9"/>
      <c r="S1855" s="9"/>
      <c r="T1855" s="35" t="s">
        <v>1590</v>
      </c>
      <c r="U1855" s="9">
        <v>17625</v>
      </c>
      <c r="V1855" s="9" t="s">
        <v>258</v>
      </c>
      <c r="W1855" s="141" t="s">
        <v>11</v>
      </c>
      <c r="X1855" s="9"/>
    </row>
    <row r="1856" spans="1:24" s="4" customFormat="1" ht="80.099999999999994" customHeight="1" x14ac:dyDescent="0.25">
      <c r="A1856" s="9">
        <f t="shared" si="547"/>
        <v>1813</v>
      </c>
      <c r="B1856" s="9">
        <f t="shared" si="547"/>
        <v>6</v>
      </c>
      <c r="C1856" s="9" t="s">
        <v>109</v>
      </c>
      <c r="D1856" s="9" t="s">
        <v>6553</v>
      </c>
      <c r="E1856" s="9" t="s">
        <v>6553</v>
      </c>
      <c r="F1856" s="9" t="s">
        <v>6608</v>
      </c>
      <c r="G1856" s="9" t="s">
        <v>6609</v>
      </c>
      <c r="H1856" s="9" t="s">
        <v>8193</v>
      </c>
      <c r="I1856" s="9" t="s">
        <v>8194</v>
      </c>
      <c r="J1856" s="9" t="s">
        <v>8195</v>
      </c>
      <c r="K1856" s="9" t="s">
        <v>6608</v>
      </c>
      <c r="L1856" s="9">
        <v>68213.399999999994</v>
      </c>
      <c r="M1856" s="9">
        <v>29333.599999999999</v>
      </c>
      <c r="N1856" s="9" t="s">
        <v>8</v>
      </c>
      <c r="O1856" s="9" t="s">
        <v>106</v>
      </c>
      <c r="P1856" s="9" t="s">
        <v>8</v>
      </c>
      <c r="Q1856" s="9">
        <v>1</v>
      </c>
      <c r="R1856" s="9"/>
      <c r="S1856" s="9"/>
      <c r="T1856" s="35" t="s">
        <v>1590</v>
      </c>
      <c r="U1856" s="9">
        <v>17625</v>
      </c>
      <c r="V1856" s="9" t="s">
        <v>258</v>
      </c>
      <c r="W1856" s="141" t="s">
        <v>11</v>
      </c>
      <c r="X1856" s="9"/>
    </row>
    <row r="1857" spans="1:24" s="4" customFormat="1" ht="80.099999999999994" customHeight="1" x14ac:dyDescent="0.25">
      <c r="A1857" s="9">
        <f t="shared" si="547"/>
        <v>1814</v>
      </c>
      <c r="B1857" s="9">
        <f t="shared" si="547"/>
        <v>7</v>
      </c>
      <c r="C1857" s="9" t="s">
        <v>109</v>
      </c>
      <c r="D1857" s="9" t="s">
        <v>6553</v>
      </c>
      <c r="E1857" s="9" t="s">
        <v>6553</v>
      </c>
      <c r="F1857" s="9" t="s">
        <v>6608</v>
      </c>
      <c r="G1857" s="9" t="s">
        <v>6609</v>
      </c>
      <c r="H1857" s="9" t="s">
        <v>8196</v>
      </c>
      <c r="I1857" s="9" t="s">
        <v>6677</v>
      </c>
      <c r="J1857" s="9" t="s">
        <v>6678</v>
      </c>
      <c r="K1857" s="9" t="s">
        <v>6608</v>
      </c>
      <c r="L1857" s="9">
        <v>672850.04</v>
      </c>
      <c r="M1857" s="9">
        <v>293698.06</v>
      </c>
      <c r="N1857" s="9" t="s">
        <v>8</v>
      </c>
      <c r="O1857" s="9" t="s">
        <v>106</v>
      </c>
      <c r="P1857" s="9" t="s">
        <v>8</v>
      </c>
      <c r="Q1857" s="9">
        <v>2</v>
      </c>
      <c r="R1857" s="9"/>
      <c r="S1857" s="9"/>
      <c r="T1857" s="35" t="s">
        <v>1590</v>
      </c>
      <c r="U1857" s="9">
        <v>35250</v>
      </c>
      <c r="V1857" s="9" t="s">
        <v>258</v>
      </c>
      <c r="W1857" s="141" t="s">
        <v>11</v>
      </c>
      <c r="X1857" s="9"/>
    </row>
    <row r="1858" spans="1:24" s="4" customFormat="1" ht="80.099999999999994" customHeight="1" x14ac:dyDescent="0.25">
      <c r="A1858" s="9">
        <f t="shared" si="547"/>
        <v>1815</v>
      </c>
      <c r="B1858" s="9">
        <f t="shared" si="547"/>
        <v>8</v>
      </c>
      <c r="C1858" s="9" t="s">
        <v>109</v>
      </c>
      <c r="D1858" s="9" t="s">
        <v>6553</v>
      </c>
      <c r="E1858" s="9" t="s">
        <v>8197</v>
      </c>
      <c r="F1858" s="9" t="s">
        <v>8197</v>
      </c>
      <c r="G1858" s="9" t="s">
        <v>8197</v>
      </c>
      <c r="H1858" s="9" t="s">
        <v>8198</v>
      </c>
      <c r="I1858" s="9" t="s">
        <v>8199</v>
      </c>
      <c r="J1858" s="9" t="s">
        <v>8200</v>
      </c>
      <c r="K1858" s="9" t="s">
        <v>8197</v>
      </c>
      <c r="L1858" s="9">
        <v>6853.03</v>
      </c>
      <c r="M1858" s="9">
        <v>29946.05</v>
      </c>
      <c r="N1858" s="9" t="s">
        <v>8</v>
      </c>
      <c r="O1858" s="9" t="s">
        <v>106</v>
      </c>
      <c r="P1858" s="9" t="s">
        <v>8</v>
      </c>
      <c r="Q1858" s="9">
        <v>2</v>
      </c>
      <c r="R1858" s="9"/>
      <c r="S1858" s="9"/>
      <c r="T1858" s="35" t="s">
        <v>1590</v>
      </c>
      <c r="U1858" s="9">
        <v>35250</v>
      </c>
      <c r="V1858" s="9" t="s">
        <v>258</v>
      </c>
      <c r="W1858" s="141" t="s">
        <v>11</v>
      </c>
      <c r="X1858" s="9"/>
    </row>
    <row r="1859" spans="1:24" s="4" customFormat="1" ht="80.099999999999994" customHeight="1" x14ac:dyDescent="0.25">
      <c r="A1859" s="9">
        <f t="shared" si="547"/>
        <v>1816</v>
      </c>
      <c r="B1859" s="9">
        <f t="shared" si="547"/>
        <v>9</v>
      </c>
      <c r="C1859" s="9" t="s">
        <v>109</v>
      </c>
      <c r="D1859" s="9" t="s">
        <v>6553</v>
      </c>
      <c r="E1859" s="9" t="s">
        <v>8197</v>
      </c>
      <c r="F1859" s="9" t="s">
        <v>8197</v>
      </c>
      <c r="G1859" s="9" t="s">
        <v>8197</v>
      </c>
      <c r="H1859" s="9" t="s">
        <v>8201</v>
      </c>
      <c r="I1859" s="9" t="s">
        <v>8202</v>
      </c>
      <c r="J1859" s="9" t="s">
        <v>8203</v>
      </c>
      <c r="K1859" s="9" t="s">
        <v>8197</v>
      </c>
      <c r="L1859" s="9">
        <v>68125488.560000002</v>
      </c>
      <c r="M1859" s="9">
        <v>2992736.36</v>
      </c>
      <c r="N1859" s="9" t="s">
        <v>8</v>
      </c>
      <c r="O1859" s="9" t="s">
        <v>106</v>
      </c>
      <c r="P1859" s="9" t="s">
        <v>8</v>
      </c>
      <c r="Q1859" s="9">
        <v>2</v>
      </c>
      <c r="R1859" s="9"/>
      <c r="S1859" s="9"/>
      <c r="T1859" s="35" t="s">
        <v>1590</v>
      </c>
      <c r="U1859" s="9">
        <v>35250</v>
      </c>
      <c r="V1859" s="9" t="s">
        <v>258</v>
      </c>
      <c r="W1859" s="141" t="s">
        <v>11</v>
      </c>
      <c r="X1859" s="9"/>
    </row>
    <row r="1860" spans="1:24" s="4" customFormat="1" ht="80.099999999999994" customHeight="1" x14ac:dyDescent="0.25">
      <c r="A1860" s="9">
        <f t="shared" si="547"/>
        <v>1817</v>
      </c>
      <c r="B1860" s="9">
        <f t="shared" si="547"/>
        <v>10</v>
      </c>
      <c r="C1860" s="9" t="s">
        <v>109</v>
      </c>
      <c r="D1860" s="9" t="s">
        <v>6553</v>
      </c>
      <c r="E1860" s="9" t="s">
        <v>6553</v>
      </c>
      <c r="F1860" s="9" t="s">
        <v>6647</v>
      </c>
      <c r="G1860" s="9" t="s">
        <v>6648</v>
      </c>
      <c r="H1860" s="9" t="s">
        <v>5115</v>
      </c>
      <c r="I1860" s="9" t="s">
        <v>8204</v>
      </c>
      <c r="J1860" s="9" t="s">
        <v>6650</v>
      </c>
      <c r="K1860" s="9" t="s">
        <v>6647</v>
      </c>
      <c r="L1860" s="9">
        <v>675044.66</v>
      </c>
      <c r="M1860" s="9">
        <v>293452.65000000002</v>
      </c>
      <c r="N1860" s="9" t="s">
        <v>8</v>
      </c>
      <c r="O1860" s="9" t="s">
        <v>106</v>
      </c>
      <c r="P1860" s="9" t="s">
        <v>8</v>
      </c>
      <c r="Q1860" s="9">
        <v>2</v>
      </c>
      <c r="R1860" s="9"/>
      <c r="S1860" s="9"/>
      <c r="T1860" s="35" t="s">
        <v>1590</v>
      </c>
      <c r="U1860" s="9">
        <v>35250</v>
      </c>
      <c r="V1860" s="9" t="s">
        <v>258</v>
      </c>
      <c r="W1860" s="141" t="s">
        <v>11</v>
      </c>
      <c r="X1860" s="9"/>
    </row>
    <row r="1861" spans="1:24" s="4" customFormat="1" ht="80.099999999999994" customHeight="1" x14ac:dyDescent="0.25">
      <c r="A1861" s="9">
        <f t="shared" si="547"/>
        <v>1818</v>
      </c>
      <c r="B1861" s="9">
        <f t="shared" si="547"/>
        <v>11</v>
      </c>
      <c r="C1861" s="9" t="s">
        <v>109</v>
      </c>
      <c r="D1861" s="9" t="s">
        <v>6553</v>
      </c>
      <c r="E1861" s="9" t="s">
        <v>6553</v>
      </c>
      <c r="F1861" s="9" t="s">
        <v>6608</v>
      </c>
      <c r="G1861" s="9" t="s">
        <v>6648</v>
      </c>
      <c r="H1861" s="9" t="s">
        <v>8205</v>
      </c>
      <c r="I1861" s="9" t="s">
        <v>8206</v>
      </c>
      <c r="J1861" s="9" t="s">
        <v>8178</v>
      </c>
      <c r="K1861" s="9" t="s">
        <v>6608</v>
      </c>
      <c r="L1861" s="9">
        <v>67.495346999999995</v>
      </c>
      <c r="M1861" s="9">
        <v>29.344412999999999</v>
      </c>
      <c r="N1861" s="9" t="s">
        <v>8</v>
      </c>
      <c r="O1861" s="9" t="s">
        <v>106</v>
      </c>
      <c r="P1861" s="9" t="s">
        <v>8</v>
      </c>
      <c r="Q1861" s="9">
        <v>3</v>
      </c>
      <c r="R1861" s="9"/>
      <c r="S1861" s="9"/>
      <c r="T1861" s="35" t="s">
        <v>1590</v>
      </c>
      <c r="U1861" s="9">
        <v>52875</v>
      </c>
      <c r="V1861" s="9" t="s">
        <v>258</v>
      </c>
      <c r="W1861" s="141" t="s">
        <v>11</v>
      </c>
      <c r="X1861" s="9"/>
    </row>
    <row r="1862" spans="1:24" s="4" customFormat="1" ht="80.099999999999994" customHeight="1" x14ac:dyDescent="0.25">
      <c r="A1862" s="9">
        <f t="shared" si="547"/>
        <v>1819</v>
      </c>
      <c r="B1862" s="9">
        <f t="shared" si="547"/>
        <v>12</v>
      </c>
      <c r="C1862" s="9" t="s">
        <v>109</v>
      </c>
      <c r="D1862" s="9" t="s">
        <v>6553</v>
      </c>
      <c r="E1862" s="9" t="s">
        <v>6553</v>
      </c>
      <c r="F1862" s="9" t="s">
        <v>8207</v>
      </c>
      <c r="G1862" s="9" t="s">
        <v>6609</v>
      </c>
      <c r="H1862" s="9" t="s">
        <v>8208</v>
      </c>
      <c r="I1862" s="9" t="s">
        <v>8209</v>
      </c>
      <c r="J1862" s="9" t="s">
        <v>8182</v>
      </c>
      <c r="K1862" s="9" t="s">
        <v>8207</v>
      </c>
      <c r="L1862" s="9">
        <v>67.543929000000006</v>
      </c>
      <c r="M1862" s="9">
        <v>29.373991</v>
      </c>
      <c r="N1862" s="9" t="s">
        <v>8</v>
      </c>
      <c r="O1862" s="9" t="s">
        <v>106</v>
      </c>
      <c r="P1862" s="9" t="s">
        <v>8</v>
      </c>
      <c r="Q1862" s="9">
        <v>3</v>
      </c>
      <c r="R1862" s="9"/>
      <c r="S1862" s="9"/>
      <c r="T1862" s="35" t="s">
        <v>1590</v>
      </c>
      <c r="U1862" s="9">
        <v>52875</v>
      </c>
      <c r="V1862" s="9" t="s">
        <v>258</v>
      </c>
      <c r="W1862" s="141" t="s">
        <v>11</v>
      </c>
      <c r="X1862" s="9"/>
    </row>
    <row r="1863" spans="1:24" s="4" customFormat="1" ht="80.099999999999994" customHeight="1" x14ac:dyDescent="0.25">
      <c r="A1863" s="9">
        <f t="shared" si="547"/>
        <v>1820</v>
      </c>
      <c r="B1863" s="9">
        <f t="shared" si="547"/>
        <v>13</v>
      </c>
      <c r="C1863" s="9" t="s">
        <v>109</v>
      </c>
      <c r="D1863" s="9" t="s">
        <v>6553</v>
      </c>
      <c r="E1863" s="9" t="s">
        <v>6553</v>
      </c>
      <c r="F1863" s="9" t="s">
        <v>6647</v>
      </c>
      <c r="G1863" s="9" t="s">
        <v>6609</v>
      </c>
      <c r="H1863" s="9" t="s">
        <v>8210</v>
      </c>
      <c r="I1863" s="9" t="s">
        <v>8211</v>
      </c>
      <c r="J1863" s="9" t="s">
        <v>8185</v>
      </c>
      <c r="K1863" s="9" t="s">
        <v>6647</v>
      </c>
      <c r="L1863" s="9">
        <v>67.585003999999998</v>
      </c>
      <c r="M1863" s="9">
        <v>29.36806</v>
      </c>
      <c r="N1863" s="9" t="s">
        <v>8</v>
      </c>
      <c r="O1863" s="9" t="s">
        <v>106</v>
      </c>
      <c r="P1863" s="9" t="s">
        <v>8</v>
      </c>
      <c r="Q1863" s="9">
        <v>2</v>
      </c>
      <c r="R1863" s="9"/>
      <c r="S1863" s="9"/>
      <c r="T1863" s="35" t="s">
        <v>1590</v>
      </c>
      <c r="U1863" s="9">
        <v>35250</v>
      </c>
      <c r="V1863" s="9" t="s">
        <v>258</v>
      </c>
      <c r="W1863" s="141" t="s">
        <v>11</v>
      </c>
      <c r="X1863" s="9"/>
    </row>
    <row r="1864" spans="1:24" s="4" customFormat="1" ht="80.099999999999994" customHeight="1" x14ac:dyDescent="0.25">
      <c r="A1864" s="9">
        <f t="shared" si="547"/>
        <v>1821</v>
      </c>
      <c r="B1864" s="9">
        <f t="shared" si="547"/>
        <v>14</v>
      </c>
      <c r="C1864" s="9" t="s">
        <v>109</v>
      </c>
      <c r="D1864" s="9" t="s">
        <v>6553</v>
      </c>
      <c r="E1864" s="9" t="s">
        <v>6553</v>
      </c>
      <c r="F1864" s="9" t="s">
        <v>8207</v>
      </c>
      <c r="G1864" s="9" t="s">
        <v>6651</v>
      </c>
      <c r="H1864" s="9" t="s">
        <v>5296</v>
      </c>
      <c r="I1864" s="9" t="s">
        <v>8212</v>
      </c>
      <c r="J1864" s="9" t="s">
        <v>8189</v>
      </c>
      <c r="K1864" s="9" t="s">
        <v>8207</v>
      </c>
      <c r="L1864" s="9">
        <v>68.353669999999994</v>
      </c>
      <c r="M1864" s="9">
        <v>29.324553000000002</v>
      </c>
      <c r="N1864" s="9" t="s">
        <v>8</v>
      </c>
      <c r="O1864" s="9" t="s">
        <v>106</v>
      </c>
      <c r="P1864" s="9" t="s">
        <v>8</v>
      </c>
      <c r="Q1864" s="9">
        <v>2</v>
      </c>
      <c r="R1864" s="9"/>
      <c r="S1864" s="9"/>
      <c r="T1864" s="35" t="s">
        <v>1590</v>
      </c>
      <c r="U1864" s="9">
        <v>35250</v>
      </c>
      <c r="V1864" s="9" t="s">
        <v>258</v>
      </c>
      <c r="W1864" s="141" t="s">
        <v>11</v>
      </c>
      <c r="X1864" s="9"/>
    </row>
    <row r="1865" spans="1:24" s="4" customFormat="1" ht="80.099999999999994" customHeight="1" x14ac:dyDescent="0.25">
      <c r="A1865" s="9">
        <f t="shared" si="547"/>
        <v>1822</v>
      </c>
      <c r="B1865" s="9">
        <f t="shared" si="547"/>
        <v>15</v>
      </c>
      <c r="C1865" s="9" t="s">
        <v>109</v>
      </c>
      <c r="D1865" s="9" t="s">
        <v>6553</v>
      </c>
      <c r="E1865" s="9" t="s">
        <v>6553</v>
      </c>
      <c r="F1865" s="9" t="s">
        <v>8213</v>
      </c>
      <c r="G1865" s="9" t="s">
        <v>6651</v>
      </c>
      <c r="H1865" s="9" t="s">
        <v>8214</v>
      </c>
      <c r="I1865" s="9" t="s">
        <v>8215</v>
      </c>
      <c r="J1865" s="9" t="s">
        <v>8192</v>
      </c>
      <c r="K1865" s="9" t="s">
        <v>8213</v>
      </c>
      <c r="L1865" s="9">
        <v>68.619259999999997</v>
      </c>
      <c r="M1865" s="9">
        <v>29.324325999999999</v>
      </c>
      <c r="N1865" s="9" t="s">
        <v>8</v>
      </c>
      <c r="O1865" s="9" t="s">
        <v>106</v>
      </c>
      <c r="P1865" s="9" t="s">
        <v>8</v>
      </c>
      <c r="Q1865" s="9">
        <v>2</v>
      </c>
      <c r="R1865" s="9"/>
      <c r="S1865" s="9"/>
      <c r="T1865" s="35" t="s">
        <v>1590</v>
      </c>
      <c r="U1865" s="9">
        <v>35250</v>
      </c>
      <c r="V1865" s="9" t="s">
        <v>258</v>
      </c>
      <c r="W1865" s="141" t="s">
        <v>11</v>
      </c>
      <c r="X1865" s="9"/>
    </row>
    <row r="1866" spans="1:24" s="4" customFormat="1" ht="80.099999999999994" customHeight="1" x14ac:dyDescent="0.25">
      <c r="A1866" s="9">
        <f t="shared" si="547"/>
        <v>1823</v>
      </c>
      <c r="B1866" s="9">
        <f t="shared" si="547"/>
        <v>16</v>
      </c>
      <c r="C1866" s="9" t="s">
        <v>109</v>
      </c>
      <c r="D1866" s="9" t="s">
        <v>6553</v>
      </c>
      <c r="E1866" s="9" t="s">
        <v>6553</v>
      </c>
      <c r="F1866" s="9" t="s">
        <v>8179</v>
      </c>
      <c r="G1866" s="9" t="s">
        <v>6609</v>
      </c>
      <c r="H1866" s="9" t="s">
        <v>8216</v>
      </c>
      <c r="I1866" s="9" t="s">
        <v>8217</v>
      </c>
      <c r="J1866" s="9" t="s">
        <v>8195</v>
      </c>
      <c r="K1866" s="9" t="s">
        <v>8179</v>
      </c>
      <c r="L1866" s="9">
        <v>68.213139999999996</v>
      </c>
      <c r="M1866" s="9">
        <v>29.333600000000001</v>
      </c>
      <c r="N1866" s="9" t="s">
        <v>8</v>
      </c>
      <c r="O1866" s="9" t="s">
        <v>106</v>
      </c>
      <c r="P1866" s="9" t="s">
        <v>8</v>
      </c>
      <c r="Q1866" s="9">
        <v>2</v>
      </c>
      <c r="R1866" s="9"/>
      <c r="S1866" s="9"/>
      <c r="T1866" s="35" t="s">
        <v>1590</v>
      </c>
      <c r="U1866" s="9">
        <v>35250</v>
      </c>
      <c r="V1866" s="9" t="s">
        <v>258</v>
      </c>
      <c r="W1866" s="141" t="s">
        <v>11</v>
      </c>
      <c r="X1866" s="9"/>
    </row>
    <row r="1867" spans="1:24" s="4" customFormat="1" ht="80.099999999999994" customHeight="1" x14ac:dyDescent="0.25">
      <c r="A1867" s="9">
        <f t="shared" si="547"/>
        <v>1824</v>
      </c>
      <c r="B1867" s="9">
        <f t="shared" si="547"/>
        <v>17</v>
      </c>
      <c r="C1867" s="9" t="s">
        <v>109</v>
      </c>
      <c r="D1867" s="9" t="s">
        <v>6553</v>
      </c>
      <c r="E1867" s="9" t="s">
        <v>6553</v>
      </c>
      <c r="F1867" s="9" t="s">
        <v>8218</v>
      </c>
      <c r="G1867" s="9" t="s">
        <v>6609</v>
      </c>
      <c r="H1867" s="9" t="s">
        <v>576</v>
      </c>
      <c r="I1867" s="9" t="s">
        <v>6791</v>
      </c>
      <c r="J1867" s="9" t="s">
        <v>6678</v>
      </c>
      <c r="K1867" s="9" t="s">
        <v>8218</v>
      </c>
      <c r="L1867" s="9">
        <v>67.585003999999998</v>
      </c>
      <c r="M1867" s="9">
        <v>29.36806</v>
      </c>
      <c r="N1867" s="9" t="s">
        <v>8</v>
      </c>
      <c r="O1867" s="9" t="s">
        <v>106</v>
      </c>
      <c r="P1867" s="9" t="s">
        <v>8</v>
      </c>
      <c r="Q1867" s="9">
        <v>2</v>
      </c>
      <c r="R1867" s="9"/>
      <c r="S1867" s="9"/>
      <c r="T1867" s="35" t="s">
        <v>1590</v>
      </c>
      <c r="U1867" s="9">
        <v>35250</v>
      </c>
      <c r="V1867" s="9" t="s">
        <v>258</v>
      </c>
      <c r="W1867" s="141" t="s">
        <v>11</v>
      </c>
      <c r="X1867" s="9"/>
    </row>
    <row r="1868" spans="1:24" s="4" customFormat="1" ht="80.099999999999994" customHeight="1" x14ac:dyDescent="0.25">
      <c r="A1868" s="9">
        <f t="shared" si="547"/>
        <v>1825</v>
      </c>
      <c r="B1868" s="9">
        <f t="shared" si="547"/>
        <v>18</v>
      </c>
      <c r="C1868" s="9" t="s">
        <v>109</v>
      </c>
      <c r="D1868" s="9" t="s">
        <v>6553</v>
      </c>
      <c r="E1868" s="9" t="s">
        <v>8197</v>
      </c>
      <c r="F1868" s="9" t="s">
        <v>8219</v>
      </c>
      <c r="G1868" s="9" t="s">
        <v>8197</v>
      </c>
      <c r="H1868" s="9" t="s">
        <v>8220</v>
      </c>
      <c r="I1868" s="9" t="s">
        <v>8194</v>
      </c>
      <c r="J1868" s="9" t="s">
        <v>8200</v>
      </c>
      <c r="K1868" s="9" t="s">
        <v>8219</v>
      </c>
      <c r="L1868" s="9">
        <v>68.533029999999997</v>
      </c>
      <c r="M1868" s="9">
        <v>29.94605</v>
      </c>
      <c r="N1868" s="9" t="s">
        <v>8</v>
      </c>
      <c r="O1868" s="9" t="s">
        <v>106</v>
      </c>
      <c r="P1868" s="9" t="s">
        <v>8</v>
      </c>
      <c r="Q1868" s="9">
        <v>2</v>
      </c>
      <c r="R1868" s="9"/>
      <c r="S1868" s="9"/>
      <c r="T1868" s="35" t="s">
        <v>1590</v>
      </c>
      <c r="U1868" s="9">
        <v>35250</v>
      </c>
      <c r="V1868" s="9" t="s">
        <v>258</v>
      </c>
      <c r="W1868" s="141" t="s">
        <v>11</v>
      </c>
      <c r="X1868" s="9"/>
    </row>
    <row r="1869" spans="1:24" s="4" customFormat="1" ht="80.099999999999994" customHeight="1" x14ac:dyDescent="0.25">
      <c r="A1869" s="9">
        <f t="shared" si="547"/>
        <v>1826</v>
      </c>
      <c r="B1869" s="9">
        <f t="shared" si="547"/>
        <v>19</v>
      </c>
      <c r="C1869" s="9" t="s">
        <v>109</v>
      </c>
      <c r="D1869" s="9" t="s">
        <v>6553</v>
      </c>
      <c r="E1869" s="9" t="s">
        <v>8197</v>
      </c>
      <c r="F1869" s="9" t="s">
        <v>6608</v>
      </c>
      <c r="G1869" s="9" t="s">
        <v>8197</v>
      </c>
      <c r="H1869" s="9" t="s">
        <v>8221</v>
      </c>
      <c r="I1869" s="9" t="s">
        <v>8222</v>
      </c>
      <c r="J1869" s="9" t="s">
        <v>8203</v>
      </c>
      <c r="K1869" s="9" t="s">
        <v>6608</v>
      </c>
      <c r="L1869" s="9">
        <v>68.125488559999994</v>
      </c>
      <c r="M1869" s="9">
        <v>29.9273636</v>
      </c>
      <c r="N1869" s="9" t="s">
        <v>8</v>
      </c>
      <c r="O1869" s="9" t="s">
        <v>106</v>
      </c>
      <c r="P1869" s="9" t="s">
        <v>8</v>
      </c>
      <c r="Q1869" s="9">
        <v>2</v>
      </c>
      <c r="R1869" s="9"/>
      <c r="S1869" s="9"/>
      <c r="T1869" s="35" t="s">
        <v>1590</v>
      </c>
      <c r="U1869" s="9">
        <v>35250</v>
      </c>
      <c r="V1869" s="9" t="s">
        <v>258</v>
      </c>
      <c r="W1869" s="141" t="s">
        <v>11</v>
      </c>
      <c r="X1869" s="9"/>
    </row>
    <row r="1870" spans="1:24" s="4" customFormat="1" ht="80.099999999999994" customHeight="1" x14ac:dyDescent="0.25">
      <c r="A1870" s="9">
        <f t="shared" ref="A1870:B1885" si="548">A1869+1</f>
        <v>1827</v>
      </c>
      <c r="B1870" s="9">
        <f t="shared" si="548"/>
        <v>20</v>
      </c>
      <c r="C1870" s="9" t="s">
        <v>109</v>
      </c>
      <c r="D1870" s="9" t="s">
        <v>6553</v>
      </c>
      <c r="E1870" s="9" t="s">
        <v>6553</v>
      </c>
      <c r="F1870" s="9" t="s">
        <v>6608</v>
      </c>
      <c r="G1870" s="9" t="s">
        <v>6648</v>
      </c>
      <c r="H1870" s="9" t="s">
        <v>8223</v>
      </c>
      <c r="I1870" s="9" t="s">
        <v>8224</v>
      </c>
      <c r="J1870" s="9" t="s">
        <v>6650</v>
      </c>
      <c r="K1870" s="9" t="s">
        <v>6608</v>
      </c>
      <c r="L1870" s="9">
        <v>67.504465999999994</v>
      </c>
      <c r="M1870" s="9">
        <v>29.345265000000001</v>
      </c>
      <c r="N1870" s="9" t="s">
        <v>8</v>
      </c>
      <c r="O1870" s="9" t="s">
        <v>106</v>
      </c>
      <c r="P1870" s="9" t="s">
        <v>8</v>
      </c>
      <c r="Q1870" s="9">
        <v>2</v>
      </c>
      <c r="R1870" s="9"/>
      <c r="S1870" s="9"/>
      <c r="T1870" s="35" t="s">
        <v>1590</v>
      </c>
      <c r="U1870" s="9">
        <v>35250</v>
      </c>
      <c r="V1870" s="9" t="s">
        <v>258</v>
      </c>
      <c r="W1870" s="141" t="s">
        <v>11</v>
      </c>
      <c r="X1870" s="9"/>
    </row>
    <row r="1871" spans="1:24" s="4" customFormat="1" ht="80.099999999999994" customHeight="1" x14ac:dyDescent="0.25">
      <c r="A1871" s="9">
        <f t="shared" si="548"/>
        <v>1828</v>
      </c>
      <c r="B1871" s="9">
        <f t="shared" si="548"/>
        <v>21</v>
      </c>
      <c r="C1871" s="9" t="s">
        <v>109</v>
      </c>
      <c r="D1871" s="9" t="s">
        <v>6553</v>
      </c>
      <c r="E1871" s="9" t="s">
        <v>6553</v>
      </c>
      <c r="F1871" s="9" t="s">
        <v>6608</v>
      </c>
      <c r="G1871" s="9" t="s">
        <v>6609</v>
      </c>
      <c r="H1871" s="9" t="s">
        <v>6676</v>
      </c>
      <c r="I1871" s="9" t="s">
        <v>6677</v>
      </c>
      <c r="J1871" s="28" t="s">
        <v>6678</v>
      </c>
      <c r="K1871" s="9" t="s">
        <v>6608</v>
      </c>
      <c r="L1871" s="28">
        <v>674953.47</v>
      </c>
      <c r="M1871" s="28">
        <v>293444.18</v>
      </c>
      <c r="N1871" s="9" t="s">
        <v>8</v>
      </c>
      <c r="O1871" s="9" t="s">
        <v>106</v>
      </c>
      <c r="P1871" s="9" t="s">
        <v>8</v>
      </c>
      <c r="Q1871" s="9">
        <v>2</v>
      </c>
      <c r="R1871" s="9"/>
      <c r="S1871" s="9"/>
      <c r="T1871" s="35" t="s">
        <v>1590</v>
      </c>
      <c r="U1871" s="9">
        <v>35250</v>
      </c>
      <c r="V1871" s="9" t="s">
        <v>258</v>
      </c>
      <c r="W1871" s="141" t="s">
        <v>11</v>
      </c>
      <c r="X1871" s="9"/>
    </row>
    <row r="1872" spans="1:24" s="4" customFormat="1" ht="80.099999999999994" customHeight="1" x14ac:dyDescent="0.25">
      <c r="A1872" s="9">
        <f t="shared" si="548"/>
        <v>1829</v>
      </c>
      <c r="B1872" s="9">
        <f t="shared" si="548"/>
        <v>22</v>
      </c>
      <c r="C1872" s="9" t="s">
        <v>109</v>
      </c>
      <c r="D1872" s="9" t="s">
        <v>6553</v>
      </c>
      <c r="E1872" s="9" t="s">
        <v>6553</v>
      </c>
      <c r="F1872" s="9" t="s">
        <v>8219</v>
      </c>
      <c r="G1872" s="9" t="s">
        <v>8197</v>
      </c>
      <c r="H1872" s="9" t="s">
        <v>8225</v>
      </c>
      <c r="I1872" s="9" t="s">
        <v>8226</v>
      </c>
      <c r="J1872" s="28" t="s">
        <v>8227</v>
      </c>
      <c r="K1872" s="9" t="s">
        <v>8219</v>
      </c>
      <c r="L1872" s="9">
        <v>675439.29</v>
      </c>
      <c r="M1872" s="9">
        <v>293779.90999999997</v>
      </c>
      <c r="N1872" s="9" t="s">
        <v>8</v>
      </c>
      <c r="O1872" s="9" t="s">
        <v>106</v>
      </c>
      <c r="P1872" s="9" t="s">
        <v>8</v>
      </c>
      <c r="Q1872" s="9">
        <v>2</v>
      </c>
      <c r="R1872" s="9"/>
      <c r="S1872" s="9"/>
      <c r="T1872" s="35" t="s">
        <v>1590</v>
      </c>
      <c r="U1872" s="9">
        <v>35250</v>
      </c>
      <c r="V1872" s="9" t="s">
        <v>258</v>
      </c>
      <c r="W1872" s="141" t="s">
        <v>11</v>
      </c>
      <c r="X1872" s="9"/>
    </row>
    <row r="1873" spans="1:24" s="4" customFormat="1" ht="80.099999999999994" customHeight="1" x14ac:dyDescent="0.25">
      <c r="A1873" s="9">
        <f t="shared" si="548"/>
        <v>1830</v>
      </c>
      <c r="B1873" s="9">
        <f t="shared" si="548"/>
        <v>23</v>
      </c>
      <c r="C1873" s="9" t="s">
        <v>109</v>
      </c>
      <c r="D1873" s="9" t="s">
        <v>6553</v>
      </c>
      <c r="E1873" s="9" t="s">
        <v>6553</v>
      </c>
      <c r="F1873" s="9" t="s">
        <v>8228</v>
      </c>
      <c r="G1873" s="9" t="s">
        <v>6553</v>
      </c>
      <c r="H1873" s="9" t="s">
        <v>8229</v>
      </c>
      <c r="I1873" s="9" t="s">
        <v>8230</v>
      </c>
      <c r="J1873" s="9" t="s">
        <v>8231</v>
      </c>
      <c r="K1873" s="9" t="s">
        <v>8228</v>
      </c>
      <c r="L1873" s="9">
        <v>675850.04</v>
      </c>
      <c r="M1873" s="9">
        <v>29368.02</v>
      </c>
      <c r="N1873" s="9" t="s">
        <v>8</v>
      </c>
      <c r="O1873" s="9" t="s">
        <v>106</v>
      </c>
      <c r="P1873" s="9" t="s">
        <v>8</v>
      </c>
      <c r="Q1873" s="9">
        <v>2</v>
      </c>
      <c r="R1873" s="9"/>
      <c r="S1873" s="9"/>
      <c r="T1873" s="35" t="s">
        <v>1590</v>
      </c>
      <c r="U1873" s="9">
        <v>35250</v>
      </c>
      <c r="V1873" s="9" t="s">
        <v>258</v>
      </c>
      <c r="W1873" s="141" t="s">
        <v>11</v>
      </c>
      <c r="X1873" s="9"/>
    </row>
    <row r="1874" spans="1:24" s="4" customFormat="1" ht="80.099999999999994" customHeight="1" x14ac:dyDescent="0.25">
      <c r="A1874" s="9">
        <f t="shared" si="548"/>
        <v>1831</v>
      </c>
      <c r="B1874" s="9">
        <f t="shared" si="548"/>
        <v>24</v>
      </c>
      <c r="C1874" s="9" t="s">
        <v>109</v>
      </c>
      <c r="D1874" s="9" t="s">
        <v>6553</v>
      </c>
      <c r="E1874" s="9" t="s">
        <v>6553</v>
      </c>
      <c r="F1874" s="9" t="s">
        <v>8232</v>
      </c>
      <c r="G1874" s="9" t="s">
        <v>6609</v>
      </c>
      <c r="H1874" s="9" t="s">
        <v>8233</v>
      </c>
      <c r="I1874" s="9" t="s">
        <v>8234</v>
      </c>
      <c r="J1874" s="28" t="s">
        <v>8235</v>
      </c>
      <c r="K1874" s="9" t="s">
        <v>8232</v>
      </c>
      <c r="L1874" s="9">
        <v>68353.67</v>
      </c>
      <c r="M1874" s="9">
        <v>293295.53000000003</v>
      </c>
      <c r="N1874" s="9" t="s">
        <v>8</v>
      </c>
      <c r="O1874" s="9" t="s">
        <v>106</v>
      </c>
      <c r="P1874" s="9" t="s">
        <v>8</v>
      </c>
      <c r="Q1874" s="9">
        <v>1</v>
      </c>
      <c r="R1874" s="9"/>
      <c r="S1874" s="9"/>
      <c r="T1874" s="35" t="s">
        <v>1590</v>
      </c>
      <c r="U1874" s="9">
        <v>17625</v>
      </c>
      <c r="V1874" s="9" t="s">
        <v>258</v>
      </c>
      <c r="W1874" s="141" t="s">
        <v>11</v>
      </c>
      <c r="X1874" s="9"/>
    </row>
    <row r="1875" spans="1:24" s="4" customFormat="1" ht="80.099999999999994" customHeight="1" x14ac:dyDescent="0.25">
      <c r="A1875" s="9">
        <f t="shared" si="548"/>
        <v>1832</v>
      </c>
      <c r="B1875" s="9">
        <f t="shared" si="548"/>
        <v>25</v>
      </c>
      <c r="C1875" s="9" t="s">
        <v>109</v>
      </c>
      <c r="D1875" s="9" t="s">
        <v>6553</v>
      </c>
      <c r="E1875" s="9" t="s">
        <v>6553</v>
      </c>
      <c r="F1875" s="9" t="s">
        <v>6648</v>
      </c>
      <c r="G1875" s="9" t="s">
        <v>6648</v>
      </c>
      <c r="H1875" s="9" t="s">
        <v>8236</v>
      </c>
      <c r="I1875" s="9" t="s">
        <v>8237</v>
      </c>
      <c r="J1875" s="28" t="s">
        <v>8238</v>
      </c>
      <c r="K1875" s="9" t="s">
        <v>6648</v>
      </c>
      <c r="L1875" s="9">
        <v>68619.259999999995</v>
      </c>
      <c r="M1875" s="9">
        <v>293243.27</v>
      </c>
      <c r="N1875" s="9" t="s">
        <v>8</v>
      </c>
      <c r="O1875" s="9" t="s">
        <v>106</v>
      </c>
      <c r="P1875" s="9" t="s">
        <v>8</v>
      </c>
      <c r="Q1875" s="9">
        <v>1</v>
      </c>
      <c r="R1875" s="9"/>
      <c r="S1875" s="9"/>
      <c r="T1875" s="35" t="s">
        <v>1590</v>
      </c>
      <c r="U1875" s="9">
        <v>17625</v>
      </c>
      <c r="V1875" s="9" t="s">
        <v>258</v>
      </c>
      <c r="W1875" s="141" t="s">
        <v>11</v>
      </c>
      <c r="X1875" s="9"/>
    </row>
    <row r="1876" spans="1:24" s="4" customFormat="1" ht="80.099999999999994" customHeight="1" x14ac:dyDescent="0.25">
      <c r="A1876" s="9">
        <f t="shared" si="548"/>
        <v>1833</v>
      </c>
      <c r="B1876" s="9">
        <f t="shared" si="548"/>
        <v>26</v>
      </c>
      <c r="C1876" s="9" t="s">
        <v>109</v>
      </c>
      <c r="D1876" s="9" t="s">
        <v>6553</v>
      </c>
      <c r="E1876" s="9" t="s">
        <v>6553</v>
      </c>
      <c r="F1876" s="9" t="s">
        <v>6651</v>
      </c>
      <c r="G1876" s="9" t="s">
        <v>6651</v>
      </c>
      <c r="H1876" s="9" t="s">
        <v>5510</v>
      </c>
      <c r="I1876" s="9" t="s">
        <v>6652</v>
      </c>
      <c r="J1876" s="9" t="s">
        <v>6653</v>
      </c>
      <c r="K1876" s="9" t="s">
        <v>6651</v>
      </c>
      <c r="L1876" s="9">
        <v>68213.14</v>
      </c>
      <c r="M1876" s="9">
        <v>293343.59999999998</v>
      </c>
      <c r="N1876" s="9" t="s">
        <v>8</v>
      </c>
      <c r="O1876" s="9" t="s">
        <v>106</v>
      </c>
      <c r="P1876" s="9" t="s">
        <v>8</v>
      </c>
      <c r="Q1876" s="9">
        <v>1</v>
      </c>
      <c r="R1876" s="9"/>
      <c r="S1876" s="9"/>
      <c r="T1876" s="35" t="s">
        <v>1590</v>
      </c>
      <c r="U1876" s="9">
        <v>17625</v>
      </c>
      <c r="V1876" s="9" t="s">
        <v>258</v>
      </c>
      <c r="W1876" s="141" t="s">
        <v>11</v>
      </c>
      <c r="X1876" s="9"/>
    </row>
    <row r="1877" spans="1:24" s="4" customFormat="1" ht="80.099999999999994" customHeight="1" x14ac:dyDescent="0.25">
      <c r="A1877" s="9">
        <f t="shared" si="548"/>
        <v>1834</v>
      </c>
      <c r="B1877" s="9">
        <f t="shared" si="548"/>
        <v>27</v>
      </c>
      <c r="C1877" s="9" t="s">
        <v>109</v>
      </c>
      <c r="D1877" s="9" t="s">
        <v>6553</v>
      </c>
      <c r="E1877" s="9" t="s">
        <v>6553</v>
      </c>
      <c r="F1877" s="9" t="s">
        <v>8232</v>
      </c>
      <c r="G1877" s="9" t="s">
        <v>6609</v>
      </c>
      <c r="H1877" s="9" t="s">
        <v>2777</v>
      </c>
      <c r="I1877" s="9" t="s">
        <v>8239</v>
      </c>
      <c r="J1877" s="9" t="s">
        <v>8240</v>
      </c>
      <c r="K1877" s="9" t="s">
        <v>8232</v>
      </c>
      <c r="L1877" s="9">
        <v>675850.09</v>
      </c>
      <c r="M1877" s="9">
        <v>293648.06</v>
      </c>
      <c r="N1877" s="9" t="s">
        <v>8</v>
      </c>
      <c r="O1877" s="9" t="s">
        <v>106</v>
      </c>
      <c r="P1877" s="9" t="s">
        <v>8</v>
      </c>
      <c r="Q1877" s="9">
        <v>1</v>
      </c>
      <c r="R1877" s="9"/>
      <c r="S1877" s="9"/>
      <c r="T1877" s="35" t="s">
        <v>1590</v>
      </c>
      <c r="U1877" s="9">
        <v>17625</v>
      </c>
      <c r="V1877" s="9" t="s">
        <v>258</v>
      </c>
      <c r="W1877" s="141" t="s">
        <v>11</v>
      </c>
      <c r="X1877" s="9"/>
    </row>
    <row r="1878" spans="1:24" s="4" customFormat="1" ht="80.099999999999994" customHeight="1" x14ac:dyDescent="0.25">
      <c r="A1878" s="9">
        <f t="shared" si="548"/>
        <v>1835</v>
      </c>
      <c r="B1878" s="9">
        <f t="shared" si="548"/>
        <v>28</v>
      </c>
      <c r="C1878" s="9" t="s">
        <v>109</v>
      </c>
      <c r="D1878" s="9" t="s">
        <v>6553</v>
      </c>
      <c r="E1878" s="9" t="s">
        <v>6553</v>
      </c>
      <c r="F1878" s="9" t="s">
        <v>6648</v>
      </c>
      <c r="G1878" s="9" t="s">
        <v>6648</v>
      </c>
      <c r="H1878" s="9" t="s">
        <v>8241</v>
      </c>
      <c r="I1878" s="9" t="s">
        <v>8242</v>
      </c>
      <c r="J1878" s="28" t="s">
        <v>6678</v>
      </c>
      <c r="K1878" s="9" t="s">
        <v>6648</v>
      </c>
      <c r="L1878" s="9">
        <v>68533.043000000005</v>
      </c>
      <c r="M1878" s="9">
        <v>29946.01</v>
      </c>
      <c r="N1878" s="9" t="s">
        <v>8</v>
      </c>
      <c r="O1878" s="9" t="s">
        <v>106</v>
      </c>
      <c r="P1878" s="9" t="s">
        <v>8</v>
      </c>
      <c r="Q1878" s="9">
        <v>1</v>
      </c>
      <c r="R1878" s="9"/>
      <c r="S1878" s="9"/>
      <c r="T1878" s="35" t="s">
        <v>1590</v>
      </c>
      <c r="U1878" s="9">
        <v>17625</v>
      </c>
      <c r="V1878" s="9" t="s">
        <v>258</v>
      </c>
      <c r="W1878" s="141" t="s">
        <v>11</v>
      </c>
      <c r="X1878" s="9"/>
    </row>
    <row r="1879" spans="1:24" s="4" customFormat="1" ht="80.099999999999994" customHeight="1" x14ac:dyDescent="0.25">
      <c r="A1879" s="9">
        <f t="shared" si="548"/>
        <v>1836</v>
      </c>
      <c r="B1879" s="9">
        <f t="shared" si="548"/>
        <v>29</v>
      </c>
      <c r="C1879" s="9" t="s">
        <v>109</v>
      </c>
      <c r="D1879" s="9" t="s">
        <v>6553</v>
      </c>
      <c r="E1879" s="9" t="s">
        <v>6553</v>
      </c>
      <c r="F1879" s="9" t="s">
        <v>6648</v>
      </c>
      <c r="G1879" s="9" t="s">
        <v>6648</v>
      </c>
      <c r="H1879" s="9" t="s">
        <v>2839</v>
      </c>
      <c r="I1879" s="9" t="s">
        <v>8243</v>
      </c>
      <c r="J1879" s="9" t="s">
        <v>8244</v>
      </c>
      <c r="K1879" s="9" t="s">
        <v>6648</v>
      </c>
      <c r="L1879" s="9">
        <v>6812549.5599999996</v>
      </c>
      <c r="M1879" s="9">
        <v>2992736.3</v>
      </c>
      <c r="N1879" s="9" t="s">
        <v>8</v>
      </c>
      <c r="O1879" s="9" t="s">
        <v>106</v>
      </c>
      <c r="P1879" s="9" t="s">
        <v>8</v>
      </c>
      <c r="Q1879" s="9">
        <v>1</v>
      </c>
      <c r="R1879" s="9"/>
      <c r="S1879" s="9"/>
      <c r="T1879" s="35" t="s">
        <v>1590</v>
      </c>
      <c r="U1879" s="9">
        <v>17625</v>
      </c>
      <c r="V1879" s="9" t="s">
        <v>258</v>
      </c>
      <c r="W1879" s="141" t="s">
        <v>11</v>
      </c>
      <c r="X1879" s="9"/>
    </row>
    <row r="1880" spans="1:24" s="4" customFormat="1" ht="80.099999999999994" customHeight="1" x14ac:dyDescent="0.25">
      <c r="A1880" s="9">
        <f t="shared" si="548"/>
        <v>1837</v>
      </c>
      <c r="B1880" s="9">
        <f t="shared" si="548"/>
        <v>30</v>
      </c>
      <c r="C1880" s="9" t="s">
        <v>109</v>
      </c>
      <c r="D1880" s="9" t="s">
        <v>6553</v>
      </c>
      <c r="E1880" s="9" t="s">
        <v>6553</v>
      </c>
      <c r="F1880" s="9" t="s">
        <v>8179</v>
      </c>
      <c r="G1880" s="9" t="s">
        <v>6609</v>
      </c>
      <c r="H1880" s="9" t="s">
        <v>8180</v>
      </c>
      <c r="I1880" s="9" t="s">
        <v>8181</v>
      </c>
      <c r="J1880" s="9" t="s">
        <v>8182</v>
      </c>
      <c r="K1880" s="9" t="s">
        <v>8179</v>
      </c>
      <c r="L1880" s="9">
        <v>675044.76599999995</v>
      </c>
      <c r="M1880" s="9">
        <v>293452.65500000003</v>
      </c>
      <c r="N1880" s="9" t="s">
        <v>8</v>
      </c>
      <c r="O1880" s="9" t="s">
        <v>106</v>
      </c>
      <c r="P1880" s="9" t="s">
        <v>8</v>
      </c>
      <c r="Q1880" s="9">
        <v>1</v>
      </c>
      <c r="R1880" s="9"/>
      <c r="S1880" s="9"/>
      <c r="T1880" s="35" t="s">
        <v>1590</v>
      </c>
      <c r="U1880" s="9">
        <v>17625</v>
      </c>
      <c r="V1880" s="9" t="s">
        <v>258</v>
      </c>
      <c r="W1880" s="141" t="s">
        <v>11</v>
      </c>
      <c r="X1880" s="9"/>
    </row>
    <row r="1881" spans="1:24" s="4" customFormat="1" ht="80.099999999999994" customHeight="1" x14ac:dyDescent="0.25">
      <c r="A1881" s="9">
        <f t="shared" si="548"/>
        <v>1838</v>
      </c>
      <c r="B1881" s="9">
        <f t="shared" si="548"/>
        <v>31</v>
      </c>
      <c r="C1881" s="9" t="s">
        <v>109</v>
      </c>
      <c r="D1881" s="9" t="s">
        <v>6553</v>
      </c>
      <c r="E1881" s="9" t="s">
        <v>6553</v>
      </c>
      <c r="F1881" s="9" t="s">
        <v>8175</v>
      </c>
      <c r="G1881" s="9" t="s">
        <v>6648</v>
      </c>
      <c r="H1881" s="28" t="s">
        <v>8176</v>
      </c>
      <c r="I1881" s="9" t="s">
        <v>8177</v>
      </c>
      <c r="J1881" s="9" t="s">
        <v>8178</v>
      </c>
      <c r="K1881" s="9" t="s">
        <v>8175</v>
      </c>
      <c r="L1881" s="9">
        <v>67.465446999999998</v>
      </c>
      <c r="M1881" s="9">
        <v>29.397133</v>
      </c>
      <c r="N1881" s="9" t="s">
        <v>8</v>
      </c>
      <c r="O1881" s="9" t="s">
        <v>106</v>
      </c>
      <c r="P1881" s="9" t="s">
        <v>8</v>
      </c>
      <c r="Q1881" s="9">
        <v>1</v>
      </c>
      <c r="R1881" s="9"/>
      <c r="S1881" s="9"/>
      <c r="T1881" s="35" t="s">
        <v>1590</v>
      </c>
      <c r="U1881" s="9">
        <v>17625</v>
      </c>
      <c r="V1881" s="9" t="s">
        <v>258</v>
      </c>
      <c r="W1881" s="141" t="s">
        <v>11</v>
      </c>
      <c r="X1881" s="9"/>
    </row>
    <row r="1882" spans="1:24" s="4" customFormat="1" ht="80.099999999999994" customHeight="1" x14ac:dyDescent="0.25">
      <c r="A1882" s="9">
        <f t="shared" si="548"/>
        <v>1839</v>
      </c>
      <c r="B1882" s="9">
        <v>1</v>
      </c>
      <c r="C1882" s="9" t="s">
        <v>109</v>
      </c>
      <c r="D1882" s="9" t="s">
        <v>6553</v>
      </c>
      <c r="E1882" s="9" t="s">
        <v>6553</v>
      </c>
      <c r="F1882" s="9" t="s">
        <v>8245</v>
      </c>
      <c r="G1882" s="9" t="s">
        <v>8246</v>
      </c>
      <c r="H1882" s="9" t="s">
        <v>1811</v>
      </c>
      <c r="I1882" s="9" t="s">
        <v>8247</v>
      </c>
      <c r="J1882" s="9" t="s">
        <v>8248</v>
      </c>
      <c r="K1882" s="9" t="s">
        <v>8245</v>
      </c>
      <c r="L1882" s="9">
        <v>67.549728999999999</v>
      </c>
      <c r="M1882" s="9">
        <v>29.373999099999999</v>
      </c>
      <c r="N1882" s="9" t="s">
        <v>8</v>
      </c>
      <c r="O1882" s="9" t="s">
        <v>106</v>
      </c>
      <c r="P1882" s="9" t="s">
        <v>8</v>
      </c>
      <c r="Q1882" s="9"/>
      <c r="R1882" s="9">
        <v>2</v>
      </c>
      <c r="S1882" s="9"/>
      <c r="T1882" s="35" t="s">
        <v>1590</v>
      </c>
      <c r="U1882" s="9">
        <v>25800</v>
      </c>
      <c r="V1882" s="9" t="s">
        <v>258</v>
      </c>
      <c r="W1882" s="141" t="s">
        <v>11</v>
      </c>
      <c r="X1882" s="9"/>
    </row>
    <row r="1883" spans="1:24" s="4" customFormat="1" ht="80.099999999999994" customHeight="1" x14ac:dyDescent="0.25">
      <c r="A1883" s="9">
        <f t="shared" si="548"/>
        <v>1840</v>
      </c>
      <c r="B1883" s="9">
        <f t="shared" si="548"/>
        <v>2</v>
      </c>
      <c r="C1883" s="9" t="s">
        <v>109</v>
      </c>
      <c r="D1883" s="9" t="s">
        <v>6553</v>
      </c>
      <c r="E1883" s="9" t="s">
        <v>6553</v>
      </c>
      <c r="F1883" s="9" t="s">
        <v>8249</v>
      </c>
      <c r="G1883" s="9" t="s">
        <v>8246</v>
      </c>
      <c r="H1883" s="9" t="s">
        <v>733</v>
      </c>
      <c r="I1883" s="9" t="s">
        <v>8250</v>
      </c>
      <c r="J1883" s="9" t="s">
        <v>8251</v>
      </c>
      <c r="K1883" s="9" t="s">
        <v>8249</v>
      </c>
      <c r="L1883" s="9">
        <v>67.557040000000001</v>
      </c>
      <c r="M1883" s="9">
        <v>29.368905999999999</v>
      </c>
      <c r="N1883" s="9" t="s">
        <v>8</v>
      </c>
      <c r="O1883" s="9" t="s">
        <v>106</v>
      </c>
      <c r="P1883" s="9" t="s">
        <v>8</v>
      </c>
      <c r="Q1883" s="9"/>
      <c r="R1883" s="9">
        <v>2</v>
      </c>
      <c r="S1883" s="9"/>
      <c r="T1883" s="35" t="s">
        <v>1590</v>
      </c>
      <c r="U1883" s="9">
        <v>25800</v>
      </c>
      <c r="V1883" s="9" t="s">
        <v>258</v>
      </c>
      <c r="W1883" s="141" t="s">
        <v>11</v>
      </c>
      <c r="X1883" s="9"/>
    </row>
    <row r="1884" spans="1:24" s="4" customFormat="1" ht="80.099999999999994" customHeight="1" x14ac:dyDescent="0.25">
      <c r="A1884" s="9">
        <f t="shared" si="548"/>
        <v>1841</v>
      </c>
      <c r="B1884" s="9">
        <f t="shared" si="548"/>
        <v>3</v>
      </c>
      <c r="C1884" s="9" t="s">
        <v>109</v>
      </c>
      <c r="D1884" s="9" t="s">
        <v>6553</v>
      </c>
      <c r="E1884" s="9" t="s">
        <v>6553</v>
      </c>
      <c r="F1884" s="9" t="s">
        <v>8252</v>
      </c>
      <c r="G1884" s="9" t="s">
        <v>8246</v>
      </c>
      <c r="H1884" s="9" t="s">
        <v>2870</v>
      </c>
      <c r="I1884" s="9" t="s">
        <v>8253</v>
      </c>
      <c r="J1884" s="9" t="s">
        <v>8254</v>
      </c>
      <c r="K1884" s="9" t="s">
        <v>8252</v>
      </c>
      <c r="L1884" s="9">
        <v>68.353989999999996</v>
      </c>
      <c r="M1884" s="9">
        <v>29.3339553</v>
      </c>
      <c r="N1884" s="9" t="s">
        <v>8</v>
      </c>
      <c r="O1884" s="9" t="s">
        <v>106</v>
      </c>
      <c r="P1884" s="9" t="s">
        <v>8</v>
      </c>
      <c r="Q1884" s="9"/>
      <c r="R1884" s="9">
        <v>2</v>
      </c>
      <c r="S1884" s="9"/>
      <c r="T1884" s="35" t="s">
        <v>1590</v>
      </c>
      <c r="U1884" s="9">
        <v>25800</v>
      </c>
      <c r="V1884" s="9" t="s">
        <v>258</v>
      </c>
      <c r="W1884" s="141" t="s">
        <v>11</v>
      </c>
      <c r="X1884" s="9"/>
    </row>
    <row r="1885" spans="1:24" s="4" customFormat="1" ht="80.099999999999994" customHeight="1" x14ac:dyDescent="0.25">
      <c r="A1885" s="9">
        <f t="shared" si="548"/>
        <v>1842</v>
      </c>
      <c r="B1885" s="9">
        <f t="shared" si="548"/>
        <v>4</v>
      </c>
      <c r="C1885" s="9" t="s">
        <v>109</v>
      </c>
      <c r="D1885" s="9" t="s">
        <v>6553</v>
      </c>
      <c r="E1885" s="9" t="s">
        <v>6553</v>
      </c>
      <c r="F1885" s="9" t="s">
        <v>8255</v>
      </c>
      <c r="G1885" s="9" t="s">
        <v>8246</v>
      </c>
      <c r="H1885" s="9" t="s">
        <v>8256</v>
      </c>
      <c r="I1885" s="9" t="s">
        <v>8257</v>
      </c>
      <c r="J1885" s="9" t="s">
        <v>8258</v>
      </c>
      <c r="K1885" s="9" t="s">
        <v>8255</v>
      </c>
      <c r="L1885" s="9">
        <v>68.612677000000005</v>
      </c>
      <c r="M1885" s="9">
        <v>29.327432600000002</v>
      </c>
      <c r="N1885" s="9" t="s">
        <v>8</v>
      </c>
      <c r="O1885" s="9" t="s">
        <v>106</v>
      </c>
      <c r="P1885" s="9" t="s">
        <v>8</v>
      </c>
      <c r="Q1885" s="9"/>
      <c r="R1885" s="9">
        <v>2</v>
      </c>
      <c r="S1885" s="9"/>
      <c r="T1885" s="35" t="s">
        <v>1590</v>
      </c>
      <c r="U1885" s="9">
        <v>25800</v>
      </c>
      <c r="V1885" s="9" t="s">
        <v>258</v>
      </c>
      <c r="W1885" s="141" t="s">
        <v>11</v>
      </c>
      <c r="X1885" s="9"/>
    </row>
    <row r="1886" spans="1:24" s="4" customFormat="1" ht="80.099999999999994" customHeight="1" x14ac:dyDescent="0.25">
      <c r="A1886" s="9">
        <f t="shared" ref="A1886:B1901" si="549">A1885+1</f>
        <v>1843</v>
      </c>
      <c r="B1886" s="9">
        <f t="shared" si="549"/>
        <v>5</v>
      </c>
      <c r="C1886" s="9" t="s">
        <v>109</v>
      </c>
      <c r="D1886" s="9" t="s">
        <v>6553</v>
      </c>
      <c r="E1886" s="9" t="s">
        <v>6553</v>
      </c>
      <c r="F1886" s="9" t="s">
        <v>8252</v>
      </c>
      <c r="G1886" s="9" t="s">
        <v>8246</v>
      </c>
      <c r="H1886" s="9" t="s">
        <v>8259</v>
      </c>
      <c r="I1886" s="9" t="s">
        <v>8260</v>
      </c>
      <c r="J1886" s="9" t="s">
        <v>8254</v>
      </c>
      <c r="K1886" s="9" t="s">
        <v>8252</v>
      </c>
      <c r="L1886" s="9">
        <v>68.213189999999997</v>
      </c>
      <c r="M1886" s="9">
        <v>29.373360000000002</v>
      </c>
      <c r="N1886" s="9" t="s">
        <v>8</v>
      </c>
      <c r="O1886" s="9" t="s">
        <v>106</v>
      </c>
      <c r="P1886" s="9" t="s">
        <v>8</v>
      </c>
      <c r="Q1886" s="9"/>
      <c r="R1886" s="9">
        <v>2</v>
      </c>
      <c r="S1886" s="9"/>
      <c r="T1886" s="35" t="s">
        <v>1590</v>
      </c>
      <c r="U1886" s="9">
        <v>25800</v>
      </c>
      <c r="V1886" s="9" t="s">
        <v>258</v>
      </c>
      <c r="W1886" s="141" t="s">
        <v>11</v>
      </c>
      <c r="X1886" s="9"/>
    </row>
    <row r="1887" spans="1:24" s="4" customFormat="1" ht="80.099999999999994" customHeight="1" x14ac:dyDescent="0.25">
      <c r="A1887" s="9">
        <f t="shared" si="549"/>
        <v>1844</v>
      </c>
      <c r="B1887" s="9">
        <f t="shared" si="549"/>
        <v>6</v>
      </c>
      <c r="C1887" s="9" t="s">
        <v>109</v>
      </c>
      <c r="D1887" s="9" t="s">
        <v>6553</v>
      </c>
      <c r="E1887" s="9" t="s">
        <v>6553</v>
      </c>
      <c r="F1887" s="9" t="s">
        <v>8261</v>
      </c>
      <c r="G1887" s="9" t="s">
        <v>8246</v>
      </c>
      <c r="H1887" s="9" t="s">
        <v>214</v>
      </c>
      <c r="I1887" s="9" t="s">
        <v>8262</v>
      </c>
      <c r="J1887" s="9" t="s">
        <v>8263</v>
      </c>
      <c r="K1887" s="9" t="s">
        <v>8261</v>
      </c>
      <c r="L1887" s="9">
        <v>67.584999999999994</v>
      </c>
      <c r="M1887" s="9">
        <v>29.368089999999999</v>
      </c>
      <c r="N1887" s="9" t="s">
        <v>8</v>
      </c>
      <c r="O1887" s="9" t="s">
        <v>106</v>
      </c>
      <c r="P1887" s="9" t="s">
        <v>8</v>
      </c>
      <c r="Q1887" s="9"/>
      <c r="R1887" s="9">
        <v>2</v>
      </c>
      <c r="S1887" s="9"/>
      <c r="T1887" s="35" t="s">
        <v>1590</v>
      </c>
      <c r="U1887" s="9">
        <v>25800</v>
      </c>
      <c r="V1887" s="9" t="s">
        <v>258</v>
      </c>
      <c r="W1887" s="141" t="s">
        <v>11</v>
      </c>
      <c r="X1887" s="9"/>
    </row>
    <row r="1888" spans="1:24" s="4" customFormat="1" ht="80.099999999999994" customHeight="1" x14ac:dyDescent="0.25">
      <c r="A1888" s="9">
        <f t="shared" si="549"/>
        <v>1845</v>
      </c>
      <c r="B1888" s="9">
        <f t="shared" si="549"/>
        <v>7</v>
      </c>
      <c r="C1888" s="9" t="s">
        <v>109</v>
      </c>
      <c r="D1888" s="9" t="s">
        <v>6553</v>
      </c>
      <c r="E1888" s="9" t="s">
        <v>6553</v>
      </c>
      <c r="F1888" s="9" t="s">
        <v>8252</v>
      </c>
      <c r="G1888" s="9" t="s">
        <v>8246</v>
      </c>
      <c r="H1888" s="9" t="s">
        <v>4568</v>
      </c>
      <c r="I1888" s="9" t="s">
        <v>8264</v>
      </c>
      <c r="J1888" s="9" t="s">
        <v>8254</v>
      </c>
      <c r="K1888" s="9" t="s">
        <v>8252</v>
      </c>
      <c r="L1888" s="9">
        <v>68.533019999999993</v>
      </c>
      <c r="M1888" s="9">
        <v>29.94604</v>
      </c>
      <c r="N1888" s="9" t="s">
        <v>8</v>
      </c>
      <c r="O1888" s="9" t="s">
        <v>106</v>
      </c>
      <c r="P1888" s="9" t="s">
        <v>8</v>
      </c>
      <c r="Q1888" s="9"/>
      <c r="R1888" s="9">
        <v>2</v>
      </c>
      <c r="S1888" s="9"/>
      <c r="T1888" s="35" t="s">
        <v>1590</v>
      </c>
      <c r="U1888" s="9">
        <v>25800</v>
      </c>
      <c r="V1888" s="9" t="s">
        <v>258</v>
      </c>
      <c r="W1888" s="141" t="s">
        <v>11</v>
      </c>
      <c r="X1888" s="9"/>
    </row>
    <row r="1889" spans="1:24" s="4" customFormat="1" ht="80.099999999999994" customHeight="1" x14ac:dyDescent="0.25">
      <c r="A1889" s="9">
        <f t="shared" si="549"/>
        <v>1846</v>
      </c>
      <c r="B1889" s="9">
        <f t="shared" si="549"/>
        <v>8</v>
      </c>
      <c r="C1889" s="9" t="s">
        <v>109</v>
      </c>
      <c r="D1889" s="9" t="s">
        <v>6553</v>
      </c>
      <c r="E1889" s="9" t="s">
        <v>6553</v>
      </c>
      <c r="F1889" s="9" t="s">
        <v>8255</v>
      </c>
      <c r="G1889" s="9" t="s">
        <v>8246</v>
      </c>
      <c r="H1889" s="9" t="s">
        <v>8265</v>
      </c>
      <c r="I1889" s="9" t="s">
        <v>8266</v>
      </c>
      <c r="J1889" s="9" t="s">
        <v>8258</v>
      </c>
      <c r="K1889" s="9" t="s">
        <v>8255</v>
      </c>
      <c r="L1889" s="9">
        <v>68.125988000000007</v>
      </c>
      <c r="M1889" s="9">
        <v>29.92736</v>
      </c>
      <c r="N1889" s="9" t="s">
        <v>8</v>
      </c>
      <c r="O1889" s="9" t="s">
        <v>106</v>
      </c>
      <c r="P1889" s="9" t="s">
        <v>8</v>
      </c>
      <c r="Q1889" s="9"/>
      <c r="R1889" s="9">
        <v>2</v>
      </c>
      <c r="S1889" s="9"/>
      <c r="T1889" s="35" t="s">
        <v>1590</v>
      </c>
      <c r="U1889" s="9">
        <v>25800</v>
      </c>
      <c r="V1889" s="9" t="s">
        <v>258</v>
      </c>
      <c r="W1889" s="141" t="s">
        <v>11</v>
      </c>
      <c r="X1889" s="9"/>
    </row>
    <row r="1890" spans="1:24" s="4" customFormat="1" ht="80.099999999999994" customHeight="1" x14ac:dyDescent="0.25">
      <c r="A1890" s="9">
        <f t="shared" si="549"/>
        <v>1847</v>
      </c>
      <c r="B1890" s="9">
        <f t="shared" si="549"/>
        <v>9</v>
      </c>
      <c r="C1890" s="9" t="s">
        <v>109</v>
      </c>
      <c r="D1890" s="9" t="s">
        <v>6553</v>
      </c>
      <c r="E1890" s="9" t="s">
        <v>6553</v>
      </c>
      <c r="F1890" s="9" t="s">
        <v>8267</v>
      </c>
      <c r="G1890" s="9" t="s">
        <v>8246</v>
      </c>
      <c r="H1890" s="9" t="s">
        <v>8268</v>
      </c>
      <c r="I1890" s="9" t="s">
        <v>8269</v>
      </c>
      <c r="J1890" s="9" t="s">
        <v>8270</v>
      </c>
      <c r="K1890" s="9" t="s">
        <v>8267</v>
      </c>
      <c r="L1890" s="28">
        <v>674953.49</v>
      </c>
      <c r="M1890" s="28">
        <v>29344.19</v>
      </c>
      <c r="N1890" s="9" t="s">
        <v>8</v>
      </c>
      <c r="O1890" s="9" t="s">
        <v>106</v>
      </c>
      <c r="P1890" s="9" t="s">
        <v>8</v>
      </c>
      <c r="Q1890" s="9"/>
      <c r="R1890" s="9">
        <v>2</v>
      </c>
      <c r="S1890" s="9"/>
      <c r="T1890" s="35" t="s">
        <v>1590</v>
      </c>
      <c r="U1890" s="9">
        <v>25800</v>
      </c>
      <c r="V1890" s="9" t="s">
        <v>258</v>
      </c>
      <c r="W1890" s="141" t="s">
        <v>11</v>
      </c>
      <c r="X1890" s="9"/>
    </row>
    <row r="1891" spans="1:24" s="4" customFormat="1" ht="80.099999999999994" customHeight="1" x14ac:dyDescent="0.25">
      <c r="A1891" s="9">
        <f t="shared" si="549"/>
        <v>1848</v>
      </c>
      <c r="B1891" s="9">
        <f t="shared" si="549"/>
        <v>10</v>
      </c>
      <c r="C1891" s="9" t="s">
        <v>109</v>
      </c>
      <c r="D1891" s="9" t="s">
        <v>6553</v>
      </c>
      <c r="E1891" s="9" t="s">
        <v>6553</v>
      </c>
      <c r="F1891" s="9" t="s">
        <v>8271</v>
      </c>
      <c r="G1891" s="9" t="s">
        <v>8246</v>
      </c>
      <c r="H1891" s="9" t="s">
        <v>6600</v>
      </c>
      <c r="I1891" s="9" t="s">
        <v>8272</v>
      </c>
      <c r="J1891" s="9" t="s">
        <v>8273</v>
      </c>
      <c r="K1891" s="9" t="s">
        <v>8271</v>
      </c>
      <c r="L1891" s="9">
        <v>675439.28899999999</v>
      </c>
      <c r="M1891" s="9">
        <v>2937389.91</v>
      </c>
      <c r="N1891" s="9" t="s">
        <v>8</v>
      </c>
      <c r="O1891" s="9" t="s">
        <v>106</v>
      </c>
      <c r="P1891" s="9" t="s">
        <v>8</v>
      </c>
      <c r="Q1891" s="9"/>
      <c r="R1891" s="9">
        <v>4</v>
      </c>
      <c r="S1891" s="9"/>
      <c r="T1891" s="35" t="s">
        <v>1590</v>
      </c>
      <c r="U1891" s="9">
        <v>51600</v>
      </c>
      <c r="V1891" s="9" t="s">
        <v>258</v>
      </c>
      <c r="W1891" s="141" t="s">
        <v>11</v>
      </c>
      <c r="X1891" s="9"/>
    </row>
    <row r="1892" spans="1:24" s="4" customFormat="1" ht="80.099999999999994" customHeight="1" x14ac:dyDescent="0.25">
      <c r="A1892" s="9">
        <f t="shared" si="549"/>
        <v>1849</v>
      </c>
      <c r="B1892" s="9">
        <f t="shared" si="549"/>
        <v>11</v>
      </c>
      <c r="C1892" s="9" t="s">
        <v>109</v>
      </c>
      <c r="D1892" s="9" t="s">
        <v>6553</v>
      </c>
      <c r="E1892" s="9" t="s">
        <v>6553</v>
      </c>
      <c r="F1892" s="9" t="s">
        <v>8274</v>
      </c>
      <c r="G1892" s="9" t="s">
        <v>8246</v>
      </c>
      <c r="H1892" s="9" t="s">
        <v>245</v>
      </c>
      <c r="I1892" s="9" t="s">
        <v>8275</v>
      </c>
      <c r="J1892" s="9" t="s">
        <v>8276</v>
      </c>
      <c r="K1892" s="9" t="s">
        <v>8274</v>
      </c>
      <c r="L1892" s="9">
        <v>6758850.0899999999</v>
      </c>
      <c r="M1892" s="9">
        <v>2936818.06</v>
      </c>
      <c r="N1892" s="9" t="s">
        <v>8</v>
      </c>
      <c r="O1892" s="9" t="s">
        <v>106</v>
      </c>
      <c r="P1892" s="9" t="s">
        <v>8</v>
      </c>
      <c r="Q1892" s="9"/>
      <c r="R1892" s="9">
        <v>4</v>
      </c>
      <c r="S1892" s="9"/>
      <c r="T1892" s="35" t="s">
        <v>1590</v>
      </c>
      <c r="U1892" s="9">
        <v>51600</v>
      </c>
      <c r="V1892" s="9" t="s">
        <v>258</v>
      </c>
      <c r="W1892" s="141" t="s">
        <v>11</v>
      </c>
      <c r="X1892" s="9"/>
    </row>
    <row r="1893" spans="1:24" s="4" customFormat="1" ht="80.099999999999994" customHeight="1" x14ac:dyDescent="0.25">
      <c r="A1893" s="9">
        <f t="shared" si="549"/>
        <v>1850</v>
      </c>
      <c r="B1893" s="9">
        <f t="shared" si="549"/>
        <v>12</v>
      </c>
      <c r="C1893" s="9" t="s">
        <v>109</v>
      </c>
      <c r="D1893" s="9" t="s">
        <v>6553</v>
      </c>
      <c r="E1893" s="9" t="s">
        <v>6553</v>
      </c>
      <c r="F1893" s="9" t="s">
        <v>8277</v>
      </c>
      <c r="G1893" s="9" t="s">
        <v>8246</v>
      </c>
      <c r="H1893" s="9" t="s">
        <v>2822</v>
      </c>
      <c r="I1893" s="9" t="s">
        <v>8278</v>
      </c>
      <c r="J1893" s="28" t="s">
        <v>8279</v>
      </c>
      <c r="K1893" s="9" t="s">
        <v>8277</v>
      </c>
      <c r="L1893" s="9">
        <v>683583.67</v>
      </c>
      <c r="M1893" s="9">
        <v>2932485.53</v>
      </c>
      <c r="N1893" s="9" t="s">
        <v>8</v>
      </c>
      <c r="O1893" s="9" t="s">
        <v>106</v>
      </c>
      <c r="P1893" s="9" t="s">
        <v>8</v>
      </c>
      <c r="Q1893" s="9"/>
      <c r="R1893" s="9">
        <v>4</v>
      </c>
      <c r="S1893" s="9"/>
      <c r="T1893" s="35" t="s">
        <v>1590</v>
      </c>
      <c r="U1893" s="9">
        <v>51600</v>
      </c>
      <c r="V1893" s="9" t="s">
        <v>258</v>
      </c>
      <c r="W1893" s="141" t="s">
        <v>11</v>
      </c>
      <c r="X1893" s="9"/>
    </row>
    <row r="1894" spans="1:24" s="4" customFormat="1" ht="80.099999999999994" customHeight="1" x14ac:dyDescent="0.25">
      <c r="A1894" s="9">
        <f t="shared" si="549"/>
        <v>1851</v>
      </c>
      <c r="B1894" s="9">
        <f t="shared" si="549"/>
        <v>13</v>
      </c>
      <c r="C1894" s="9" t="s">
        <v>109</v>
      </c>
      <c r="D1894" s="9" t="s">
        <v>6553</v>
      </c>
      <c r="E1894" s="9" t="s">
        <v>6553</v>
      </c>
      <c r="F1894" s="9" t="s">
        <v>8186</v>
      </c>
      <c r="G1894" s="9" t="s">
        <v>6651</v>
      </c>
      <c r="H1894" s="9" t="s">
        <v>8280</v>
      </c>
      <c r="I1894" s="9" t="s">
        <v>8281</v>
      </c>
      <c r="J1894" s="28" t="s">
        <v>8282</v>
      </c>
      <c r="K1894" s="9" t="s">
        <v>8186</v>
      </c>
      <c r="L1894" s="9">
        <v>686189.26</v>
      </c>
      <c r="M1894" s="9">
        <v>2932483.26</v>
      </c>
      <c r="N1894" s="9" t="s">
        <v>8</v>
      </c>
      <c r="O1894" s="9" t="s">
        <v>106</v>
      </c>
      <c r="P1894" s="9" t="s">
        <v>8</v>
      </c>
      <c r="Q1894" s="9"/>
      <c r="R1894" s="9">
        <v>4</v>
      </c>
      <c r="S1894" s="9"/>
      <c r="T1894" s="35" t="s">
        <v>1590</v>
      </c>
      <c r="U1894" s="9">
        <v>51600</v>
      </c>
      <c r="V1894" s="9" t="s">
        <v>258</v>
      </c>
      <c r="W1894" s="141" t="s">
        <v>11</v>
      </c>
      <c r="X1894" s="9"/>
    </row>
    <row r="1895" spans="1:24" s="4" customFormat="1" ht="80.099999999999994" customHeight="1" x14ac:dyDescent="0.25">
      <c r="A1895" s="9">
        <f t="shared" si="549"/>
        <v>1852</v>
      </c>
      <c r="B1895" s="9">
        <f t="shared" si="549"/>
        <v>14</v>
      </c>
      <c r="C1895" s="9" t="s">
        <v>109</v>
      </c>
      <c r="D1895" s="9" t="s">
        <v>6553</v>
      </c>
      <c r="E1895" s="9" t="s">
        <v>6553</v>
      </c>
      <c r="F1895" s="9" t="s">
        <v>8283</v>
      </c>
      <c r="G1895" s="9" t="s">
        <v>6651</v>
      </c>
      <c r="H1895" s="9" t="s">
        <v>8284</v>
      </c>
      <c r="I1895" s="9" t="s">
        <v>8285</v>
      </c>
      <c r="J1895" s="28" t="s">
        <v>8286</v>
      </c>
      <c r="K1895" s="9" t="s">
        <v>8283</v>
      </c>
      <c r="L1895" s="9">
        <v>682183.14</v>
      </c>
      <c r="M1895" s="9">
        <v>293383.59999999998</v>
      </c>
      <c r="N1895" s="9" t="s">
        <v>8</v>
      </c>
      <c r="O1895" s="9" t="s">
        <v>106</v>
      </c>
      <c r="P1895" s="9" t="s">
        <v>8</v>
      </c>
      <c r="Q1895" s="9"/>
      <c r="R1895" s="9">
        <v>4</v>
      </c>
      <c r="S1895" s="9"/>
      <c r="T1895" s="35" t="s">
        <v>1590</v>
      </c>
      <c r="U1895" s="9">
        <v>51600</v>
      </c>
      <c r="V1895" s="9" t="s">
        <v>258</v>
      </c>
      <c r="W1895" s="141" t="s">
        <v>11</v>
      </c>
      <c r="X1895" s="9"/>
    </row>
    <row r="1896" spans="1:24" s="4" customFormat="1" ht="80.099999999999994" customHeight="1" x14ac:dyDescent="0.25">
      <c r="A1896" s="9">
        <f t="shared" si="549"/>
        <v>1853</v>
      </c>
      <c r="B1896" s="9">
        <f t="shared" si="549"/>
        <v>15</v>
      </c>
      <c r="C1896" s="9" t="s">
        <v>109</v>
      </c>
      <c r="D1896" s="9" t="s">
        <v>6553</v>
      </c>
      <c r="E1896" s="9" t="s">
        <v>6553</v>
      </c>
      <c r="F1896" s="9" t="s">
        <v>6608</v>
      </c>
      <c r="G1896" s="9" t="s">
        <v>6609</v>
      </c>
      <c r="H1896" s="9" t="s">
        <v>8287</v>
      </c>
      <c r="I1896" s="9" t="s">
        <v>8288</v>
      </c>
      <c r="J1896" s="9" t="s">
        <v>8273</v>
      </c>
      <c r="K1896" s="9" t="s">
        <v>6608</v>
      </c>
      <c r="L1896" s="9">
        <v>675859.04</v>
      </c>
      <c r="M1896" s="9">
        <v>29398.06</v>
      </c>
      <c r="N1896" s="9" t="s">
        <v>8</v>
      </c>
      <c r="O1896" s="9" t="s">
        <v>106</v>
      </c>
      <c r="P1896" s="9" t="s">
        <v>8</v>
      </c>
      <c r="Q1896" s="9"/>
      <c r="R1896" s="9">
        <v>4</v>
      </c>
      <c r="S1896" s="9"/>
      <c r="T1896" s="35" t="s">
        <v>1590</v>
      </c>
      <c r="U1896" s="9">
        <v>51600</v>
      </c>
      <c r="V1896" s="9" t="s">
        <v>258</v>
      </c>
      <c r="W1896" s="141" t="s">
        <v>11</v>
      </c>
      <c r="X1896" s="9"/>
    </row>
    <row r="1897" spans="1:24" s="4" customFormat="1" ht="80.099999999999994" customHeight="1" x14ac:dyDescent="0.25">
      <c r="A1897" s="9">
        <f t="shared" si="549"/>
        <v>1854</v>
      </c>
      <c r="B1897" s="9">
        <f t="shared" si="549"/>
        <v>16</v>
      </c>
      <c r="C1897" s="9" t="s">
        <v>109</v>
      </c>
      <c r="D1897" s="9" t="s">
        <v>6553</v>
      </c>
      <c r="E1897" s="9" t="s">
        <v>6553</v>
      </c>
      <c r="F1897" s="9" t="s">
        <v>8289</v>
      </c>
      <c r="G1897" s="9" t="s">
        <v>8246</v>
      </c>
      <c r="H1897" s="9" t="s">
        <v>8290</v>
      </c>
      <c r="I1897" s="9" t="s">
        <v>8291</v>
      </c>
      <c r="J1897" s="9" t="s">
        <v>8292</v>
      </c>
      <c r="K1897" s="9" t="s">
        <v>8289</v>
      </c>
      <c r="L1897" s="9">
        <v>6853303</v>
      </c>
      <c r="M1897" s="9">
        <v>2997.05</v>
      </c>
      <c r="N1897" s="9" t="s">
        <v>8</v>
      </c>
      <c r="O1897" s="9" t="s">
        <v>106</v>
      </c>
      <c r="P1897" s="9" t="s">
        <v>8</v>
      </c>
      <c r="Q1897" s="9"/>
      <c r="R1897" s="9">
        <v>4</v>
      </c>
      <c r="S1897" s="9"/>
      <c r="T1897" s="35" t="s">
        <v>1590</v>
      </c>
      <c r="U1897" s="9">
        <v>51600</v>
      </c>
      <c r="V1897" s="9" t="s">
        <v>258</v>
      </c>
      <c r="W1897" s="141" t="s">
        <v>11</v>
      </c>
      <c r="X1897" s="9"/>
    </row>
    <row r="1898" spans="1:24" s="4" customFormat="1" ht="80.099999999999994" customHeight="1" x14ac:dyDescent="0.25">
      <c r="A1898" s="9">
        <f t="shared" si="549"/>
        <v>1855</v>
      </c>
      <c r="B1898" s="9">
        <f t="shared" si="549"/>
        <v>17</v>
      </c>
      <c r="C1898" s="9" t="s">
        <v>109</v>
      </c>
      <c r="D1898" s="9" t="s">
        <v>6553</v>
      </c>
      <c r="E1898" s="9" t="s">
        <v>6553</v>
      </c>
      <c r="F1898" s="9" t="s">
        <v>8289</v>
      </c>
      <c r="G1898" s="9" t="s">
        <v>8246</v>
      </c>
      <c r="H1898" s="9" t="s">
        <v>8293</v>
      </c>
      <c r="I1898" s="9" t="s">
        <v>8294</v>
      </c>
      <c r="J1898" s="9" t="s">
        <v>8295</v>
      </c>
      <c r="K1898" s="9" t="s">
        <v>8289</v>
      </c>
      <c r="L1898" s="9">
        <v>681878.56</v>
      </c>
      <c r="M1898" s="9">
        <v>29936.36</v>
      </c>
      <c r="N1898" s="9" t="s">
        <v>8</v>
      </c>
      <c r="O1898" s="9" t="s">
        <v>106</v>
      </c>
      <c r="P1898" s="9" t="s">
        <v>8</v>
      </c>
      <c r="Q1898" s="9"/>
      <c r="R1898" s="9">
        <v>4</v>
      </c>
      <c r="S1898" s="9"/>
      <c r="T1898" s="35" t="s">
        <v>1590</v>
      </c>
      <c r="U1898" s="9">
        <v>51600</v>
      </c>
      <c r="V1898" s="9" t="s">
        <v>258</v>
      </c>
      <c r="W1898" s="141" t="s">
        <v>11</v>
      </c>
      <c r="X1898" s="9"/>
    </row>
    <row r="1899" spans="1:24" s="4" customFormat="1" ht="80.099999999999994" customHeight="1" x14ac:dyDescent="0.25">
      <c r="A1899" s="9">
        <f t="shared" si="549"/>
        <v>1856</v>
      </c>
      <c r="B1899" s="9">
        <f t="shared" si="549"/>
        <v>18</v>
      </c>
      <c r="C1899" s="9" t="s">
        <v>109</v>
      </c>
      <c r="D1899" s="9" t="s">
        <v>6553</v>
      </c>
      <c r="E1899" s="9" t="s">
        <v>6553</v>
      </c>
      <c r="F1899" s="9" t="s">
        <v>6651</v>
      </c>
      <c r="G1899" s="9" t="s">
        <v>6651</v>
      </c>
      <c r="H1899" s="9" t="s">
        <v>2777</v>
      </c>
      <c r="I1899" s="9" t="s">
        <v>8296</v>
      </c>
      <c r="J1899" s="9" t="s">
        <v>8297</v>
      </c>
      <c r="K1899" s="9" t="s">
        <v>6651</v>
      </c>
      <c r="L1899" s="9">
        <v>675944.66</v>
      </c>
      <c r="M1899" s="9">
        <v>29332.65</v>
      </c>
      <c r="N1899" s="9" t="s">
        <v>8</v>
      </c>
      <c r="O1899" s="9" t="s">
        <v>106</v>
      </c>
      <c r="P1899" s="9" t="s">
        <v>8</v>
      </c>
      <c r="Q1899" s="9"/>
      <c r="R1899" s="9">
        <v>2</v>
      </c>
      <c r="S1899" s="9"/>
      <c r="T1899" s="35" t="s">
        <v>1590</v>
      </c>
      <c r="U1899" s="9">
        <v>25800</v>
      </c>
      <c r="V1899" s="9" t="s">
        <v>258</v>
      </c>
      <c r="W1899" s="141" t="s">
        <v>11</v>
      </c>
      <c r="X1899" s="9"/>
    </row>
    <row r="1900" spans="1:24" s="4" customFormat="1" ht="80.099999999999994" customHeight="1" x14ac:dyDescent="0.25">
      <c r="A1900" s="9">
        <f t="shared" si="549"/>
        <v>1857</v>
      </c>
      <c r="B1900" s="9">
        <f t="shared" si="549"/>
        <v>19</v>
      </c>
      <c r="C1900" s="9" t="s">
        <v>109</v>
      </c>
      <c r="D1900" s="9" t="s">
        <v>6553</v>
      </c>
      <c r="E1900" s="9" t="s">
        <v>6553</v>
      </c>
      <c r="F1900" s="9" t="s">
        <v>8245</v>
      </c>
      <c r="G1900" s="9" t="s">
        <v>8246</v>
      </c>
      <c r="H1900" s="9" t="s">
        <v>8298</v>
      </c>
      <c r="I1900" s="9" t="s">
        <v>8299</v>
      </c>
      <c r="J1900" s="9" t="s">
        <v>8248</v>
      </c>
      <c r="K1900" s="9" t="s">
        <v>8245</v>
      </c>
      <c r="L1900" s="9">
        <v>67.498469999999998</v>
      </c>
      <c r="M1900" s="9">
        <v>29.3413</v>
      </c>
      <c r="N1900" s="9" t="s">
        <v>8</v>
      </c>
      <c r="O1900" s="9" t="s">
        <v>106</v>
      </c>
      <c r="P1900" s="9" t="s">
        <v>8</v>
      </c>
      <c r="Q1900" s="9"/>
      <c r="R1900" s="9">
        <v>2</v>
      </c>
      <c r="S1900" s="9"/>
      <c r="T1900" s="35" t="s">
        <v>1590</v>
      </c>
      <c r="U1900" s="9">
        <v>25800</v>
      </c>
      <c r="V1900" s="9" t="s">
        <v>258</v>
      </c>
      <c r="W1900" s="141" t="s">
        <v>11</v>
      </c>
      <c r="X1900" s="9"/>
    </row>
    <row r="1901" spans="1:24" s="4" customFormat="1" ht="80.099999999999994" customHeight="1" x14ac:dyDescent="0.25">
      <c r="A1901" s="9">
        <f t="shared" si="549"/>
        <v>1858</v>
      </c>
      <c r="B1901" s="9">
        <f t="shared" si="549"/>
        <v>20</v>
      </c>
      <c r="C1901" s="9" t="s">
        <v>109</v>
      </c>
      <c r="D1901" s="9" t="s">
        <v>6553</v>
      </c>
      <c r="E1901" s="9" t="s">
        <v>6553</v>
      </c>
      <c r="F1901" s="9" t="s">
        <v>8300</v>
      </c>
      <c r="G1901" s="9" t="s">
        <v>8246</v>
      </c>
      <c r="H1901" s="9" t="s">
        <v>8301</v>
      </c>
      <c r="I1901" s="9" t="s">
        <v>8302</v>
      </c>
      <c r="J1901" s="9" t="s">
        <v>8303</v>
      </c>
      <c r="K1901" s="9" t="s">
        <v>8300</v>
      </c>
      <c r="L1901" s="9">
        <v>67.542900000000003</v>
      </c>
      <c r="M1901" s="9">
        <v>29.378990999999999</v>
      </c>
      <c r="N1901" s="9" t="s">
        <v>8</v>
      </c>
      <c r="O1901" s="9" t="s">
        <v>106</v>
      </c>
      <c r="P1901" s="9" t="s">
        <v>8</v>
      </c>
      <c r="Q1901" s="9"/>
      <c r="R1901" s="9">
        <v>2</v>
      </c>
      <c r="S1901" s="9"/>
      <c r="T1901" s="35" t="s">
        <v>1590</v>
      </c>
      <c r="U1901" s="9">
        <v>25800</v>
      </c>
      <c r="V1901" s="9" t="s">
        <v>258</v>
      </c>
      <c r="W1901" s="141" t="s">
        <v>11</v>
      </c>
      <c r="X1901" s="9"/>
    </row>
    <row r="1902" spans="1:24" s="4" customFormat="1" ht="80.099999999999994" customHeight="1" x14ac:dyDescent="0.25">
      <c r="A1902" s="9">
        <f t="shared" ref="A1902:B1917" si="550">A1901+1</f>
        <v>1859</v>
      </c>
      <c r="B1902" s="9">
        <f t="shared" si="550"/>
        <v>21</v>
      </c>
      <c r="C1902" s="9" t="s">
        <v>109</v>
      </c>
      <c r="D1902" s="9" t="s">
        <v>6553</v>
      </c>
      <c r="E1902" s="9" t="s">
        <v>6553</v>
      </c>
      <c r="F1902" s="9" t="s">
        <v>8304</v>
      </c>
      <c r="G1902" s="9" t="s">
        <v>8246</v>
      </c>
      <c r="H1902" s="9" t="s">
        <v>8305</v>
      </c>
      <c r="I1902" s="9" t="s">
        <v>8306</v>
      </c>
      <c r="J1902" s="9" t="s">
        <v>8307</v>
      </c>
      <c r="K1902" s="9" t="s">
        <v>8304</v>
      </c>
      <c r="L1902" s="9">
        <v>67.585993999999999</v>
      </c>
      <c r="M1902" s="9">
        <v>29.369880599999998</v>
      </c>
      <c r="N1902" s="9" t="s">
        <v>8</v>
      </c>
      <c r="O1902" s="9" t="s">
        <v>106</v>
      </c>
      <c r="P1902" s="9" t="s">
        <v>8</v>
      </c>
      <c r="Q1902" s="9"/>
      <c r="R1902" s="9">
        <v>2</v>
      </c>
      <c r="S1902" s="9"/>
      <c r="T1902" s="35" t="s">
        <v>1590</v>
      </c>
      <c r="U1902" s="9">
        <v>25800</v>
      </c>
      <c r="V1902" s="9" t="s">
        <v>258</v>
      </c>
      <c r="W1902" s="141" t="s">
        <v>11</v>
      </c>
      <c r="X1902" s="9"/>
    </row>
    <row r="1903" spans="1:24" s="4" customFormat="1" ht="80.099999999999994" customHeight="1" x14ac:dyDescent="0.25">
      <c r="A1903" s="9">
        <f t="shared" si="550"/>
        <v>1860</v>
      </c>
      <c r="B1903" s="9">
        <f t="shared" si="550"/>
        <v>22</v>
      </c>
      <c r="C1903" s="9" t="s">
        <v>109</v>
      </c>
      <c r="D1903" s="9" t="s">
        <v>6553</v>
      </c>
      <c r="E1903" s="9" t="s">
        <v>6553</v>
      </c>
      <c r="F1903" s="9" t="s">
        <v>6651</v>
      </c>
      <c r="G1903" s="9" t="s">
        <v>6651</v>
      </c>
      <c r="H1903" s="9" t="s">
        <v>8308</v>
      </c>
      <c r="I1903" s="9" t="s">
        <v>8309</v>
      </c>
      <c r="J1903" s="9" t="s">
        <v>8310</v>
      </c>
      <c r="K1903" s="9" t="s">
        <v>6651</v>
      </c>
      <c r="L1903" s="9">
        <v>68.355367000000001</v>
      </c>
      <c r="M1903" s="9">
        <v>29.3244553</v>
      </c>
      <c r="N1903" s="9" t="s">
        <v>8</v>
      </c>
      <c r="O1903" s="9" t="s">
        <v>106</v>
      </c>
      <c r="P1903" s="9" t="s">
        <v>8</v>
      </c>
      <c r="Q1903" s="9"/>
      <c r="R1903" s="9">
        <v>2</v>
      </c>
      <c r="S1903" s="9"/>
      <c r="T1903" s="35" t="s">
        <v>1590</v>
      </c>
      <c r="U1903" s="9">
        <v>25800</v>
      </c>
      <c r="V1903" s="9" t="s">
        <v>258</v>
      </c>
      <c r="W1903" s="141" t="s">
        <v>11</v>
      </c>
      <c r="X1903" s="9"/>
    </row>
    <row r="1904" spans="1:24" s="4" customFormat="1" ht="80.099999999999994" customHeight="1" x14ac:dyDescent="0.25">
      <c r="A1904" s="9">
        <f t="shared" si="550"/>
        <v>1861</v>
      </c>
      <c r="B1904" s="9">
        <f t="shared" si="550"/>
        <v>23</v>
      </c>
      <c r="C1904" s="9" t="s">
        <v>109</v>
      </c>
      <c r="D1904" s="9" t="s">
        <v>6553</v>
      </c>
      <c r="E1904" s="9" t="s">
        <v>6553</v>
      </c>
      <c r="F1904" s="9" t="s">
        <v>6651</v>
      </c>
      <c r="G1904" s="9" t="s">
        <v>6651</v>
      </c>
      <c r="H1904" s="9" t="s">
        <v>5510</v>
      </c>
      <c r="I1904" s="9" t="s">
        <v>6652</v>
      </c>
      <c r="J1904" s="9" t="s">
        <v>6653</v>
      </c>
      <c r="K1904" s="9" t="s">
        <v>6651</v>
      </c>
      <c r="L1904" s="9">
        <v>68.619926000000007</v>
      </c>
      <c r="M1904" s="9">
        <v>29.327325999999999</v>
      </c>
      <c r="N1904" s="9" t="s">
        <v>8</v>
      </c>
      <c r="O1904" s="9" t="s">
        <v>106</v>
      </c>
      <c r="P1904" s="9" t="s">
        <v>8</v>
      </c>
      <c r="Q1904" s="9"/>
      <c r="R1904" s="9">
        <v>2</v>
      </c>
      <c r="S1904" s="9"/>
      <c r="T1904" s="35" t="s">
        <v>1590</v>
      </c>
      <c r="U1904" s="9">
        <v>25800</v>
      </c>
      <c r="V1904" s="9" t="s">
        <v>258</v>
      </c>
      <c r="W1904" s="141" t="s">
        <v>11</v>
      </c>
      <c r="X1904" s="9"/>
    </row>
    <row r="1905" spans="1:24" s="4" customFormat="1" ht="80.099999999999994" customHeight="1" x14ac:dyDescent="0.25">
      <c r="A1905" s="9">
        <f t="shared" si="550"/>
        <v>1862</v>
      </c>
      <c r="B1905" s="9">
        <f t="shared" si="550"/>
        <v>24</v>
      </c>
      <c r="C1905" s="9" t="s">
        <v>109</v>
      </c>
      <c r="D1905" s="9" t="s">
        <v>6553</v>
      </c>
      <c r="E1905" s="9" t="s">
        <v>6553</v>
      </c>
      <c r="F1905" s="9" t="s">
        <v>8304</v>
      </c>
      <c r="G1905" s="9" t="s">
        <v>6651</v>
      </c>
      <c r="H1905" s="9" t="s">
        <v>8311</v>
      </c>
      <c r="I1905" s="9" t="s">
        <v>8312</v>
      </c>
      <c r="J1905" s="9" t="s">
        <v>8313</v>
      </c>
      <c r="K1905" s="9" t="s">
        <v>8304</v>
      </c>
      <c r="L1905" s="9">
        <v>68.213313999999997</v>
      </c>
      <c r="M1905" s="9">
        <v>29.339860000000002</v>
      </c>
      <c r="N1905" s="9" t="s">
        <v>8</v>
      </c>
      <c r="O1905" s="9" t="s">
        <v>106</v>
      </c>
      <c r="P1905" s="9" t="s">
        <v>8</v>
      </c>
      <c r="Q1905" s="9"/>
      <c r="R1905" s="9">
        <v>2</v>
      </c>
      <c r="S1905" s="9"/>
      <c r="T1905" s="35" t="s">
        <v>1590</v>
      </c>
      <c r="U1905" s="9">
        <v>25800</v>
      </c>
      <c r="V1905" s="9" t="s">
        <v>258</v>
      </c>
      <c r="W1905" s="141" t="s">
        <v>11</v>
      </c>
      <c r="X1905" s="9"/>
    </row>
    <row r="1906" spans="1:24" s="4" customFormat="1" ht="80.099999999999994" customHeight="1" x14ac:dyDescent="0.25">
      <c r="A1906" s="9">
        <f t="shared" si="550"/>
        <v>1863</v>
      </c>
      <c r="B1906" s="9">
        <f t="shared" si="550"/>
        <v>25</v>
      </c>
      <c r="C1906" s="9" t="s">
        <v>109</v>
      </c>
      <c r="D1906" s="9" t="s">
        <v>6553</v>
      </c>
      <c r="E1906" s="9" t="s">
        <v>6553</v>
      </c>
      <c r="F1906" s="9" t="s">
        <v>8246</v>
      </c>
      <c r="G1906" s="9" t="s">
        <v>8246</v>
      </c>
      <c r="H1906" s="9" t="s">
        <v>8314</v>
      </c>
      <c r="I1906" s="9" t="s">
        <v>8315</v>
      </c>
      <c r="J1906" s="9" t="s">
        <v>8316</v>
      </c>
      <c r="K1906" s="9" t="s">
        <v>8246</v>
      </c>
      <c r="L1906" s="9">
        <v>67.581500399999996</v>
      </c>
      <c r="M1906" s="9">
        <v>29.316905999999999</v>
      </c>
      <c r="N1906" s="9" t="s">
        <v>8</v>
      </c>
      <c r="O1906" s="9" t="s">
        <v>106</v>
      </c>
      <c r="P1906" s="9" t="s">
        <v>8</v>
      </c>
      <c r="Q1906" s="9"/>
      <c r="R1906" s="9">
        <v>2</v>
      </c>
      <c r="S1906" s="9"/>
      <c r="T1906" s="35" t="s">
        <v>1590</v>
      </c>
      <c r="U1906" s="9">
        <v>25800</v>
      </c>
      <c r="V1906" s="9" t="s">
        <v>258</v>
      </c>
      <c r="W1906" s="141" t="s">
        <v>11</v>
      </c>
      <c r="X1906" s="9"/>
    </row>
    <row r="1907" spans="1:24" s="4" customFormat="1" ht="80.099999999999994" customHeight="1" x14ac:dyDescent="0.25">
      <c r="A1907" s="9">
        <f t="shared" si="550"/>
        <v>1864</v>
      </c>
      <c r="B1907" s="9">
        <f t="shared" si="550"/>
        <v>26</v>
      </c>
      <c r="C1907" s="9" t="s">
        <v>109</v>
      </c>
      <c r="D1907" s="9" t="s">
        <v>6553</v>
      </c>
      <c r="E1907" s="9" t="s">
        <v>6553</v>
      </c>
      <c r="F1907" s="9" t="s">
        <v>8207</v>
      </c>
      <c r="G1907" s="9" t="s">
        <v>8246</v>
      </c>
      <c r="H1907" s="28" t="s">
        <v>1886</v>
      </c>
      <c r="I1907" s="9" t="s">
        <v>8317</v>
      </c>
      <c r="J1907" s="9" t="s">
        <v>8318</v>
      </c>
      <c r="K1907" s="9" t="s">
        <v>8207</v>
      </c>
      <c r="L1907" s="9">
        <v>68.533023</v>
      </c>
      <c r="M1907" s="9">
        <v>29.914605000000002</v>
      </c>
      <c r="N1907" s="9" t="s">
        <v>8</v>
      </c>
      <c r="O1907" s="9" t="s">
        <v>106</v>
      </c>
      <c r="P1907" s="9" t="s">
        <v>8</v>
      </c>
      <c r="Q1907" s="9"/>
      <c r="R1907" s="9">
        <v>2</v>
      </c>
      <c r="S1907" s="9"/>
      <c r="T1907" s="35" t="s">
        <v>1590</v>
      </c>
      <c r="U1907" s="9">
        <v>25800</v>
      </c>
      <c r="V1907" s="9" t="s">
        <v>258</v>
      </c>
      <c r="W1907" s="141" t="s">
        <v>11</v>
      </c>
      <c r="X1907" s="9"/>
    </row>
    <row r="1908" spans="1:24" s="4" customFormat="1" ht="80.099999999999994" customHeight="1" x14ac:dyDescent="0.25">
      <c r="A1908" s="9">
        <f t="shared" si="550"/>
        <v>1865</v>
      </c>
      <c r="B1908" s="9">
        <f t="shared" si="550"/>
        <v>27</v>
      </c>
      <c r="C1908" s="9" t="s">
        <v>109</v>
      </c>
      <c r="D1908" s="9" t="s">
        <v>6553</v>
      </c>
      <c r="E1908" s="9" t="s">
        <v>6553</v>
      </c>
      <c r="F1908" s="9" t="s">
        <v>8277</v>
      </c>
      <c r="G1908" s="9" t="s">
        <v>8246</v>
      </c>
      <c r="H1908" s="9" t="s">
        <v>8319</v>
      </c>
      <c r="I1908" s="9" t="s">
        <v>8320</v>
      </c>
      <c r="J1908" s="9" t="s">
        <v>8321</v>
      </c>
      <c r="K1908" s="9" t="s">
        <v>8277</v>
      </c>
      <c r="L1908" s="9">
        <v>68.125600000000006</v>
      </c>
      <c r="M1908" s="9">
        <v>29.9236</v>
      </c>
      <c r="N1908" s="9" t="s">
        <v>8</v>
      </c>
      <c r="O1908" s="9" t="s">
        <v>106</v>
      </c>
      <c r="P1908" s="9" t="s">
        <v>8</v>
      </c>
      <c r="Q1908" s="9"/>
      <c r="R1908" s="9">
        <v>2</v>
      </c>
      <c r="S1908" s="9"/>
      <c r="T1908" s="35" t="s">
        <v>1590</v>
      </c>
      <c r="U1908" s="9">
        <v>25800</v>
      </c>
      <c r="V1908" s="9" t="s">
        <v>258</v>
      </c>
      <c r="W1908" s="141" t="s">
        <v>11</v>
      </c>
      <c r="X1908" s="9"/>
    </row>
    <row r="1909" spans="1:24" s="4" customFormat="1" ht="80.099999999999994" customHeight="1" x14ac:dyDescent="0.25">
      <c r="A1909" s="9">
        <f t="shared" si="550"/>
        <v>1866</v>
      </c>
      <c r="B1909" s="9">
        <f t="shared" si="550"/>
        <v>28</v>
      </c>
      <c r="C1909" s="9" t="s">
        <v>109</v>
      </c>
      <c r="D1909" s="9" t="s">
        <v>6553</v>
      </c>
      <c r="E1909" s="9" t="s">
        <v>6553</v>
      </c>
      <c r="F1909" s="9" t="s">
        <v>8252</v>
      </c>
      <c r="G1909" s="9" t="s">
        <v>8246</v>
      </c>
      <c r="H1909" s="9" t="s">
        <v>6637</v>
      </c>
      <c r="I1909" s="9" t="s">
        <v>8322</v>
      </c>
      <c r="J1909" s="9" t="s">
        <v>8323</v>
      </c>
      <c r="K1909" s="9" t="s">
        <v>8252</v>
      </c>
      <c r="L1909" s="28">
        <v>674953.41</v>
      </c>
      <c r="M1909" s="28">
        <v>293449.13</v>
      </c>
      <c r="N1909" s="9" t="s">
        <v>8</v>
      </c>
      <c r="O1909" s="9" t="s">
        <v>106</v>
      </c>
      <c r="P1909" s="9" t="s">
        <v>8</v>
      </c>
      <c r="Q1909" s="9"/>
      <c r="R1909" s="9">
        <v>2</v>
      </c>
      <c r="S1909" s="9"/>
      <c r="T1909" s="35" t="s">
        <v>1590</v>
      </c>
      <c r="U1909" s="9">
        <v>25800</v>
      </c>
      <c r="V1909" s="9" t="s">
        <v>258</v>
      </c>
      <c r="W1909" s="141" t="s">
        <v>11</v>
      </c>
      <c r="X1909" s="9"/>
    </row>
    <row r="1910" spans="1:24" s="4" customFormat="1" ht="80.099999999999994" customHeight="1" x14ac:dyDescent="0.25">
      <c r="A1910" s="9">
        <f t="shared" si="550"/>
        <v>1867</v>
      </c>
      <c r="B1910" s="9">
        <f t="shared" si="550"/>
        <v>29</v>
      </c>
      <c r="C1910" s="9" t="s">
        <v>109</v>
      </c>
      <c r="D1910" s="9" t="s">
        <v>6553</v>
      </c>
      <c r="E1910" s="9" t="s">
        <v>6553</v>
      </c>
      <c r="F1910" s="9" t="s">
        <v>8255</v>
      </c>
      <c r="G1910" s="9" t="s">
        <v>8246</v>
      </c>
      <c r="H1910" s="9" t="s">
        <v>2549</v>
      </c>
      <c r="I1910" s="9" t="s">
        <v>8324</v>
      </c>
      <c r="J1910" s="9" t="s">
        <v>8325</v>
      </c>
      <c r="K1910" s="9" t="s">
        <v>8255</v>
      </c>
      <c r="L1910" s="9">
        <v>675439.89</v>
      </c>
      <c r="M1910" s="9">
        <v>293739.81</v>
      </c>
      <c r="N1910" s="9" t="s">
        <v>8</v>
      </c>
      <c r="O1910" s="9" t="s">
        <v>106</v>
      </c>
      <c r="P1910" s="9" t="s">
        <v>8</v>
      </c>
      <c r="Q1910" s="9"/>
      <c r="R1910" s="9">
        <v>2</v>
      </c>
      <c r="S1910" s="9"/>
      <c r="T1910" s="35" t="s">
        <v>1590</v>
      </c>
      <c r="U1910" s="9">
        <v>25800</v>
      </c>
      <c r="V1910" s="9" t="s">
        <v>258</v>
      </c>
      <c r="W1910" s="141" t="s">
        <v>11</v>
      </c>
      <c r="X1910" s="9"/>
    </row>
    <row r="1911" spans="1:24" s="4" customFormat="1" ht="80.099999999999994" customHeight="1" x14ac:dyDescent="0.25">
      <c r="A1911" s="9">
        <f t="shared" si="550"/>
        <v>1868</v>
      </c>
      <c r="B1911" s="9">
        <f t="shared" si="550"/>
        <v>30</v>
      </c>
      <c r="C1911" s="9" t="s">
        <v>109</v>
      </c>
      <c r="D1911" s="9" t="s">
        <v>6553</v>
      </c>
      <c r="E1911" s="9" t="s">
        <v>6553</v>
      </c>
      <c r="F1911" s="9" t="s">
        <v>8207</v>
      </c>
      <c r="G1911" s="9" t="s">
        <v>8246</v>
      </c>
      <c r="H1911" s="9" t="s">
        <v>7341</v>
      </c>
      <c r="I1911" s="9" t="s">
        <v>8326</v>
      </c>
      <c r="J1911" s="9" t="s">
        <v>8327</v>
      </c>
      <c r="K1911" s="9" t="s">
        <v>8207</v>
      </c>
      <c r="L1911" s="9">
        <v>67510.039999999994</v>
      </c>
      <c r="M1911" s="9">
        <v>293268.09000000003</v>
      </c>
      <c r="N1911" s="9" t="s">
        <v>8</v>
      </c>
      <c r="O1911" s="9" t="s">
        <v>106</v>
      </c>
      <c r="P1911" s="9" t="s">
        <v>8</v>
      </c>
      <c r="Q1911" s="9"/>
      <c r="R1911" s="9">
        <v>2</v>
      </c>
      <c r="S1911" s="9"/>
      <c r="T1911" s="35" t="s">
        <v>1590</v>
      </c>
      <c r="U1911" s="9">
        <v>25800</v>
      </c>
      <c r="V1911" s="9" t="s">
        <v>258</v>
      </c>
      <c r="W1911" s="141" t="s">
        <v>11</v>
      </c>
      <c r="X1911" s="9"/>
    </row>
    <row r="1912" spans="1:24" s="4" customFormat="1" ht="80.099999999999994" customHeight="1" x14ac:dyDescent="0.25">
      <c r="A1912" s="9">
        <f t="shared" si="550"/>
        <v>1869</v>
      </c>
      <c r="B1912" s="9">
        <f t="shared" si="550"/>
        <v>31</v>
      </c>
      <c r="C1912" s="9" t="s">
        <v>109</v>
      </c>
      <c r="D1912" s="9" t="s">
        <v>6553</v>
      </c>
      <c r="E1912" s="9" t="s">
        <v>6553</v>
      </c>
      <c r="F1912" s="9" t="s">
        <v>6609</v>
      </c>
      <c r="G1912" s="9" t="s">
        <v>6609</v>
      </c>
      <c r="H1912" s="9" t="s">
        <v>8328</v>
      </c>
      <c r="I1912" s="9" t="s">
        <v>8329</v>
      </c>
      <c r="J1912" s="9" t="s">
        <v>8330</v>
      </c>
      <c r="K1912" s="9" t="s">
        <v>6609</v>
      </c>
      <c r="L1912" s="9">
        <v>681353.87</v>
      </c>
      <c r="M1912" s="9">
        <v>2932145.53</v>
      </c>
      <c r="N1912" s="9" t="s">
        <v>8</v>
      </c>
      <c r="O1912" s="9" t="s">
        <v>106</v>
      </c>
      <c r="P1912" s="9" t="s">
        <v>8</v>
      </c>
      <c r="Q1912" s="9"/>
      <c r="R1912" s="9">
        <v>2</v>
      </c>
      <c r="S1912" s="9"/>
      <c r="T1912" s="35" t="s">
        <v>1590</v>
      </c>
      <c r="U1912" s="9">
        <v>25800</v>
      </c>
      <c r="V1912" s="9" t="s">
        <v>258</v>
      </c>
      <c r="W1912" s="141" t="s">
        <v>11</v>
      </c>
      <c r="X1912" s="9"/>
    </row>
    <row r="1913" spans="1:24" s="4" customFormat="1" ht="80.099999999999994" customHeight="1" x14ac:dyDescent="0.25">
      <c r="A1913" s="9">
        <f t="shared" si="550"/>
        <v>1870</v>
      </c>
      <c r="B1913" s="9">
        <f t="shared" si="550"/>
        <v>32</v>
      </c>
      <c r="C1913" s="9" t="s">
        <v>109</v>
      </c>
      <c r="D1913" s="9" t="s">
        <v>6553</v>
      </c>
      <c r="E1913" s="9" t="s">
        <v>6553</v>
      </c>
      <c r="F1913" s="9" t="s">
        <v>8304</v>
      </c>
      <c r="G1913" s="9" t="s">
        <v>8246</v>
      </c>
      <c r="H1913" s="9" t="s">
        <v>8331</v>
      </c>
      <c r="I1913" s="9" t="s">
        <v>8332</v>
      </c>
      <c r="J1913" s="9" t="s">
        <v>8333</v>
      </c>
      <c r="K1913" s="9" t="s">
        <v>8304</v>
      </c>
      <c r="L1913" s="9">
        <v>681619.96</v>
      </c>
      <c r="M1913" s="9">
        <v>2931243.26</v>
      </c>
      <c r="N1913" s="9" t="s">
        <v>8</v>
      </c>
      <c r="O1913" s="9" t="s">
        <v>106</v>
      </c>
      <c r="P1913" s="9" t="s">
        <v>8</v>
      </c>
      <c r="Q1913" s="9"/>
      <c r="R1913" s="9">
        <v>2</v>
      </c>
      <c r="S1913" s="9"/>
      <c r="T1913" s="35" t="s">
        <v>1590</v>
      </c>
      <c r="U1913" s="9">
        <v>25800</v>
      </c>
      <c r="V1913" s="9" t="s">
        <v>258</v>
      </c>
      <c r="W1913" s="141" t="s">
        <v>11</v>
      </c>
      <c r="X1913" s="9"/>
    </row>
    <row r="1914" spans="1:24" s="4" customFormat="1" ht="80.099999999999994" customHeight="1" x14ac:dyDescent="0.25">
      <c r="A1914" s="9">
        <f t="shared" si="550"/>
        <v>1871</v>
      </c>
      <c r="B1914" s="9">
        <f t="shared" si="550"/>
        <v>33</v>
      </c>
      <c r="C1914" s="9" t="s">
        <v>109</v>
      </c>
      <c r="D1914" s="9" t="s">
        <v>6553</v>
      </c>
      <c r="E1914" s="9" t="s">
        <v>6553</v>
      </c>
      <c r="F1914" s="9" t="s">
        <v>6651</v>
      </c>
      <c r="G1914" s="9" t="s">
        <v>6651</v>
      </c>
      <c r="H1914" s="9" t="s">
        <v>8334</v>
      </c>
      <c r="I1914" s="9" t="s">
        <v>8335</v>
      </c>
      <c r="J1914" s="9" t="s">
        <v>8336</v>
      </c>
      <c r="K1914" s="9" t="s">
        <v>6651</v>
      </c>
      <c r="L1914" s="9">
        <v>682113.24</v>
      </c>
      <c r="M1914" s="9">
        <v>293133.59999999998</v>
      </c>
      <c r="N1914" s="9" t="s">
        <v>8</v>
      </c>
      <c r="O1914" s="9" t="s">
        <v>106</v>
      </c>
      <c r="P1914" s="9" t="s">
        <v>8</v>
      </c>
      <c r="Q1914" s="9"/>
      <c r="R1914" s="9">
        <v>2</v>
      </c>
      <c r="S1914" s="9"/>
      <c r="T1914" s="35" t="s">
        <v>1590</v>
      </c>
      <c r="U1914" s="9">
        <v>25800</v>
      </c>
      <c r="V1914" s="9" t="s">
        <v>258</v>
      </c>
      <c r="W1914" s="141" t="s">
        <v>11</v>
      </c>
      <c r="X1914" s="9"/>
    </row>
    <row r="1915" spans="1:24" s="4" customFormat="1" ht="80.099999999999994" customHeight="1" x14ac:dyDescent="0.25">
      <c r="A1915" s="9">
        <f t="shared" si="550"/>
        <v>1872</v>
      </c>
      <c r="B1915" s="9">
        <f t="shared" si="550"/>
        <v>34</v>
      </c>
      <c r="C1915" s="9" t="s">
        <v>109</v>
      </c>
      <c r="D1915" s="9" t="s">
        <v>6553</v>
      </c>
      <c r="E1915" s="9" t="s">
        <v>6553</v>
      </c>
      <c r="F1915" s="9" t="s">
        <v>8207</v>
      </c>
      <c r="G1915" s="9" t="s">
        <v>8246</v>
      </c>
      <c r="H1915" s="9" t="s">
        <v>14</v>
      </c>
      <c r="I1915" s="9" t="s">
        <v>8337</v>
      </c>
      <c r="J1915" s="9" t="s">
        <v>8336</v>
      </c>
      <c r="K1915" s="9" t="s">
        <v>8207</v>
      </c>
      <c r="L1915" s="9">
        <v>6758510.04</v>
      </c>
      <c r="M1915" s="9">
        <v>293681.06</v>
      </c>
      <c r="N1915" s="9" t="s">
        <v>8</v>
      </c>
      <c r="O1915" s="9" t="s">
        <v>106</v>
      </c>
      <c r="P1915" s="9" t="s">
        <v>8</v>
      </c>
      <c r="Q1915" s="9"/>
      <c r="R1915" s="9">
        <v>2</v>
      </c>
      <c r="S1915" s="9"/>
      <c r="T1915" s="35" t="s">
        <v>1590</v>
      </c>
      <c r="U1915" s="9">
        <v>25800</v>
      </c>
      <c r="V1915" s="9" t="s">
        <v>258</v>
      </c>
      <c r="W1915" s="141" t="s">
        <v>11</v>
      </c>
      <c r="X1915" s="9"/>
    </row>
    <row r="1916" spans="1:24" s="4" customFormat="1" ht="80.099999999999994" customHeight="1" x14ac:dyDescent="0.25">
      <c r="A1916" s="9">
        <f t="shared" si="550"/>
        <v>1873</v>
      </c>
      <c r="B1916" s="9">
        <f t="shared" si="550"/>
        <v>35</v>
      </c>
      <c r="C1916" s="9" t="s">
        <v>109</v>
      </c>
      <c r="D1916" s="9" t="s">
        <v>6553</v>
      </c>
      <c r="E1916" s="9" t="s">
        <v>6553</v>
      </c>
      <c r="F1916" s="9" t="s">
        <v>8274</v>
      </c>
      <c r="G1916" s="9" t="s">
        <v>8246</v>
      </c>
      <c r="H1916" s="9" t="s">
        <v>8338</v>
      </c>
      <c r="I1916" s="9" t="s">
        <v>8339</v>
      </c>
      <c r="J1916" s="9" t="s">
        <v>8340</v>
      </c>
      <c r="K1916" s="9" t="s">
        <v>8274</v>
      </c>
      <c r="L1916" s="9">
        <v>685313.03</v>
      </c>
      <c r="M1916" s="9">
        <v>299416.05</v>
      </c>
      <c r="N1916" s="9" t="s">
        <v>8</v>
      </c>
      <c r="O1916" s="9" t="s">
        <v>106</v>
      </c>
      <c r="P1916" s="9" t="s">
        <v>8</v>
      </c>
      <c r="Q1916" s="9"/>
      <c r="R1916" s="9">
        <v>2</v>
      </c>
      <c r="S1916" s="9"/>
      <c r="T1916" s="35" t="s">
        <v>1590</v>
      </c>
      <c r="U1916" s="9">
        <v>25800</v>
      </c>
      <c r="V1916" s="9" t="s">
        <v>258</v>
      </c>
      <c r="W1916" s="141" t="s">
        <v>11</v>
      </c>
      <c r="X1916" s="9"/>
    </row>
    <row r="1917" spans="1:24" s="4" customFormat="1" ht="80.099999999999994" customHeight="1" x14ac:dyDescent="0.25">
      <c r="A1917" s="9">
        <f t="shared" si="550"/>
        <v>1874</v>
      </c>
      <c r="B1917" s="9">
        <f t="shared" si="550"/>
        <v>36</v>
      </c>
      <c r="C1917" s="9" t="s">
        <v>109</v>
      </c>
      <c r="D1917" s="9" t="s">
        <v>6553</v>
      </c>
      <c r="E1917" s="9" t="s">
        <v>6553</v>
      </c>
      <c r="F1917" s="9" t="s">
        <v>6608</v>
      </c>
      <c r="G1917" s="9" t="s">
        <v>6609</v>
      </c>
      <c r="H1917" s="9" t="s">
        <v>4649</v>
      </c>
      <c r="I1917" s="9" t="s">
        <v>8341</v>
      </c>
      <c r="J1917" s="9" t="s">
        <v>8342</v>
      </c>
      <c r="K1917" s="9" t="s">
        <v>6608</v>
      </c>
      <c r="L1917" s="9">
        <v>6812188.5599999996</v>
      </c>
      <c r="M1917" s="9">
        <v>292736.36</v>
      </c>
      <c r="N1917" s="9" t="s">
        <v>8</v>
      </c>
      <c r="O1917" s="9" t="s">
        <v>106</v>
      </c>
      <c r="P1917" s="9" t="s">
        <v>8</v>
      </c>
      <c r="Q1917" s="9"/>
      <c r="R1917" s="9">
        <v>2</v>
      </c>
      <c r="S1917" s="9"/>
      <c r="T1917" s="35" t="s">
        <v>1590</v>
      </c>
      <c r="U1917" s="9">
        <v>25800</v>
      </c>
      <c r="V1917" s="9" t="s">
        <v>258</v>
      </c>
      <c r="W1917" s="141" t="s">
        <v>11</v>
      </c>
      <c r="X1917" s="9"/>
    </row>
    <row r="1918" spans="1:24" s="4" customFormat="1" ht="80.099999999999994" customHeight="1" x14ac:dyDescent="0.25">
      <c r="A1918" s="9">
        <f t="shared" ref="A1918:B1933" si="551">A1917+1</f>
        <v>1875</v>
      </c>
      <c r="B1918" s="9">
        <f t="shared" si="551"/>
        <v>37</v>
      </c>
      <c r="C1918" s="9" t="s">
        <v>109</v>
      </c>
      <c r="D1918" s="9" t="s">
        <v>6553</v>
      </c>
      <c r="E1918" s="9" t="s">
        <v>6553</v>
      </c>
      <c r="F1918" s="9" t="s">
        <v>8343</v>
      </c>
      <c r="G1918" s="9" t="s">
        <v>6648</v>
      </c>
      <c r="H1918" s="9" t="s">
        <v>796</v>
      </c>
      <c r="I1918" s="9" t="s">
        <v>8344</v>
      </c>
      <c r="J1918" s="28" t="s">
        <v>8345</v>
      </c>
      <c r="K1918" s="9" t="s">
        <v>8343</v>
      </c>
      <c r="L1918" s="9">
        <v>675047.66</v>
      </c>
      <c r="M1918" s="9">
        <v>2934572.65</v>
      </c>
      <c r="N1918" s="9" t="s">
        <v>8</v>
      </c>
      <c r="O1918" s="9" t="s">
        <v>106</v>
      </c>
      <c r="P1918" s="9" t="s">
        <v>8</v>
      </c>
      <c r="Q1918" s="9"/>
      <c r="R1918" s="9">
        <v>2</v>
      </c>
      <c r="S1918" s="9"/>
      <c r="T1918" s="35" t="s">
        <v>1590</v>
      </c>
      <c r="U1918" s="9">
        <v>25800</v>
      </c>
      <c r="V1918" s="9" t="s">
        <v>258</v>
      </c>
      <c r="W1918" s="141" t="s">
        <v>11</v>
      </c>
      <c r="X1918" s="9"/>
    </row>
    <row r="1919" spans="1:24" s="4" customFormat="1" ht="80.099999999999994" customHeight="1" x14ac:dyDescent="0.25">
      <c r="A1919" s="9">
        <f t="shared" si="551"/>
        <v>1876</v>
      </c>
      <c r="B1919" s="9">
        <f t="shared" si="551"/>
        <v>38</v>
      </c>
      <c r="C1919" s="9" t="s">
        <v>109</v>
      </c>
      <c r="D1919" s="9" t="s">
        <v>6553</v>
      </c>
      <c r="E1919" s="9" t="s">
        <v>6553</v>
      </c>
      <c r="F1919" s="9" t="s">
        <v>6608</v>
      </c>
      <c r="G1919" s="9" t="s">
        <v>6609</v>
      </c>
      <c r="H1919" s="9" t="s">
        <v>2866</v>
      </c>
      <c r="I1919" s="9" t="s">
        <v>8346</v>
      </c>
      <c r="J1919" s="9" t="s">
        <v>8195</v>
      </c>
      <c r="K1919" s="9" t="s">
        <v>6608</v>
      </c>
      <c r="L1919" s="9">
        <v>67.485347000000004</v>
      </c>
      <c r="M1919" s="9">
        <v>29.399712999999998</v>
      </c>
      <c r="N1919" s="9" t="s">
        <v>8</v>
      </c>
      <c r="O1919" s="9" t="s">
        <v>106</v>
      </c>
      <c r="P1919" s="9" t="s">
        <v>8</v>
      </c>
      <c r="Q1919" s="9"/>
      <c r="R1919" s="9">
        <v>2</v>
      </c>
      <c r="S1919" s="9"/>
      <c r="T1919" s="35" t="s">
        <v>1590</v>
      </c>
      <c r="U1919" s="9">
        <v>25800</v>
      </c>
      <c r="V1919" s="9" t="s">
        <v>258</v>
      </c>
      <c r="W1919" s="141" t="s">
        <v>11</v>
      </c>
      <c r="X1919" s="9"/>
    </row>
    <row r="1920" spans="1:24" s="4" customFormat="1" ht="80.099999999999994" customHeight="1" x14ac:dyDescent="0.25">
      <c r="A1920" s="9">
        <f t="shared" si="551"/>
        <v>1877</v>
      </c>
      <c r="B1920" s="9">
        <f t="shared" si="551"/>
        <v>39</v>
      </c>
      <c r="C1920" s="9" t="s">
        <v>109</v>
      </c>
      <c r="D1920" s="9" t="s">
        <v>6553</v>
      </c>
      <c r="E1920" s="9" t="s">
        <v>6553</v>
      </c>
      <c r="F1920" s="9" t="s">
        <v>6608</v>
      </c>
      <c r="G1920" s="9" t="s">
        <v>6609</v>
      </c>
      <c r="H1920" s="9" t="s">
        <v>8347</v>
      </c>
      <c r="I1920" s="9" t="s">
        <v>8348</v>
      </c>
      <c r="J1920" s="28" t="s">
        <v>8349</v>
      </c>
      <c r="K1920" s="9" t="s">
        <v>6608</v>
      </c>
      <c r="L1920" s="9">
        <v>67.523928999999995</v>
      </c>
      <c r="M1920" s="9">
        <v>29.383991000000002</v>
      </c>
      <c r="N1920" s="9" t="s">
        <v>8</v>
      </c>
      <c r="O1920" s="9" t="s">
        <v>106</v>
      </c>
      <c r="P1920" s="9" t="s">
        <v>8</v>
      </c>
      <c r="Q1920" s="9"/>
      <c r="R1920" s="9">
        <v>2</v>
      </c>
      <c r="S1920" s="9"/>
      <c r="T1920" s="35" t="s">
        <v>1590</v>
      </c>
      <c r="U1920" s="9">
        <v>25800</v>
      </c>
      <c r="V1920" s="9" t="s">
        <v>258</v>
      </c>
      <c r="W1920" s="141" t="s">
        <v>11</v>
      </c>
      <c r="X1920" s="9"/>
    </row>
    <row r="1921" spans="1:24" s="4" customFormat="1" ht="80.099999999999994" customHeight="1" x14ac:dyDescent="0.25">
      <c r="A1921" s="9">
        <f t="shared" si="551"/>
        <v>1878</v>
      </c>
      <c r="B1921" s="9">
        <f t="shared" si="551"/>
        <v>40</v>
      </c>
      <c r="C1921" s="9" t="s">
        <v>109</v>
      </c>
      <c r="D1921" s="9" t="s">
        <v>6553</v>
      </c>
      <c r="E1921" s="9" t="s">
        <v>6553</v>
      </c>
      <c r="F1921" s="9" t="s">
        <v>6608</v>
      </c>
      <c r="G1921" s="9" t="s">
        <v>6609</v>
      </c>
      <c r="H1921" s="9" t="s">
        <v>5704</v>
      </c>
      <c r="I1921" s="9" t="s">
        <v>8350</v>
      </c>
      <c r="J1921" s="28" t="s">
        <v>8351</v>
      </c>
      <c r="K1921" s="9" t="s">
        <v>6608</v>
      </c>
      <c r="L1921" s="9">
        <v>67.589039999999997</v>
      </c>
      <c r="M1921" s="9">
        <v>29.380806</v>
      </c>
      <c r="N1921" s="9" t="s">
        <v>8</v>
      </c>
      <c r="O1921" s="9" t="s">
        <v>106</v>
      </c>
      <c r="P1921" s="9" t="s">
        <v>8</v>
      </c>
      <c r="Q1921" s="9"/>
      <c r="R1921" s="9">
        <v>2</v>
      </c>
      <c r="S1921" s="9"/>
      <c r="T1921" s="35" t="s">
        <v>1590</v>
      </c>
      <c r="U1921" s="9">
        <v>25800</v>
      </c>
      <c r="V1921" s="9" t="s">
        <v>258</v>
      </c>
      <c r="W1921" s="141" t="s">
        <v>11</v>
      </c>
      <c r="X1921" s="9"/>
    </row>
    <row r="1922" spans="1:24" s="4" customFormat="1" ht="80.099999999999994" customHeight="1" x14ac:dyDescent="0.25">
      <c r="A1922" s="9">
        <f t="shared" si="551"/>
        <v>1879</v>
      </c>
      <c r="B1922" s="9">
        <f t="shared" si="551"/>
        <v>41</v>
      </c>
      <c r="C1922" s="9" t="s">
        <v>109</v>
      </c>
      <c r="D1922" s="9" t="s">
        <v>6553</v>
      </c>
      <c r="E1922" s="9" t="s">
        <v>6553</v>
      </c>
      <c r="F1922" s="9" t="s">
        <v>6608</v>
      </c>
      <c r="G1922" s="9" t="s">
        <v>6609</v>
      </c>
      <c r="H1922" s="9" t="s">
        <v>8352</v>
      </c>
      <c r="I1922" s="9" t="s">
        <v>8353</v>
      </c>
      <c r="J1922" s="28" t="s">
        <v>8354</v>
      </c>
      <c r="K1922" s="9" t="s">
        <v>6608</v>
      </c>
      <c r="L1922" s="9">
        <v>68.383669999999995</v>
      </c>
      <c r="M1922" s="9">
        <v>29.384553</v>
      </c>
      <c r="N1922" s="9" t="s">
        <v>8</v>
      </c>
      <c r="O1922" s="9" t="s">
        <v>106</v>
      </c>
      <c r="P1922" s="9" t="s">
        <v>8</v>
      </c>
      <c r="Q1922" s="9"/>
      <c r="R1922" s="9">
        <v>2</v>
      </c>
      <c r="S1922" s="9"/>
      <c r="T1922" s="35" t="s">
        <v>1590</v>
      </c>
      <c r="U1922" s="9">
        <v>25800</v>
      </c>
      <c r="V1922" s="9" t="s">
        <v>258</v>
      </c>
      <c r="W1922" s="141" t="s">
        <v>11</v>
      </c>
      <c r="X1922" s="9"/>
    </row>
    <row r="1923" spans="1:24" s="4" customFormat="1" ht="80.099999999999994" customHeight="1" x14ac:dyDescent="0.25">
      <c r="A1923" s="9">
        <f t="shared" si="551"/>
        <v>1880</v>
      </c>
      <c r="B1923" s="9">
        <f t="shared" si="551"/>
        <v>42</v>
      </c>
      <c r="C1923" s="9" t="s">
        <v>109</v>
      </c>
      <c r="D1923" s="9" t="s">
        <v>6553</v>
      </c>
      <c r="E1923" s="9" t="s">
        <v>6553</v>
      </c>
      <c r="F1923" s="9" t="s">
        <v>6608</v>
      </c>
      <c r="G1923" s="9" t="s">
        <v>6609</v>
      </c>
      <c r="H1923" s="9" t="s">
        <v>8355</v>
      </c>
      <c r="I1923" s="9" t="s">
        <v>8356</v>
      </c>
      <c r="J1923" s="28" t="s">
        <v>8357</v>
      </c>
      <c r="K1923" s="9" t="s">
        <v>6608</v>
      </c>
      <c r="L1923" s="9">
        <v>68.699259999999995</v>
      </c>
      <c r="M1923" s="9">
        <v>29.314326000000001</v>
      </c>
      <c r="N1923" s="9" t="s">
        <v>8</v>
      </c>
      <c r="O1923" s="9" t="s">
        <v>106</v>
      </c>
      <c r="P1923" s="9" t="s">
        <v>8</v>
      </c>
      <c r="Q1923" s="9"/>
      <c r="R1923" s="9">
        <v>2</v>
      </c>
      <c r="S1923" s="9"/>
      <c r="T1923" s="35" t="s">
        <v>1590</v>
      </c>
      <c r="U1923" s="9">
        <v>25800</v>
      </c>
      <c r="V1923" s="9" t="s">
        <v>258</v>
      </c>
      <c r="W1923" s="141" t="s">
        <v>11</v>
      </c>
      <c r="X1923" s="9"/>
    </row>
    <row r="1924" spans="1:24" s="4" customFormat="1" ht="80.099999999999994" customHeight="1" x14ac:dyDescent="0.25">
      <c r="A1924" s="9">
        <f t="shared" si="551"/>
        <v>1881</v>
      </c>
      <c r="B1924" s="9">
        <f t="shared" si="551"/>
        <v>43</v>
      </c>
      <c r="C1924" s="9" t="s">
        <v>109</v>
      </c>
      <c r="D1924" s="9" t="s">
        <v>6553</v>
      </c>
      <c r="E1924" s="9" t="s">
        <v>6553</v>
      </c>
      <c r="F1924" s="9" t="s">
        <v>6608</v>
      </c>
      <c r="G1924" s="9" t="s">
        <v>6609</v>
      </c>
      <c r="H1924" s="9" t="s">
        <v>8358</v>
      </c>
      <c r="I1924" s="9" t="s">
        <v>8359</v>
      </c>
      <c r="J1924" s="28" t="s">
        <v>8360</v>
      </c>
      <c r="K1924" s="9" t="s">
        <v>6608</v>
      </c>
      <c r="L1924" s="9">
        <v>68.212314000000006</v>
      </c>
      <c r="M1924" s="9">
        <v>29.323360000000001</v>
      </c>
      <c r="N1924" s="9" t="s">
        <v>8</v>
      </c>
      <c r="O1924" s="9" t="s">
        <v>106</v>
      </c>
      <c r="P1924" s="9" t="s">
        <v>8</v>
      </c>
      <c r="Q1924" s="9"/>
      <c r="R1924" s="9">
        <v>2</v>
      </c>
      <c r="S1924" s="9"/>
      <c r="T1924" s="35" t="s">
        <v>1590</v>
      </c>
      <c r="U1924" s="9">
        <v>25800</v>
      </c>
      <c r="V1924" s="9" t="s">
        <v>258</v>
      </c>
      <c r="W1924" s="141" t="s">
        <v>11</v>
      </c>
      <c r="X1924" s="9"/>
    </row>
    <row r="1925" spans="1:24" s="4" customFormat="1" ht="80.099999999999994" customHeight="1" x14ac:dyDescent="0.25">
      <c r="A1925" s="9">
        <f t="shared" si="551"/>
        <v>1882</v>
      </c>
      <c r="B1925" s="9">
        <f t="shared" si="551"/>
        <v>44</v>
      </c>
      <c r="C1925" s="9" t="s">
        <v>109</v>
      </c>
      <c r="D1925" s="9" t="s">
        <v>6553</v>
      </c>
      <c r="E1925" s="9" t="s">
        <v>6553</v>
      </c>
      <c r="F1925" s="9" t="s">
        <v>6608</v>
      </c>
      <c r="G1925" s="9" t="s">
        <v>6609</v>
      </c>
      <c r="H1925" s="9" t="s">
        <v>4649</v>
      </c>
      <c r="I1925" s="9" t="s">
        <v>8361</v>
      </c>
      <c r="J1925" s="9" t="s">
        <v>8362</v>
      </c>
      <c r="K1925" s="9" t="s">
        <v>6608</v>
      </c>
      <c r="L1925" s="9">
        <v>67.575004000000007</v>
      </c>
      <c r="M1925" s="9">
        <v>29.328060000000001</v>
      </c>
      <c r="N1925" s="9" t="s">
        <v>8</v>
      </c>
      <c r="O1925" s="9" t="s">
        <v>106</v>
      </c>
      <c r="P1925" s="9" t="s">
        <v>8</v>
      </c>
      <c r="Q1925" s="9"/>
      <c r="R1925" s="9">
        <v>2</v>
      </c>
      <c r="S1925" s="9"/>
      <c r="T1925" s="35" t="s">
        <v>1590</v>
      </c>
      <c r="U1925" s="9">
        <v>25800</v>
      </c>
      <c r="V1925" s="9" t="s">
        <v>258</v>
      </c>
      <c r="W1925" s="141" t="s">
        <v>11</v>
      </c>
      <c r="X1925" s="9"/>
    </row>
    <row r="1926" spans="1:24" s="4" customFormat="1" ht="80.099999999999994" customHeight="1" x14ac:dyDescent="0.25">
      <c r="A1926" s="9">
        <f t="shared" si="551"/>
        <v>1883</v>
      </c>
      <c r="B1926" s="9">
        <f t="shared" si="551"/>
        <v>45</v>
      </c>
      <c r="C1926" s="9" t="s">
        <v>109</v>
      </c>
      <c r="D1926" s="9" t="s">
        <v>6553</v>
      </c>
      <c r="E1926" s="9" t="s">
        <v>6553</v>
      </c>
      <c r="F1926" s="9" t="s">
        <v>6608</v>
      </c>
      <c r="G1926" s="9" t="s">
        <v>6609</v>
      </c>
      <c r="H1926" s="9" t="s">
        <v>4364</v>
      </c>
      <c r="I1926" s="9" t="s">
        <v>8363</v>
      </c>
      <c r="J1926" s="28" t="s">
        <v>8364</v>
      </c>
      <c r="K1926" s="9" t="s">
        <v>6608</v>
      </c>
      <c r="L1926" s="9">
        <v>68.53443</v>
      </c>
      <c r="M1926" s="9">
        <v>29.896049999999999</v>
      </c>
      <c r="N1926" s="9" t="s">
        <v>8</v>
      </c>
      <c r="O1926" s="9" t="s">
        <v>106</v>
      </c>
      <c r="P1926" s="9" t="s">
        <v>8</v>
      </c>
      <c r="Q1926" s="9"/>
      <c r="R1926" s="9">
        <v>2</v>
      </c>
      <c r="S1926" s="9"/>
      <c r="T1926" s="35" t="s">
        <v>1590</v>
      </c>
      <c r="U1926" s="9">
        <v>25800</v>
      </c>
      <c r="V1926" s="9" t="s">
        <v>258</v>
      </c>
      <c r="W1926" s="141" t="s">
        <v>11</v>
      </c>
      <c r="X1926" s="9"/>
    </row>
    <row r="1927" spans="1:24" s="4" customFormat="1" ht="80.099999999999994" customHeight="1" x14ac:dyDescent="0.25">
      <c r="A1927" s="9">
        <f t="shared" si="551"/>
        <v>1884</v>
      </c>
      <c r="B1927" s="9">
        <f t="shared" si="551"/>
        <v>46</v>
      </c>
      <c r="C1927" s="9" t="s">
        <v>109</v>
      </c>
      <c r="D1927" s="9" t="s">
        <v>6553</v>
      </c>
      <c r="E1927" s="9" t="s">
        <v>6553</v>
      </c>
      <c r="F1927" s="9" t="s">
        <v>6608</v>
      </c>
      <c r="G1927" s="9" t="s">
        <v>6609</v>
      </c>
      <c r="H1927" s="9" t="s">
        <v>2270</v>
      </c>
      <c r="I1927" s="9" t="s">
        <v>8365</v>
      </c>
      <c r="J1927" s="9" t="s">
        <v>8366</v>
      </c>
      <c r="K1927" s="9" t="s">
        <v>6608</v>
      </c>
      <c r="L1927" s="9">
        <v>68.125448000000006</v>
      </c>
      <c r="M1927" s="9">
        <v>29.973635999999999</v>
      </c>
      <c r="N1927" s="9" t="s">
        <v>8</v>
      </c>
      <c r="O1927" s="9" t="s">
        <v>106</v>
      </c>
      <c r="P1927" s="9" t="s">
        <v>8</v>
      </c>
      <c r="Q1927" s="9"/>
      <c r="R1927" s="9">
        <v>2</v>
      </c>
      <c r="S1927" s="9"/>
      <c r="T1927" s="35" t="s">
        <v>1590</v>
      </c>
      <c r="U1927" s="9">
        <v>25800</v>
      </c>
      <c r="V1927" s="9" t="s">
        <v>258</v>
      </c>
      <c r="W1927" s="141" t="s">
        <v>11</v>
      </c>
      <c r="X1927" s="9"/>
    </row>
    <row r="1928" spans="1:24" s="4" customFormat="1" ht="80.099999999999994" customHeight="1" x14ac:dyDescent="0.25">
      <c r="A1928" s="9">
        <f t="shared" si="551"/>
        <v>1885</v>
      </c>
      <c r="B1928" s="9">
        <f t="shared" si="551"/>
        <v>47</v>
      </c>
      <c r="C1928" s="9" t="s">
        <v>109</v>
      </c>
      <c r="D1928" s="9" t="s">
        <v>6553</v>
      </c>
      <c r="E1928" s="9" t="s">
        <v>6553</v>
      </c>
      <c r="F1928" s="9" t="s">
        <v>6608</v>
      </c>
      <c r="G1928" s="9" t="s">
        <v>6609</v>
      </c>
      <c r="H1928" s="9" t="s">
        <v>8367</v>
      </c>
      <c r="I1928" s="9" t="s">
        <v>8368</v>
      </c>
      <c r="J1928" s="28" t="s">
        <v>8369</v>
      </c>
      <c r="K1928" s="9" t="s">
        <v>6608</v>
      </c>
      <c r="L1928" s="28">
        <v>6748953.4699999997</v>
      </c>
      <c r="M1928" s="28">
        <v>2934844.13</v>
      </c>
      <c r="N1928" s="9" t="s">
        <v>8</v>
      </c>
      <c r="O1928" s="9" t="s">
        <v>106</v>
      </c>
      <c r="P1928" s="9" t="s">
        <v>8</v>
      </c>
      <c r="Q1928" s="9"/>
      <c r="R1928" s="9">
        <v>2</v>
      </c>
      <c r="S1928" s="9"/>
      <c r="T1928" s="35" t="s">
        <v>1590</v>
      </c>
      <c r="U1928" s="9">
        <v>25800</v>
      </c>
      <c r="V1928" s="9" t="s">
        <v>258</v>
      </c>
      <c r="W1928" s="141" t="s">
        <v>11</v>
      </c>
      <c r="X1928" s="9"/>
    </row>
    <row r="1929" spans="1:24" s="4" customFormat="1" ht="80.099999999999994" customHeight="1" x14ac:dyDescent="0.25">
      <c r="A1929" s="9">
        <f t="shared" si="551"/>
        <v>1886</v>
      </c>
      <c r="B1929" s="9">
        <f t="shared" si="551"/>
        <v>48</v>
      </c>
      <c r="C1929" s="9" t="s">
        <v>109</v>
      </c>
      <c r="D1929" s="9" t="s">
        <v>6553</v>
      </c>
      <c r="E1929" s="9" t="s">
        <v>6553</v>
      </c>
      <c r="F1929" s="9" t="s">
        <v>6608</v>
      </c>
      <c r="G1929" s="9" t="s">
        <v>6609</v>
      </c>
      <c r="H1929" s="9" t="s">
        <v>8370</v>
      </c>
      <c r="I1929" s="9" t="s">
        <v>8371</v>
      </c>
      <c r="J1929" s="28" t="s">
        <v>8372</v>
      </c>
      <c r="K1929" s="9" t="s">
        <v>6608</v>
      </c>
      <c r="L1929" s="9">
        <v>6754389.29</v>
      </c>
      <c r="M1929" s="9">
        <v>2938739.91</v>
      </c>
      <c r="N1929" s="9" t="s">
        <v>8</v>
      </c>
      <c r="O1929" s="9" t="s">
        <v>106</v>
      </c>
      <c r="P1929" s="9" t="s">
        <v>8</v>
      </c>
      <c r="Q1929" s="9"/>
      <c r="R1929" s="9">
        <v>2</v>
      </c>
      <c r="S1929" s="9"/>
      <c r="T1929" s="35" t="s">
        <v>1590</v>
      </c>
      <c r="U1929" s="9">
        <v>25800</v>
      </c>
      <c r="V1929" s="9" t="s">
        <v>258</v>
      </c>
      <c r="W1929" s="141" t="s">
        <v>11</v>
      </c>
      <c r="X1929" s="9"/>
    </row>
    <row r="1930" spans="1:24" s="4" customFormat="1" ht="80.099999999999994" customHeight="1" x14ac:dyDescent="0.25">
      <c r="A1930" s="9">
        <f t="shared" si="551"/>
        <v>1887</v>
      </c>
      <c r="B1930" s="9">
        <f t="shared" si="551"/>
        <v>49</v>
      </c>
      <c r="C1930" s="9" t="s">
        <v>109</v>
      </c>
      <c r="D1930" s="9" t="s">
        <v>6553</v>
      </c>
      <c r="E1930" s="9" t="s">
        <v>6553</v>
      </c>
      <c r="F1930" s="9" t="s">
        <v>6608</v>
      </c>
      <c r="G1930" s="9" t="s">
        <v>6609</v>
      </c>
      <c r="H1930" s="9" t="s">
        <v>593</v>
      </c>
      <c r="I1930" s="9" t="s">
        <v>8373</v>
      </c>
      <c r="J1930" s="28" t="s">
        <v>8374</v>
      </c>
      <c r="K1930" s="9" t="s">
        <v>6608</v>
      </c>
      <c r="L1930" s="9">
        <v>6757850.04</v>
      </c>
      <c r="M1930" s="9">
        <v>293687.06</v>
      </c>
      <c r="N1930" s="9" t="s">
        <v>8</v>
      </c>
      <c r="O1930" s="9" t="s">
        <v>106</v>
      </c>
      <c r="P1930" s="9" t="s">
        <v>8</v>
      </c>
      <c r="Q1930" s="9"/>
      <c r="R1930" s="9">
        <v>2</v>
      </c>
      <c r="S1930" s="9"/>
      <c r="T1930" s="35" t="s">
        <v>1590</v>
      </c>
      <c r="U1930" s="9">
        <v>25800</v>
      </c>
      <c r="V1930" s="9" t="s">
        <v>258</v>
      </c>
      <c r="W1930" s="141" t="s">
        <v>11</v>
      </c>
      <c r="X1930" s="9"/>
    </row>
    <row r="1931" spans="1:24" s="4" customFormat="1" ht="80.099999999999994" customHeight="1" x14ac:dyDescent="0.25">
      <c r="A1931" s="9">
        <f t="shared" si="551"/>
        <v>1888</v>
      </c>
      <c r="B1931" s="9">
        <f t="shared" si="551"/>
        <v>50</v>
      </c>
      <c r="C1931" s="9" t="s">
        <v>109</v>
      </c>
      <c r="D1931" s="9" t="s">
        <v>6553</v>
      </c>
      <c r="E1931" s="9" t="s">
        <v>6553</v>
      </c>
      <c r="F1931" s="9" t="s">
        <v>6608</v>
      </c>
      <c r="G1931" s="9" t="s">
        <v>6609</v>
      </c>
      <c r="H1931" s="9" t="s">
        <v>3428</v>
      </c>
      <c r="I1931" s="9" t="s">
        <v>8375</v>
      </c>
      <c r="J1931" s="9" t="s">
        <v>8376</v>
      </c>
      <c r="K1931" s="9" t="s">
        <v>6608</v>
      </c>
      <c r="L1931" s="9">
        <v>683537.67</v>
      </c>
      <c r="M1931" s="9">
        <v>2932745.53</v>
      </c>
      <c r="N1931" s="9" t="s">
        <v>8</v>
      </c>
      <c r="O1931" s="9" t="s">
        <v>106</v>
      </c>
      <c r="P1931" s="9" t="s">
        <v>8</v>
      </c>
      <c r="Q1931" s="9"/>
      <c r="R1931" s="9">
        <v>2</v>
      </c>
      <c r="S1931" s="9"/>
      <c r="T1931" s="35" t="s">
        <v>1590</v>
      </c>
      <c r="U1931" s="9">
        <v>25800</v>
      </c>
      <c r="V1931" s="9" t="s">
        <v>258</v>
      </c>
      <c r="W1931" s="141" t="s">
        <v>11</v>
      </c>
      <c r="X1931" s="9"/>
    </row>
    <row r="1932" spans="1:24" s="4" customFormat="1" ht="80.099999999999994" customHeight="1" x14ac:dyDescent="0.25">
      <c r="A1932" s="9">
        <f t="shared" si="551"/>
        <v>1889</v>
      </c>
      <c r="B1932" s="9">
        <f t="shared" si="551"/>
        <v>51</v>
      </c>
      <c r="C1932" s="9" t="s">
        <v>109</v>
      </c>
      <c r="D1932" s="9" t="s">
        <v>6553</v>
      </c>
      <c r="E1932" s="9" t="s">
        <v>6553</v>
      </c>
      <c r="F1932" s="9" t="s">
        <v>6608</v>
      </c>
      <c r="G1932" s="9" t="s">
        <v>6609</v>
      </c>
      <c r="H1932" s="9" t="s">
        <v>8377</v>
      </c>
      <c r="I1932" s="9" t="s">
        <v>8378</v>
      </c>
      <c r="J1932" s="9" t="s">
        <v>8379</v>
      </c>
      <c r="K1932" s="9" t="s">
        <v>6608</v>
      </c>
      <c r="L1932" s="9">
        <v>686197.26</v>
      </c>
      <c r="M1932" s="9">
        <v>2932473.26</v>
      </c>
      <c r="N1932" s="9" t="s">
        <v>8</v>
      </c>
      <c r="O1932" s="9" t="s">
        <v>106</v>
      </c>
      <c r="P1932" s="9" t="s">
        <v>8</v>
      </c>
      <c r="Q1932" s="9"/>
      <c r="R1932" s="9">
        <v>2</v>
      </c>
      <c r="S1932" s="9"/>
      <c r="T1932" s="35" t="s">
        <v>1590</v>
      </c>
      <c r="U1932" s="9">
        <v>25800</v>
      </c>
      <c r="V1932" s="9" t="s">
        <v>258</v>
      </c>
      <c r="W1932" s="141" t="s">
        <v>11</v>
      </c>
      <c r="X1932" s="9"/>
    </row>
    <row r="1933" spans="1:24" s="4" customFormat="1" ht="80.099999999999994" customHeight="1" x14ac:dyDescent="0.25">
      <c r="A1933" s="9">
        <f t="shared" si="551"/>
        <v>1890</v>
      </c>
      <c r="B1933" s="9">
        <f t="shared" si="551"/>
        <v>52</v>
      </c>
      <c r="C1933" s="9" t="s">
        <v>109</v>
      </c>
      <c r="D1933" s="9" t="s">
        <v>6553</v>
      </c>
      <c r="E1933" s="9" t="s">
        <v>6553</v>
      </c>
      <c r="F1933" s="9" t="s">
        <v>6608</v>
      </c>
      <c r="G1933" s="9" t="s">
        <v>6609</v>
      </c>
      <c r="H1933" s="9" t="s">
        <v>8380</v>
      </c>
      <c r="I1933" s="9" t="s">
        <v>8381</v>
      </c>
      <c r="J1933" s="28" t="s">
        <v>8382</v>
      </c>
      <c r="K1933" s="9" t="s">
        <v>6608</v>
      </c>
      <c r="L1933" s="9">
        <v>685213.14</v>
      </c>
      <c r="M1933" s="9">
        <v>293533.59999999998</v>
      </c>
      <c r="N1933" s="9" t="s">
        <v>8</v>
      </c>
      <c r="O1933" s="9" t="s">
        <v>106</v>
      </c>
      <c r="P1933" s="9" t="s">
        <v>8</v>
      </c>
      <c r="Q1933" s="9"/>
      <c r="R1933" s="9">
        <v>2</v>
      </c>
      <c r="S1933" s="9"/>
      <c r="T1933" s="35" t="s">
        <v>1590</v>
      </c>
      <c r="U1933" s="9">
        <v>25800</v>
      </c>
      <c r="V1933" s="9" t="s">
        <v>258</v>
      </c>
      <c r="W1933" s="141" t="s">
        <v>11</v>
      </c>
      <c r="X1933" s="9"/>
    </row>
    <row r="1934" spans="1:24" s="4" customFormat="1" ht="80.099999999999994" customHeight="1" x14ac:dyDescent="0.25">
      <c r="A1934" s="9">
        <f t="shared" ref="A1934:B1949" si="552">A1933+1</f>
        <v>1891</v>
      </c>
      <c r="B1934" s="9">
        <f t="shared" si="552"/>
        <v>53</v>
      </c>
      <c r="C1934" s="9" t="s">
        <v>109</v>
      </c>
      <c r="D1934" s="9" t="s">
        <v>6553</v>
      </c>
      <c r="E1934" s="9" t="s">
        <v>6553</v>
      </c>
      <c r="F1934" s="9" t="s">
        <v>6608</v>
      </c>
      <c r="G1934" s="9" t="s">
        <v>6609</v>
      </c>
      <c r="H1934" s="9" t="s">
        <v>8383</v>
      </c>
      <c r="I1934" s="9" t="s">
        <v>8384</v>
      </c>
      <c r="J1934" s="9" t="s">
        <v>8385</v>
      </c>
      <c r="K1934" s="9" t="s">
        <v>6608</v>
      </c>
      <c r="L1934" s="9">
        <v>6758550.04</v>
      </c>
      <c r="M1934" s="9">
        <v>293658.06</v>
      </c>
      <c r="N1934" s="9" t="s">
        <v>8</v>
      </c>
      <c r="O1934" s="9" t="s">
        <v>106</v>
      </c>
      <c r="P1934" s="9" t="s">
        <v>8</v>
      </c>
      <c r="Q1934" s="9"/>
      <c r="R1934" s="9">
        <v>2</v>
      </c>
      <c r="S1934" s="9"/>
      <c r="T1934" s="35" t="s">
        <v>1590</v>
      </c>
      <c r="U1934" s="9">
        <v>25800</v>
      </c>
      <c r="V1934" s="9" t="s">
        <v>258</v>
      </c>
      <c r="W1934" s="141" t="s">
        <v>11</v>
      </c>
      <c r="X1934" s="9"/>
    </row>
    <row r="1935" spans="1:24" s="4" customFormat="1" ht="80.099999999999994" customHeight="1" x14ac:dyDescent="0.25">
      <c r="A1935" s="9">
        <f t="shared" si="552"/>
        <v>1892</v>
      </c>
      <c r="B1935" s="9">
        <f t="shared" si="552"/>
        <v>54</v>
      </c>
      <c r="C1935" s="9" t="s">
        <v>109</v>
      </c>
      <c r="D1935" s="9" t="s">
        <v>6553</v>
      </c>
      <c r="E1935" s="9" t="s">
        <v>6553</v>
      </c>
      <c r="F1935" s="9" t="s">
        <v>6608</v>
      </c>
      <c r="G1935" s="9" t="s">
        <v>6609</v>
      </c>
      <c r="H1935" s="9" t="s">
        <v>8386</v>
      </c>
      <c r="I1935" s="9" t="s">
        <v>8387</v>
      </c>
      <c r="J1935" s="9" t="s">
        <v>8388</v>
      </c>
      <c r="K1935" s="9" t="s">
        <v>6608</v>
      </c>
      <c r="L1935" s="9">
        <v>685533.03</v>
      </c>
      <c r="M1935" s="9">
        <v>299546.05</v>
      </c>
      <c r="N1935" s="9" t="s">
        <v>8</v>
      </c>
      <c r="O1935" s="9" t="s">
        <v>106</v>
      </c>
      <c r="P1935" s="9" t="s">
        <v>8</v>
      </c>
      <c r="Q1935" s="9"/>
      <c r="R1935" s="9">
        <v>2</v>
      </c>
      <c r="S1935" s="9"/>
      <c r="T1935" s="35" t="s">
        <v>1590</v>
      </c>
      <c r="U1935" s="9">
        <v>25800</v>
      </c>
      <c r="V1935" s="9" t="s">
        <v>258</v>
      </c>
      <c r="W1935" s="141" t="s">
        <v>11</v>
      </c>
      <c r="X1935" s="9"/>
    </row>
    <row r="1936" spans="1:24" s="4" customFormat="1" ht="80.099999999999994" customHeight="1" x14ac:dyDescent="0.25">
      <c r="A1936" s="9">
        <f t="shared" si="552"/>
        <v>1893</v>
      </c>
      <c r="B1936" s="9">
        <f t="shared" si="552"/>
        <v>55</v>
      </c>
      <c r="C1936" s="9" t="s">
        <v>109</v>
      </c>
      <c r="D1936" s="9" t="s">
        <v>6553</v>
      </c>
      <c r="E1936" s="9" t="s">
        <v>6553</v>
      </c>
      <c r="F1936" s="9" t="s">
        <v>6608</v>
      </c>
      <c r="G1936" s="9" t="s">
        <v>6609</v>
      </c>
      <c r="H1936" s="28" t="s">
        <v>576</v>
      </c>
      <c r="I1936" s="9" t="s">
        <v>8389</v>
      </c>
      <c r="J1936" s="9" t="s">
        <v>8390</v>
      </c>
      <c r="K1936" s="9" t="s">
        <v>6608</v>
      </c>
      <c r="L1936" s="9">
        <v>6812848.5599999996</v>
      </c>
      <c r="M1936" s="9">
        <v>29927836.359999999</v>
      </c>
      <c r="N1936" s="9" t="s">
        <v>8</v>
      </c>
      <c r="O1936" s="9" t="s">
        <v>106</v>
      </c>
      <c r="P1936" s="9" t="s">
        <v>8</v>
      </c>
      <c r="Q1936" s="9"/>
      <c r="R1936" s="9">
        <v>2</v>
      </c>
      <c r="S1936" s="9"/>
      <c r="T1936" s="35" t="s">
        <v>1590</v>
      </c>
      <c r="U1936" s="9">
        <v>25800</v>
      </c>
      <c r="V1936" s="9" t="s">
        <v>258</v>
      </c>
      <c r="W1936" s="141" t="s">
        <v>11</v>
      </c>
      <c r="X1936" s="9"/>
    </row>
    <row r="1937" spans="1:24" s="4" customFormat="1" ht="80.099999999999994" customHeight="1" x14ac:dyDescent="0.25">
      <c r="A1937" s="9">
        <f t="shared" si="552"/>
        <v>1894</v>
      </c>
      <c r="B1937" s="9">
        <f t="shared" si="552"/>
        <v>56</v>
      </c>
      <c r="C1937" s="9" t="s">
        <v>109</v>
      </c>
      <c r="D1937" s="9" t="s">
        <v>6553</v>
      </c>
      <c r="E1937" s="9" t="s">
        <v>6553</v>
      </c>
      <c r="F1937" s="9" t="s">
        <v>6608</v>
      </c>
      <c r="G1937" s="9" t="s">
        <v>6609</v>
      </c>
      <c r="H1937" s="9" t="s">
        <v>2338</v>
      </c>
      <c r="I1937" s="9" t="s">
        <v>8391</v>
      </c>
      <c r="J1937" s="9" t="s">
        <v>8392</v>
      </c>
      <c r="K1937" s="9" t="s">
        <v>6608</v>
      </c>
      <c r="L1937" s="9">
        <v>675048.66</v>
      </c>
      <c r="M1937" s="9">
        <v>293752.65000000002</v>
      </c>
      <c r="N1937" s="9" t="s">
        <v>8</v>
      </c>
      <c r="O1937" s="9" t="s">
        <v>106</v>
      </c>
      <c r="P1937" s="9" t="s">
        <v>8</v>
      </c>
      <c r="Q1937" s="9"/>
      <c r="R1937" s="9">
        <v>2</v>
      </c>
      <c r="S1937" s="9"/>
      <c r="T1937" s="35" t="s">
        <v>1590</v>
      </c>
      <c r="U1937" s="9">
        <v>25800</v>
      </c>
      <c r="V1937" s="9" t="s">
        <v>258</v>
      </c>
      <c r="W1937" s="141" t="s">
        <v>11</v>
      </c>
      <c r="X1937" s="9"/>
    </row>
    <row r="1938" spans="1:24" s="4" customFormat="1" ht="80.099999999999994" customHeight="1" x14ac:dyDescent="0.25">
      <c r="A1938" s="9">
        <f t="shared" si="552"/>
        <v>1895</v>
      </c>
      <c r="B1938" s="9">
        <f t="shared" si="552"/>
        <v>57</v>
      </c>
      <c r="C1938" s="9" t="s">
        <v>109</v>
      </c>
      <c r="D1938" s="9" t="s">
        <v>6553</v>
      </c>
      <c r="E1938" s="9" t="s">
        <v>6553</v>
      </c>
      <c r="F1938" s="9" t="s">
        <v>6608</v>
      </c>
      <c r="G1938" s="9" t="s">
        <v>6609</v>
      </c>
      <c r="H1938" s="9" t="s">
        <v>182</v>
      </c>
      <c r="I1938" s="9" t="s">
        <v>8393</v>
      </c>
      <c r="J1938" s="9" t="s">
        <v>8394</v>
      </c>
      <c r="K1938" s="9" t="s">
        <v>6608</v>
      </c>
      <c r="L1938" s="9">
        <v>67.495377000000005</v>
      </c>
      <c r="M1938" s="9">
        <v>29.34477</v>
      </c>
      <c r="N1938" s="9" t="s">
        <v>8</v>
      </c>
      <c r="O1938" s="9" t="s">
        <v>106</v>
      </c>
      <c r="P1938" s="9" t="s">
        <v>8</v>
      </c>
      <c r="Q1938" s="9"/>
      <c r="R1938" s="9">
        <v>2</v>
      </c>
      <c r="S1938" s="9"/>
      <c r="T1938" s="35" t="s">
        <v>1590</v>
      </c>
      <c r="U1938" s="9">
        <v>25800</v>
      </c>
      <c r="V1938" s="9" t="s">
        <v>258</v>
      </c>
      <c r="W1938" s="141" t="s">
        <v>11</v>
      </c>
      <c r="X1938" s="9"/>
    </row>
    <row r="1939" spans="1:24" s="4" customFormat="1" ht="80.099999999999994" customHeight="1" x14ac:dyDescent="0.25">
      <c r="A1939" s="9">
        <f t="shared" si="552"/>
        <v>1896</v>
      </c>
      <c r="B1939" s="9">
        <f t="shared" si="552"/>
        <v>58</v>
      </c>
      <c r="C1939" s="9" t="s">
        <v>109</v>
      </c>
      <c r="D1939" s="9" t="s">
        <v>6553</v>
      </c>
      <c r="E1939" s="9" t="s">
        <v>6553</v>
      </c>
      <c r="F1939" s="9" t="s">
        <v>6608</v>
      </c>
      <c r="G1939" s="9" t="s">
        <v>6609</v>
      </c>
      <c r="H1939" s="9" t="s">
        <v>8395</v>
      </c>
      <c r="I1939" s="9" t="s">
        <v>8396</v>
      </c>
      <c r="J1939" s="28" t="s">
        <v>8397</v>
      </c>
      <c r="K1939" s="9" t="s">
        <v>6608</v>
      </c>
      <c r="L1939" s="9">
        <v>67.543898999999996</v>
      </c>
      <c r="M1939" s="9">
        <v>29.38391</v>
      </c>
      <c r="N1939" s="9" t="s">
        <v>8</v>
      </c>
      <c r="O1939" s="9" t="s">
        <v>106</v>
      </c>
      <c r="P1939" s="9" t="s">
        <v>8</v>
      </c>
      <c r="Q1939" s="9"/>
      <c r="R1939" s="9">
        <v>4</v>
      </c>
      <c r="S1939" s="9"/>
      <c r="T1939" s="35" t="s">
        <v>1590</v>
      </c>
      <c r="U1939" s="9">
        <v>51600</v>
      </c>
      <c r="V1939" s="9" t="s">
        <v>258</v>
      </c>
      <c r="W1939" s="141" t="s">
        <v>11</v>
      </c>
      <c r="X1939" s="9"/>
    </row>
    <row r="1940" spans="1:24" s="4" customFormat="1" ht="80.099999999999994" customHeight="1" x14ac:dyDescent="0.25">
      <c r="A1940" s="9">
        <f t="shared" si="552"/>
        <v>1897</v>
      </c>
      <c r="B1940" s="9">
        <f t="shared" si="552"/>
        <v>59</v>
      </c>
      <c r="C1940" s="9" t="s">
        <v>109</v>
      </c>
      <c r="D1940" s="9" t="s">
        <v>6553</v>
      </c>
      <c r="E1940" s="9" t="s">
        <v>6553</v>
      </c>
      <c r="F1940" s="9" t="s">
        <v>6608</v>
      </c>
      <c r="G1940" s="9" t="s">
        <v>6609</v>
      </c>
      <c r="H1940" s="9" t="s">
        <v>8398</v>
      </c>
      <c r="I1940" s="9" t="s">
        <v>8399</v>
      </c>
      <c r="J1940" s="28" t="s">
        <v>8400</v>
      </c>
      <c r="K1940" s="9" t="s">
        <v>6608</v>
      </c>
      <c r="L1940" s="9">
        <v>67.584003999999993</v>
      </c>
      <c r="M1940" s="9">
        <v>29.367205999999999</v>
      </c>
      <c r="N1940" s="9" t="s">
        <v>8</v>
      </c>
      <c r="O1940" s="9" t="s">
        <v>106</v>
      </c>
      <c r="P1940" s="9" t="s">
        <v>8</v>
      </c>
      <c r="Q1940" s="9"/>
      <c r="R1940" s="9">
        <v>4</v>
      </c>
      <c r="S1940" s="9"/>
      <c r="T1940" s="35" t="s">
        <v>1590</v>
      </c>
      <c r="U1940" s="9">
        <v>51600</v>
      </c>
      <c r="V1940" s="9" t="s">
        <v>258</v>
      </c>
      <c r="W1940" s="141" t="s">
        <v>11</v>
      </c>
      <c r="X1940" s="9"/>
    </row>
    <row r="1941" spans="1:24" s="4" customFormat="1" ht="80.099999999999994" customHeight="1" x14ac:dyDescent="0.25">
      <c r="A1941" s="9">
        <f t="shared" si="552"/>
        <v>1898</v>
      </c>
      <c r="B1941" s="9">
        <f t="shared" si="552"/>
        <v>60</v>
      </c>
      <c r="C1941" s="9" t="s">
        <v>109</v>
      </c>
      <c r="D1941" s="9" t="s">
        <v>6553</v>
      </c>
      <c r="E1941" s="9" t="s">
        <v>6553</v>
      </c>
      <c r="F1941" s="9" t="s">
        <v>6608</v>
      </c>
      <c r="G1941" s="9" t="s">
        <v>6609</v>
      </c>
      <c r="H1941" s="9" t="s">
        <v>8401</v>
      </c>
      <c r="I1941" s="9" t="s">
        <v>8402</v>
      </c>
      <c r="J1941" s="9" t="s">
        <v>8392</v>
      </c>
      <c r="K1941" s="9" t="s">
        <v>6608</v>
      </c>
      <c r="L1941" s="9">
        <v>68.353667000000002</v>
      </c>
      <c r="M1941" s="9">
        <v>29.324529999999999</v>
      </c>
      <c r="N1941" s="9" t="s">
        <v>8</v>
      </c>
      <c r="O1941" s="9" t="s">
        <v>106</v>
      </c>
      <c r="P1941" s="9" t="s">
        <v>8</v>
      </c>
      <c r="Q1941" s="9"/>
      <c r="R1941" s="9">
        <v>4</v>
      </c>
      <c r="S1941" s="9"/>
      <c r="T1941" s="35" t="s">
        <v>1590</v>
      </c>
      <c r="U1941" s="9">
        <v>51600</v>
      </c>
      <c r="V1941" s="9" t="s">
        <v>258</v>
      </c>
      <c r="W1941" s="141" t="s">
        <v>11</v>
      </c>
      <c r="X1941" s="9"/>
    </row>
    <row r="1942" spans="1:24" s="4" customFormat="1" ht="80.099999999999994" customHeight="1" x14ac:dyDescent="0.25">
      <c r="A1942" s="9">
        <f t="shared" si="552"/>
        <v>1899</v>
      </c>
      <c r="B1942" s="9">
        <f t="shared" si="552"/>
        <v>61</v>
      </c>
      <c r="C1942" s="9" t="s">
        <v>109</v>
      </c>
      <c r="D1942" s="9" t="s">
        <v>6553</v>
      </c>
      <c r="E1942" s="9" t="s">
        <v>6553</v>
      </c>
      <c r="F1942" s="9" t="s">
        <v>6608</v>
      </c>
      <c r="G1942" s="9" t="s">
        <v>6609</v>
      </c>
      <c r="H1942" s="9" t="s">
        <v>8205</v>
      </c>
      <c r="I1942" s="9" t="s">
        <v>8206</v>
      </c>
      <c r="J1942" s="9" t="s">
        <v>8403</v>
      </c>
      <c r="K1942" s="9" t="s">
        <v>6608</v>
      </c>
      <c r="L1942" s="9">
        <v>68.619659999999996</v>
      </c>
      <c r="M1942" s="9">
        <v>29.328326000000001</v>
      </c>
      <c r="N1942" s="9" t="s">
        <v>8</v>
      </c>
      <c r="O1942" s="9" t="s">
        <v>106</v>
      </c>
      <c r="P1942" s="9" t="s">
        <v>8</v>
      </c>
      <c r="Q1942" s="9"/>
      <c r="R1942" s="9">
        <v>4</v>
      </c>
      <c r="S1942" s="9"/>
      <c r="T1942" s="35" t="s">
        <v>1590</v>
      </c>
      <c r="U1942" s="9">
        <v>51600</v>
      </c>
      <c r="V1942" s="9" t="s">
        <v>258</v>
      </c>
      <c r="W1942" s="141" t="s">
        <v>11</v>
      </c>
      <c r="X1942" s="9"/>
    </row>
    <row r="1943" spans="1:24" s="4" customFormat="1" ht="80.099999999999994" customHeight="1" x14ac:dyDescent="0.25">
      <c r="A1943" s="9">
        <f t="shared" si="552"/>
        <v>1900</v>
      </c>
      <c r="B1943" s="9">
        <f t="shared" si="552"/>
        <v>62</v>
      </c>
      <c r="C1943" s="9" t="s">
        <v>109</v>
      </c>
      <c r="D1943" s="9" t="s">
        <v>6553</v>
      </c>
      <c r="E1943" s="9" t="s">
        <v>6553</v>
      </c>
      <c r="F1943" s="9" t="s">
        <v>6608</v>
      </c>
      <c r="G1943" s="9" t="s">
        <v>6609</v>
      </c>
      <c r="H1943" s="9" t="s">
        <v>8404</v>
      </c>
      <c r="I1943" s="9" t="s">
        <v>8405</v>
      </c>
      <c r="J1943" s="9" t="s">
        <v>8406</v>
      </c>
      <c r="K1943" s="9" t="s">
        <v>6608</v>
      </c>
      <c r="L1943" s="9">
        <v>68.213099999999997</v>
      </c>
      <c r="M1943" s="9">
        <v>29.533359999999998</v>
      </c>
      <c r="N1943" s="9" t="s">
        <v>8</v>
      </c>
      <c r="O1943" s="9" t="s">
        <v>106</v>
      </c>
      <c r="P1943" s="9" t="s">
        <v>8</v>
      </c>
      <c r="Q1943" s="9"/>
      <c r="R1943" s="9">
        <v>4</v>
      </c>
      <c r="S1943" s="9"/>
      <c r="T1943" s="35" t="s">
        <v>1590</v>
      </c>
      <c r="U1943" s="9">
        <v>51600</v>
      </c>
      <c r="V1943" s="9" t="s">
        <v>258</v>
      </c>
      <c r="W1943" s="141" t="s">
        <v>11</v>
      </c>
      <c r="X1943" s="9"/>
    </row>
    <row r="1944" spans="1:24" s="4" customFormat="1" ht="80.099999999999994" customHeight="1" x14ac:dyDescent="0.25">
      <c r="A1944" s="9">
        <f t="shared" si="552"/>
        <v>1901</v>
      </c>
      <c r="B1944" s="9">
        <f t="shared" si="552"/>
        <v>63</v>
      </c>
      <c r="C1944" s="9" t="s">
        <v>109</v>
      </c>
      <c r="D1944" s="9" t="s">
        <v>6553</v>
      </c>
      <c r="E1944" s="9" t="s">
        <v>6553</v>
      </c>
      <c r="F1944" s="9" t="s">
        <v>6608</v>
      </c>
      <c r="G1944" s="9" t="s">
        <v>6609</v>
      </c>
      <c r="H1944" s="9" t="s">
        <v>8407</v>
      </c>
      <c r="I1944" s="9" t="s">
        <v>8408</v>
      </c>
      <c r="J1944" s="9" t="s">
        <v>8409</v>
      </c>
      <c r="K1944" s="9" t="s">
        <v>6608</v>
      </c>
      <c r="L1944" s="9">
        <v>67.585740000000001</v>
      </c>
      <c r="M1944" s="9">
        <v>29.378060000000001</v>
      </c>
      <c r="N1944" s="9" t="s">
        <v>8</v>
      </c>
      <c r="O1944" s="9" t="s">
        <v>106</v>
      </c>
      <c r="P1944" s="9" t="s">
        <v>8</v>
      </c>
      <c r="Q1944" s="9"/>
      <c r="R1944" s="9">
        <v>4</v>
      </c>
      <c r="S1944" s="9"/>
      <c r="T1944" s="35" t="s">
        <v>1590</v>
      </c>
      <c r="U1944" s="9">
        <v>51600</v>
      </c>
      <c r="V1944" s="9" t="s">
        <v>258</v>
      </c>
      <c r="W1944" s="141" t="s">
        <v>11</v>
      </c>
      <c r="X1944" s="9"/>
    </row>
    <row r="1945" spans="1:24" s="4" customFormat="1" ht="80.099999999999994" customHeight="1" x14ac:dyDescent="0.25">
      <c r="A1945" s="9">
        <f t="shared" si="552"/>
        <v>1902</v>
      </c>
      <c r="B1945" s="9">
        <f t="shared" si="552"/>
        <v>64</v>
      </c>
      <c r="C1945" s="9" t="s">
        <v>109</v>
      </c>
      <c r="D1945" s="9" t="s">
        <v>6553</v>
      </c>
      <c r="E1945" s="9" t="s">
        <v>6553</v>
      </c>
      <c r="F1945" s="9" t="s">
        <v>6608</v>
      </c>
      <c r="G1945" s="9" t="s">
        <v>6609</v>
      </c>
      <c r="H1945" s="9" t="s">
        <v>8410</v>
      </c>
      <c r="I1945" s="9" t="s">
        <v>8411</v>
      </c>
      <c r="J1945" s="28" t="s">
        <v>8412</v>
      </c>
      <c r="K1945" s="9" t="s">
        <v>6608</v>
      </c>
      <c r="L1945" s="9">
        <v>68.533803000000006</v>
      </c>
      <c r="M1945" s="9">
        <v>29.940605000000001</v>
      </c>
      <c r="N1945" s="9" t="s">
        <v>8</v>
      </c>
      <c r="O1945" s="9" t="s">
        <v>106</v>
      </c>
      <c r="P1945" s="9" t="s">
        <v>8</v>
      </c>
      <c r="Q1945" s="9"/>
      <c r="R1945" s="9">
        <v>2</v>
      </c>
      <c r="S1945" s="9"/>
      <c r="T1945" s="35" t="s">
        <v>1590</v>
      </c>
      <c r="U1945" s="9">
        <v>2580</v>
      </c>
      <c r="V1945" s="9" t="s">
        <v>258</v>
      </c>
      <c r="W1945" s="141" t="s">
        <v>11</v>
      </c>
      <c r="X1945" s="9"/>
    </row>
    <row r="1946" spans="1:24" s="4" customFormat="1" ht="80.099999999999994" customHeight="1" x14ac:dyDescent="0.25">
      <c r="A1946" s="9">
        <f t="shared" si="552"/>
        <v>1903</v>
      </c>
      <c r="B1946" s="9">
        <f t="shared" si="552"/>
        <v>65</v>
      </c>
      <c r="C1946" s="9" t="s">
        <v>109</v>
      </c>
      <c r="D1946" s="9" t="s">
        <v>6553</v>
      </c>
      <c r="E1946" s="9" t="s">
        <v>6553</v>
      </c>
      <c r="F1946" s="9" t="s">
        <v>6608</v>
      </c>
      <c r="G1946" s="9" t="s">
        <v>6609</v>
      </c>
      <c r="H1946" s="9" t="s">
        <v>140</v>
      </c>
      <c r="I1946" s="9" t="s">
        <v>8413</v>
      </c>
      <c r="J1946" s="9" t="s">
        <v>8414</v>
      </c>
      <c r="K1946" s="9" t="s">
        <v>6608</v>
      </c>
      <c r="L1946" s="9">
        <v>68.158856</v>
      </c>
      <c r="M1946" s="9">
        <v>29.996359999999999</v>
      </c>
      <c r="N1946" s="9" t="s">
        <v>8</v>
      </c>
      <c r="O1946" s="9" t="s">
        <v>106</v>
      </c>
      <c r="P1946" s="9" t="s">
        <v>8</v>
      </c>
      <c r="Q1946" s="9"/>
      <c r="R1946" s="9">
        <v>2</v>
      </c>
      <c r="S1946" s="9"/>
      <c r="T1946" s="35" t="s">
        <v>1590</v>
      </c>
      <c r="U1946" s="9">
        <v>2580</v>
      </c>
      <c r="V1946" s="9" t="s">
        <v>258</v>
      </c>
      <c r="W1946" s="141" t="s">
        <v>11</v>
      </c>
      <c r="X1946" s="9"/>
    </row>
    <row r="1947" spans="1:24" s="4" customFormat="1" ht="80.099999999999994" customHeight="1" x14ac:dyDescent="0.25">
      <c r="A1947" s="9">
        <f t="shared" si="552"/>
        <v>1904</v>
      </c>
      <c r="B1947" s="9">
        <f t="shared" si="552"/>
        <v>66</v>
      </c>
      <c r="C1947" s="9" t="s">
        <v>109</v>
      </c>
      <c r="D1947" s="9" t="s">
        <v>6553</v>
      </c>
      <c r="E1947" s="9" t="s">
        <v>6553</v>
      </c>
      <c r="F1947" s="9" t="s">
        <v>6608</v>
      </c>
      <c r="G1947" s="9" t="s">
        <v>6609</v>
      </c>
      <c r="H1947" s="9" t="s">
        <v>14</v>
      </c>
      <c r="I1947" s="9" t="s">
        <v>8415</v>
      </c>
      <c r="J1947" s="28" t="s">
        <v>8416</v>
      </c>
      <c r="K1947" s="9" t="s">
        <v>6608</v>
      </c>
      <c r="L1947" s="28">
        <v>674954.47</v>
      </c>
      <c r="M1947" s="28">
        <v>29349.13</v>
      </c>
      <c r="N1947" s="9" t="s">
        <v>8</v>
      </c>
      <c r="O1947" s="9" t="s">
        <v>106</v>
      </c>
      <c r="P1947" s="9" t="s">
        <v>8</v>
      </c>
      <c r="Q1947" s="9"/>
      <c r="R1947" s="9">
        <v>2</v>
      </c>
      <c r="S1947" s="9"/>
      <c r="T1947" s="35" t="s">
        <v>1590</v>
      </c>
      <c r="U1947" s="9">
        <v>2580</v>
      </c>
      <c r="V1947" s="9" t="s">
        <v>258</v>
      </c>
      <c r="W1947" s="141" t="s">
        <v>11</v>
      </c>
      <c r="X1947" s="9"/>
    </row>
    <row r="1948" spans="1:24" s="4" customFormat="1" ht="80.099999999999994" customHeight="1" x14ac:dyDescent="0.25">
      <c r="A1948" s="9">
        <f t="shared" si="552"/>
        <v>1905</v>
      </c>
      <c r="B1948" s="9">
        <f t="shared" si="552"/>
        <v>67</v>
      </c>
      <c r="C1948" s="9" t="s">
        <v>109</v>
      </c>
      <c r="D1948" s="9" t="s">
        <v>6553</v>
      </c>
      <c r="E1948" s="9" t="s">
        <v>6553</v>
      </c>
      <c r="F1948" s="9" t="s">
        <v>6608</v>
      </c>
      <c r="G1948" s="9" t="s">
        <v>6609</v>
      </c>
      <c r="H1948" s="9" t="s">
        <v>1392</v>
      </c>
      <c r="I1948" s="9" t="s">
        <v>8417</v>
      </c>
      <c r="J1948" s="28" t="s">
        <v>8418</v>
      </c>
      <c r="K1948" s="9" t="s">
        <v>6608</v>
      </c>
      <c r="L1948" s="9">
        <v>6754309.29</v>
      </c>
      <c r="M1948" s="9">
        <v>29378991</v>
      </c>
      <c r="N1948" s="9" t="s">
        <v>8</v>
      </c>
      <c r="O1948" s="9" t="s">
        <v>106</v>
      </c>
      <c r="P1948" s="9" t="s">
        <v>8</v>
      </c>
      <c r="Q1948" s="9"/>
      <c r="R1948" s="9">
        <v>2</v>
      </c>
      <c r="S1948" s="9"/>
      <c r="T1948" s="35" t="s">
        <v>1590</v>
      </c>
      <c r="U1948" s="9">
        <v>2580</v>
      </c>
      <c r="V1948" s="9" t="s">
        <v>258</v>
      </c>
      <c r="W1948" s="141" t="s">
        <v>11</v>
      </c>
      <c r="X1948" s="9"/>
    </row>
    <row r="1949" spans="1:24" s="4" customFormat="1" ht="80.099999999999994" customHeight="1" x14ac:dyDescent="0.25">
      <c r="A1949" s="9">
        <f t="shared" si="552"/>
        <v>1906</v>
      </c>
      <c r="B1949" s="9">
        <f t="shared" si="552"/>
        <v>68</v>
      </c>
      <c r="C1949" s="9" t="s">
        <v>109</v>
      </c>
      <c r="D1949" s="9" t="s">
        <v>6553</v>
      </c>
      <c r="E1949" s="9" t="s">
        <v>6553</v>
      </c>
      <c r="F1949" s="9" t="s">
        <v>6608</v>
      </c>
      <c r="G1949" s="9" t="s">
        <v>6609</v>
      </c>
      <c r="H1949" s="9" t="s">
        <v>8183</v>
      </c>
      <c r="I1949" s="9" t="s">
        <v>8419</v>
      </c>
      <c r="J1949" s="9" t="s">
        <v>8420</v>
      </c>
      <c r="K1949" s="9" t="s">
        <v>6608</v>
      </c>
      <c r="L1949" s="9">
        <v>6758500.04</v>
      </c>
      <c r="M1949" s="9">
        <v>2936806</v>
      </c>
      <c r="N1949" s="9" t="s">
        <v>8</v>
      </c>
      <c r="O1949" s="9" t="s">
        <v>106</v>
      </c>
      <c r="P1949" s="9" t="s">
        <v>8</v>
      </c>
      <c r="Q1949" s="9"/>
      <c r="R1949" s="9">
        <v>2</v>
      </c>
      <c r="S1949" s="9"/>
      <c r="T1949" s="35" t="s">
        <v>1590</v>
      </c>
      <c r="U1949" s="9">
        <v>2580</v>
      </c>
      <c r="V1949" s="9" t="s">
        <v>258</v>
      </c>
      <c r="W1949" s="141" t="s">
        <v>11</v>
      </c>
      <c r="X1949" s="9"/>
    </row>
    <row r="1950" spans="1:24" s="4" customFormat="1" ht="80.099999999999994" customHeight="1" x14ac:dyDescent="0.25">
      <c r="A1950" s="9">
        <f t="shared" ref="A1950:B1965" si="553">A1949+1</f>
        <v>1907</v>
      </c>
      <c r="B1950" s="9">
        <f t="shared" si="553"/>
        <v>69</v>
      </c>
      <c r="C1950" s="9" t="s">
        <v>109</v>
      </c>
      <c r="D1950" s="9" t="s">
        <v>6553</v>
      </c>
      <c r="E1950" s="9" t="s">
        <v>6553</v>
      </c>
      <c r="F1950" s="9" t="s">
        <v>6608</v>
      </c>
      <c r="G1950" s="9" t="s">
        <v>6609</v>
      </c>
      <c r="H1950" s="9" t="s">
        <v>8421</v>
      </c>
      <c r="I1950" s="9" t="s">
        <v>8422</v>
      </c>
      <c r="J1950" s="28" t="s">
        <v>8423</v>
      </c>
      <c r="K1950" s="9" t="s">
        <v>6608</v>
      </c>
      <c r="L1950" s="9">
        <v>68353.676999999996</v>
      </c>
      <c r="M1950" s="9">
        <v>29324553</v>
      </c>
      <c r="N1950" s="9" t="s">
        <v>8</v>
      </c>
      <c r="O1950" s="9" t="s">
        <v>106</v>
      </c>
      <c r="P1950" s="9" t="s">
        <v>8</v>
      </c>
      <c r="Q1950" s="9"/>
      <c r="R1950" s="9">
        <v>2</v>
      </c>
      <c r="S1950" s="9"/>
      <c r="T1950" s="35" t="s">
        <v>1590</v>
      </c>
      <c r="U1950" s="9">
        <v>2580</v>
      </c>
      <c r="V1950" s="9" t="s">
        <v>258</v>
      </c>
      <c r="W1950" s="141" t="s">
        <v>11</v>
      </c>
      <c r="X1950" s="9"/>
    </row>
    <row r="1951" spans="1:24" s="4" customFormat="1" ht="80.099999999999994" customHeight="1" x14ac:dyDescent="0.25">
      <c r="A1951" s="9">
        <f t="shared" si="553"/>
        <v>1908</v>
      </c>
      <c r="B1951" s="9">
        <f t="shared" si="553"/>
        <v>70</v>
      </c>
      <c r="C1951" s="9" t="s">
        <v>109</v>
      </c>
      <c r="D1951" s="9" t="s">
        <v>6553</v>
      </c>
      <c r="E1951" s="9" t="s">
        <v>6553</v>
      </c>
      <c r="F1951" s="9" t="s">
        <v>6608</v>
      </c>
      <c r="G1951" s="9" t="s">
        <v>6609</v>
      </c>
      <c r="H1951" s="9" t="s">
        <v>8424</v>
      </c>
      <c r="I1951" s="9" t="s">
        <v>8425</v>
      </c>
      <c r="J1951" s="9" t="s">
        <v>8426</v>
      </c>
      <c r="K1951" s="9" t="s">
        <v>6608</v>
      </c>
      <c r="L1951" s="9">
        <v>686199.26</v>
      </c>
      <c r="M1951" s="9">
        <v>29353.26</v>
      </c>
      <c r="N1951" s="9" t="s">
        <v>8</v>
      </c>
      <c r="O1951" s="9" t="s">
        <v>106</v>
      </c>
      <c r="P1951" s="9" t="s">
        <v>8</v>
      </c>
      <c r="Q1951" s="9"/>
      <c r="R1951" s="9">
        <v>2</v>
      </c>
      <c r="S1951" s="9"/>
      <c r="T1951" s="35" t="s">
        <v>1590</v>
      </c>
      <c r="U1951" s="9">
        <v>2580</v>
      </c>
      <c r="V1951" s="9" t="s">
        <v>258</v>
      </c>
      <c r="W1951" s="141" t="s">
        <v>11</v>
      </c>
      <c r="X1951" s="9"/>
    </row>
    <row r="1952" spans="1:24" s="4" customFormat="1" ht="80.099999999999994" customHeight="1" x14ac:dyDescent="0.25">
      <c r="A1952" s="9">
        <f t="shared" si="553"/>
        <v>1909</v>
      </c>
      <c r="B1952" s="9">
        <f t="shared" si="553"/>
        <v>71</v>
      </c>
      <c r="C1952" s="9" t="s">
        <v>109</v>
      </c>
      <c r="D1952" s="9" t="s">
        <v>6553</v>
      </c>
      <c r="E1952" s="9" t="s">
        <v>6553</v>
      </c>
      <c r="F1952" s="9" t="s">
        <v>6608</v>
      </c>
      <c r="G1952" s="9" t="s">
        <v>6609</v>
      </c>
      <c r="H1952" s="9" t="s">
        <v>4649</v>
      </c>
      <c r="I1952" s="9" t="s">
        <v>8341</v>
      </c>
      <c r="J1952" s="28" t="s">
        <v>8427</v>
      </c>
      <c r="K1952" s="9" t="s">
        <v>6608</v>
      </c>
      <c r="L1952" s="9">
        <v>682214.14</v>
      </c>
      <c r="M1952" s="9">
        <v>29339.599999999999</v>
      </c>
      <c r="N1952" s="9" t="s">
        <v>8</v>
      </c>
      <c r="O1952" s="9" t="s">
        <v>106</v>
      </c>
      <c r="P1952" s="9" t="s">
        <v>8</v>
      </c>
      <c r="Q1952" s="9"/>
      <c r="R1952" s="9">
        <v>3</v>
      </c>
      <c r="S1952" s="9"/>
      <c r="T1952" s="35" t="s">
        <v>1590</v>
      </c>
      <c r="U1952" s="9">
        <v>38700</v>
      </c>
      <c r="V1952" s="9" t="s">
        <v>258</v>
      </c>
      <c r="W1952" s="141" t="s">
        <v>11</v>
      </c>
      <c r="X1952" s="9"/>
    </row>
    <row r="1953" spans="1:24" s="4" customFormat="1" ht="80.099999999999994" customHeight="1" x14ac:dyDescent="0.25">
      <c r="A1953" s="9">
        <f t="shared" si="553"/>
        <v>1910</v>
      </c>
      <c r="B1953" s="9">
        <f t="shared" si="553"/>
        <v>72</v>
      </c>
      <c r="C1953" s="9" t="s">
        <v>109</v>
      </c>
      <c r="D1953" s="9" t="s">
        <v>6553</v>
      </c>
      <c r="E1953" s="9" t="s">
        <v>6553</v>
      </c>
      <c r="F1953" s="9" t="s">
        <v>6608</v>
      </c>
      <c r="G1953" s="9" t="s">
        <v>6609</v>
      </c>
      <c r="H1953" s="9" t="s">
        <v>8428</v>
      </c>
      <c r="I1953" s="9" t="s">
        <v>8429</v>
      </c>
      <c r="J1953" s="9" t="s">
        <v>8430</v>
      </c>
      <c r="K1953" s="9" t="s">
        <v>6608</v>
      </c>
      <c r="L1953" s="9">
        <v>6758850.04</v>
      </c>
      <c r="M1953" s="9">
        <v>293868.06</v>
      </c>
      <c r="N1953" s="9" t="s">
        <v>8</v>
      </c>
      <c r="O1953" s="9" t="s">
        <v>106</v>
      </c>
      <c r="P1953" s="9" t="s">
        <v>8</v>
      </c>
      <c r="Q1953" s="9"/>
      <c r="R1953" s="9">
        <v>3</v>
      </c>
      <c r="S1953" s="9"/>
      <c r="T1953" s="35" t="s">
        <v>1590</v>
      </c>
      <c r="U1953" s="9">
        <v>38700</v>
      </c>
      <c r="V1953" s="9" t="s">
        <v>258</v>
      </c>
      <c r="W1953" s="141" t="s">
        <v>11</v>
      </c>
      <c r="X1953" s="9"/>
    </row>
    <row r="1954" spans="1:24" s="4" customFormat="1" ht="80.099999999999994" customHeight="1" x14ac:dyDescent="0.25">
      <c r="A1954" s="9">
        <f t="shared" si="553"/>
        <v>1911</v>
      </c>
      <c r="B1954" s="9">
        <f t="shared" si="553"/>
        <v>73</v>
      </c>
      <c r="C1954" s="9" t="s">
        <v>109</v>
      </c>
      <c r="D1954" s="9" t="s">
        <v>6553</v>
      </c>
      <c r="E1954" s="9" t="s">
        <v>6553</v>
      </c>
      <c r="F1954" s="9" t="s">
        <v>6608</v>
      </c>
      <c r="G1954" s="9" t="s">
        <v>6609</v>
      </c>
      <c r="H1954" s="9" t="s">
        <v>8431</v>
      </c>
      <c r="I1954" s="9" t="s">
        <v>8432</v>
      </c>
      <c r="J1954" s="28" t="s">
        <v>8433</v>
      </c>
      <c r="K1954" s="9" t="s">
        <v>6608</v>
      </c>
      <c r="L1954" s="9">
        <v>685883.03</v>
      </c>
      <c r="M1954" s="9">
        <v>299468.05</v>
      </c>
      <c r="N1954" s="9" t="s">
        <v>8</v>
      </c>
      <c r="O1954" s="9" t="s">
        <v>106</v>
      </c>
      <c r="P1954" s="9" t="s">
        <v>8</v>
      </c>
      <c r="Q1954" s="9"/>
      <c r="R1954" s="9">
        <v>3</v>
      </c>
      <c r="S1954" s="9"/>
      <c r="T1954" s="35" t="s">
        <v>1590</v>
      </c>
      <c r="U1954" s="9">
        <v>38700</v>
      </c>
      <c r="V1954" s="9" t="s">
        <v>258</v>
      </c>
      <c r="W1954" s="141" t="s">
        <v>11</v>
      </c>
      <c r="X1954" s="9"/>
    </row>
    <row r="1955" spans="1:24" s="4" customFormat="1" ht="80.099999999999994" customHeight="1" x14ac:dyDescent="0.25">
      <c r="A1955" s="9">
        <f t="shared" si="553"/>
        <v>1912</v>
      </c>
      <c r="B1955" s="9">
        <f t="shared" si="553"/>
        <v>74</v>
      </c>
      <c r="C1955" s="9" t="s">
        <v>109</v>
      </c>
      <c r="D1955" s="9" t="s">
        <v>6553</v>
      </c>
      <c r="E1955" s="9" t="s">
        <v>6553</v>
      </c>
      <c r="F1955" s="9" t="s">
        <v>6608</v>
      </c>
      <c r="G1955" s="9" t="s">
        <v>6609</v>
      </c>
      <c r="H1955" s="9" t="s">
        <v>2270</v>
      </c>
      <c r="I1955" s="9" t="s">
        <v>8434</v>
      </c>
      <c r="J1955" s="9" t="s">
        <v>8435</v>
      </c>
      <c r="K1955" s="9" t="s">
        <v>6608</v>
      </c>
      <c r="L1955" s="9">
        <v>681254888.55999994</v>
      </c>
      <c r="M1955" s="9">
        <v>29928736.359999999</v>
      </c>
      <c r="N1955" s="9" t="s">
        <v>8</v>
      </c>
      <c r="O1955" s="9" t="s">
        <v>106</v>
      </c>
      <c r="P1955" s="9" t="s">
        <v>8</v>
      </c>
      <c r="Q1955" s="9"/>
      <c r="R1955" s="9">
        <v>3</v>
      </c>
      <c r="S1955" s="9"/>
      <c r="T1955" s="35" t="s">
        <v>1590</v>
      </c>
      <c r="U1955" s="9">
        <v>38700</v>
      </c>
      <c r="V1955" s="9" t="s">
        <v>258</v>
      </c>
      <c r="W1955" s="141" t="s">
        <v>11</v>
      </c>
      <c r="X1955" s="9"/>
    </row>
    <row r="1956" spans="1:24" s="4" customFormat="1" ht="80.099999999999994" customHeight="1" x14ac:dyDescent="0.25">
      <c r="A1956" s="9">
        <f t="shared" si="553"/>
        <v>1913</v>
      </c>
      <c r="B1956" s="9">
        <f t="shared" si="553"/>
        <v>75</v>
      </c>
      <c r="C1956" s="9" t="s">
        <v>109</v>
      </c>
      <c r="D1956" s="9" t="s">
        <v>6553</v>
      </c>
      <c r="E1956" s="9" t="s">
        <v>6553</v>
      </c>
      <c r="F1956" s="9" t="s">
        <v>6608</v>
      </c>
      <c r="G1956" s="9" t="s">
        <v>6609</v>
      </c>
      <c r="H1956" s="9" t="s">
        <v>8436</v>
      </c>
      <c r="I1956" s="9" t="s">
        <v>8437</v>
      </c>
      <c r="J1956" s="9" t="s">
        <v>8438</v>
      </c>
      <c r="K1956" s="9" t="s">
        <v>6608</v>
      </c>
      <c r="L1956" s="9">
        <v>6750844.6600000001</v>
      </c>
      <c r="M1956" s="9">
        <v>2938452.65</v>
      </c>
      <c r="N1956" s="9" t="s">
        <v>8</v>
      </c>
      <c r="O1956" s="9" t="s">
        <v>106</v>
      </c>
      <c r="P1956" s="9" t="s">
        <v>8</v>
      </c>
      <c r="Q1956" s="9"/>
      <c r="R1956" s="9">
        <v>2</v>
      </c>
      <c r="S1956" s="9"/>
      <c r="T1956" s="35" t="s">
        <v>1590</v>
      </c>
      <c r="U1956" s="9">
        <v>25800</v>
      </c>
      <c r="V1956" s="9" t="s">
        <v>258</v>
      </c>
      <c r="W1956" s="141" t="s">
        <v>11</v>
      </c>
      <c r="X1956" s="9"/>
    </row>
    <row r="1957" spans="1:24" s="4" customFormat="1" ht="80.099999999999994" customHeight="1" x14ac:dyDescent="0.25">
      <c r="A1957" s="9">
        <f t="shared" si="553"/>
        <v>1914</v>
      </c>
      <c r="B1957" s="9">
        <f t="shared" si="553"/>
        <v>76</v>
      </c>
      <c r="C1957" s="9" t="s">
        <v>109</v>
      </c>
      <c r="D1957" s="9" t="s">
        <v>6553</v>
      </c>
      <c r="E1957" s="9" t="s">
        <v>6553</v>
      </c>
      <c r="F1957" s="9" t="s">
        <v>6608</v>
      </c>
      <c r="G1957" s="9" t="s">
        <v>6609</v>
      </c>
      <c r="H1957" s="9" t="s">
        <v>8308</v>
      </c>
      <c r="I1957" s="9" t="s">
        <v>8439</v>
      </c>
      <c r="J1957" s="9" t="s">
        <v>8440</v>
      </c>
      <c r="K1957" s="9" t="s">
        <v>6608</v>
      </c>
      <c r="L1957" s="9">
        <v>67.495834700000003</v>
      </c>
      <c r="M1957" s="9">
        <v>29.344841299999999</v>
      </c>
      <c r="N1957" s="9" t="s">
        <v>8</v>
      </c>
      <c r="O1957" s="9" t="s">
        <v>106</v>
      </c>
      <c r="P1957" s="9" t="s">
        <v>8</v>
      </c>
      <c r="Q1957" s="9"/>
      <c r="R1957" s="9">
        <v>2</v>
      </c>
      <c r="S1957" s="9"/>
      <c r="T1957" s="35" t="s">
        <v>1590</v>
      </c>
      <c r="U1957" s="9">
        <v>25800</v>
      </c>
      <c r="V1957" s="9" t="s">
        <v>258</v>
      </c>
      <c r="W1957" s="141" t="s">
        <v>11</v>
      </c>
      <c r="X1957" s="9"/>
    </row>
    <row r="1958" spans="1:24" s="4" customFormat="1" ht="80.099999999999994" customHeight="1" x14ac:dyDescent="0.25">
      <c r="A1958" s="9">
        <f t="shared" si="553"/>
        <v>1915</v>
      </c>
      <c r="B1958" s="9">
        <f t="shared" si="553"/>
        <v>77</v>
      </c>
      <c r="C1958" s="9" t="s">
        <v>109</v>
      </c>
      <c r="D1958" s="9" t="s">
        <v>6553</v>
      </c>
      <c r="E1958" s="9" t="s">
        <v>6553</v>
      </c>
      <c r="F1958" s="9" t="s">
        <v>6608</v>
      </c>
      <c r="G1958" s="9" t="s">
        <v>6609</v>
      </c>
      <c r="H1958" s="9" t="s">
        <v>8441</v>
      </c>
      <c r="I1958" s="9" t="s">
        <v>8442</v>
      </c>
      <c r="J1958" s="28" t="s">
        <v>8443</v>
      </c>
      <c r="K1958" s="9" t="s">
        <v>6608</v>
      </c>
      <c r="L1958" s="9">
        <v>67.543892900000003</v>
      </c>
      <c r="M1958" s="9">
        <v>29.373899099999999</v>
      </c>
      <c r="N1958" s="9" t="s">
        <v>8</v>
      </c>
      <c r="O1958" s="9" t="s">
        <v>106</v>
      </c>
      <c r="P1958" s="9" t="s">
        <v>8</v>
      </c>
      <c r="Q1958" s="9"/>
      <c r="R1958" s="9">
        <v>2</v>
      </c>
      <c r="S1958" s="9"/>
      <c r="T1958" s="35" t="s">
        <v>1590</v>
      </c>
      <c r="U1958" s="9">
        <v>25800</v>
      </c>
      <c r="V1958" s="9" t="s">
        <v>258</v>
      </c>
      <c r="W1958" s="141" t="s">
        <v>11</v>
      </c>
      <c r="X1958" s="9"/>
    </row>
    <row r="1959" spans="1:24" s="4" customFormat="1" ht="80.099999999999994" customHeight="1" x14ac:dyDescent="0.25">
      <c r="A1959" s="9">
        <f t="shared" si="553"/>
        <v>1916</v>
      </c>
      <c r="B1959" s="9">
        <f t="shared" si="553"/>
        <v>78</v>
      </c>
      <c r="C1959" s="9" t="s">
        <v>109</v>
      </c>
      <c r="D1959" s="9" t="s">
        <v>6553</v>
      </c>
      <c r="E1959" s="9" t="s">
        <v>6553</v>
      </c>
      <c r="F1959" s="9" t="s">
        <v>6608</v>
      </c>
      <c r="G1959" s="9" t="s">
        <v>6609</v>
      </c>
      <c r="H1959" s="9" t="s">
        <v>8444</v>
      </c>
      <c r="I1959" s="9" t="s">
        <v>6677</v>
      </c>
      <c r="J1959" s="9" t="s">
        <v>6678</v>
      </c>
      <c r="K1959" s="9" t="s">
        <v>6608</v>
      </c>
      <c r="L1959" s="9">
        <v>67.585800399999997</v>
      </c>
      <c r="M1959" s="9">
        <v>29.368805999999999</v>
      </c>
      <c r="N1959" s="9" t="s">
        <v>8</v>
      </c>
      <c r="O1959" s="9" t="s">
        <v>106</v>
      </c>
      <c r="P1959" s="9" t="s">
        <v>8</v>
      </c>
      <c r="Q1959" s="9"/>
      <c r="R1959" s="9">
        <v>2</v>
      </c>
      <c r="S1959" s="9"/>
      <c r="T1959" s="35" t="s">
        <v>1590</v>
      </c>
      <c r="U1959" s="9">
        <v>25800</v>
      </c>
      <c r="V1959" s="9" t="s">
        <v>258</v>
      </c>
      <c r="W1959" s="141" t="s">
        <v>11</v>
      </c>
      <c r="X1959" s="9"/>
    </row>
    <row r="1960" spans="1:24" s="4" customFormat="1" ht="80.099999999999994" customHeight="1" x14ac:dyDescent="0.25">
      <c r="A1960" s="9">
        <f t="shared" si="553"/>
        <v>1917</v>
      </c>
      <c r="B1960" s="9">
        <f t="shared" si="553"/>
        <v>79</v>
      </c>
      <c r="C1960" s="9" t="s">
        <v>109</v>
      </c>
      <c r="D1960" s="9" t="s">
        <v>6553</v>
      </c>
      <c r="E1960" s="9" t="s">
        <v>6553</v>
      </c>
      <c r="F1960" s="9" t="s">
        <v>6608</v>
      </c>
      <c r="G1960" s="9" t="s">
        <v>6609</v>
      </c>
      <c r="H1960" s="9" t="s">
        <v>2529</v>
      </c>
      <c r="I1960" s="9" t="s">
        <v>8445</v>
      </c>
      <c r="J1960" s="28" t="s">
        <v>8446</v>
      </c>
      <c r="K1960" s="9" t="s">
        <v>6608</v>
      </c>
      <c r="L1960" s="9">
        <v>68.353866999999994</v>
      </c>
      <c r="M1960" s="9">
        <v>29.3245553</v>
      </c>
      <c r="N1960" s="9" t="s">
        <v>8</v>
      </c>
      <c r="O1960" s="9" t="s">
        <v>106</v>
      </c>
      <c r="P1960" s="9" t="s">
        <v>8</v>
      </c>
      <c r="Q1960" s="9"/>
      <c r="R1960" s="9">
        <v>2</v>
      </c>
      <c r="S1960" s="9"/>
      <c r="T1960" s="35" t="s">
        <v>1590</v>
      </c>
      <c r="U1960" s="9">
        <v>25800</v>
      </c>
      <c r="V1960" s="9" t="s">
        <v>258</v>
      </c>
      <c r="W1960" s="141" t="s">
        <v>11</v>
      </c>
      <c r="X1960" s="9"/>
    </row>
    <row r="1961" spans="1:24" s="4" customFormat="1" ht="80.099999999999994" customHeight="1" x14ac:dyDescent="0.25">
      <c r="A1961" s="9">
        <f t="shared" si="553"/>
        <v>1918</v>
      </c>
      <c r="B1961" s="9">
        <f t="shared" si="553"/>
        <v>80</v>
      </c>
      <c r="C1961" s="9" t="s">
        <v>109</v>
      </c>
      <c r="D1961" s="9" t="s">
        <v>6553</v>
      </c>
      <c r="E1961" s="9" t="s">
        <v>6553</v>
      </c>
      <c r="F1961" s="9" t="s">
        <v>6608</v>
      </c>
      <c r="G1961" s="9" t="s">
        <v>6609</v>
      </c>
      <c r="H1961" s="9" t="s">
        <v>8447</v>
      </c>
      <c r="I1961" s="9" t="s">
        <v>8448</v>
      </c>
      <c r="J1961" s="28" t="s">
        <v>8449</v>
      </c>
      <c r="K1961" s="9" t="s">
        <v>6608</v>
      </c>
      <c r="L1961" s="9">
        <v>68.619260999999995</v>
      </c>
      <c r="M1961" s="9">
        <v>29.324342600000001</v>
      </c>
      <c r="N1961" s="9" t="s">
        <v>8</v>
      </c>
      <c r="O1961" s="9" t="s">
        <v>106</v>
      </c>
      <c r="P1961" s="9" t="s">
        <v>8</v>
      </c>
      <c r="Q1961" s="9"/>
      <c r="R1961" s="9">
        <v>2</v>
      </c>
      <c r="S1961" s="9"/>
      <c r="T1961" s="35" t="s">
        <v>1590</v>
      </c>
      <c r="U1961" s="9">
        <v>25800</v>
      </c>
      <c r="V1961" s="9" t="s">
        <v>258</v>
      </c>
      <c r="W1961" s="141" t="s">
        <v>11</v>
      </c>
      <c r="X1961" s="9"/>
    </row>
    <row r="1962" spans="1:24" s="4" customFormat="1" ht="80.099999999999994" customHeight="1" x14ac:dyDescent="0.25">
      <c r="A1962" s="9">
        <f t="shared" si="553"/>
        <v>1919</v>
      </c>
      <c r="B1962" s="9">
        <f t="shared" si="553"/>
        <v>81</v>
      </c>
      <c r="C1962" s="9" t="s">
        <v>109</v>
      </c>
      <c r="D1962" s="9" t="s">
        <v>6553</v>
      </c>
      <c r="E1962" s="9" t="s">
        <v>6553</v>
      </c>
      <c r="F1962" s="9" t="s">
        <v>6608</v>
      </c>
      <c r="G1962" s="9" t="s">
        <v>6609</v>
      </c>
      <c r="H1962" s="9" t="s">
        <v>8450</v>
      </c>
      <c r="I1962" s="9" t="s">
        <v>8451</v>
      </c>
      <c r="J1962" s="28" t="s">
        <v>8452</v>
      </c>
      <c r="K1962" s="9" t="s">
        <v>6608</v>
      </c>
      <c r="L1962" s="9">
        <v>68.213943999999998</v>
      </c>
      <c r="M1962" s="9">
        <v>29.33736</v>
      </c>
      <c r="N1962" s="9" t="s">
        <v>8</v>
      </c>
      <c r="O1962" s="9" t="s">
        <v>106</v>
      </c>
      <c r="P1962" s="9" t="s">
        <v>8</v>
      </c>
      <c r="Q1962" s="9"/>
      <c r="R1962" s="9">
        <v>2</v>
      </c>
      <c r="S1962" s="9"/>
      <c r="T1962" s="35" t="s">
        <v>1590</v>
      </c>
      <c r="U1962" s="9">
        <v>25800</v>
      </c>
      <c r="V1962" s="9" t="s">
        <v>258</v>
      </c>
      <c r="W1962" s="141" t="s">
        <v>11</v>
      </c>
      <c r="X1962" s="9"/>
    </row>
    <row r="1963" spans="1:24" s="4" customFormat="1" ht="80.099999999999994" customHeight="1" x14ac:dyDescent="0.25">
      <c r="A1963" s="9">
        <f t="shared" si="553"/>
        <v>1920</v>
      </c>
      <c r="B1963" s="9">
        <f t="shared" si="553"/>
        <v>82</v>
      </c>
      <c r="C1963" s="9" t="s">
        <v>109</v>
      </c>
      <c r="D1963" s="9" t="s">
        <v>6553</v>
      </c>
      <c r="E1963" s="9" t="s">
        <v>6553</v>
      </c>
      <c r="F1963" s="9" t="s">
        <v>6608</v>
      </c>
      <c r="G1963" s="9" t="s">
        <v>6609</v>
      </c>
      <c r="H1963" s="9" t="s">
        <v>8453</v>
      </c>
      <c r="I1963" s="9" t="s">
        <v>8454</v>
      </c>
      <c r="J1963" s="9" t="s">
        <v>8455</v>
      </c>
      <c r="K1963" s="9" t="s">
        <v>6608</v>
      </c>
      <c r="L1963" s="9">
        <v>67.580039999999997</v>
      </c>
      <c r="M1963" s="9">
        <v>29.367806000000002</v>
      </c>
      <c r="N1963" s="9" t="s">
        <v>8</v>
      </c>
      <c r="O1963" s="9" t="s">
        <v>106</v>
      </c>
      <c r="P1963" s="9" t="s">
        <v>8</v>
      </c>
      <c r="Q1963" s="9"/>
      <c r="R1963" s="9">
        <v>2</v>
      </c>
      <c r="S1963" s="9"/>
      <c r="T1963" s="35" t="s">
        <v>1590</v>
      </c>
      <c r="U1963" s="9">
        <v>25800</v>
      </c>
      <c r="V1963" s="9" t="s">
        <v>258</v>
      </c>
      <c r="W1963" s="141" t="s">
        <v>11</v>
      </c>
      <c r="X1963" s="9"/>
    </row>
    <row r="1964" spans="1:24" s="4" customFormat="1" ht="80.099999999999994" customHeight="1" x14ac:dyDescent="0.25">
      <c r="A1964" s="9">
        <f t="shared" si="553"/>
        <v>1921</v>
      </c>
      <c r="B1964" s="9">
        <f t="shared" si="553"/>
        <v>83</v>
      </c>
      <c r="C1964" s="9" t="s">
        <v>109</v>
      </c>
      <c r="D1964" s="9" t="s">
        <v>6553</v>
      </c>
      <c r="E1964" s="9" t="s">
        <v>6553</v>
      </c>
      <c r="F1964" s="9" t="s">
        <v>8456</v>
      </c>
      <c r="G1964" s="9" t="s">
        <v>6648</v>
      </c>
      <c r="H1964" s="9" t="s">
        <v>8457</v>
      </c>
      <c r="I1964" s="9" t="s">
        <v>8458</v>
      </c>
      <c r="J1964" s="9" t="s">
        <v>8459</v>
      </c>
      <c r="K1964" s="9" t="s">
        <v>8456</v>
      </c>
      <c r="L1964" s="9">
        <v>68.533902999999995</v>
      </c>
      <c r="M1964" s="9">
        <v>29.941604999999999</v>
      </c>
      <c r="N1964" s="9" t="s">
        <v>8</v>
      </c>
      <c r="O1964" s="9" t="s">
        <v>106</v>
      </c>
      <c r="P1964" s="9" t="s">
        <v>8</v>
      </c>
      <c r="Q1964" s="9"/>
      <c r="R1964" s="9">
        <v>2</v>
      </c>
      <c r="S1964" s="9"/>
      <c r="T1964" s="35" t="s">
        <v>1590</v>
      </c>
      <c r="U1964" s="9">
        <v>25800</v>
      </c>
      <c r="V1964" s="9" t="s">
        <v>258</v>
      </c>
      <c r="W1964" s="141" t="s">
        <v>11</v>
      </c>
      <c r="X1964" s="9"/>
    </row>
    <row r="1965" spans="1:24" s="4" customFormat="1" ht="80.099999999999994" customHeight="1" x14ac:dyDescent="0.25">
      <c r="A1965" s="9">
        <f t="shared" si="553"/>
        <v>1922</v>
      </c>
      <c r="B1965" s="9">
        <f t="shared" si="553"/>
        <v>84</v>
      </c>
      <c r="C1965" s="9" t="s">
        <v>109</v>
      </c>
      <c r="D1965" s="9" t="s">
        <v>6553</v>
      </c>
      <c r="E1965" s="9" t="s">
        <v>6553</v>
      </c>
      <c r="F1965" s="9" t="s">
        <v>6608</v>
      </c>
      <c r="G1965" s="9" t="s">
        <v>6609</v>
      </c>
      <c r="H1965" s="9" t="s">
        <v>8460</v>
      </c>
      <c r="I1965" s="9" t="s">
        <v>8350</v>
      </c>
      <c r="J1965" s="9" t="s">
        <v>8461</v>
      </c>
      <c r="K1965" s="9" t="s">
        <v>6608</v>
      </c>
      <c r="L1965" s="9">
        <v>68.125399999999999</v>
      </c>
      <c r="M1965" s="9">
        <v>29.936</v>
      </c>
      <c r="N1965" s="9" t="s">
        <v>8</v>
      </c>
      <c r="O1965" s="9" t="s">
        <v>106</v>
      </c>
      <c r="P1965" s="9" t="s">
        <v>8</v>
      </c>
      <c r="Q1965" s="9"/>
      <c r="R1965" s="9">
        <v>2</v>
      </c>
      <c r="S1965" s="9"/>
      <c r="T1965" s="35" t="s">
        <v>1590</v>
      </c>
      <c r="U1965" s="9">
        <v>25800</v>
      </c>
      <c r="V1965" s="9" t="s">
        <v>258</v>
      </c>
      <c r="W1965" s="141" t="s">
        <v>11</v>
      </c>
      <c r="X1965" s="9"/>
    </row>
    <row r="1966" spans="1:24" s="4" customFormat="1" ht="80.099999999999994" customHeight="1" x14ac:dyDescent="0.25">
      <c r="A1966" s="9">
        <f t="shared" ref="A1966:B1981" si="554">A1965+1</f>
        <v>1923</v>
      </c>
      <c r="B1966" s="9">
        <f t="shared" si="554"/>
        <v>85</v>
      </c>
      <c r="C1966" s="9" t="s">
        <v>109</v>
      </c>
      <c r="D1966" s="9" t="s">
        <v>6553</v>
      </c>
      <c r="E1966" s="9" t="s">
        <v>6553</v>
      </c>
      <c r="F1966" s="9" t="s">
        <v>8462</v>
      </c>
      <c r="G1966" s="9" t="s">
        <v>6648</v>
      </c>
      <c r="H1966" s="9" t="s">
        <v>2839</v>
      </c>
      <c r="I1966" s="9" t="s">
        <v>8463</v>
      </c>
      <c r="J1966" s="9" t="s">
        <v>8244</v>
      </c>
      <c r="K1966" s="9" t="s">
        <v>8462</v>
      </c>
      <c r="L1966" s="28">
        <v>6744953.4699999997</v>
      </c>
      <c r="M1966" s="28">
        <v>293744.13</v>
      </c>
      <c r="N1966" s="9" t="s">
        <v>8</v>
      </c>
      <c r="O1966" s="9" t="s">
        <v>106</v>
      </c>
      <c r="P1966" s="9" t="s">
        <v>8</v>
      </c>
      <c r="Q1966" s="9"/>
      <c r="R1966" s="9">
        <v>4</v>
      </c>
      <c r="S1966" s="9"/>
      <c r="T1966" s="35" t="s">
        <v>1590</v>
      </c>
      <c r="U1966" s="9">
        <v>51600</v>
      </c>
      <c r="V1966" s="9" t="s">
        <v>258</v>
      </c>
      <c r="W1966" s="141" t="s">
        <v>11</v>
      </c>
      <c r="X1966" s="9"/>
    </row>
    <row r="1967" spans="1:24" s="4" customFormat="1" ht="80.099999999999994" customHeight="1" x14ac:dyDescent="0.25">
      <c r="A1967" s="9">
        <f t="shared" si="554"/>
        <v>1924</v>
      </c>
      <c r="B1967" s="9">
        <f t="shared" si="554"/>
        <v>86</v>
      </c>
      <c r="C1967" s="9" t="s">
        <v>109</v>
      </c>
      <c r="D1967" s="9" t="s">
        <v>6553</v>
      </c>
      <c r="E1967" s="9" t="s">
        <v>6553</v>
      </c>
      <c r="F1967" s="9" t="s">
        <v>8464</v>
      </c>
      <c r="G1967" s="9" t="s">
        <v>6609</v>
      </c>
      <c r="H1967" s="28" t="s">
        <v>8465</v>
      </c>
      <c r="I1967" s="9" t="s">
        <v>8466</v>
      </c>
      <c r="J1967" s="9" t="s">
        <v>8467</v>
      </c>
      <c r="K1967" s="9" t="s">
        <v>8464</v>
      </c>
      <c r="L1967" s="9">
        <v>6754439.29</v>
      </c>
      <c r="M1967" s="9">
        <v>2937939.91</v>
      </c>
      <c r="N1967" s="9" t="s">
        <v>8</v>
      </c>
      <c r="O1967" s="9" t="s">
        <v>106</v>
      </c>
      <c r="P1967" s="9" t="s">
        <v>8</v>
      </c>
      <c r="Q1967" s="9"/>
      <c r="R1967" s="9">
        <v>2</v>
      </c>
      <c r="S1967" s="9"/>
      <c r="T1967" s="35" t="s">
        <v>1590</v>
      </c>
      <c r="U1967" s="9">
        <v>25800</v>
      </c>
      <c r="V1967" s="9" t="s">
        <v>258</v>
      </c>
      <c r="W1967" s="141" t="s">
        <v>11</v>
      </c>
      <c r="X1967" s="9"/>
    </row>
    <row r="1968" spans="1:24" s="4" customFormat="1" ht="80.099999999999994" customHeight="1" x14ac:dyDescent="0.25">
      <c r="A1968" s="9">
        <f t="shared" si="554"/>
        <v>1925</v>
      </c>
      <c r="B1968" s="9">
        <f t="shared" si="554"/>
        <v>87</v>
      </c>
      <c r="C1968" s="9" t="s">
        <v>109</v>
      </c>
      <c r="D1968" s="9" t="s">
        <v>6553</v>
      </c>
      <c r="E1968" s="9" t="s">
        <v>6553</v>
      </c>
      <c r="F1968" s="9" t="s">
        <v>6647</v>
      </c>
      <c r="G1968" s="9" t="s">
        <v>6648</v>
      </c>
      <c r="H1968" s="9" t="s">
        <v>8210</v>
      </c>
      <c r="I1968" s="9" t="s">
        <v>8211</v>
      </c>
      <c r="J1968" s="9" t="s">
        <v>8468</v>
      </c>
      <c r="K1968" s="9" t="s">
        <v>6647</v>
      </c>
      <c r="L1968" s="9">
        <v>6751850.04</v>
      </c>
      <c r="M1968" s="9">
        <v>293968.06</v>
      </c>
      <c r="N1968" s="9" t="s">
        <v>8</v>
      </c>
      <c r="O1968" s="9" t="s">
        <v>106</v>
      </c>
      <c r="P1968" s="9" t="s">
        <v>8</v>
      </c>
      <c r="Q1968" s="9"/>
      <c r="R1968" s="9">
        <v>3</v>
      </c>
      <c r="S1968" s="9"/>
      <c r="T1968" s="35" t="s">
        <v>1590</v>
      </c>
      <c r="U1968" s="9">
        <v>38700</v>
      </c>
      <c r="V1968" s="9" t="s">
        <v>258</v>
      </c>
      <c r="W1968" s="141" t="s">
        <v>11</v>
      </c>
      <c r="X1968" s="9"/>
    </row>
    <row r="1969" spans="1:24" s="4" customFormat="1" ht="80.099999999999994" customHeight="1" x14ac:dyDescent="0.25">
      <c r="A1969" s="9">
        <f t="shared" si="554"/>
        <v>1926</v>
      </c>
      <c r="B1969" s="9">
        <f t="shared" si="554"/>
        <v>88</v>
      </c>
      <c r="C1969" s="9" t="s">
        <v>109</v>
      </c>
      <c r="D1969" s="9" t="s">
        <v>6553</v>
      </c>
      <c r="E1969" s="9" t="s">
        <v>6553</v>
      </c>
      <c r="F1969" s="9" t="s">
        <v>6647</v>
      </c>
      <c r="G1969" s="9" t="s">
        <v>6648</v>
      </c>
      <c r="H1969" s="9" t="s">
        <v>6391</v>
      </c>
      <c r="I1969" s="9" t="s">
        <v>8204</v>
      </c>
      <c r="J1969" s="9" t="s">
        <v>8469</v>
      </c>
      <c r="K1969" s="9" t="s">
        <v>6647</v>
      </c>
      <c r="L1969" s="9">
        <v>681353.67</v>
      </c>
      <c r="M1969" s="9">
        <v>2932495.53</v>
      </c>
      <c r="N1969" s="9" t="s">
        <v>8</v>
      </c>
      <c r="O1969" s="9" t="s">
        <v>106</v>
      </c>
      <c r="P1969" s="9" t="s">
        <v>8</v>
      </c>
      <c r="Q1969" s="9"/>
      <c r="R1969" s="9">
        <v>3</v>
      </c>
      <c r="S1969" s="9"/>
      <c r="T1969" s="35" t="s">
        <v>1590</v>
      </c>
      <c r="U1969" s="9">
        <v>38700</v>
      </c>
      <c r="V1969" s="9" t="s">
        <v>258</v>
      </c>
      <c r="W1969" s="141" t="s">
        <v>11</v>
      </c>
      <c r="X1969" s="9"/>
    </row>
    <row r="1970" spans="1:24" s="4" customFormat="1" ht="80.099999999999994" customHeight="1" x14ac:dyDescent="0.25">
      <c r="A1970" s="9">
        <f t="shared" si="554"/>
        <v>1927</v>
      </c>
      <c r="B1970" s="9">
        <f t="shared" si="554"/>
        <v>89</v>
      </c>
      <c r="C1970" s="9" t="s">
        <v>109</v>
      </c>
      <c r="D1970" s="9" t="s">
        <v>6553</v>
      </c>
      <c r="E1970" s="9" t="s">
        <v>6553</v>
      </c>
      <c r="F1970" s="9" t="s">
        <v>8470</v>
      </c>
      <c r="G1970" s="9" t="s">
        <v>8246</v>
      </c>
      <c r="H1970" s="9" t="s">
        <v>1498</v>
      </c>
      <c r="I1970" s="9" t="s">
        <v>8471</v>
      </c>
      <c r="J1970" s="9" t="s">
        <v>8472</v>
      </c>
      <c r="K1970" s="9" t="s">
        <v>8470</v>
      </c>
      <c r="L1970" s="9">
        <v>681619.26</v>
      </c>
      <c r="M1970" s="9">
        <v>2932943.26</v>
      </c>
      <c r="N1970" s="9" t="s">
        <v>8</v>
      </c>
      <c r="O1970" s="9" t="s">
        <v>106</v>
      </c>
      <c r="P1970" s="9" t="s">
        <v>8</v>
      </c>
      <c r="Q1970" s="9"/>
      <c r="R1970" s="9">
        <v>3</v>
      </c>
      <c r="S1970" s="9"/>
      <c r="T1970" s="35" t="s">
        <v>1590</v>
      </c>
      <c r="U1970" s="9">
        <v>38700</v>
      </c>
      <c r="V1970" s="9" t="s">
        <v>258</v>
      </c>
      <c r="W1970" s="141" t="s">
        <v>11</v>
      </c>
      <c r="X1970" s="9"/>
    </row>
    <row r="1971" spans="1:24" s="4" customFormat="1" ht="80.099999999999994" customHeight="1" x14ac:dyDescent="0.25">
      <c r="A1971" s="9">
        <f t="shared" si="554"/>
        <v>1928</v>
      </c>
      <c r="B1971" s="9">
        <f t="shared" si="554"/>
        <v>90</v>
      </c>
      <c r="C1971" s="9" t="s">
        <v>109</v>
      </c>
      <c r="D1971" s="9" t="s">
        <v>6553</v>
      </c>
      <c r="E1971" s="9" t="s">
        <v>6553</v>
      </c>
      <c r="F1971" s="9" t="s">
        <v>8473</v>
      </c>
      <c r="G1971" s="9" t="s">
        <v>6648</v>
      </c>
      <c r="H1971" s="9" t="s">
        <v>8474</v>
      </c>
      <c r="I1971" s="9" t="s">
        <v>8475</v>
      </c>
      <c r="J1971" s="9" t="s">
        <v>8476</v>
      </c>
      <c r="K1971" s="9" t="s">
        <v>8473</v>
      </c>
      <c r="L1971" s="9">
        <v>6822213.1399999997</v>
      </c>
      <c r="M1971" s="9">
        <v>291333.59999999998</v>
      </c>
      <c r="N1971" s="9" t="s">
        <v>8</v>
      </c>
      <c r="O1971" s="9" t="s">
        <v>106</v>
      </c>
      <c r="P1971" s="9" t="s">
        <v>8</v>
      </c>
      <c r="Q1971" s="9"/>
      <c r="R1971" s="9">
        <v>3</v>
      </c>
      <c r="S1971" s="9"/>
      <c r="T1971" s="35" t="s">
        <v>1590</v>
      </c>
      <c r="U1971" s="9">
        <v>38700</v>
      </c>
      <c r="V1971" s="9" t="s">
        <v>258</v>
      </c>
      <c r="W1971" s="141" t="s">
        <v>11</v>
      </c>
      <c r="X1971" s="9"/>
    </row>
    <row r="1972" spans="1:24" s="4" customFormat="1" ht="80.099999999999994" customHeight="1" x14ac:dyDescent="0.25">
      <c r="A1972" s="9">
        <f t="shared" si="554"/>
        <v>1929</v>
      </c>
      <c r="B1972" s="9">
        <f t="shared" si="554"/>
        <v>91</v>
      </c>
      <c r="C1972" s="9" t="s">
        <v>109</v>
      </c>
      <c r="D1972" s="9" t="s">
        <v>6553</v>
      </c>
      <c r="E1972" s="9" t="s">
        <v>6553</v>
      </c>
      <c r="F1972" s="9" t="s">
        <v>8473</v>
      </c>
      <c r="G1972" s="9" t="s">
        <v>6648</v>
      </c>
      <c r="H1972" s="9" t="s">
        <v>8477</v>
      </c>
      <c r="I1972" s="9" t="s">
        <v>8296</v>
      </c>
      <c r="J1972" s="9" t="s">
        <v>8478</v>
      </c>
      <c r="K1972" s="9" t="s">
        <v>8473</v>
      </c>
      <c r="L1972" s="9">
        <v>6755850.04</v>
      </c>
      <c r="M1972" s="9">
        <v>299368.06</v>
      </c>
      <c r="N1972" s="9" t="s">
        <v>8</v>
      </c>
      <c r="O1972" s="9" t="s">
        <v>106</v>
      </c>
      <c r="P1972" s="9" t="s">
        <v>8</v>
      </c>
      <c r="Q1972" s="9"/>
      <c r="R1972" s="9">
        <v>2</v>
      </c>
      <c r="S1972" s="9"/>
      <c r="T1972" s="35" t="s">
        <v>1590</v>
      </c>
      <c r="U1972" s="9">
        <v>25800</v>
      </c>
      <c r="V1972" s="9" t="s">
        <v>258</v>
      </c>
      <c r="W1972" s="141" t="s">
        <v>11</v>
      </c>
      <c r="X1972" s="9"/>
    </row>
    <row r="1973" spans="1:24" s="4" customFormat="1" ht="80.099999999999994" customHeight="1" x14ac:dyDescent="0.25">
      <c r="A1973" s="9">
        <f t="shared" si="554"/>
        <v>1930</v>
      </c>
      <c r="B1973" s="9">
        <f t="shared" si="554"/>
        <v>92</v>
      </c>
      <c r="C1973" s="9" t="s">
        <v>109</v>
      </c>
      <c r="D1973" s="9" t="s">
        <v>6553</v>
      </c>
      <c r="E1973" s="9" t="s">
        <v>6553</v>
      </c>
      <c r="F1973" s="9" t="s">
        <v>8255</v>
      </c>
      <c r="G1973" s="9" t="s">
        <v>8246</v>
      </c>
      <c r="H1973" s="9" t="s">
        <v>8479</v>
      </c>
      <c r="I1973" s="9" t="s">
        <v>8480</v>
      </c>
      <c r="J1973" s="28" t="s">
        <v>6678</v>
      </c>
      <c r="K1973" s="9" t="s">
        <v>8255</v>
      </c>
      <c r="L1973" s="9">
        <v>6853133.0300000003</v>
      </c>
      <c r="M1973" s="9" t="s">
        <v>8481</v>
      </c>
      <c r="N1973" s="9" t="s">
        <v>8</v>
      </c>
      <c r="O1973" s="9" t="s">
        <v>106</v>
      </c>
      <c r="P1973" s="9" t="s">
        <v>8</v>
      </c>
      <c r="Q1973" s="9"/>
      <c r="R1973" s="9">
        <v>2</v>
      </c>
      <c r="S1973" s="9"/>
      <c r="T1973" s="35" t="s">
        <v>1590</v>
      </c>
      <c r="U1973" s="9">
        <v>25800</v>
      </c>
      <c r="V1973" s="9" t="s">
        <v>258</v>
      </c>
      <c r="W1973" s="141" t="s">
        <v>11</v>
      </c>
      <c r="X1973" s="9"/>
    </row>
    <row r="1974" spans="1:24" s="4" customFormat="1" ht="80.099999999999994" customHeight="1" x14ac:dyDescent="0.25">
      <c r="A1974" s="9">
        <f t="shared" si="554"/>
        <v>1931</v>
      </c>
      <c r="B1974" s="9">
        <f t="shared" si="554"/>
        <v>93</v>
      </c>
      <c r="C1974" s="9" t="s">
        <v>109</v>
      </c>
      <c r="D1974" s="9" t="s">
        <v>6553</v>
      </c>
      <c r="E1974" s="9" t="s">
        <v>6553</v>
      </c>
      <c r="F1974" s="9" t="s">
        <v>8255</v>
      </c>
      <c r="G1974" s="9" t="s">
        <v>8246</v>
      </c>
      <c r="H1974" s="9" t="s">
        <v>3109</v>
      </c>
      <c r="I1974" s="9" t="s">
        <v>8482</v>
      </c>
      <c r="J1974" s="28" t="s">
        <v>6678</v>
      </c>
      <c r="K1974" s="9" t="s">
        <v>8255</v>
      </c>
      <c r="L1974" s="9">
        <v>68188.56</v>
      </c>
      <c r="M1974" s="9">
        <v>29927.360000000001</v>
      </c>
      <c r="N1974" s="9" t="s">
        <v>8</v>
      </c>
      <c r="O1974" s="9" t="s">
        <v>106</v>
      </c>
      <c r="P1974" s="9" t="s">
        <v>8</v>
      </c>
      <c r="Q1974" s="9"/>
      <c r="R1974" s="9">
        <v>2</v>
      </c>
      <c r="S1974" s="9"/>
      <c r="T1974" s="35" t="s">
        <v>1590</v>
      </c>
      <c r="U1974" s="9">
        <v>25800</v>
      </c>
      <c r="V1974" s="9" t="s">
        <v>258</v>
      </c>
      <c r="W1974" s="141" t="s">
        <v>11</v>
      </c>
      <c r="X1974" s="9"/>
    </row>
    <row r="1975" spans="1:24" s="4" customFormat="1" ht="80.099999999999994" customHeight="1" x14ac:dyDescent="0.25">
      <c r="A1975" s="9">
        <f t="shared" si="554"/>
        <v>1932</v>
      </c>
      <c r="B1975" s="9">
        <f t="shared" si="554"/>
        <v>94</v>
      </c>
      <c r="C1975" s="9" t="s">
        <v>109</v>
      </c>
      <c r="D1975" s="9" t="s">
        <v>6553</v>
      </c>
      <c r="E1975" s="9" t="s">
        <v>6553</v>
      </c>
      <c r="F1975" s="9" t="s">
        <v>8255</v>
      </c>
      <c r="G1975" s="9" t="s">
        <v>8246</v>
      </c>
      <c r="H1975" s="9" t="s">
        <v>8483</v>
      </c>
      <c r="I1975" s="9" t="s">
        <v>8484</v>
      </c>
      <c r="J1975" s="28" t="s">
        <v>6678</v>
      </c>
      <c r="K1975" s="9" t="s">
        <v>8255</v>
      </c>
      <c r="L1975" s="9">
        <v>6750444.6600000001</v>
      </c>
      <c r="M1975" s="9">
        <v>293451.65000000002</v>
      </c>
      <c r="N1975" s="9" t="s">
        <v>8</v>
      </c>
      <c r="O1975" s="9" t="s">
        <v>106</v>
      </c>
      <c r="P1975" s="9" t="s">
        <v>8</v>
      </c>
      <c r="Q1975" s="9"/>
      <c r="R1975" s="9">
        <v>2</v>
      </c>
      <c r="S1975" s="9"/>
      <c r="T1975" s="35" t="s">
        <v>1590</v>
      </c>
      <c r="U1975" s="9">
        <v>25800</v>
      </c>
      <c r="V1975" s="9" t="s">
        <v>258</v>
      </c>
      <c r="W1975" s="141" t="s">
        <v>11</v>
      </c>
      <c r="X1975" s="9"/>
    </row>
    <row r="1976" spans="1:24" s="4" customFormat="1" ht="80.099999999999994" customHeight="1" x14ac:dyDescent="0.25">
      <c r="A1976" s="9">
        <f t="shared" si="554"/>
        <v>1933</v>
      </c>
      <c r="B1976" s="9">
        <f t="shared" si="554"/>
        <v>95</v>
      </c>
      <c r="C1976" s="9" t="s">
        <v>109</v>
      </c>
      <c r="D1976" s="9" t="s">
        <v>6553</v>
      </c>
      <c r="E1976" s="9" t="s">
        <v>8197</v>
      </c>
      <c r="F1976" s="9" t="s">
        <v>8197</v>
      </c>
      <c r="G1976" s="9" t="s">
        <v>8197</v>
      </c>
      <c r="H1976" s="9" t="s">
        <v>8485</v>
      </c>
      <c r="I1976" s="9" t="s">
        <v>8486</v>
      </c>
      <c r="J1976" s="28" t="s">
        <v>8487</v>
      </c>
      <c r="K1976" s="9" t="s">
        <v>8197</v>
      </c>
      <c r="L1976" s="9">
        <v>67.494347000000005</v>
      </c>
      <c r="M1976" s="9">
        <v>29.397130000000001</v>
      </c>
      <c r="N1976" s="9" t="s">
        <v>8</v>
      </c>
      <c r="O1976" s="9" t="s">
        <v>106</v>
      </c>
      <c r="P1976" s="9" t="s">
        <v>8</v>
      </c>
      <c r="Q1976" s="9"/>
      <c r="R1976" s="9">
        <v>2</v>
      </c>
      <c r="S1976" s="9"/>
      <c r="T1976" s="35" t="s">
        <v>1590</v>
      </c>
      <c r="U1976" s="9">
        <v>25800</v>
      </c>
      <c r="V1976" s="9" t="s">
        <v>258</v>
      </c>
      <c r="W1976" s="141" t="s">
        <v>11</v>
      </c>
      <c r="X1976" s="9"/>
    </row>
    <row r="1977" spans="1:24" s="4" customFormat="1" ht="80.099999999999994" customHeight="1" x14ac:dyDescent="0.25">
      <c r="A1977" s="9">
        <f t="shared" si="554"/>
        <v>1934</v>
      </c>
      <c r="B1977" s="9">
        <f t="shared" si="554"/>
        <v>96</v>
      </c>
      <c r="C1977" s="9" t="s">
        <v>109</v>
      </c>
      <c r="D1977" s="9" t="s">
        <v>6553</v>
      </c>
      <c r="E1977" s="9" t="s">
        <v>8197</v>
      </c>
      <c r="F1977" s="9" t="s">
        <v>8197</v>
      </c>
      <c r="G1977" s="9" t="s">
        <v>8197</v>
      </c>
      <c r="H1977" s="9" t="s">
        <v>8488</v>
      </c>
      <c r="I1977" s="9" t="s">
        <v>8489</v>
      </c>
      <c r="J1977" s="28" t="s">
        <v>8487</v>
      </c>
      <c r="K1977" s="9" t="s">
        <v>8197</v>
      </c>
      <c r="L1977" s="9">
        <v>67.543998999999999</v>
      </c>
      <c r="M1977" s="9">
        <v>29.373891</v>
      </c>
      <c r="N1977" s="9" t="s">
        <v>8</v>
      </c>
      <c r="O1977" s="9" t="s">
        <v>106</v>
      </c>
      <c r="P1977" s="9" t="s">
        <v>8</v>
      </c>
      <c r="Q1977" s="9"/>
      <c r="R1977" s="9">
        <v>2</v>
      </c>
      <c r="S1977" s="9"/>
      <c r="T1977" s="35" t="s">
        <v>1590</v>
      </c>
      <c r="U1977" s="9">
        <v>25800</v>
      </c>
      <c r="V1977" s="9" t="s">
        <v>258</v>
      </c>
      <c r="W1977" s="141" t="s">
        <v>11</v>
      </c>
      <c r="X1977" s="9"/>
    </row>
    <row r="1978" spans="1:24" s="4" customFormat="1" ht="80.099999999999994" customHeight="1" x14ac:dyDescent="0.25">
      <c r="A1978" s="9">
        <f t="shared" si="554"/>
        <v>1935</v>
      </c>
      <c r="B1978" s="9">
        <f t="shared" si="554"/>
        <v>97</v>
      </c>
      <c r="C1978" s="9" t="s">
        <v>109</v>
      </c>
      <c r="D1978" s="9" t="s">
        <v>6553</v>
      </c>
      <c r="E1978" s="9" t="s">
        <v>8197</v>
      </c>
      <c r="F1978" s="9" t="s">
        <v>8197</v>
      </c>
      <c r="G1978" s="9" t="s">
        <v>8197</v>
      </c>
      <c r="H1978" s="9" t="s">
        <v>4993</v>
      </c>
      <c r="I1978" s="9" t="s">
        <v>8490</v>
      </c>
      <c r="J1978" s="28" t="s">
        <v>8487</v>
      </c>
      <c r="K1978" s="9" t="s">
        <v>8197</v>
      </c>
      <c r="L1978" s="9">
        <v>67.585840000000005</v>
      </c>
      <c r="M1978" s="9">
        <v>29.366060000000001</v>
      </c>
      <c r="N1978" s="9" t="s">
        <v>8</v>
      </c>
      <c r="O1978" s="9" t="s">
        <v>106</v>
      </c>
      <c r="P1978" s="9" t="s">
        <v>8</v>
      </c>
      <c r="Q1978" s="9"/>
      <c r="R1978" s="9">
        <v>2</v>
      </c>
      <c r="S1978" s="9"/>
      <c r="T1978" s="35" t="s">
        <v>1590</v>
      </c>
      <c r="U1978" s="9">
        <v>25800</v>
      </c>
      <c r="V1978" s="9" t="s">
        <v>258</v>
      </c>
      <c r="W1978" s="141" t="s">
        <v>11</v>
      </c>
      <c r="X1978" s="9"/>
    </row>
    <row r="1979" spans="1:24" s="4" customFormat="1" ht="80.099999999999994" customHeight="1" x14ac:dyDescent="0.25">
      <c r="A1979" s="9">
        <f t="shared" si="554"/>
        <v>1936</v>
      </c>
      <c r="B1979" s="9">
        <f t="shared" si="554"/>
        <v>98</v>
      </c>
      <c r="C1979" s="9" t="s">
        <v>109</v>
      </c>
      <c r="D1979" s="9" t="s">
        <v>6553</v>
      </c>
      <c r="E1979" s="9" t="s">
        <v>8197</v>
      </c>
      <c r="F1979" s="9" t="s">
        <v>8197</v>
      </c>
      <c r="G1979" s="9" t="s">
        <v>8197</v>
      </c>
      <c r="H1979" s="9" t="s">
        <v>8491</v>
      </c>
      <c r="I1979" s="9" t="s">
        <v>8492</v>
      </c>
      <c r="J1979" s="28" t="s">
        <v>8487</v>
      </c>
      <c r="K1979" s="9" t="s">
        <v>8197</v>
      </c>
      <c r="L1979" s="9">
        <v>68.353466999999995</v>
      </c>
      <c r="M1979" s="9">
        <v>29.3124553</v>
      </c>
      <c r="N1979" s="9" t="s">
        <v>8</v>
      </c>
      <c r="O1979" s="9" t="s">
        <v>106</v>
      </c>
      <c r="P1979" s="9" t="s">
        <v>8</v>
      </c>
      <c r="Q1979" s="9"/>
      <c r="R1979" s="9">
        <v>2</v>
      </c>
      <c r="S1979" s="9"/>
      <c r="T1979" s="35" t="s">
        <v>1590</v>
      </c>
      <c r="U1979" s="9">
        <v>25800</v>
      </c>
      <c r="V1979" s="9" t="s">
        <v>258</v>
      </c>
      <c r="W1979" s="141" t="s">
        <v>11</v>
      </c>
      <c r="X1979" s="9"/>
    </row>
    <row r="1980" spans="1:24" s="4" customFormat="1" ht="80.099999999999994" customHeight="1" x14ac:dyDescent="0.25">
      <c r="A1980" s="9">
        <f t="shared" si="554"/>
        <v>1937</v>
      </c>
      <c r="B1980" s="9">
        <f t="shared" si="554"/>
        <v>99</v>
      </c>
      <c r="C1980" s="9" t="s">
        <v>109</v>
      </c>
      <c r="D1980" s="9" t="s">
        <v>6553</v>
      </c>
      <c r="E1980" s="9" t="s">
        <v>8197</v>
      </c>
      <c r="F1980" s="9" t="s">
        <v>8197</v>
      </c>
      <c r="G1980" s="9" t="s">
        <v>8197</v>
      </c>
      <c r="H1980" s="9" t="s">
        <v>8493</v>
      </c>
      <c r="I1980" s="9" t="s">
        <v>8494</v>
      </c>
      <c r="J1980" s="28" t="s">
        <v>8487</v>
      </c>
      <c r="K1980" s="9" t="s">
        <v>8197</v>
      </c>
      <c r="L1980" s="9">
        <v>68.619275999999999</v>
      </c>
      <c r="M1980" s="9">
        <v>29.3243726</v>
      </c>
      <c r="N1980" s="9" t="s">
        <v>8</v>
      </c>
      <c r="O1980" s="9" t="s">
        <v>106</v>
      </c>
      <c r="P1980" s="9" t="s">
        <v>8</v>
      </c>
      <c r="Q1980" s="9"/>
      <c r="R1980" s="9">
        <v>2</v>
      </c>
      <c r="S1980" s="9"/>
      <c r="T1980" s="35" t="s">
        <v>1590</v>
      </c>
      <c r="U1980" s="9">
        <v>25800</v>
      </c>
      <c r="V1980" s="9" t="s">
        <v>258</v>
      </c>
      <c r="W1980" s="141" t="s">
        <v>11</v>
      </c>
      <c r="X1980" s="9"/>
    </row>
    <row r="1981" spans="1:24" s="4" customFormat="1" ht="80.099999999999994" customHeight="1" x14ac:dyDescent="0.25">
      <c r="A1981" s="9">
        <f t="shared" si="554"/>
        <v>1938</v>
      </c>
      <c r="B1981" s="9">
        <f t="shared" si="554"/>
        <v>100</v>
      </c>
      <c r="C1981" s="9" t="s">
        <v>109</v>
      </c>
      <c r="D1981" s="9" t="s">
        <v>6553</v>
      </c>
      <c r="E1981" s="9" t="s">
        <v>8197</v>
      </c>
      <c r="F1981" s="9" t="s">
        <v>8197</v>
      </c>
      <c r="G1981" s="9" t="s">
        <v>8197</v>
      </c>
      <c r="H1981" s="9" t="s">
        <v>4128</v>
      </c>
      <c r="I1981" s="9" t="s">
        <v>8495</v>
      </c>
      <c r="J1981" s="28" t="s">
        <v>8487</v>
      </c>
      <c r="K1981" s="9" t="s">
        <v>8197</v>
      </c>
      <c r="L1981" s="9">
        <v>68.218940000000003</v>
      </c>
      <c r="M1981" s="9">
        <v>29.333456000000002</v>
      </c>
      <c r="N1981" s="9" t="s">
        <v>8</v>
      </c>
      <c r="O1981" s="9" t="s">
        <v>106</v>
      </c>
      <c r="P1981" s="9" t="s">
        <v>8</v>
      </c>
      <c r="Q1981" s="9"/>
      <c r="R1981" s="9">
        <v>4</v>
      </c>
      <c r="S1981" s="9"/>
      <c r="T1981" s="35" t="s">
        <v>1590</v>
      </c>
      <c r="U1981" s="9">
        <v>51600</v>
      </c>
      <c r="V1981" s="9" t="s">
        <v>258</v>
      </c>
      <c r="W1981" s="141" t="s">
        <v>11</v>
      </c>
      <c r="X1981" s="9"/>
    </row>
    <row r="1982" spans="1:24" s="4" customFormat="1" ht="80.099999999999994" customHeight="1" x14ac:dyDescent="0.25">
      <c r="A1982" s="9">
        <f t="shared" ref="A1982:B1997" si="555">A1981+1</f>
        <v>1939</v>
      </c>
      <c r="B1982" s="9">
        <f t="shared" si="555"/>
        <v>101</v>
      </c>
      <c r="C1982" s="9" t="s">
        <v>109</v>
      </c>
      <c r="D1982" s="9" t="s">
        <v>6553</v>
      </c>
      <c r="E1982" s="9" t="s">
        <v>8197</v>
      </c>
      <c r="F1982" s="9" t="s">
        <v>8197</v>
      </c>
      <c r="G1982" s="9" t="s">
        <v>8197</v>
      </c>
      <c r="H1982" s="9" t="s">
        <v>1886</v>
      </c>
      <c r="I1982" s="9" t="s">
        <v>8496</v>
      </c>
      <c r="J1982" s="28" t="s">
        <v>8487</v>
      </c>
      <c r="K1982" s="9" t="s">
        <v>8197</v>
      </c>
      <c r="L1982" s="9">
        <v>67.585001399999996</v>
      </c>
      <c r="M1982" s="9">
        <v>29.368016000000001</v>
      </c>
      <c r="N1982" s="9" t="s">
        <v>8</v>
      </c>
      <c r="O1982" s="9" t="s">
        <v>106</v>
      </c>
      <c r="P1982" s="9" t="s">
        <v>8</v>
      </c>
      <c r="Q1982" s="9"/>
      <c r="R1982" s="9">
        <v>3</v>
      </c>
      <c r="S1982" s="9"/>
      <c r="T1982" s="35" t="s">
        <v>1590</v>
      </c>
      <c r="U1982" s="9">
        <v>38700</v>
      </c>
      <c r="V1982" s="9" t="s">
        <v>258</v>
      </c>
      <c r="W1982" s="141" t="s">
        <v>11</v>
      </c>
      <c r="X1982" s="9"/>
    </row>
    <row r="1983" spans="1:24" s="4" customFormat="1" ht="80.099999999999994" customHeight="1" x14ac:dyDescent="0.25">
      <c r="A1983" s="9">
        <f t="shared" si="555"/>
        <v>1940</v>
      </c>
      <c r="B1983" s="9">
        <f t="shared" si="555"/>
        <v>102</v>
      </c>
      <c r="C1983" s="9" t="s">
        <v>109</v>
      </c>
      <c r="D1983" s="9" t="s">
        <v>6553</v>
      </c>
      <c r="E1983" s="9" t="s">
        <v>8197</v>
      </c>
      <c r="F1983" s="9" t="s">
        <v>8197</v>
      </c>
      <c r="G1983" s="9" t="s">
        <v>8197</v>
      </c>
      <c r="H1983" s="9" t="s">
        <v>8497</v>
      </c>
      <c r="I1983" s="9" t="s">
        <v>8498</v>
      </c>
      <c r="J1983" s="28" t="s">
        <v>8487</v>
      </c>
      <c r="K1983" s="9" t="s">
        <v>8197</v>
      </c>
      <c r="L1983" s="9">
        <v>68.533012999999997</v>
      </c>
      <c r="M1983" s="9">
        <v>29.946104999999999</v>
      </c>
      <c r="N1983" s="9" t="s">
        <v>8</v>
      </c>
      <c r="O1983" s="9" t="s">
        <v>106</v>
      </c>
      <c r="P1983" s="9" t="s">
        <v>8</v>
      </c>
      <c r="Q1983" s="9"/>
      <c r="R1983" s="9">
        <v>3</v>
      </c>
      <c r="S1983" s="9"/>
      <c r="T1983" s="35" t="s">
        <v>1590</v>
      </c>
      <c r="U1983" s="9">
        <v>38700</v>
      </c>
      <c r="V1983" s="9" t="s">
        <v>258</v>
      </c>
      <c r="W1983" s="141" t="s">
        <v>11</v>
      </c>
      <c r="X1983" s="9"/>
    </row>
    <row r="1984" spans="1:24" s="4" customFormat="1" ht="80.099999999999994" customHeight="1" x14ac:dyDescent="0.25">
      <c r="A1984" s="9">
        <f t="shared" si="555"/>
        <v>1941</v>
      </c>
      <c r="B1984" s="9">
        <f t="shared" si="555"/>
        <v>103</v>
      </c>
      <c r="C1984" s="9" t="s">
        <v>109</v>
      </c>
      <c r="D1984" s="9" t="s">
        <v>6553</v>
      </c>
      <c r="E1984" s="9" t="s">
        <v>8197</v>
      </c>
      <c r="F1984" s="9" t="s">
        <v>8197</v>
      </c>
      <c r="G1984" s="9" t="s">
        <v>8197</v>
      </c>
      <c r="H1984" s="9" t="s">
        <v>4045</v>
      </c>
      <c r="I1984" s="9" t="s">
        <v>8499</v>
      </c>
      <c r="J1984" s="28" t="s">
        <v>8487</v>
      </c>
      <c r="K1984" s="9" t="s">
        <v>8197</v>
      </c>
      <c r="L1984" s="9">
        <v>68.192548000000002</v>
      </c>
      <c r="M1984" s="9">
        <v>29.927969999999998</v>
      </c>
      <c r="N1984" s="9" t="s">
        <v>8</v>
      </c>
      <c r="O1984" s="9" t="s">
        <v>106</v>
      </c>
      <c r="P1984" s="9" t="s">
        <v>8</v>
      </c>
      <c r="Q1984" s="9"/>
      <c r="R1984" s="9">
        <v>3</v>
      </c>
      <c r="S1984" s="9"/>
      <c r="T1984" s="35" t="s">
        <v>1590</v>
      </c>
      <c r="U1984" s="9">
        <v>38700</v>
      </c>
      <c r="V1984" s="9" t="s">
        <v>258</v>
      </c>
      <c r="W1984" s="141" t="s">
        <v>11</v>
      </c>
      <c r="X1984" s="9"/>
    </row>
    <row r="1985" spans="1:24" s="4" customFormat="1" ht="80.099999999999994" customHeight="1" x14ac:dyDescent="0.25">
      <c r="A1985" s="9">
        <f t="shared" si="555"/>
        <v>1942</v>
      </c>
      <c r="B1985" s="9">
        <f t="shared" si="555"/>
        <v>104</v>
      </c>
      <c r="C1985" s="9" t="s">
        <v>109</v>
      </c>
      <c r="D1985" s="9" t="s">
        <v>6553</v>
      </c>
      <c r="E1985" s="9" t="s">
        <v>8197</v>
      </c>
      <c r="F1985" s="9" t="s">
        <v>8197</v>
      </c>
      <c r="G1985" s="9" t="s">
        <v>8197</v>
      </c>
      <c r="H1985" s="9" t="s">
        <v>8407</v>
      </c>
      <c r="I1985" s="9" t="s">
        <v>8500</v>
      </c>
      <c r="J1985" s="28" t="s">
        <v>8487</v>
      </c>
      <c r="K1985" s="9" t="s">
        <v>8197</v>
      </c>
      <c r="L1985" s="28">
        <v>6741953.4699999997</v>
      </c>
      <c r="M1985" s="28">
        <v>2934144.13</v>
      </c>
      <c r="N1985" s="9" t="s">
        <v>8</v>
      </c>
      <c r="O1985" s="9" t="s">
        <v>106</v>
      </c>
      <c r="P1985" s="9" t="s">
        <v>8</v>
      </c>
      <c r="Q1985" s="9"/>
      <c r="R1985" s="9">
        <v>4</v>
      </c>
      <c r="S1985" s="9"/>
      <c r="T1985" s="35" t="s">
        <v>1590</v>
      </c>
      <c r="U1985" s="9">
        <v>51600</v>
      </c>
      <c r="V1985" s="9" t="s">
        <v>258</v>
      </c>
      <c r="W1985" s="141" t="s">
        <v>11</v>
      </c>
      <c r="X1985" s="9"/>
    </row>
    <row r="1986" spans="1:24" s="4" customFormat="1" ht="80.099999999999994" customHeight="1" x14ac:dyDescent="0.25">
      <c r="A1986" s="9">
        <f t="shared" si="555"/>
        <v>1943</v>
      </c>
      <c r="B1986" s="9">
        <f t="shared" si="555"/>
        <v>105</v>
      </c>
      <c r="C1986" s="9" t="s">
        <v>109</v>
      </c>
      <c r="D1986" s="9" t="s">
        <v>6553</v>
      </c>
      <c r="E1986" s="9" t="s">
        <v>8197</v>
      </c>
      <c r="F1986" s="9" t="s">
        <v>8197</v>
      </c>
      <c r="G1986" s="9" t="s">
        <v>8197</v>
      </c>
      <c r="H1986" s="9" t="s">
        <v>8501</v>
      </c>
      <c r="I1986" s="9" t="s">
        <v>8502</v>
      </c>
      <c r="J1986" s="28" t="s">
        <v>8487</v>
      </c>
      <c r="K1986" s="9" t="s">
        <v>8197</v>
      </c>
      <c r="L1986" s="9">
        <v>6754139.29</v>
      </c>
      <c r="M1986" s="9">
        <v>2937139.91</v>
      </c>
      <c r="N1986" s="9" t="s">
        <v>8</v>
      </c>
      <c r="O1986" s="9" t="s">
        <v>106</v>
      </c>
      <c r="P1986" s="9" t="s">
        <v>8</v>
      </c>
      <c r="Q1986" s="9"/>
      <c r="R1986" s="9">
        <v>3</v>
      </c>
      <c r="S1986" s="9"/>
      <c r="T1986" s="35" t="s">
        <v>1590</v>
      </c>
      <c r="U1986" s="9">
        <v>38700</v>
      </c>
      <c r="V1986" s="9" t="s">
        <v>258</v>
      </c>
      <c r="W1986" s="141" t="s">
        <v>11</v>
      </c>
      <c r="X1986" s="9"/>
    </row>
    <row r="1987" spans="1:24" s="4" customFormat="1" ht="80.099999999999994" customHeight="1" x14ac:dyDescent="0.25">
      <c r="A1987" s="9">
        <f t="shared" si="555"/>
        <v>1944</v>
      </c>
      <c r="B1987" s="9">
        <f t="shared" si="555"/>
        <v>106</v>
      </c>
      <c r="C1987" s="9" t="s">
        <v>109</v>
      </c>
      <c r="D1987" s="9" t="s">
        <v>6553</v>
      </c>
      <c r="E1987" s="9" t="s">
        <v>8197</v>
      </c>
      <c r="F1987" s="9" t="s">
        <v>8197</v>
      </c>
      <c r="G1987" s="9" t="s">
        <v>8197</v>
      </c>
      <c r="H1987" s="9" t="s">
        <v>5314</v>
      </c>
      <c r="I1987" s="9" t="s">
        <v>8503</v>
      </c>
      <c r="J1987" s="28" t="s">
        <v>8487</v>
      </c>
      <c r="K1987" s="9" t="s">
        <v>8197</v>
      </c>
      <c r="L1987" s="9">
        <v>6758150.04</v>
      </c>
      <c r="M1987" s="9">
        <v>293168.06</v>
      </c>
      <c r="N1987" s="9" t="s">
        <v>8</v>
      </c>
      <c r="O1987" s="9" t="s">
        <v>106</v>
      </c>
      <c r="P1987" s="9" t="s">
        <v>8</v>
      </c>
      <c r="Q1987" s="9"/>
      <c r="R1987" s="9">
        <v>2</v>
      </c>
      <c r="S1987" s="9"/>
      <c r="T1987" s="35" t="s">
        <v>1590</v>
      </c>
      <c r="U1987" s="9">
        <v>25800</v>
      </c>
      <c r="V1987" s="9" t="s">
        <v>258</v>
      </c>
      <c r="W1987" s="141" t="s">
        <v>11</v>
      </c>
      <c r="X1987" s="9"/>
    </row>
    <row r="1988" spans="1:24" s="4" customFormat="1" ht="80.099999999999994" customHeight="1" x14ac:dyDescent="0.25">
      <c r="A1988" s="9">
        <f t="shared" si="555"/>
        <v>1945</v>
      </c>
      <c r="B1988" s="9">
        <f t="shared" si="555"/>
        <v>107</v>
      </c>
      <c r="C1988" s="9" t="s">
        <v>109</v>
      </c>
      <c r="D1988" s="9" t="s">
        <v>6553</v>
      </c>
      <c r="E1988" s="9" t="s">
        <v>8197</v>
      </c>
      <c r="F1988" s="9" t="s">
        <v>8197</v>
      </c>
      <c r="G1988" s="9" t="s">
        <v>8197</v>
      </c>
      <c r="H1988" s="9" t="s">
        <v>965</v>
      </c>
      <c r="I1988" s="9" t="s">
        <v>8504</v>
      </c>
      <c r="J1988" s="28" t="s">
        <v>8487</v>
      </c>
      <c r="K1988" s="9" t="s">
        <v>8197</v>
      </c>
      <c r="L1988" s="9">
        <v>68353.616999999998</v>
      </c>
      <c r="M1988" s="9">
        <v>293245.51299999998</v>
      </c>
      <c r="N1988" s="9" t="s">
        <v>8</v>
      </c>
      <c r="O1988" s="9" t="s">
        <v>106</v>
      </c>
      <c r="P1988" s="9" t="s">
        <v>8</v>
      </c>
      <c r="Q1988" s="9"/>
      <c r="R1988" s="9">
        <v>4</v>
      </c>
      <c r="S1988" s="9"/>
      <c r="T1988" s="35" t="s">
        <v>1590</v>
      </c>
      <c r="U1988" s="9">
        <v>51600</v>
      </c>
      <c r="V1988" s="9" t="s">
        <v>258</v>
      </c>
      <c r="W1988" s="141" t="s">
        <v>11</v>
      </c>
      <c r="X1988" s="9"/>
    </row>
    <row r="1989" spans="1:24" s="4" customFormat="1" ht="80.099999999999994" customHeight="1" x14ac:dyDescent="0.25">
      <c r="A1989" s="9">
        <f t="shared" si="555"/>
        <v>1946</v>
      </c>
      <c r="B1989" s="9">
        <f t="shared" si="555"/>
        <v>108</v>
      </c>
      <c r="C1989" s="9" t="s">
        <v>109</v>
      </c>
      <c r="D1989" s="9" t="s">
        <v>6553</v>
      </c>
      <c r="E1989" s="9" t="s">
        <v>8197</v>
      </c>
      <c r="F1989" s="9" t="s">
        <v>8197</v>
      </c>
      <c r="G1989" s="9" t="s">
        <v>8197</v>
      </c>
      <c r="H1989" s="9" t="s">
        <v>8505</v>
      </c>
      <c r="I1989" s="9" t="s">
        <v>8506</v>
      </c>
      <c r="J1989" s="28" t="s">
        <v>8487</v>
      </c>
      <c r="K1989" s="9" t="s">
        <v>8197</v>
      </c>
      <c r="L1989" s="9">
        <v>686191.26</v>
      </c>
      <c r="M1989" s="9">
        <v>2932413.26</v>
      </c>
      <c r="N1989" s="9" t="s">
        <v>8</v>
      </c>
      <c r="O1989" s="9" t="s">
        <v>106</v>
      </c>
      <c r="P1989" s="9" t="s">
        <v>8</v>
      </c>
      <c r="Q1989" s="9"/>
      <c r="R1989" s="9">
        <v>2</v>
      </c>
      <c r="S1989" s="9"/>
      <c r="T1989" s="35" t="s">
        <v>1590</v>
      </c>
      <c r="U1989" s="9">
        <v>25800</v>
      </c>
      <c r="V1989" s="9" t="s">
        <v>258</v>
      </c>
      <c r="W1989" s="141" t="s">
        <v>11</v>
      </c>
      <c r="X1989" s="9"/>
    </row>
    <row r="1990" spans="1:24" s="4" customFormat="1" ht="80.099999999999994" customHeight="1" x14ac:dyDescent="0.25">
      <c r="A1990" s="9">
        <f t="shared" si="555"/>
        <v>1947</v>
      </c>
      <c r="B1990" s="9">
        <f t="shared" si="555"/>
        <v>109</v>
      </c>
      <c r="C1990" s="9" t="s">
        <v>109</v>
      </c>
      <c r="D1990" s="9" t="s">
        <v>6553</v>
      </c>
      <c r="E1990" s="9" t="s">
        <v>8197</v>
      </c>
      <c r="F1990" s="9" t="s">
        <v>8197</v>
      </c>
      <c r="G1990" s="9" t="s">
        <v>8197</v>
      </c>
      <c r="H1990" s="9" t="s">
        <v>3613</v>
      </c>
      <c r="I1990" s="9" t="s">
        <v>8507</v>
      </c>
      <c r="J1990" s="28" t="s">
        <v>8487</v>
      </c>
      <c r="K1990" s="9" t="s">
        <v>8197</v>
      </c>
      <c r="L1990" s="9">
        <v>682113.14</v>
      </c>
      <c r="M1990" s="9">
        <v>293313.59999999998</v>
      </c>
      <c r="N1990" s="9" t="s">
        <v>8</v>
      </c>
      <c r="O1990" s="9" t="s">
        <v>106</v>
      </c>
      <c r="P1990" s="9" t="s">
        <v>8</v>
      </c>
      <c r="Q1990" s="9"/>
      <c r="R1990" s="9">
        <v>3</v>
      </c>
      <c r="S1990" s="9"/>
      <c r="T1990" s="35" t="s">
        <v>1590</v>
      </c>
      <c r="U1990" s="9">
        <v>38700</v>
      </c>
      <c r="V1990" s="9" t="s">
        <v>258</v>
      </c>
      <c r="W1990" s="141" t="s">
        <v>11</v>
      </c>
      <c r="X1990" s="9"/>
    </row>
    <row r="1991" spans="1:24" s="4" customFormat="1" ht="80.099999999999994" customHeight="1" x14ac:dyDescent="0.25">
      <c r="A1991" s="9">
        <f t="shared" si="555"/>
        <v>1948</v>
      </c>
      <c r="B1991" s="9">
        <f t="shared" si="555"/>
        <v>110</v>
      </c>
      <c r="C1991" s="9" t="s">
        <v>109</v>
      </c>
      <c r="D1991" s="9" t="s">
        <v>6553</v>
      </c>
      <c r="E1991" s="9" t="s">
        <v>8197</v>
      </c>
      <c r="F1991" s="9" t="s">
        <v>8197</v>
      </c>
      <c r="G1991" s="9" t="s">
        <v>8197</v>
      </c>
      <c r="H1991" s="9" t="s">
        <v>8298</v>
      </c>
      <c r="I1991" s="9" t="s">
        <v>8508</v>
      </c>
      <c r="J1991" s="28" t="s">
        <v>8487</v>
      </c>
      <c r="K1991" s="9" t="s">
        <v>8197</v>
      </c>
      <c r="L1991" s="9">
        <v>675851.04</v>
      </c>
      <c r="M1991" s="9">
        <v>293678.06</v>
      </c>
      <c r="N1991" s="9" t="s">
        <v>8</v>
      </c>
      <c r="O1991" s="9" t="s">
        <v>106</v>
      </c>
      <c r="P1991" s="9" t="s">
        <v>8</v>
      </c>
      <c r="Q1991" s="9"/>
      <c r="R1991" s="9">
        <v>3</v>
      </c>
      <c r="S1991" s="9"/>
      <c r="T1991" s="35" t="s">
        <v>1590</v>
      </c>
      <c r="U1991" s="9">
        <v>38700</v>
      </c>
      <c r="V1991" s="9" t="s">
        <v>258</v>
      </c>
      <c r="W1991" s="141" t="s">
        <v>11</v>
      </c>
      <c r="X1991" s="9"/>
    </row>
    <row r="1992" spans="1:24" s="4" customFormat="1" ht="80.099999999999994" customHeight="1" x14ac:dyDescent="0.25">
      <c r="A1992" s="9">
        <f t="shared" si="555"/>
        <v>1949</v>
      </c>
      <c r="B1992" s="9">
        <f t="shared" si="555"/>
        <v>111</v>
      </c>
      <c r="C1992" s="9" t="s">
        <v>109</v>
      </c>
      <c r="D1992" s="9" t="s">
        <v>6553</v>
      </c>
      <c r="E1992" s="9" t="s">
        <v>8197</v>
      </c>
      <c r="F1992" s="9" t="s">
        <v>8197</v>
      </c>
      <c r="G1992" s="9" t="s">
        <v>8197</v>
      </c>
      <c r="H1992" s="9" t="s">
        <v>8509</v>
      </c>
      <c r="I1992" s="9" t="s">
        <v>8510</v>
      </c>
      <c r="J1992" s="28" t="s">
        <v>8487</v>
      </c>
      <c r="K1992" s="9" t="s">
        <v>8197</v>
      </c>
      <c r="L1992" s="9">
        <v>685833.03</v>
      </c>
      <c r="M1992" s="9">
        <v>29936.05</v>
      </c>
      <c r="N1992" s="9" t="s">
        <v>8</v>
      </c>
      <c r="O1992" s="9" t="s">
        <v>106</v>
      </c>
      <c r="P1992" s="9" t="s">
        <v>8</v>
      </c>
      <c r="Q1992" s="9"/>
      <c r="R1992" s="9">
        <v>2</v>
      </c>
      <c r="S1992" s="9"/>
      <c r="T1992" s="35" t="s">
        <v>1590</v>
      </c>
      <c r="U1992" s="9">
        <v>25800</v>
      </c>
      <c r="V1992" s="9" t="s">
        <v>258</v>
      </c>
      <c r="W1992" s="141" t="s">
        <v>11</v>
      </c>
      <c r="X1992" s="9"/>
    </row>
    <row r="1993" spans="1:24" s="4" customFormat="1" ht="80.099999999999994" customHeight="1" x14ac:dyDescent="0.25">
      <c r="A1993" s="9">
        <f t="shared" si="555"/>
        <v>1950</v>
      </c>
      <c r="B1993" s="9">
        <f t="shared" si="555"/>
        <v>112</v>
      </c>
      <c r="C1993" s="9" t="s">
        <v>109</v>
      </c>
      <c r="D1993" s="9" t="s">
        <v>6553</v>
      </c>
      <c r="E1993" s="9" t="s">
        <v>8197</v>
      </c>
      <c r="F1993" s="9" t="s">
        <v>8197</v>
      </c>
      <c r="G1993" s="9" t="s">
        <v>8197</v>
      </c>
      <c r="H1993" s="9" t="s">
        <v>8511</v>
      </c>
      <c r="I1993" s="9" t="s">
        <v>8512</v>
      </c>
      <c r="J1993" s="28" t="s">
        <v>8487</v>
      </c>
      <c r="K1993" s="9" t="s">
        <v>8197</v>
      </c>
      <c r="L1993" s="9">
        <v>68125478.560000002</v>
      </c>
      <c r="M1993" s="9">
        <v>2992776.36</v>
      </c>
      <c r="N1993" s="9" t="s">
        <v>8</v>
      </c>
      <c r="O1993" s="9" t="s">
        <v>106</v>
      </c>
      <c r="P1993" s="9" t="s">
        <v>8</v>
      </c>
      <c r="Q1993" s="9"/>
      <c r="R1993" s="9">
        <v>4</v>
      </c>
      <c r="S1993" s="9"/>
      <c r="T1993" s="35" t="s">
        <v>1590</v>
      </c>
      <c r="U1993" s="9">
        <v>51600</v>
      </c>
      <c r="V1993" s="9" t="s">
        <v>258</v>
      </c>
      <c r="W1993" s="141" t="s">
        <v>11</v>
      </c>
      <c r="X1993" s="9"/>
    </row>
    <row r="1994" spans="1:24" s="4" customFormat="1" ht="80.099999999999994" customHeight="1" x14ac:dyDescent="0.25">
      <c r="A1994" s="9">
        <f t="shared" si="555"/>
        <v>1951</v>
      </c>
      <c r="B1994" s="9">
        <f t="shared" si="555"/>
        <v>113</v>
      </c>
      <c r="C1994" s="9" t="s">
        <v>109</v>
      </c>
      <c r="D1994" s="9" t="s">
        <v>6553</v>
      </c>
      <c r="E1994" s="9" t="s">
        <v>8197</v>
      </c>
      <c r="F1994" s="9" t="s">
        <v>8197</v>
      </c>
      <c r="G1994" s="9" t="s">
        <v>8197</v>
      </c>
      <c r="H1994" s="9" t="s">
        <v>8319</v>
      </c>
      <c r="I1994" s="9" t="s">
        <v>8513</v>
      </c>
      <c r="J1994" s="28" t="s">
        <v>8487</v>
      </c>
      <c r="K1994" s="9" t="s">
        <v>8197</v>
      </c>
      <c r="L1994" s="9">
        <v>675054.66</v>
      </c>
      <c r="M1994" s="9">
        <v>293457.65000000002</v>
      </c>
      <c r="N1994" s="9" t="s">
        <v>8</v>
      </c>
      <c r="O1994" s="9" t="s">
        <v>106</v>
      </c>
      <c r="P1994" s="9" t="s">
        <v>8</v>
      </c>
      <c r="Q1994" s="9"/>
      <c r="R1994" s="9">
        <v>2</v>
      </c>
      <c r="S1994" s="9"/>
      <c r="T1994" s="35" t="s">
        <v>1590</v>
      </c>
      <c r="U1994" s="9">
        <v>25800</v>
      </c>
      <c r="V1994" s="9" t="s">
        <v>258</v>
      </c>
      <c r="W1994" s="141" t="s">
        <v>11</v>
      </c>
      <c r="X1994" s="9"/>
    </row>
    <row r="1995" spans="1:24" s="4" customFormat="1" ht="80.099999999999994" customHeight="1" x14ac:dyDescent="0.25">
      <c r="A1995" s="9">
        <f t="shared" si="555"/>
        <v>1952</v>
      </c>
      <c r="B1995" s="9">
        <f t="shared" si="555"/>
        <v>114</v>
      </c>
      <c r="C1995" s="9" t="s">
        <v>109</v>
      </c>
      <c r="D1995" s="9" t="s">
        <v>6553</v>
      </c>
      <c r="E1995" s="9" t="s">
        <v>8197</v>
      </c>
      <c r="F1995" s="9" t="s">
        <v>8197</v>
      </c>
      <c r="G1995" s="9" t="s">
        <v>8197</v>
      </c>
      <c r="H1995" s="28" t="s">
        <v>2772</v>
      </c>
      <c r="I1995" s="9" t="s">
        <v>8514</v>
      </c>
      <c r="J1995" s="28" t="s">
        <v>8487</v>
      </c>
      <c r="K1995" s="9" t="s">
        <v>8197</v>
      </c>
      <c r="L1995" s="9">
        <v>67.491534700000003</v>
      </c>
      <c r="M1995" s="9">
        <v>29.314441299999999</v>
      </c>
      <c r="N1995" s="9" t="s">
        <v>8</v>
      </c>
      <c r="O1995" s="9" t="s">
        <v>106</v>
      </c>
      <c r="P1995" s="9" t="s">
        <v>8</v>
      </c>
      <c r="Q1995" s="9"/>
      <c r="R1995" s="9">
        <v>2</v>
      </c>
      <c r="S1995" s="9"/>
      <c r="T1995" s="35" t="s">
        <v>1590</v>
      </c>
      <c r="U1995" s="9">
        <v>25800</v>
      </c>
      <c r="V1995" s="9" t="s">
        <v>258</v>
      </c>
      <c r="W1995" s="141" t="s">
        <v>11</v>
      </c>
      <c r="X1995" s="9"/>
    </row>
    <row r="1996" spans="1:24" s="4" customFormat="1" ht="80.099999999999994" customHeight="1" x14ac:dyDescent="0.25">
      <c r="A1996" s="9">
        <f t="shared" si="555"/>
        <v>1953</v>
      </c>
      <c r="B1996" s="9">
        <v>1</v>
      </c>
      <c r="C1996" s="9" t="s">
        <v>109</v>
      </c>
      <c r="D1996" s="9" t="s">
        <v>6553</v>
      </c>
      <c r="E1996" s="9" t="s">
        <v>6553</v>
      </c>
      <c r="F1996" s="9" t="s">
        <v>8207</v>
      </c>
      <c r="G1996" s="9" t="s">
        <v>6651</v>
      </c>
      <c r="H1996" s="9" t="s">
        <v>8515</v>
      </c>
      <c r="I1996" s="9" t="s">
        <v>8516</v>
      </c>
      <c r="J1996" s="9" t="s">
        <v>8517</v>
      </c>
      <c r="K1996" s="9" t="s">
        <v>8207</v>
      </c>
      <c r="L1996" s="9">
        <v>67.514392900000004</v>
      </c>
      <c r="M1996" s="9">
        <v>29.371399100000001</v>
      </c>
      <c r="N1996" s="9" t="s">
        <v>8</v>
      </c>
      <c r="O1996" s="9" t="s">
        <v>106</v>
      </c>
      <c r="P1996" s="9" t="s">
        <v>8</v>
      </c>
      <c r="Q1996" s="9"/>
      <c r="R1996" s="9"/>
      <c r="S1996" s="9">
        <v>5</v>
      </c>
      <c r="T1996" s="35" t="s">
        <v>1590</v>
      </c>
      <c r="U1996" s="9">
        <v>63750</v>
      </c>
      <c r="V1996" s="9" t="s">
        <v>258</v>
      </c>
      <c r="W1996" s="141" t="s">
        <v>11</v>
      </c>
      <c r="X1996" s="9"/>
    </row>
    <row r="1997" spans="1:24" s="4" customFormat="1" ht="80.099999999999994" customHeight="1" x14ac:dyDescent="0.25">
      <c r="A1997" s="9">
        <f t="shared" si="555"/>
        <v>1954</v>
      </c>
      <c r="B1997" s="9">
        <f t="shared" si="555"/>
        <v>2</v>
      </c>
      <c r="C1997" s="9" t="s">
        <v>109</v>
      </c>
      <c r="D1997" s="9" t="s">
        <v>6553</v>
      </c>
      <c r="E1997" s="9" t="s">
        <v>6553</v>
      </c>
      <c r="F1997" s="9" t="s">
        <v>8518</v>
      </c>
      <c r="G1997" s="9" t="s">
        <v>6609</v>
      </c>
      <c r="H1997" s="9" t="s">
        <v>8519</v>
      </c>
      <c r="I1997" s="9" t="s">
        <v>8346</v>
      </c>
      <c r="J1997" s="9" t="s">
        <v>8195</v>
      </c>
      <c r="K1997" s="9" t="s">
        <v>8518</v>
      </c>
      <c r="L1997" s="9">
        <v>67.518500399999994</v>
      </c>
      <c r="M1997" s="9">
        <v>29.319806</v>
      </c>
      <c r="N1997" s="9" t="s">
        <v>8</v>
      </c>
      <c r="O1997" s="9" t="s">
        <v>106</v>
      </c>
      <c r="P1997" s="9" t="s">
        <v>8</v>
      </c>
      <c r="Q1997" s="9"/>
      <c r="R1997" s="9"/>
      <c r="S1997" s="9">
        <v>5</v>
      </c>
      <c r="T1997" s="35" t="s">
        <v>1590</v>
      </c>
      <c r="U1997" s="9">
        <v>63750</v>
      </c>
      <c r="V1997" s="9" t="s">
        <v>258</v>
      </c>
      <c r="W1997" s="141" t="s">
        <v>11</v>
      </c>
      <c r="X1997" s="9"/>
    </row>
    <row r="1998" spans="1:24" s="4" customFormat="1" ht="80.099999999999994" customHeight="1" x14ac:dyDescent="0.25">
      <c r="A1998" s="9">
        <f t="shared" ref="A1998:B2013" si="556">A1997+1</f>
        <v>1955</v>
      </c>
      <c r="B1998" s="9">
        <f t="shared" si="556"/>
        <v>3</v>
      </c>
      <c r="C1998" s="9" t="s">
        <v>109</v>
      </c>
      <c r="D1998" s="9" t="s">
        <v>6553</v>
      </c>
      <c r="E1998" s="9" t="s">
        <v>6553</v>
      </c>
      <c r="F1998" s="9" t="s">
        <v>6608</v>
      </c>
      <c r="G1998" s="9" t="s">
        <v>6609</v>
      </c>
      <c r="H1998" s="28" t="s">
        <v>8520</v>
      </c>
      <c r="I1998" s="9" t="s">
        <v>8521</v>
      </c>
      <c r="J1998" s="9" t="s">
        <v>8461</v>
      </c>
      <c r="K1998" s="9" t="s">
        <v>6608</v>
      </c>
      <c r="L1998" s="9">
        <v>68.357366999999996</v>
      </c>
      <c r="M1998" s="9">
        <v>29.1324553</v>
      </c>
      <c r="N1998" s="9" t="s">
        <v>8</v>
      </c>
      <c r="O1998" s="9" t="s">
        <v>106</v>
      </c>
      <c r="P1998" s="9" t="s">
        <v>8</v>
      </c>
      <c r="Q1998" s="9"/>
      <c r="R1998" s="9"/>
      <c r="S1998" s="9">
        <v>5</v>
      </c>
      <c r="T1998" s="35" t="s">
        <v>1590</v>
      </c>
      <c r="U1998" s="9">
        <v>63750</v>
      </c>
      <c r="V1998" s="9" t="s">
        <v>258</v>
      </c>
      <c r="W1998" s="141" t="s">
        <v>11</v>
      </c>
      <c r="X1998" s="9"/>
    </row>
    <row r="1999" spans="1:24" s="4" customFormat="1" ht="80.099999999999994" customHeight="1" x14ac:dyDescent="0.25">
      <c r="A1999" s="9">
        <f t="shared" si="556"/>
        <v>1956</v>
      </c>
      <c r="B1999" s="9">
        <f t="shared" si="556"/>
        <v>4</v>
      </c>
      <c r="C1999" s="9" t="s">
        <v>109</v>
      </c>
      <c r="D1999" s="9" t="s">
        <v>6553</v>
      </c>
      <c r="E1999" s="9" t="s">
        <v>6553</v>
      </c>
      <c r="F1999" s="9" t="s">
        <v>6553</v>
      </c>
      <c r="G1999" s="9" t="s">
        <v>6553</v>
      </c>
      <c r="H1999" s="9" t="s">
        <v>8229</v>
      </c>
      <c r="I1999" s="9" t="s">
        <v>8230</v>
      </c>
      <c r="J1999" s="9" t="s">
        <v>8231</v>
      </c>
      <c r="K1999" s="9" t="s">
        <v>6553</v>
      </c>
      <c r="L1999" s="9">
        <v>68.618287600000002</v>
      </c>
      <c r="M1999" s="9">
        <v>29.364325999999998</v>
      </c>
      <c r="N1999" s="9" t="s">
        <v>8</v>
      </c>
      <c r="O1999" s="9" t="s">
        <v>106</v>
      </c>
      <c r="P1999" s="9" t="s">
        <v>8</v>
      </c>
      <c r="Q1999" s="9"/>
      <c r="R1999" s="9"/>
      <c r="S1999" s="9">
        <v>5</v>
      </c>
      <c r="T1999" s="35" t="s">
        <v>1590</v>
      </c>
      <c r="U1999" s="9">
        <v>63750</v>
      </c>
      <c r="V1999" s="9" t="s">
        <v>258</v>
      </c>
      <c r="W1999" s="141" t="s">
        <v>11</v>
      </c>
      <c r="X1999" s="9"/>
    </row>
    <row r="2000" spans="1:24" s="4" customFormat="1" ht="80.099999999999994" customHeight="1" x14ac:dyDescent="0.25">
      <c r="A2000" s="9">
        <f t="shared" si="556"/>
        <v>1957</v>
      </c>
      <c r="B2000" s="9">
        <f t="shared" si="556"/>
        <v>5</v>
      </c>
      <c r="C2000" s="9" t="s">
        <v>109</v>
      </c>
      <c r="D2000" s="9" t="s">
        <v>6553</v>
      </c>
      <c r="E2000" s="9" t="s">
        <v>6553</v>
      </c>
      <c r="F2000" s="9" t="s">
        <v>8232</v>
      </c>
      <c r="G2000" s="9" t="s">
        <v>6609</v>
      </c>
      <c r="H2000" s="9" t="s">
        <v>8522</v>
      </c>
      <c r="I2000" s="9" t="s">
        <v>8523</v>
      </c>
      <c r="J2000" s="9" t="s">
        <v>8524</v>
      </c>
      <c r="K2000" s="9" t="s">
        <v>8232</v>
      </c>
      <c r="L2000" s="9">
        <v>68.213144</v>
      </c>
      <c r="M2000" s="9">
        <v>29.334735999999999</v>
      </c>
      <c r="N2000" s="9" t="s">
        <v>8</v>
      </c>
      <c r="O2000" s="9" t="s">
        <v>106</v>
      </c>
      <c r="P2000" s="9" t="s">
        <v>8</v>
      </c>
      <c r="Q2000" s="9"/>
      <c r="R2000" s="9"/>
      <c r="S2000" s="9">
        <v>5</v>
      </c>
      <c r="T2000" s="35" t="s">
        <v>1590</v>
      </c>
      <c r="U2000" s="9">
        <v>63750</v>
      </c>
      <c r="V2000" s="9" t="s">
        <v>258</v>
      </c>
      <c r="W2000" s="141" t="s">
        <v>11</v>
      </c>
      <c r="X2000" s="9"/>
    </row>
    <row r="2001" spans="1:24" s="4" customFormat="1" ht="80.099999999999994" customHeight="1" x14ac:dyDescent="0.25">
      <c r="A2001" s="9">
        <f t="shared" si="556"/>
        <v>1958</v>
      </c>
      <c r="B2001" s="9">
        <f t="shared" si="556"/>
        <v>6</v>
      </c>
      <c r="C2001" s="9" t="s">
        <v>109</v>
      </c>
      <c r="D2001" s="9" t="s">
        <v>6553</v>
      </c>
      <c r="E2001" s="9" t="s">
        <v>6553</v>
      </c>
      <c r="F2001" s="9" t="s">
        <v>8232</v>
      </c>
      <c r="G2001" s="9" t="s">
        <v>6609</v>
      </c>
      <c r="H2001" s="9" t="s">
        <v>8525</v>
      </c>
      <c r="I2001" s="9" t="s">
        <v>8526</v>
      </c>
      <c r="J2001" s="28" t="s">
        <v>8527</v>
      </c>
      <c r="K2001" s="9" t="s">
        <v>8232</v>
      </c>
      <c r="L2001" s="9">
        <v>67.585400000000007</v>
      </c>
      <c r="M2001" s="9">
        <v>29.388059999999999</v>
      </c>
      <c r="N2001" s="9" t="s">
        <v>8</v>
      </c>
      <c r="O2001" s="9" t="s">
        <v>106</v>
      </c>
      <c r="P2001" s="9" t="s">
        <v>8</v>
      </c>
      <c r="Q2001" s="9"/>
      <c r="R2001" s="9"/>
      <c r="S2001" s="9">
        <v>5</v>
      </c>
      <c r="T2001" s="35" t="s">
        <v>1590</v>
      </c>
      <c r="U2001" s="9">
        <v>63750</v>
      </c>
      <c r="V2001" s="9" t="s">
        <v>258</v>
      </c>
      <c r="W2001" s="141" t="s">
        <v>11</v>
      </c>
      <c r="X2001" s="9"/>
    </row>
    <row r="2002" spans="1:24" s="4" customFormat="1" ht="80.099999999999994" customHeight="1" x14ac:dyDescent="0.25">
      <c r="A2002" s="9">
        <f t="shared" si="556"/>
        <v>1959</v>
      </c>
      <c r="B2002" s="9">
        <f t="shared" si="556"/>
        <v>7</v>
      </c>
      <c r="C2002" s="9" t="s">
        <v>109</v>
      </c>
      <c r="D2002" s="9" t="s">
        <v>6553</v>
      </c>
      <c r="E2002" s="9" t="s">
        <v>6553</v>
      </c>
      <c r="F2002" s="9" t="s">
        <v>8343</v>
      </c>
      <c r="G2002" s="9" t="s">
        <v>6609</v>
      </c>
      <c r="H2002" s="9" t="s">
        <v>8528</v>
      </c>
      <c r="I2002" s="9" t="s">
        <v>8529</v>
      </c>
      <c r="J2002" s="9" t="s">
        <v>8530</v>
      </c>
      <c r="K2002" s="9" t="s">
        <v>8343</v>
      </c>
      <c r="L2002" s="9">
        <v>68.553030000000007</v>
      </c>
      <c r="M2002" s="9">
        <v>29.944604999999999</v>
      </c>
      <c r="N2002" s="9" t="s">
        <v>8</v>
      </c>
      <c r="O2002" s="9" t="s">
        <v>106</v>
      </c>
      <c r="P2002" s="9" t="s">
        <v>8</v>
      </c>
      <c r="Q2002" s="9"/>
      <c r="R2002" s="9"/>
      <c r="S2002" s="9">
        <v>5</v>
      </c>
      <c r="T2002" s="35" t="s">
        <v>1590</v>
      </c>
      <c r="U2002" s="9">
        <v>63750</v>
      </c>
      <c r="V2002" s="9" t="s">
        <v>258</v>
      </c>
      <c r="W2002" s="141" t="s">
        <v>11</v>
      </c>
      <c r="X2002" s="9"/>
    </row>
    <row r="2003" spans="1:24" s="4" customFormat="1" ht="80.099999999999994" customHeight="1" x14ac:dyDescent="0.25">
      <c r="A2003" s="9">
        <f t="shared" si="556"/>
        <v>1960</v>
      </c>
      <c r="B2003" s="9">
        <f t="shared" si="556"/>
        <v>8</v>
      </c>
      <c r="C2003" s="9" t="s">
        <v>109</v>
      </c>
      <c r="D2003" s="9" t="s">
        <v>6553</v>
      </c>
      <c r="E2003" s="9" t="s">
        <v>6553</v>
      </c>
      <c r="F2003" s="9" t="s">
        <v>8232</v>
      </c>
      <c r="G2003" s="9" t="s">
        <v>6609</v>
      </c>
      <c r="H2003" s="9" t="s">
        <v>8531</v>
      </c>
      <c r="I2003" s="9" t="s">
        <v>8532</v>
      </c>
      <c r="J2003" s="9" t="s">
        <v>8533</v>
      </c>
      <c r="K2003" s="9" t="s">
        <v>8232</v>
      </c>
      <c r="L2003" s="9">
        <v>68.125479999999996</v>
      </c>
      <c r="M2003" s="9">
        <v>29.927900000000001</v>
      </c>
      <c r="N2003" s="9" t="s">
        <v>8</v>
      </c>
      <c r="O2003" s="9" t="s">
        <v>106</v>
      </c>
      <c r="P2003" s="9" t="s">
        <v>8</v>
      </c>
      <c r="Q2003" s="9"/>
      <c r="R2003" s="9"/>
      <c r="S2003" s="9">
        <v>5</v>
      </c>
      <c r="T2003" s="35" t="s">
        <v>1590</v>
      </c>
      <c r="U2003" s="9">
        <v>63750</v>
      </c>
      <c r="V2003" s="9" t="s">
        <v>258</v>
      </c>
      <c r="W2003" s="141" t="s">
        <v>11</v>
      </c>
      <c r="X2003" s="9"/>
    </row>
    <row r="2004" spans="1:24" s="4" customFormat="1" ht="80.099999999999994" customHeight="1" x14ac:dyDescent="0.25">
      <c r="A2004" s="9">
        <f t="shared" si="556"/>
        <v>1961</v>
      </c>
      <c r="B2004" s="9">
        <f t="shared" si="556"/>
        <v>9</v>
      </c>
      <c r="C2004" s="9" t="s">
        <v>109</v>
      </c>
      <c r="D2004" s="9" t="s">
        <v>6553</v>
      </c>
      <c r="E2004" s="9" t="s">
        <v>6553</v>
      </c>
      <c r="F2004" s="9" t="s">
        <v>6608</v>
      </c>
      <c r="G2004" s="9" t="s">
        <v>6609</v>
      </c>
      <c r="H2004" s="9" t="s">
        <v>8223</v>
      </c>
      <c r="I2004" s="9" t="s">
        <v>8224</v>
      </c>
      <c r="J2004" s="9" t="s">
        <v>8534</v>
      </c>
      <c r="K2004" s="9" t="s">
        <v>6608</v>
      </c>
      <c r="L2004" s="28">
        <v>674958.47</v>
      </c>
      <c r="M2004" s="28">
        <v>293444.14299999998</v>
      </c>
      <c r="N2004" s="9" t="s">
        <v>8</v>
      </c>
      <c r="O2004" s="9" t="s">
        <v>106</v>
      </c>
      <c r="P2004" s="9" t="s">
        <v>8</v>
      </c>
      <c r="Q2004" s="9"/>
      <c r="R2004" s="9"/>
      <c r="S2004" s="9">
        <v>5</v>
      </c>
      <c r="T2004" s="35" t="s">
        <v>1590</v>
      </c>
      <c r="U2004" s="9">
        <v>63750</v>
      </c>
      <c r="V2004" s="9" t="s">
        <v>258</v>
      </c>
      <c r="W2004" s="141" t="s">
        <v>11</v>
      </c>
      <c r="X2004" s="9"/>
    </row>
    <row r="2005" spans="1:24" s="4" customFormat="1" ht="80.099999999999994" customHeight="1" x14ac:dyDescent="0.25">
      <c r="A2005" s="9">
        <f t="shared" si="556"/>
        <v>1962</v>
      </c>
      <c r="B2005" s="9">
        <f t="shared" si="556"/>
        <v>10</v>
      </c>
      <c r="C2005" s="9" t="s">
        <v>109</v>
      </c>
      <c r="D2005" s="9" t="s">
        <v>6553</v>
      </c>
      <c r="E2005" s="9" t="s">
        <v>6553</v>
      </c>
      <c r="F2005" s="9" t="s">
        <v>8232</v>
      </c>
      <c r="G2005" s="9" t="s">
        <v>6609</v>
      </c>
      <c r="H2005" s="28" t="s">
        <v>6119</v>
      </c>
      <c r="I2005" s="9" t="s">
        <v>8535</v>
      </c>
      <c r="J2005" s="9" t="s">
        <v>8536</v>
      </c>
      <c r="K2005" s="9" t="s">
        <v>8232</v>
      </c>
      <c r="L2005" s="9">
        <v>675438.29</v>
      </c>
      <c r="M2005" s="9">
        <v>293789.90999999997</v>
      </c>
      <c r="N2005" s="9" t="s">
        <v>8</v>
      </c>
      <c r="O2005" s="9" t="s">
        <v>106</v>
      </c>
      <c r="P2005" s="9" t="s">
        <v>8</v>
      </c>
      <c r="Q2005" s="9"/>
      <c r="R2005" s="9"/>
      <c r="S2005" s="9">
        <v>5</v>
      </c>
      <c r="T2005" s="35" t="s">
        <v>1590</v>
      </c>
      <c r="U2005" s="9">
        <v>63750</v>
      </c>
      <c r="V2005" s="9" t="s">
        <v>258</v>
      </c>
      <c r="W2005" s="141" t="s">
        <v>11</v>
      </c>
      <c r="X2005" s="9"/>
    </row>
    <row r="2006" spans="1:24" s="4" customFormat="1" ht="80.099999999999994" customHeight="1" x14ac:dyDescent="0.25">
      <c r="A2006" s="9">
        <f t="shared" si="556"/>
        <v>1963</v>
      </c>
      <c r="B2006" s="9">
        <f t="shared" si="556"/>
        <v>11</v>
      </c>
      <c r="C2006" s="9" t="s">
        <v>109</v>
      </c>
      <c r="D2006" s="9" t="s">
        <v>6553</v>
      </c>
      <c r="E2006" s="9" t="s">
        <v>6553</v>
      </c>
      <c r="F2006" s="9" t="s">
        <v>8179</v>
      </c>
      <c r="G2006" s="9" t="s">
        <v>6609</v>
      </c>
      <c r="H2006" s="9" t="s">
        <v>8537</v>
      </c>
      <c r="I2006" s="9" t="s">
        <v>8538</v>
      </c>
      <c r="J2006" s="9" t="s">
        <v>8539</v>
      </c>
      <c r="K2006" s="9" t="s">
        <v>8179</v>
      </c>
      <c r="L2006" s="9">
        <v>675750.04</v>
      </c>
      <c r="M2006" s="9">
        <v>293688.06</v>
      </c>
      <c r="N2006" s="9" t="s">
        <v>8</v>
      </c>
      <c r="O2006" s="9" t="s">
        <v>106</v>
      </c>
      <c r="P2006" s="9" t="s">
        <v>8</v>
      </c>
      <c r="Q2006" s="9"/>
      <c r="R2006" s="9"/>
      <c r="S2006" s="9">
        <v>5</v>
      </c>
      <c r="T2006" s="35" t="s">
        <v>1590</v>
      </c>
      <c r="U2006" s="9">
        <v>63750</v>
      </c>
      <c r="V2006" s="9" t="s">
        <v>258</v>
      </c>
      <c r="W2006" s="141" t="s">
        <v>11</v>
      </c>
      <c r="X2006" s="9"/>
    </row>
    <row r="2007" spans="1:24" s="4" customFormat="1" ht="80.099999999999994" customHeight="1" x14ac:dyDescent="0.25">
      <c r="A2007" s="9">
        <f t="shared" si="556"/>
        <v>1964</v>
      </c>
      <c r="B2007" s="9">
        <f t="shared" si="556"/>
        <v>12</v>
      </c>
      <c r="C2007" s="9" t="s">
        <v>109</v>
      </c>
      <c r="D2007" s="9" t="s">
        <v>6553</v>
      </c>
      <c r="E2007" s="9" t="s">
        <v>6553</v>
      </c>
      <c r="F2007" s="9" t="s">
        <v>6647</v>
      </c>
      <c r="G2007" s="9" t="s">
        <v>6648</v>
      </c>
      <c r="H2007" s="9" t="s">
        <v>8540</v>
      </c>
      <c r="I2007" s="9" t="s">
        <v>8541</v>
      </c>
      <c r="J2007" s="9" t="s">
        <v>8542</v>
      </c>
      <c r="K2007" s="9" t="s">
        <v>6647</v>
      </c>
      <c r="L2007" s="9">
        <v>68.5635367</v>
      </c>
      <c r="M2007" s="9">
        <v>293324553</v>
      </c>
      <c r="N2007" s="9" t="s">
        <v>8</v>
      </c>
      <c r="O2007" s="9" t="s">
        <v>106</v>
      </c>
      <c r="P2007" s="9" t="s">
        <v>8</v>
      </c>
      <c r="Q2007" s="9"/>
      <c r="R2007" s="9"/>
      <c r="S2007" s="9">
        <v>5</v>
      </c>
      <c r="T2007" s="35" t="s">
        <v>1590</v>
      </c>
      <c r="U2007" s="9">
        <v>63750</v>
      </c>
      <c r="V2007" s="9" t="s">
        <v>258</v>
      </c>
      <c r="W2007" s="141" t="s">
        <v>11</v>
      </c>
      <c r="X2007" s="9"/>
    </row>
    <row r="2008" spans="1:24" s="4" customFormat="1" ht="80.099999999999994" customHeight="1" x14ac:dyDescent="0.25">
      <c r="A2008" s="9">
        <f t="shared" si="556"/>
        <v>1965</v>
      </c>
      <c r="B2008" s="9">
        <f t="shared" si="556"/>
        <v>13</v>
      </c>
      <c r="C2008" s="9" t="s">
        <v>109</v>
      </c>
      <c r="D2008" s="9" t="s">
        <v>6553</v>
      </c>
      <c r="E2008" s="9" t="s">
        <v>6553</v>
      </c>
      <c r="F2008" s="9" t="s">
        <v>8218</v>
      </c>
      <c r="G2008" s="9" t="s">
        <v>6648</v>
      </c>
      <c r="H2008" s="9" t="s">
        <v>8543</v>
      </c>
      <c r="I2008" s="9" t="s">
        <v>8194</v>
      </c>
      <c r="J2008" s="9" t="s">
        <v>8544</v>
      </c>
      <c r="K2008" s="9" t="s">
        <v>8218</v>
      </c>
      <c r="L2008" s="9">
        <v>68.661925999999994</v>
      </c>
      <c r="M2008" s="9">
        <v>293824326</v>
      </c>
      <c r="N2008" s="9" t="s">
        <v>8</v>
      </c>
      <c r="O2008" s="9" t="s">
        <v>106</v>
      </c>
      <c r="P2008" s="9" t="s">
        <v>8</v>
      </c>
      <c r="Q2008" s="9"/>
      <c r="R2008" s="9"/>
      <c r="S2008" s="9">
        <v>5</v>
      </c>
      <c r="T2008" s="35" t="s">
        <v>1590</v>
      </c>
      <c r="U2008" s="9">
        <v>63750</v>
      </c>
      <c r="V2008" s="9" t="s">
        <v>258</v>
      </c>
      <c r="W2008" s="141" t="s">
        <v>11</v>
      </c>
      <c r="X2008" s="9"/>
    </row>
    <row r="2009" spans="1:24" s="4" customFormat="1" ht="80.099999999999994" customHeight="1" x14ac:dyDescent="0.25">
      <c r="A2009" s="9">
        <f t="shared" si="556"/>
        <v>1966</v>
      </c>
      <c r="B2009" s="9">
        <f t="shared" si="556"/>
        <v>14</v>
      </c>
      <c r="C2009" s="9" t="s">
        <v>109</v>
      </c>
      <c r="D2009" s="9" t="s">
        <v>6553</v>
      </c>
      <c r="E2009" s="9" t="s">
        <v>6553</v>
      </c>
      <c r="F2009" s="9" t="s">
        <v>8252</v>
      </c>
      <c r="G2009" s="9" t="s">
        <v>8246</v>
      </c>
      <c r="H2009" s="9" t="s">
        <v>8545</v>
      </c>
      <c r="I2009" s="9" t="s">
        <v>8546</v>
      </c>
      <c r="J2009" s="9" t="s">
        <v>8547</v>
      </c>
      <c r="K2009" s="9" t="s">
        <v>8252</v>
      </c>
      <c r="L2009" s="9" t="s">
        <v>8548</v>
      </c>
      <c r="M2009" s="9">
        <v>29.43336</v>
      </c>
      <c r="N2009" s="9" t="s">
        <v>8</v>
      </c>
      <c r="O2009" s="9" t="s">
        <v>106</v>
      </c>
      <c r="P2009" s="9" t="s">
        <v>8</v>
      </c>
      <c r="Q2009" s="9"/>
      <c r="R2009" s="9"/>
      <c r="S2009" s="9">
        <v>5</v>
      </c>
      <c r="T2009" s="35" t="s">
        <v>1590</v>
      </c>
      <c r="U2009" s="9">
        <v>63750</v>
      </c>
      <c r="V2009" s="9" t="s">
        <v>258</v>
      </c>
      <c r="W2009" s="141" t="s">
        <v>11</v>
      </c>
      <c r="X2009" s="9"/>
    </row>
    <row r="2010" spans="1:24" s="4" customFormat="1" ht="80.099999999999994" customHeight="1" x14ac:dyDescent="0.25">
      <c r="A2010" s="9">
        <f t="shared" si="556"/>
        <v>1967</v>
      </c>
      <c r="B2010" s="9">
        <f t="shared" si="556"/>
        <v>15</v>
      </c>
      <c r="C2010" s="9" t="s">
        <v>109</v>
      </c>
      <c r="D2010" s="9" t="s">
        <v>6553</v>
      </c>
      <c r="E2010" s="9" t="s">
        <v>6553</v>
      </c>
      <c r="F2010" s="9" t="s">
        <v>6608</v>
      </c>
      <c r="G2010" s="9" t="s">
        <v>6609</v>
      </c>
      <c r="H2010" s="9" t="s">
        <v>8549</v>
      </c>
      <c r="I2010" s="9" t="s">
        <v>8550</v>
      </c>
      <c r="J2010" s="28" t="s">
        <v>8527</v>
      </c>
      <c r="K2010" s="9" t="s">
        <v>6608</v>
      </c>
      <c r="L2010" s="9" t="s">
        <v>8551</v>
      </c>
      <c r="M2010" s="9">
        <v>29.436806000000001</v>
      </c>
      <c r="N2010" s="9" t="s">
        <v>8</v>
      </c>
      <c r="O2010" s="9" t="s">
        <v>106</v>
      </c>
      <c r="P2010" s="9" t="s">
        <v>8</v>
      </c>
      <c r="Q2010" s="9"/>
      <c r="R2010" s="9"/>
      <c r="S2010" s="9">
        <v>5</v>
      </c>
      <c r="T2010" s="35" t="s">
        <v>1590</v>
      </c>
      <c r="U2010" s="9">
        <v>63750</v>
      </c>
      <c r="V2010" s="9" t="s">
        <v>258</v>
      </c>
      <c r="W2010" s="141" t="s">
        <v>11</v>
      </c>
      <c r="X2010" s="9"/>
    </row>
    <row r="2011" spans="1:24" s="4" customFormat="1" ht="80.099999999999994" customHeight="1" x14ac:dyDescent="0.25">
      <c r="A2011" s="9">
        <f t="shared" si="556"/>
        <v>1968</v>
      </c>
      <c r="B2011" s="9">
        <f t="shared" si="556"/>
        <v>16</v>
      </c>
      <c r="C2011" s="9" t="s">
        <v>109</v>
      </c>
      <c r="D2011" s="9" t="s">
        <v>6553</v>
      </c>
      <c r="E2011" s="9" t="s">
        <v>6553</v>
      </c>
      <c r="F2011" s="9" t="s">
        <v>6608</v>
      </c>
      <c r="G2011" s="9" t="s">
        <v>6609</v>
      </c>
      <c r="H2011" s="9" t="s">
        <v>8552</v>
      </c>
      <c r="I2011" s="9" t="s">
        <v>8553</v>
      </c>
      <c r="J2011" s="9" t="s">
        <v>8554</v>
      </c>
      <c r="K2011" s="9" t="s">
        <v>6608</v>
      </c>
      <c r="L2011" s="9" t="s">
        <v>8555</v>
      </c>
      <c r="M2011" s="9">
        <v>29.946504999999998</v>
      </c>
      <c r="N2011" s="9" t="s">
        <v>8</v>
      </c>
      <c r="O2011" s="9" t="s">
        <v>106</v>
      </c>
      <c r="P2011" s="9" t="s">
        <v>8</v>
      </c>
      <c r="Q2011" s="9"/>
      <c r="R2011" s="9"/>
      <c r="S2011" s="9">
        <v>5</v>
      </c>
      <c r="T2011" s="35" t="s">
        <v>1590</v>
      </c>
      <c r="U2011" s="9">
        <v>63750</v>
      </c>
      <c r="V2011" s="9" t="s">
        <v>258</v>
      </c>
      <c r="W2011" s="141" t="s">
        <v>11</v>
      </c>
      <c r="X2011" s="9"/>
    </row>
    <row r="2012" spans="1:24" s="4" customFormat="1" ht="80.099999999999994" customHeight="1" x14ac:dyDescent="0.25">
      <c r="A2012" s="9">
        <f t="shared" si="556"/>
        <v>1969</v>
      </c>
      <c r="B2012" s="9">
        <f t="shared" si="556"/>
        <v>17</v>
      </c>
      <c r="C2012" s="9" t="s">
        <v>109</v>
      </c>
      <c r="D2012" s="9" t="s">
        <v>6553</v>
      </c>
      <c r="E2012" s="9" t="s">
        <v>6553</v>
      </c>
      <c r="F2012" s="9" t="s">
        <v>8246</v>
      </c>
      <c r="G2012" s="9" t="s">
        <v>8246</v>
      </c>
      <c r="H2012" s="9" t="s">
        <v>5296</v>
      </c>
      <c r="I2012" s="9" t="s">
        <v>8556</v>
      </c>
      <c r="J2012" s="9" t="s">
        <v>8323</v>
      </c>
      <c r="K2012" s="9" t="s">
        <v>8246</v>
      </c>
      <c r="L2012" s="9">
        <v>68.488560000000007</v>
      </c>
      <c r="M2012" s="9">
        <v>29.927364600000001</v>
      </c>
      <c r="N2012" s="9" t="s">
        <v>8</v>
      </c>
      <c r="O2012" s="9" t="s">
        <v>106</v>
      </c>
      <c r="P2012" s="9" t="s">
        <v>8</v>
      </c>
      <c r="Q2012" s="9"/>
      <c r="R2012" s="9"/>
      <c r="S2012" s="9">
        <v>5</v>
      </c>
      <c r="T2012" s="35" t="s">
        <v>1590</v>
      </c>
      <c r="U2012" s="9">
        <v>63750</v>
      </c>
      <c r="V2012" s="9" t="s">
        <v>258</v>
      </c>
      <c r="W2012" s="141" t="s">
        <v>11</v>
      </c>
      <c r="X2012" s="9"/>
    </row>
    <row r="2013" spans="1:24" s="4" customFormat="1" ht="80.099999999999994" customHeight="1" x14ac:dyDescent="0.25">
      <c r="A2013" s="9">
        <f t="shared" si="556"/>
        <v>1970</v>
      </c>
      <c r="B2013" s="9">
        <f t="shared" si="556"/>
        <v>18</v>
      </c>
      <c r="C2013" s="9" t="s">
        <v>109</v>
      </c>
      <c r="D2013" s="9" t="s">
        <v>6553</v>
      </c>
      <c r="E2013" s="9" t="s">
        <v>6553</v>
      </c>
      <c r="F2013" s="9" t="s">
        <v>8232</v>
      </c>
      <c r="G2013" s="9" t="s">
        <v>6609</v>
      </c>
      <c r="H2013" s="9" t="s">
        <v>8233</v>
      </c>
      <c r="I2013" s="9" t="s">
        <v>8557</v>
      </c>
      <c r="J2013" s="9" t="s">
        <v>8558</v>
      </c>
      <c r="K2013" s="9" t="s">
        <v>8232</v>
      </c>
      <c r="L2013" s="9" t="s">
        <v>8559</v>
      </c>
      <c r="M2013" s="9">
        <v>29.345256500000001</v>
      </c>
      <c r="N2013" s="9" t="s">
        <v>8</v>
      </c>
      <c r="O2013" s="9" t="s">
        <v>106</v>
      </c>
      <c r="P2013" s="9" t="s">
        <v>8</v>
      </c>
      <c r="Q2013" s="9"/>
      <c r="R2013" s="9"/>
      <c r="S2013" s="9">
        <v>5</v>
      </c>
      <c r="T2013" s="35" t="s">
        <v>1590</v>
      </c>
      <c r="U2013" s="9">
        <v>63750</v>
      </c>
      <c r="V2013" s="9" t="s">
        <v>258</v>
      </c>
      <c r="W2013" s="141" t="s">
        <v>11</v>
      </c>
      <c r="X2013" s="9"/>
    </row>
    <row r="2014" spans="1:24" s="4" customFormat="1" ht="80.099999999999994" customHeight="1" x14ac:dyDescent="0.25">
      <c r="A2014" s="9">
        <f t="shared" ref="A2014:B2029" si="557">A2013+1</f>
        <v>1971</v>
      </c>
      <c r="B2014" s="9">
        <f t="shared" si="557"/>
        <v>19</v>
      </c>
      <c r="C2014" s="9" t="s">
        <v>109</v>
      </c>
      <c r="D2014" s="9" t="s">
        <v>6553</v>
      </c>
      <c r="E2014" s="9" t="s">
        <v>6553</v>
      </c>
      <c r="F2014" s="9" t="s">
        <v>6672</v>
      </c>
      <c r="G2014" s="9" t="s">
        <v>6648</v>
      </c>
      <c r="H2014" s="9" t="s">
        <v>8560</v>
      </c>
      <c r="I2014" s="9" t="s">
        <v>8561</v>
      </c>
      <c r="J2014" s="9" t="s">
        <v>8562</v>
      </c>
      <c r="K2014" s="9" t="s">
        <v>6672</v>
      </c>
      <c r="L2014" s="9">
        <v>67.195346999999998</v>
      </c>
      <c r="M2014" s="9">
        <v>29.388413</v>
      </c>
      <c r="N2014" s="9" t="s">
        <v>8</v>
      </c>
      <c r="O2014" s="9" t="s">
        <v>106</v>
      </c>
      <c r="P2014" s="9" t="s">
        <v>8</v>
      </c>
      <c r="Q2014" s="9"/>
      <c r="R2014" s="9"/>
      <c r="S2014" s="9">
        <v>5</v>
      </c>
      <c r="T2014" s="35" t="s">
        <v>1590</v>
      </c>
      <c r="U2014" s="9">
        <v>63750</v>
      </c>
      <c r="V2014" s="9" t="s">
        <v>258</v>
      </c>
      <c r="W2014" s="141" t="s">
        <v>11</v>
      </c>
      <c r="X2014" s="9"/>
    </row>
    <row r="2015" spans="1:24" s="4" customFormat="1" ht="80.099999999999994" customHeight="1" x14ac:dyDescent="0.25">
      <c r="A2015" s="9">
        <f t="shared" si="557"/>
        <v>1972</v>
      </c>
      <c r="B2015" s="9">
        <f t="shared" si="557"/>
        <v>20</v>
      </c>
      <c r="C2015" s="9" t="s">
        <v>109</v>
      </c>
      <c r="D2015" s="9" t="s">
        <v>6553</v>
      </c>
      <c r="E2015" s="9" t="s">
        <v>6553</v>
      </c>
      <c r="F2015" s="9" t="s">
        <v>6672</v>
      </c>
      <c r="G2015" s="9" t="s">
        <v>6648</v>
      </c>
      <c r="H2015" s="9" t="s">
        <v>2143</v>
      </c>
      <c r="I2015" s="9" t="s">
        <v>8561</v>
      </c>
      <c r="J2015" s="9" t="s">
        <v>8563</v>
      </c>
      <c r="K2015" s="9" t="s">
        <v>6672</v>
      </c>
      <c r="L2015" s="9">
        <v>67.154329000000004</v>
      </c>
      <c r="M2015" s="9">
        <v>29.377410000000001</v>
      </c>
      <c r="N2015" s="9" t="s">
        <v>8</v>
      </c>
      <c r="O2015" s="9" t="s">
        <v>106</v>
      </c>
      <c r="P2015" s="9" t="s">
        <v>8</v>
      </c>
      <c r="Q2015" s="9"/>
      <c r="R2015" s="9"/>
      <c r="S2015" s="9">
        <v>5</v>
      </c>
      <c r="T2015" s="35" t="s">
        <v>1590</v>
      </c>
      <c r="U2015" s="9">
        <v>63750</v>
      </c>
      <c r="V2015" s="9" t="s">
        <v>258</v>
      </c>
      <c r="W2015" s="141" t="s">
        <v>11</v>
      </c>
      <c r="X2015" s="9"/>
    </row>
    <row r="2016" spans="1:24" s="4" customFormat="1" ht="80.099999999999994" customHeight="1" x14ac:dyDescent="0.25">
      <c r="A2016" s="9">
        <f t="shared" si="557"/>
        <v>1973</v>
      </c>
      <c r="B2016" s="9">
        <f t="shared" si="557"/>
        <v>21</v>
      </c>
      <c r="C2016" s="9" t="s">
        <v>109</v>
      </c>
      <c r="D2016" s="9" t="s">
        <v>6553</v>
      </c>
      <c r="E2016" s="9" t="s">
        <v>6553</v>
      </c>
      <c r="F2016" s="9" t="s">
        <v>6648</v>
      </c>
      <c r="G2016" s="9" t="s">
        <v>6648</v>
      </c>
      <c r="H2016" s="9" t="s">
        <v>2839</v>
      </c>
      <c r="I2016" s="9" t="s">
        <v>8463</v>
      </c>
      <c r="J2016" s="9" t="s">
        <v>8244</v>
      </c>
      <c r="K2016" s="9" t="s">
        <v>6648</v>
      </c>
      <c r="L2016" s="9">
        <v>67.587400000000002</v>
      </c>
      <c r="M2016" s="9">
        <v>29.371805999999999</v>
      </c>
      <c r="N2016" s="9" t="s">
        <v>8</v>
      </c>
      <c r="O2016" s="9" t="s">
        <v>106</v>
      </c>
      <c r="P2016" s="9" t="s">
        <v>8</v>
      </c>
      <c r="Q2016" s="9"/>
      <c r="R2016" s="9"/>
      <c r="S2016" s="9">
        <v>5</v>
      </c>
      <c r="T2016" s="35" t="s">
        <v>1590</v>
      </c>
      <c r="U2016" s="9">
        <v>63750</v>
      </c>
      <c r="V2016" s="9" t="s">
        <v>258</v>
      </c>
      <c r="W2016" s="141" t="s">
        <v>11</v>
      </c>
      <c r="X2016" s="9"/>
    </row>
    <row r="2017" spans="1:24" s="4" customFormat="1" ht="80.099999999999994" customHeight="1" x14ac:dyDescent="0.25">
      <c r="A2017" s="9">
        <f t="shared" si="557"/>
        <v>1974</v>
      </c>
      <c r="B2017" s="9">
        <f t="shared" si="557"/>
        <v>22</v>
      </c>
      <c r="C2017" s="9" t="s">
        <v>109</v>
      </c>
      <c r="D2017" s="9" t="s">
        <v>6553</v>
      </c>
      <c r="E2017" s="9" t="s">
        <v>6553</v>
      </c>
      <c r="F2017" s="9" t="s">
        <v>6648</v>
      </c>
      <c r="G2017" s="9" t="s">
        <v>6648</v>
      </c>
      <c r="H2017" s="9" t="s">
        <v>8564</v>
      </c>
      <c r="I2017" s="9" t="s">
        <v>8458</v>
      </c>
      <c r="J2017" s="9" t="s">
        <v>8459</v>
      </c>
      <c r="K2017" s="9" t="s">
        <v>6648</v>
      </c>
      <c r="L2017" s="9">
        <v>68.354669999999999</v>
      </c>
      <c r="M2017" s="9">
        <v>29.3214553</v>
      </c>
      <c r="N2017" s="9" t="s">
        <v>8</v>
      </c>
      <c r="O2017" s="9" t="s">
        <v>106</v>
      </c>
      <c r="P2017" s="9" t="s">
        <v>8</v>
      </c>
      <c r="Q2017" s="9"/>
      <c r="R2017" s="9"/>
      <c r="S2017" s="9">
        <v>5</v>
      </c>
      <c r="T2017" s="35" t="s">
        <v>1590</v>
      </c>
      <c r="U2017" s="9">
        <v>63750</v>
      </c>
      <c r="V2017" s="9" t="s">
        <v>258</v>
      </c>
      <c r="W2017" s="141" t="s">
        <v>11</v>
      </c>
      <c r="X2017" s="9"/>
    </row>
    <row r="2018" spans="1:24" s="4" customFormat="1" ht="80.099999999999994" customHeight="1" x14ac:dyDescent="0.25">
      <c r="A2018" s="9">
        <f>A2017+1</f>
        <v>1975</v>
      </c>
      <c r="B2018" s="9">
        <f>B2017+1</f>
        <v>23</v>
      </c>
      <c r="C2018" s="9" t="s">
        <v>109</v>
      </c>
      <c r="D2018" s="9" t="s">
        <v>6553</v>
      </c>
      <c r="E2018" s="9" t="s">
        <v>6553</v>
      </c>
      <c r="F2018" s="9" t="s">
        <v>8565</v>
      </c>
      <c r="G2018" s="9" t="s">
        <v>6609</v>
      </c>
      <c r="H2018" s="9" t="s">
        <v>8566</v>
      </c>
      <c r="I2018" s="9" t="s">
        <v>8567</v>
      </c>
      <c r="J2018" s="9" t="s">
        <v>8568</v>
      </c>
      <c r="K2018" s="9" t="s">
        <v>8565</v>
      </c>
      <c r="L2018" s="9">
        <v>68.618260000000006</v>
      </c>
      <c r="M2018" s="9">
        <v>29.321259999999999</v>
      </c>
      <c r="N2018" s="9" t="s">
        <v>8</v>
      </c>
      <c r="O2018" s="9" t="s">
        <v>106</v>
      </c>
      <c r="P2018" s="9" t="s">
        <v>8</v>
      </c>
      <c r="Q2018" s="9"/>
      <c r="R2018" s="9"/>
      <c r="S2018" s="9">
        <v>5</v>
      </c>
      <c r="T2018" s="35" t="s">
        <v>1590</v>
      </c>
      <c r="U2018" s="9">
        <v>63750</v>
      </c>
      <c r="V2018" s="9" t="s">
        <v>258</v>
      </c>
      <c r="W2018" s="141" t="s">
        <v>11</v>
      </c>
      <c r="X2018" s="9"/>
    </row>
    <row r="2019" spans="1:24" s="4" customFormat="1" ht="80.099999999999994" customHeight="1" x14ac:dyDescent="0.25">
      <c r="A2019" s="9">
        <f t="shared" si="557"/>
        <v>1976</v>
      </c>
      <c r="B2019" s="9">
        <f t="shared" si="557"/>
        <v>24</v>
      </c>
      <c r="C2019" s="9" t="s">
        <v>109</v>
      </c>
      <c r="D2019" s="9" t="s">
        <v>6553</v>
      </c>
      <c r="E2019" s="9" t="s">
        <v>6553</v>
      </c>
      <c r="F2019" s="9" t="s">
        <v>8179</v>
      </c>
      <c r="G2019" s="9" t="s">
        <v>6609</v>
      </c>
      <c r="H2019" s="9" t="s">
        <v>8537</v>
      </c>
      <c r="I2019" s="9" t="s">
        <v>8538</v>
      </c>
      <c r="J2019" s="9" t="s">
        <v>8539</v>
      </c>
      <c r="K2019" s="9" t="s">
        <v>8179</v>
      </c>
      <c r="L2019" s="9">
        <v>68.217140000000001</v>
      </c>
      <c r="M2019" s="9">
        <v>29.033359999999998</v>
      </c>
      <c r="N2019" s="9" t="s">
        <v>8</v>
      </c>
      <c r="O2019" s="9" t="s">
        <v>106</v>
      </c>
      <c r="P2019" s="9" t="s">
        <v>8</v>
      </c>
      <c r="Q2019" s="9"/>
      <c r="R2019" s="9"/>
      <c r="S2019" s="9">
        <v>5</v>
      </c>
      <c r="T2019" s="35" t="s">
        <v>1590</v>
      </c>
      <c r="U2019" s="9">
        <v>63750</v>
      </c>
      <c r="V2019" s="9" t="s">
        <v>258</v>
      </c>
      <c r="W2019" s="141" t="s">
        <v>11</v>
      </c>
      <c r="X2019" s="9"/>
    </row>
    <row r="2020" spans="1:24" s="4" customFormat="1" ht="80.099999999999994" customHeight="1" x14ac:dyDescent="0.25">
      <c r="A2020" s="9">
        <f t="shared" si="557"/>
        <v>1977</v>
      </c>
      <c r="B2020" s="9">
        <f t="shared" si="557"/>
        <v>25</v>
      </c>
      <c r="C2020" s="9" t="s">
        <v>109</v>
      </c>
      <c r="D2020" s="9" t="s">
        <v>6553</v>
      </c>
      <c r="E2020" s="9" t="s">
        <v>6553</v>
      </c>
      <c r="F2020" s="9" t="s">
        <v>8565</v>
      </c>
      <c r="G2020" s="9" t="s">
        <v>6609</v>
      </c>
      <c r="H2020" s="9" t="s">
        <v>8569</v>
      </c>
      <c r="I2020" s="9" t="s">
        <v>8570</v>
      </c>
      <c r="J2020" s="9" t="s">
        <v>8571</v>
      </c>
      <c r="K2020" s="9" t="s">
        <v>8565</v>
      </c>
      <c r="L2020" s="9">
        <v>67.581440000000001</v>
      </c>
      <c r="M2020" s="9">
        <v>29.306806000000002</v>
      </c>
      <c r="N2020" s="9" t="s">
        <v>8</v>
      </c>
      <c r="O2020" s="9" t="s">
        <v>106</v>
      </c>
      <c r="P2020" s="9" t="s">
        <v>8</v>
      </c>
      <c r="Q2020" s="9"/>
      <c r="R2020" s="9"/>
      <c r="S2020" s="9">
        <v>5</v>
      </c>
      <c r="T2020" s="35" t="s">
        <v>1590</v>
      </c>
      <c r="U2020" s="9">
        <v>63750</v>
      </c>
      <c r="V2020" s="9" t="s">
        <v>258</v>
      </c>
      <c r="W2020" s="141" t="s">
        <v>11</v>
      </c>
      <c r="X2020" s="9"/>
    </row>
    <row r="2021" spans="1:24" s="4" customFormat="1" ht="80.099999999999994" customHeight="1" x14ac:dyDescent="0.25">
      <c r="A2021" s="9">
        <f t="shared" si="557"/>
        <v>1978</v>
      </c>
      <c r="B2021" s="9">
        <f t="shared" si="557"/>
        <v>26</v>
      </c>
      <c r="C2021" s="9" t="s">
        <v>109</v>
      </c>
      <c r="D2021" s="9" t="s">
        <v>6553</v>
      </c>
      <c r="E2021" s="9" t="s">
        <v>6553</v>
      </c>
      <c r="F2021" s="9" t="s">
        <v>6608</v>
      </c>
      <c r="G2021" s="9" t="s">
        <v>6609</v>
      </c>
      <c r="H2021" s="9" t="s">
        <v>3372</v>
      </c>
      <c r="I2021" s="9" t="s">
        <v>8572</v>
      </c>
      <c r="J2021" s="28" t="s">
        <v>8527</v>
      </c>
      <c r="K2021" s="9" t="s">
        <v>6608</v>
      </c>
      <c r="L2021" s="9">
        <v>68.533102999999997</v>
      </c>
      <c r="M2021" s="9">
        <v>29.904605</v>
      </c>
      <c r="N2021" s="9" t="s">
        <v>8</v>
      </c>
      <c r="O2021" s="9" t="s">
        <v>106</v>
      </c>
      <c r="P2021" s="9" t="s">
        <v>8</v>
      </c>
      <c r="Q2021" s="9"/>
      <c r="R2021" s="9"/>
      <c r="S2021" s="9">
        <v>5</v>
      </c>
      <c r="T2021" s="35" t="s">
        <v>1590</v>
      </c>
      <c r="U2021" s="9">
        <v>63750</v>
      </c>
      <c r="V2021" s="9" t="s">
        <v>258</v>
      </c>
      <c r="W2021" s="141" t="s">
        <v>11</v>
      </c>
      <c r="X2021" s="9"/>
    </row>
    <row r="2022" spans="1:24" s="4" customFormat="1" ht="80.099999999999994" customHeight="1" x14ac:dyDescent="0.25">
      <c r="A2022" s="9">
        <f t="shared" si="557"/>
        <v>1979</v>
      </c>
      <c r="B2022" s="9">
        <f t="shared" si="557"/>
        <v>27</v>
      </c>
      <c r="C2022" s="9" t="s">
        <v>109</v>
      </c>
      <c r="D2022" s="9" t="s">
        <v>6553</v>
      </c>
      <c r="E2022" s="9" t="s">
        <v>6553</v>
      </c>
      <c r="F2022" s="9" t="s">
        <v>8565</v>
      </c>
      <c r="G2022" s="9" t="s">
        <v>6609</v>
      </c>
      <c r="H2022" s="28" t="s">
        <v>2783</v>
      </c>
      <c r="I2022" s="9" t="s">
        <v>8573</v>
      </c>
      <c r="J2022" s="9" t="s">
        <v>8574</v>
      </c>
      <c r="K2022" s="9" t="s">
        <v>8565</v>
      </c>
      <c r="L2022" s="9">
        <v>68.129856000000004</v>
      </c>
      <c r="M2022" s="9">
        <v>29.923660000000002</v>
      </c>
      <c r="N2022" s="9" t="s">
        <v>8</v>
      </c>
      <c r="O2022" s="9" t="s">
        <v>106</v>
      </c>
      <c r="P2022" s="9" t="s">
        <v>8</v>
      </c>
      <c r="Q2022" s="9"/>
      <c r="R2022" s="9"/>
      <c r="S2022" s="9">
        <v>5</v>
      </c>
      <c r="T2022" s="35" t="s">
        <v>1590</v>
      </c>
      <c r="U2022" s="9">
        <v>63750</v>
      </c>
      <c r="V2022" s="9" t="s">
        <v>258</v>
      </c>
      <c r="W2022" s="141" t="s">
        <v>11</v>
      </c>
      <c r="X2022" s="9"/>
    </row>
    <row r="2023" spans="1:24" s="4" customFormat="1" ht="80.099999999999994" customHeight="1" x14ac:dyDescent="0.25">
      <c r="A2023" s="9">
        <f t="shared" si="557"/>
        <v>1980</v>
      </c>
      <c r="B2023" s="9">
        <f t="shared" si="557"/>
        <v>28</v>
      </c>
      <c r="C2023" s="9" t="s">
        <v>109</v>
      </c>
      <c r="D2023" s="9" t="s">
        <v>6553</v>
      </c>
      <c r="E2023" s="9" t="s">
        <v>6553</v>
      </c>
      <c r="F2023" s="9" t="s">
        <v>8343</v>
      </c>
      <c r="G2023" s="9" t="s">
        <v>6609</v>
      </c>
      <c r="H2023" s="9" t="s">
        <v>8575</v>
      </c>
      <c r="I2023" s="9" t="s">
        <v>8576</v>
      </c>
      <c r="J2023" s="9" t="s">
        <v>8577</v>
      </c>
      <c r="K2023" s="9" t="s">
        <v>8343</v>
      </c>
      <c r="L2023" s="28">
        <v>674953.37</v>
      </c>
      <c r="M2023" s="28" t="s">
        <v>8578</v>
      </c>
      <c r="N2023" s="9" t="s">
        <v>8</v>
      </c>
      <c r="O2023" s="9" t="s">
        <v>106</v>
      </c>
      <c r="P2023" s="9" t="s">
        <v>8</v>
      </c>
      <c r="Q2023" s="9"/>
      <c r="R2023" s="9"/>
      <c r="S2023" s="9">
        <v>5</v>
      </c>
      <c r="T2023" s="35" t="s">
        <v>1590</v>
      </c>
      <c r="U2023" s="9">
        <v>63750</v>
      </c>
      <c r="V2023" s="9" t="s">
        <v>258</v>
      </c>
      <c r="W2023" s="141" t="s">
        <v>11</v>
      </c>
      <c r="X2023" s="9"/>
    </row>
    <row r="2024" spans="1:24" s="4" customFormat="1" ht="80.099999999999994" customHeight="1" x14ac:dyDescent="0.25">
      <c r="A2024" s="9">
        <f>A2023+1</f>
        <v>1981</v>
      </c>
      <c r="B2024" s="9">
        <f>B2023+1</f>
        <v>29</v>
      </c>
      <c r="C2024" s="9" t="s">
        <v>109</v>
      </c>
      <c r="D2024" s="9" t="s">
        <v>6553</v>
      </c>
      <c r="E2024" s="9" t="s">
        <v>6553</v>
      </c>
      <c r="F2024" s="9" t="s">
        <v>8343</v>
      </c>
      <c r="G2024" s="9" t="s">
        <v>6609</v>
      </c>
      <c r="H2024" s="9" t="s">
        <v>8579</v>
      </c>
      <c r="I2024" s="9" t="s">
        <v>8580</v>
      </c>
      <c r="J2024" s="9" t="s">
        <v>8581</v>
      </c>
      <c r="K2024" s="9" t="s">
        <v>8343</v>
      </c>
      <c r="L2024" s="9">
        <v>675439.79</v>
      </c>
      <c r="M2024" s="9" t="s">
        <v>8582</v>
      </c>
      <c r="N2024" s="9" t="s">
        <v>8</v>
      </c>
      <c r="O2024" s="9" t="s">
        <v>106</v>
      </c>
      <c r="P2024" s="9" t="s">
        <v>8</v>
      </c>
      <c r="Q2024" s="9"/>
      <c r="R2024" s="9"/>
      <c r="S2024" s="9">
        <v>5</v>
      </c>
      <c r="T2024" s="35" t="s">
        <v>1590</v>
      </c>
      <c r="U2024" s="9">
        <v>63750</v>
      </c>
      <c r="V2024" s="9" t="s">
        <v>258</v>
      </c>
      <c r="W2024" s="141" t="s">
        <v>11</v>
      </c>
      <c r="X2024" s="9"/>
    </row>
    <row r="2025" spans="1:24" s="4" customFormat="1" ht="80.099999999999994" customHeight="1" x14ac:dyDescent="0.25">
      <c r="A2025" s="9">
        <f t="shared" si="557"/>
        <v>1982</v>
      </c>
      <c r="B2025" s="9">
        <f t="shared" si="557"/>
        <v>30</v>
      </c>
      <c r="C2025" s="9" t="s">
        <v>109</v>
      </c>
      <c r="D2025" s="9" t="s">
        <v>6553</v>
      </c>
      <c r="E2025" s="9" t="s">
        <v>6553</v>
      </c>
      <c r="F2025" s="9" t="s">
        <v>8246</v>
      </c>
      <c r="G2025" s="9" t="s">
        <v>8246</v>
      </c>
      <c r="H2025" s="9" t="s">
        <v>8583</v>
      </c>
      <c r="I2025" s="9" t="s">
        <v>8584</v>
      </c>
      <c r="J2025" s="9" t="s">
        <v>8585</v>
      </c>
      <c r="K2025" s="9" t="s">
        <v>8246</v>
      </c>
      <c r="L2025" s="9">
        <v>675850.54</v>
      </c>
      <c r="M2025" s="9" t="s">
        <v>8586</v>
      </c>
      <c r="N2025" s="9" t="s">
        <v>8</v>
      </c>
      <c r="O2025" s="9" t="s">
        <v>106</v>
      </c>
      <c r="P2025" s="9" t="s">
        <v>8</v>
      </c>
      <c r="Q2025" s="9"/>
      <c r="R2025" s="9"/>
      <c r="S2025" s="9">
        <v>5</v>
      </c>
      <c r="T2025" s="35" t="s">
        <v>1590</v>
      </c>
      <c r="U2025" s="9">
        <v>63750</v>
      </c>
      <c r="V2025" s="9" t="s">
        <v>258</v>
      </c>
      <c r="W2025" s="141" t="s">
        <v>11</v>
      </c>
      <c r="X2025" s="9"/>
    </row>
    <row r="2026" spans="1:24" s="4" customFormat="1" ht="80.099999999999994" customHeight="1" x14ac:dyDescent="0.25">
      <c r="A2026" s="9">
        <f t="shared" si="557"/>
        <v>1983</v>
      </c>
      <c r="B2026" s="9">
        <f t="shared" si="557"/>
        <v>31</v>
      </c>
      <c r="C2026" s="9" t="s">
        <v>109</v>
      </c>
      <c r="D2026" s="9" t="s">
        <v>6553</v>
      </c>
      <c r="E2026" s="9" t="s">
        <v>6553</v>
      </c>
      <c r="F2026" s="9" t="s">
        <v>6608</v>
      </c>
      <c r="G2026" s="9" t="s">
        <v>6609</v>
      </c>
      <c r="H2026" s="9" t="s">
        <v>8587</v>
      </c>
      <c r="I2026" s="9" t="s">
        <v>8588</v>
      </c>
      <c r="J2026" s="9" t="s">
        <v>8589</v>
      </c>
      <c r="K2026" s="9" t="s">
        <v>6608</v>
      </c>
      <c r="L2026" s="9">
        <v>68333.67</v>
      </c>
      <c r="M2026" s="9" t="s">
        <v>8590</v>
      </c>
      <c r="N2026" s="9" t="s">
        <v>8</v>
      </c>
      <c r="O2026" s="9" t="s">
        <v>106</v>
      </c>
      <c r="P2026" s="9" t="s">
        <v>8</v>
      </c>
      <c r="Q2026" s="9"/>
      <c r="R2026" s="9"/>
      <c r="S2026" s="9">
        <v>5</v>
      </c>
      <c r="T2026" s="35" t="s">
        <v>1590</v>
      </c>
      <c r="U2026" s="9">
        <v>63750</v>
      </c>
      <c r="V2026" s="9" t="s">
        <v>258</v>
      </c>
      <c r="W2026" s="141" t="s">
        <v>11</v>
      </c>
      <c r="X2026" s="9"/>
    </row>
    <row r="2027" spans="1:24" s="4" customFormat="1" ht="80.099999999999994" customHeight="1" x14ac:dyDescent="0.25">
      <c r="A2027" s="9">
        <f t="shared" si="557"/>
        <v>1984</v>
      </c>
      <c r="B2027" s="9">
        <f t="shared" si="557"/>
        <v>32</v>
      </c>
      <c r="C2027" s="9" t="s">
        <v>109</v>
      </c>
      <c r="D2027" s="9" t="s">
        <v>6553</v>
      </c>
      <c r="E2027" s="9" t="s">
        <v>6553</v>
      </c>
      <c r="F2027" s="9" t="s">
        <v>8186</v>
      </c>
      <c r="G2027" s="9" t="s">
        <v>6651</v>
      </c>
      <c r="H2027" s="9" t="s">
        <v>8591</v>
      </c>
      <c r="I2027" s="9" t="s">
        <v>8592</v>
      </c>
      <c r="J2027" s="9" t="s">
        <v>8593</v>
      </c>
      <c r="K2027" s="9" t="s">
        <v>8186</v>
      </c>
      <c r="L2027" s="9">
        <v>68719.259999999995</v>
      </c>
      <c r="M2027" s="9" t="s">
        <v>8594</v>
      </c>
      <c r="N2027" s="9" t="s">
        <v>8</v>
      </c>
      <c r="O2027" s="9" t="s">
        <v>106</v>
      </c>
      <c r="P2027" s="9" t="s">
        <v>8</v>
      </c>
      <c r="Q2027" s="9"/>
      <c r="R2027" s="9"/>
      <c r="S2027" s="9">
        <v>5</v>
      </c>
      <c r="T2027" s="35" t="s">
        <v>1590</v>
      </c>
      <c r="U2027" s="9">
        <v>63750</v>
      </c>
      <c r="V2027" s="9" t="s">
        <v>258</v>
      </c>
      <c r="W2027" s="141" t="s">
        <v>11</v>
      </c>
      <c r="X2027" s="9"/>
    </row>
    <row r="2028" spans="1:24" s="4" customFormat="1" ht="80.099999999999994" customHeight="1" x14ac:dyDescent="0.25">
      <c r="A2028" s="9">
        <f t="shared" si="557"/>
        <v>1985</v>
      </c>
      <c r="B2028" s="9">
        <f t="shared" si="557"/>
        <v>33</v>
      </c>
      <c r="C2028" s="9" t="s">
        <v>109</v>
      </c>
      <c r="D2028" s="9" t="s">
        <v>6553</v>
      </c>
      <c r="E2028" s="9" t="s">
        <v>6553</v>
      </c>
      <c r="F2028" s="9" t="s">
        <v>6651</v>
      </c>
      <c r="G2028" s="9" t="s">
        <v>6651</v>
      </c>
      <c r="H2028" s="9" t="s">
        <v>8595</v>
      </c>
      <c r="I2028" s="9" t="s">
        <v>8596</v>
      </c>
      <c r="J2028" s="9" t="s">
        <v>8597</v>
      </c>
      <c r="K2028" s="9" t="s">
        <v>6651</v>
      </c>
      <c r="L2028" s="9">
        <v>682013.14</v>
      </c>
      <c r="M2028" s="9">
        <v>293033.59999999998</v>
      </c>
      <c r="N2028" s="9" t="s">
        <v>8</v>
      </c>
      <c r="O2028" s="9" t="s">
        <v>106</v>
      </c>
      <c r="P2028" s="9" t="s">
        <v>8</v>
      </c>
      <c r="Q2028" s="9"/>
      <c r="R2028" s="9"/>
      <c r="S2028" s="9">
        <v>5</v>
      </c>
      <c r="T2028" s="35" t="s">
        <v>1590</v>
      </c>
      <c r="U2028" s="9">
        <v>63750</v>
      </c>
      <c r="V2028" s="9" t="s">
        <v>258</v>
      </c>
      <c r="W2028" s="141" t="s">
        <v>11</v>
      </c>
      <c r="X2028" s="9"/>
    </row>
    <row r="2029" spans="1:24" s="4" customFormat="1" ht="80.099999999999994" customHeight="1" x14ac:dyDescent="0.25">
      <c r="A2029" s="9">
        <f t="shared" si="557"/>
        <v>1986</v>
      </c>
      <c r="B2029" s="9">
        <f t="shared" si="557"/>
        <v>34</v>
      </c>
      <c r="C2029" s="9" t="s">
        <v>109</v>
      </c>
      <c r="D2029" s="9" t="s">
        <v>6553</v>
      </c>
      <c r="E2029" s="9" t="s">
        <v>6553</v>
      </c>
      <c r="F2029" s="9" t="s">
        <v>6651</v>
      </c>
      <c r="G2029" s="9" t="s">
        <v>6651</v>
      </c>
      <c r="H2029" s="9" t="s">
        <v>8598</v>
      </c>
      <c r="I2029" s="9" t="s">
        <v>8599</v>
      </c>
      <c r="J2029" s="9" t="s">
        <v>8600</v>
      </c>
      <c r="K2029" s="9" t="s">
        <v>6651</v>
      </c>
      <c r="L2029" s="9">
        <v>67580.039999999994</v>
      </c>
      <c r="M2029" s="9">
        <v>29388.06</v>
      </c>
      <c r="N2029" s="9" t="s">
        <v>8</v>
      </c>
      <c r="O2029" s="9" t="s">
        <v>106</v>
      </c>
      <c r="P2029" s="9" t="s">
        <v>8</v>
      </c>
      <c r="Q2029" s="9"/>
      <c r="R2029" s="9"/>
      <c r="S2029" s="9">
        <v>5</v>
      </c>
      <c r="T2029" s="35" t="s">
        <v>1590</v>
      </c>
      <c r="U2029" s="9">
        <v>63750</v>
      </c>
      <c r="V2029" s="9" t="s">
        <v>258</v>
      </c>
      <c r="W2029" s="141" t="s">
        <v>11</v>
      </c>
      <c r="X2029" s="9"/>
    </row>
    <row r="2030" spans="1:24" s="4" customFormat="1" ht="80.099999999999994" customHeight="1" x14ac:dyDescent="0.25">
      <c r="A2030" s="9">
        <f t="shared" ref="A2030:B2045" si="558">A2029+1</f>
        <v>1987</v>
      </c>
      <c r="B2030" s="9">
        <f t="shared" si="558"/>
        <v>35</v>
      </c>
      <c r="C2030" s="9" t="s">
        <v>109</v>
      </c>
      <c r="D2030" s="9" t="s">
        <v>6553</v>
      </c>
      <c r="E2030" s="9" t="s">
        <v>6553</v>
      </c>
      <c r="F2030" s="9" t="s">
        <v>6609</v>
      </c>
      <c r="G2030" s="9" t="s">
        <v>6609</v>
      </c>
      <c r="H2030" s="9" t="s">
        <v>8301</v>
      </c>
      <c r="I2030" s="9" t="s">
        <v>8601</v>
      </c>
      <c r="J2030" s="9" t="s">
        <v>8602</v>
      </c>
      <c r="K2030" s="9" t="s">
        <v>6609</v>
      </c>
      <c r="L2030" s="9">
        <v>685983.03</v>
      </c>
      <c r="M2030" s="9">
        <v>29976.05</v>
      </c>
      <c r="N2030" s="9" t="s">
        <v>8</v>
      </c>
      <c r="O2030" s="9" t="s">
        <v>106</v>
      </c>
      <c r="P2030" s="9" t="s">
        <v>8</v>
      </c>
      <c r="Q2030" s="9"/>
      <c r="R2030" s="9"/>
      <c r="S2030" s="9">
        <v>5</v>
      </c>
      <c r="T2030" s="35" t="s">
        <v>1590</v>
      </c>
      <c r="U2030" s="9">
        <v>63750</v>
      </c>
      <c r="V2030" s="9" t="s">
        <v>258</v>
      </c>
      <c r="W2030" s="141" t="s">
        <v>11</v>
      </c>
      <c r="X2030" s="9"/>
    </row>
    <row r="2031" spans="1:24" s="4" customFormat="1" ht="80.099999999999994" customHeight="1" x14ac:dyDescent="0.25">
      <c r="A2031" s="9">
        <f t="shared" si="558"/>
        <v>1988</v>
      </c>
      <c r="B2031" s="9">
        <f t="shared" si="558"/>
        <v>36</v>
      </c>
      <c r="C2031" s="9" t="s">
        <v>109</v>
      </c>
      <c r="D2031" s="9" t="s">
        <v>6553</v>
      </c>
      <c r="E2031" s="9" t="s">
        <v>6553</v>
      </c>
      <c r="F2031" s="9" t="s">
        <v>6609</v>
      </c>
      <c r="G2031" s="9" t="s">
        <v>6609</v>
      </c>
      <c r="H2031" s="9" t="s">
        <v>8603</v>
      </c>
      <c r="I2031" s="9" t="s">
        <v>8604</v>
      </c>
      <c r="J2031" s="9" t="s">
        <v>8605</v>
      </c>
      <c r="K2031" s="9" t="s">
        <v>6609</v>
      </c>
      <c r="L2031" s="9">
        <v>681788.56</v>
      </c>
      <c r="M2031" s="9" t="s">
        <v>8606</v>
      </c>
      <c r="N2031" s="9" t="s">
        <v>8</v>
      </c>
      <c r="O2031" s="9" t="s">
        <v>106</v>
      </c>
      <c r="P2031" s="9" t="s">
        <v>8</v>
      </c>
      <c r="Q2031" s="9"/>
      <c r="R2031" s="9"/>
      <c r="S2031" s="9">
        <v>5</v>
      </c>
      <c r="T2031" s="35" t="s">
        <v>1590</v>
      </c>
      <c r="U2031" s="9">
        <v>63750</v>
      </c>
      <c r="V2031" s="9" t="s">
        <v>258</v>
      </c>
      <c r="W2031" s="141" t="s">
        <v>11</v>
      </c>
      <c r="X2031" s="9"/>
    </row>
    <row r="2032" spans="1:24" s="4" customFormat="1" ht="80.099999999999994" customHeight="1" x14ac:dyDescent="0.25">
      <c r="A2032" s="9">
        <f t="shared" si="558"/>
        <v>1989</v>
      </c>
      <c r="B2032" s="9">
        <f t="shared" si="558"/>
        <v>37</v>
      </c>
      <c r="C2032" s="9" t="s">
        <v>109</v>
      </c>
      <c r="D2032" s="9" t="s">
        <v>6553</v>
      </c>
      <c r="E2032" s="9" t="s">
        <v>6553</v>
      </c>
      <c r="F2032" s="9" t="s">
        <v>8607</v>
      </c>
      <c r="G2032" s="9" t="s">
        <v>8246</v>
      </c>
      <c r="H2032" s="9" t="s">
        <v>8608</v>
      </c>
      <c r="I2032" s="9" t="s">
        <v>8609</v>
      </c>
      <c r="J2032" s="9" t="s">
        <v>8610</v>
      </c>
      <c r="K2032" s="9" t="s">
        <v>8607</v>
      </c>
      <c r="L2032" s="9">
        <v>675844.66</v>
      </c>
      <c r="M2032" s="9" t="s">
        <v>8611</v>
      </c>
      <c r="N2032" s="9" t="s">
        <v>8</v>
      </c>
      <c r="O2032" s="9" t="s">
        <v>106</v>
      </c>
      <c r="P2032" s="9" t="s">
        <v>8</v>
      </c>
      <c r="Q2032" s="9"/>
      <c r="R2032" s="9"/>
      <c r="S2032" s="9">
        <v>5</v>
      </c>
      <c r="T2032" s="35" t="s">
        <v>1590</v>
      </c>
      <c r="U2032" s="9">
        <v>63750</v>
      </c>
      <c r="V2032" s="9" t="s">
        <v>258</v>
      </c>
      <c r="W2032" s="141" t="s">
        <v>11</v>
      </c>
      <c r="X2032" s="9"/>
    </row>
    <row r="2033" spans="1:24" s="4" customFormat="1" ht="80.099999999999994" customHeight="1" x14ac:dyDescent="0.25">
      <c r="A2033" s="9">
        <f t="shared" si="558"/>
        <v>1990</v>
      </c>
      <c r="B2033" s="9">
        <f t="shared" si="558"/>
        <v>38</v>
      </c>
      <c r="C2033" s="9" t="s">
        <v>109</v>
      </c>
      <c r="D2033" s="9" t="s">
        <v>6553</v>
      </c>
      <c r="E2033" s="9" t="s">
        <v>6553</v>
      </c>
      <c r="F2033" s="9" t="s">
        <v>6608</v>
      </c>
      <c r="G2033" s="9" t="s">
        <v>6609</v>
      </c>
      <c r="H2033" s="9" t="s">
        <v>8612</v>
      </c>
      <c r="I2033" s="9" t="s">
        <v>8613</v>
      </c>
      <c r="J2033" s="9" t="s">
        <v>8614</v>
      </c>
      <c r="K2033" s="9" t="s">
        <v>6608</v>
      </c>
      <c r="L2033" s="9">
        <v>67.497347000000005</v>
      </c>
      <c r="M2033" s="9">
        <v>29.384412999999999</v>
      </c>
      <c r="N2033" s="9" t="s">
        <v>8</v>
      </c>
      <c r="O2033" s="9" t="s">
        <v>106</v>
      </c>
      <c r="P2033" s="9" t="s">
        <v>8</v>
      </c>
      <c r="Q2033" s="9"/>
      <c r="R2033" s="9"/>
      <c r="S2033" s="9">
        <v>5</v>
      </c>
      <c r="T2033" s="35" t="s">
        <v>1590</v>
      </c>
      <c r="U2033" s="9">
        <v>63750</v>
      </c>
      <c r="V2033" s="9" t="s">
        <v>258</v>
      </c>
      <c r="W2033" s="141" t="s">
        <v>11</v>
      </c>
      <c r="X2033" s="9"/>
    </row>
    <row r="2034" spans="1:24" s="4" customFormat="1" ht="80.099999999999994" customHeight="1" x14ac:dyDescent="0.25">
      <c r="A2034" s="9">
        <f t="shared" si="558"/>
        <v>1991</v>
      </c>
      <c r="B2034" s="9">
        <f t="shared" si="558"/>
        <v>39</v>
      </c>
      <c r="C2034" s="9" t="s">
        <v>109</v>
      </c>
      <c r="D2034" s="9" t="s">
        <v>6553</v>
      </c>
      <c r="E2034" s="9" t="s">
        <v>6553</v>
      </c>
      <c r="F2034" s="9" t="s">
        <v>6648</v>
      </c>
      <c r="G2034" s="9" t="s">
        <v>6648</v>
      </c>
      <c r="H2034" s="9" t="s">
        <v>8615</v>
      </c>
      <c r="I2034" s="9" t="s">
        <v>8616</v>
      </c>
      <c r="J2034" s="9" t="s">
        <v>8617</v>
      </c>
      <c r="K2034" s="9" t="s">
        <v>6648</v>
      </c>
      <c r="L2034" s="9">
        <v>67.549929000000006</v>
      </c>
      <c r="M2034" s="9">
        <v>29.373909999999999</v>
      </c>
      <c r="N2034" s="9" t="s">
        <v>8</v>
      </c>
      <c r="O2034" s="9" t="s">
        <v>106</v>
      </c>
      <c r="P2034" s="9" t="s">
        <v>8</v>
      </c>
      <c r="Q2034" s="9"/>
      <c r="R2034" s="9"/>
      <c r="S2034" s="9">
        <v>5</v>
      </c>
      <c r="T2034" s="35" t="s">
        <v>1590</v>
      </c>
      <c r="U2034" s="9">
        <v>63750</v>
      </c>
      <c r="V2034" s="9" t="s">
        <v>258</v>
      </c>
      <c r="W2034" s="141" t="s">
        <v>11</v>
      </c>
      <c r="X2034" s="9"/>
    </row>
    <row r="2035" spans="1:24" s="4" customFormat="1" ht="80.099999999999994" customHeight="1" x14ac:dyDescent="0.25">
      <c r="A2035" s="9">
        <f t="shared" si="558"/>
        <v>1992</v>
      </c>
      <c r="B2035" s="9">
        <f t="shared" si="558"/>
        <v>40</v>
      </c>
      <c r="C2035" s="9" t="s">
        <v>109</v>
      </c>
      <c r="D2035" s="9" t="s">
        <v>6553</v>
      </c>
      <c r="E2035" s="9" t="s">
        <v>6553</v>
      </c>
      <c r="F2035" s="9" t="s">
        <v>6608</v>
      </c>
      <c r="G2035" s="9" t="s">
        <v>6609</v>
      </c>
      <c r="H2035" s="9" t="s">
        <v>8549</v>
      </c>
      <c r="I2035" s="9" t="s">
        <v>8553</v>
      </c>
      <c r="J2035" s="9" t="s">
        <v>8618</v>
      </c>
      <c r="K2035" s="9" t="s">
        <v>6608</v>
      </c>
      <c r="L2035" s="9">
        <v>67.585074000000006</v>
      </c>
      <c r="M2035" s="9">
        <v>29.367059999999999</v>
      </c>
      <c r="N2035" s="9" t="s">
        <v>8</v>
      </c>
      <c r="O2035" s="9" t="s">
        <v>106</v>
      </c>
      <c r="P2035" s="9" t="s">
        <v>8</v>
      </c>
      <c r="Q2035" s="9"/>
      <c r="R2035" s="9"/>
      <c r="S2035" s="9">
        <v>5</v>
      </c>
      <c r="T2035" s="35" t="s">
        <v>1590</v>
      </c>
      <c r="U2035" s="9">
        <v>63750</v>
      </c>
      <c r="V2035" s="9" t="s">
        <v>258</v>
      </c>
      <c r="W2035" s="141" t="s">
        <v>11</v>
      </c>
      <c r="X2035" s="9"/>
    </row>
    <row r="2036" spans="1:24" s="4" customFormat="1" ht="80.099999999999994" customHeight="1" x14ac:dyDescent="0.25">
      <c r="A2036" s="9">
        <f t="shared" si="558"/>
        <v>1993</v>
      </c>
      <c r="B2036" s="9">
        <f t="shared" si="558"/>
        <v>41</v>
      </c>
      <c r="C2036" s="9" t="s">
        <v>109</v>
      </c>
      <c r="D2036" s="9" t="s">
        <v>6553</v>
      </c>
      <c r="E2036" s="9" t="s">
        <v>6553</v>
      </c>
      <c r="F2036" s="9" t="s">
        <v>6679</v>
      </c>
      <c r="G2036" s="9" t="s">
        <v>6651</v>
      </c>
      <c r="H2036" s="9" t="s">
        <v>1392</v>
      </c>
      <c r="I2036" s="9" t="s">
        <v>6669</v>
      </c>
      <c r="J2036" s="28" t="s">
        <v>8619</v>
      </c>
      <c r="K2036" s="9" t="s">
        <v>6679</v>
      </c>
      <c r="L2036" s="9">
        <v>68.358670000000004</v>
      </c>
      <c r="M2036" s="9">
        <v>29.328552999999999</v>
      </c>
      <c r="N2036" s="9" t="s">
        <v>8</v>
      </c>
      <c r="O2036" s="9" t="s">
        <v>106</v>
      </c>
      <c r="P2036" s="9" t="s">
        <v>8</v>
      </c>
      <c r="Q2036" s="9"/>
      <c r="R2036" s="9"/>
      <c r="S2036" s="9">
        <v>5</v>
      </c>
      <c r="T2036" s="35" t="s">
        <v>1590</v>
      </c>
      <c r="U2036" s="9">
        <v>63750</v>
      </c>
      <c r="V2036" s="9" t="s">
        <v>258</v>
      </c>
      <c r="W2036" s="141" t="s">
        <v>11</v>
      </c>
      <c r="X2036" s="9"/>
    </row>
    <row r="2037" spans="1:24" s="4" customFormat="1" ht="80.099999999999994" customHeight="1" x14ac:dyDescent="0.25">
      <c r="A2037" s="9">
        <f t="shared" si="558"/>
        <v>1994</v>
      </c>
      <c r="B2037" s="9">
        <f t="shared" si="558"/>
        <v>42</v>
      </c>
      <c r="C2037" s="9" t="s">
        <v>109</v>
      </c>
      <c r="D2037" s="9" t="s">
        <v>6553</v>
      </c>
      <c r="E2037" s="9" t="s">
        <v>6553</v>
      </c>
      <c r="F2037" s="9" t="s">
        <v>6679</v>
      </c>
      <c r="G2037" s="9" t="s">
        <v>6651</v>
      </c>
      <c r="H2037" s="9" t="s">
        <v>8210</v>
      </c>
      <c r="I2037" s="9" t="s">
        <v>8211</v>
      </c>
      <c r="J2037" s="28" t="s">
        <v>8468</v>
      </c>
      <c r="K2037" s="9" t="s">
        <v>6679</v>
      </c>
      <c r="L2037" s="9">
        <v>68.621926000000002</v>
      </c>
      <c r="M2037" s="9">
        <v>29.304326</v>
      </c>
      <c r="N2037" s="9" t="s">
        <v>8</v>
      </c>
      <c r="O2037" s="9" t="s">
        <v>106</v>
      </c>
      <c r="P2037" s="9" t="s">
        <v>8</v>
      </c>
      <c r="Q2037" s="9"/>
      <c r="R2037" s="9"/>
      <c r="S2037" s="9">
        <v>5</v>
      </c>
      <c r="T2037" s="35" t="s">
        <v>1590</v>
      </c>
      <c r="U2037" s="9">
        <v>63750</v>
      </c>
      <c r="V2037" s="9" t="s">
        <v>258</v>
      </c>
      <c r="W2037" s="141" t="s">
        <v>11</v>
      </c>
      <c r="X2037" s="9"/>
    </row>
    <row r="2038" spans="1:24" s="4" customFormat="1" ht="80.099999999999994" customHeight="1" x14ac:dyDescent="0.25">
      <c r="A2038" s="9">
        <f t="shared" si="558"/>
        <v>1995</v>
      </c>
      <c r="B2038" s="9">
        <f t="shared" si="558"/>
        <v>43</v>
      </c>
      <c r="C2038" s="9" t="s">
        <v>109</v>
      </c>
      <c r="D2038" s="9" t="s">
        <v>6553</v>
      </c>
      <c r="E2038" s="9" t="s">
        <v>6553</v>
      </c>
      <c r="F2038" s="9" t="s">
        <v>6679</v>
      </c>
      <c r="G2038" s="9" t="s">
        <v>6651</v>
      </c>
      <c r="H2038" s="9" t="s">
        <v>8620</v>
      </c>
      <c r="I2038" s="9" t="s">
        <v>8204</v>
      </c>
      <c r="J2038" s="28" t="s">
        <v>8469</v>
      </c>
      <c r="K2038" s="9" t="s">
        <v>6679</v>
      </c>
      <c r="L2038" s="9">
        <v>68.213914000000003</v>
      </c>
      <c r="M2038" s="9">
        <v>29.303599999999999</v>
      </c>
      <c r="N2038" s="9" t="s">
        <v>8</v>
      </c>
      <c r="O2038" s="9" t="s">
        <v>106</v>
      </c>
      <c r="P2038" s="9" t="s">
        <v>8</v>
      </c>
      <c r="Q2038" s="9"/>
      <c r="R2038" s="9"/>
      <c r="S2038" s="9">
        <v>5</v>
      </c>
      <c r="T2038" s="35" t="s">
        <v>1590</v>
      </c>
      <c r="U2038" s="9">
        <v>63750</v>
      </c>
      <c r="V2038" s="9" t="s">
        <v>258</v>
      </c>
      <c r="W2038" s="141" t="s">
        <v>11</v>
      </c>
      <c r="X2038" s="9"/>
    </row>
    <row r="2039" spans="1:24" s="4" customFormat="1" ht="80.099999999999994" customHeight="1" x14ac:dyDescent="0.25">
      <c r="A2039" s="9">
        <f t="shared" si="558"/>
        <v>1996</v>
      </c>
      <c r="B2039" s="9">
        <f t="shared" si="558"/>
        <v>44</v>
      </c>
      <c r="C2039" s="9" t="s">
        <v>109</v>
      </c>
      <c r="D2039" s="9" t="s">
        <v>6553</v>
      </c>
      <c r="E2039" s="9" t="s">
        <v>6553</v>
      </c>
      <c r="F2039" s="9" t="s">
        <v>8232</v>
      </c>
      <c r="G2039" s="9" t="s">
        <v>6609</v>
      </c>
      <c r="H2039" s="9" t="s">
        <v>8621</v>
      </c>
      <c r="I2039" s="9" t="s">
        <v>8622</v>
      </c>
      <c r="J2039" s="28" t="s">
        <v>8527</v>
      </c>
      <c r="K2039" s="9" t="s">
        <v>8232</v>
      </c>
      <c r="L2039" s="9">
        <v>67.585403999999997</v>
      </c>
      <c r="M2039" s="9">
        <v>29.369060000000001</v>
      </c>
      <c r="N2039" s="9" t="s">
        <v>8</v>
      </c>
      <c r="O2039" s="9" t="s">
        <v>106</v>
      </c>
      <c r="P2039" s="9" t="s">
        <v>8</v>
      </c>
      <c r="Q2039" s="9"/>
      <c r="R2039" s="9"/>
      <c r="S2039" s="9">
        <v>5</v>
      </c>
      <c r="T2039" s="35" t="s">
        <v>1590</v>
      </c>
      <c r="U2039" s="9">
        <v>63750</v>
      </c>
      <c r="V2039" s="9" t="s">
        <v>258</v>
      </c>
      <c r="W2039" s="141" t="s">
        <v>11</v>
      </c>
      <c r="X2039" s="9"/>
    </row>
    <row r="2040" spans="1:24" s="4" customFormat="1" ht="80.099999999999994" customHeight="1" x14ac:dyDescent="0.25">
      <c r="A2040" s="9">
        <f t="shared" si="558"/>
        <v>1997</v>
      </c>
      <c r="B2040" s="9">
        <f t="shared" si="558"/>
        <v>45</v>
      </c>
      <c r="C2040" s="9" t="s">
        <v>109</v>
      </c>
      <c r="D2040" s="9" t="s">
        <v>6553</v>
      </c>
      <c r="E2040" s="9" t="s">
        <v>6553</v>
      </c>
      <c r="F2040" s="9" t="s">
        <v>6679</v>
      </c>
      <c r="G2040" s="9" t="s">
        <v>6651</v>
      </c>
      <c r="H2040" s="28" t="s">
        <v>8623</v>
      </c>
      <c r="I2040" s="9" t="s">
        <v>8624</v>
      </c>
      <c r="J2040" s="28" t="s">
        <v>8625</v>
      </c>
      <c r="K2040" s="9" t="s">
        <v>6679</v>
      </c>
      <c r="L2040" s="9">
        <v>68.533529999999999</v>
      </c>
      <c r="M2040" s="9">
        <v>29.094605000000001</v>
      </c>
      <c r="N2040" s="9" t="s">
        <v>8</v>
      </c>
      <c r="O2040" s="9" t="s">
        <v>106</v>
      </c>
      <c r="P2040" s="9" t="s">
        <v>8</v>
      </c>
      <c r="Q2040" s="9"/>
      <c r="R2040" s="9"/>
      <c r="S2040" s="9">
        <v>5</v>
      </c>
      <c r="T2040" s="35" t="s">
        <v>1590</v>
      </c>
      <c r="U2040" s="9">
        <v>63750</v>
      </c>
      <c r="V2040" s="9" t="s">
        <v>258</v>
      </c>
      <c r="W2040" s="141" t="s">
        <v>11</v>
      </c>
      <c r="X2040" s="9"/>
    </row>
    <row r="2041" spans="1:24" s="4" customFormat="1" ht="80.099999999999994" customHeight="1" x14ac:dyDescent="0.25">
      <c r="A2041" s="9">
        <f t="shared" si="558"/>
        <v>1998</v>
      </c>
      <c r="B2041" s="9">
        <f t="shared" si="558"/>
        <v>46</v>
      </c>
      <c r="C2041" s="9" t="s">
        <v>109</v>
      </c>
      <c r="D2041" s="9" t="s">
        <v>6553</v>
      </c>
      <c r="E2041" s="9" t="s">
        <v>6553</v>
      </c>
      <c r="F2041" s="9" t="s">
        <v>6651</v>
      </c>
      <c r="G2041" s="9" t="s">
        <v>6651</v>
      </c>
      <c r="H2041" s="9" t="s">
        <v>8626</v>
      </c>
      <c r="I2041" s="9" t="s">
        <v>8191</v>
      </c>
      <c r="J2041" s="28" t="s">
        <v>8192</v>
      </c>
      <c r="K2041" s="9" t="s">
        <v>6651</v>
      </c>
      <c r="L2041" s="9">
        <v>68.125148855999996</v>
      </c>
      <c r="M2041" s="9">
        <v>29.923635999999998</v>
      </c>
      <c r="N2041" s="9" t="s">
        <v>8</v>
      </c>
      <c r="O2041" s="9" t="s">
        <v>106</v>
      </c>
      <c r="P2041" s="9" t="s">
        <v>8</v>
      </c>
      <c r="Q2041" s="9"/>
      <c r="R2041" s="9"/>
      <c r="S2041" s="9">
        <v>5</v>
      </c>
      <c r="T2041" s="35" t="s">
        <v>1590</v>
      </c>
      <c r="U2041" s="9">
        <v>63750</v>
      </c>
      <c r="V2041" s="9" t="s">
        <v>258</v>
      </c>
      <c r="W2041" s="141" t="s">
        <v>11</v>
      </c>
      <c r="X2041" s="9"/>
    </row>
    <row r="2042" spans="1:24" s="4" customFormat="1" ht="80.099999999999994" customHeight="1" x14ac:dyDescent="0.25">
      <c r="A2042" s="9">
        <f t="shared" si="558"/>
        <v>1999</v>
      </c>
      <c r="B2042" s="9">
        <f t="shared" si="558"/>
        <v>47</v>
      </c>
      <c r="C2042" s="9" t="s">
        <v>109</v>
      </c>
      <c r="D2042" s="9" t="s">
        <v>6553</v>
      </c>
      <c r="E2042" s="9" t="s">
        <v>6553</v>
      </c>
      <c r="F2042" s="9" t="s">
        <v>6647</v>
      </c>
      <c r="G2042" s="9" t="s">
        <v>6609</v>
      </c>
      <c r="H2042" s="9" t="s">
        <v>8627</v>
      </c>
      <c r="I2042" s="9" t="s">
        <v>8628</v>
      </c>
      <c r="J2042" s="9" t="s">
        <v>8629</v>
      </c>
      <c r="K2042" s="9" t="s">
        <v>6647</v>
      </c>
      <c r="L2042" s="28">
        <v>6749153.4699999997</v>
      </c>
      <c r="M2042" s="28">
        <v>2931444.13</v>
      </c>
      <c r="N2042" s="9" t="s">
        <v>8</v>
      </c>
      <c r="O2042" s="9" t="s">
        <v>106</v>
      </c>
      <c r="P2042" s="9" t="s">
        <v>8</v>
      </c>
      <c r="Q2042" s="9"/>
      <c r="R2042" s="9"/>
      <c r="S2042" s="9">
        <v>5</v>
      </c>
      <c r="T2042" s="35" t="s">
        <v>1590</v>
      </c>
      <c r="U2042" s="9">
        <v>63750</v>
      </c>
      <c r="V2042" s="9" t="s">
        <v>258</v>
      </c>
      <c r="W2042" s="141" t="s">
        <v>11</v>
      </c>
      <c r="X2042" s="9"/>
    </row>
    <row r="2043" spans="1:24" s="4" customFormat="1" ht="80.099999999999994" customHeight="1" x14ac:dyDescent="0.25">
      <c r="A2043" s="9">
        <f t="shared" si="558"/>
        <v>2000</v>
      </c>
      <c r="B2043" s="9">
        <f t="shared" si="558"/>
        <v>48</v>
      </c>
      <c r="C2043" s="9" t="s">
        <v>109</v>
      </c>
      <c r="D2043" s="9" t="s">
        <v>6553</v>
      </c>
      <c r="E2043" s="9" t="s">
        <v>6553</v>
      </c>
      <c r="F2043" s="9" t="s">
        <v>6609</v>
      </c>
      <c r="G2043" s="9" t="s">
        <v>6609</v>
      </c>
      <c r="H2043" s="9" t="s">
        <v>8630</v>
      </c>
      <c r="I2043" s="9" t="s">
        <v>8631</v>
      </c>
      <c r="J2043" s="9" t="s">
        <v>8632</v>
      </c>
      <c r="K2043" s="9" t="s">
        <v>6609</v>
      </c>
      <c r="L2043" s="9">
        <v>6754390.29</v>
      </c>
      <c r="M2043" s="9">
        <v>2903739.91</v>
      </c>
      <c r="N2043" s="9" t="s">
        <v>8</v>
      </c>
      <c r="O2043" s="9" t="s">
        <v>106</v>
      </c>
      <c r="P2043" s="9" t="s">
        <v>8</v>
      </c>
      <c r="Q2043" s="9"/>
      <c r="R2043" s="9"/>
      <c r="S2043" s="9">
        <v>5</v>
      </c>
      <c r="T2043" s="35" t="s">
        <v>1590</v>
      </c>
      <c r="U2043" s="9">
        <v>63750</v>
      </c>
      <c r="V2043" s="9" t="s">
        <v>258</v>
      </c>
      <c r="W2043" s="141" t="s">
        <v>11</v>
      </c>
      <c r="X2043" s="9"/>
    </row>
    <row r="2044" spans="1:24" s="4" customFormat="1" ht="80.099999999999994" customHeight="1" x14ac:dyDescent="0.25">
      <c r="A2044" s="9">
        <f t="shared" si="558"/>
        <v>2001</v>
      </c>
      <c r="B2044" s="9">
        <f t="shared" si="558"/>
        <v>49</v>
      </c>
      <c r="C2044" s="9" t="s">
        <v>109</v>
      </c>
      <c r="D2044" s="9" t="s">
        <v>6553</v>
      </c>
      <c r="E2044" s="9" t="s">
        <v>6553</v>
      </c>
      <c r="F2044" s="9" t="s">
        <v>8179</v>
      </c>
      <c r="G2044" s="9" t="s">
        <v>6609</v>
      </c>
      <c r="H2044" s="9" t="s">
        <v>8216</v>
      </c>
      <c r="I2044" s="9" t="s">
        <v>8217</v>
      </c>
      <c r="J2044" s="9" t="s">
        <v>8244</v>
      </c>
      <c r="K2044" s="9" t="s">
        <v>8179</v>
      </c>
      <c r="L2044" s="9">
        <v>675850.00399999996</v>
      </c>
      <c r="M2044" s="9">
        <v>293608.06</v>
      </c>
      <c r="N2044" s="9" t="s">
        <v>8</v>
      </c>
      <c r="O2044" s="9" t="s">
        <v>106</v>
      </c>
      <c r="P2044" s="9" t="s">
        <v>8</v>
      </c>
      <c r="Q2044" s="9"/>
      <c r="R2044" s="9"/>
      <c r="S2044" s="9">
        <v>5</v>
      </c>
      <c r="T2044" s="35" t="s">
        <v>1590</v>
      </c>
      <c r="U2044" s="9">
        <v>63750</v>
      </c>
      <c r="V2044" s="9" t="s">
        <v>258</v>
      </c>
      <c r="W2044" s="141" t="s">
        <v>11</v>
      </c>
      <c r="X2044" s="9"/>
    </row>
    <row r="2045" spans="1:24" s="4" customFormat="1" ht="80.099999999999994" customHeight="1" x14ac:dyDescent="0.25">
      <c r="A2045" s="9">
        <f t="shared" si="558"/>
        <v>2002</v>
      </c>
      <c r="B2045" s="9">
        <f t="shared" si="558"/>
        <v>50</v>
      </c>
      <c r="C2045" s="9" t="s">
        <v>109</v>
      </c>
      <c r="D2045" s="9" t="s">
        <v>6553</v>
      </c>
      <c r="E2045" s="9" t="s">
        <v>6553</v>
      </c>
      <c r="F2045" s="9" t="s">
        <v>8633</v>
      </c>
      <c r="G2045" s="9" t="s">
        <v>6651</v>
      </c>
      <c r="H2045" s="9" t="s">
        <v>8634</v>
      </c>
      <c r="I2045" s="9" t="s">
        <v>8230</v>
      </c>
      <c r="J2045" s="28" t="s">
        <v>8231</v>
      </c>
      <c r="K2045" s="9" t="s">
        <v>8633</v>
      </c>
      <c r="L2045" s="9">
        <v>683503.67</v>
      </c>
      <c r="M2045" s="9">
        <v>2903245.53</v>
      </c>
      <c r="N2045" s="9" t="s">
        <v>8</v>
      </c>
      <c r="O2045" s="9" t="s">
        <v>106</v>
      </c>
      <c r="P2045" s="9" t="s">
        <v>8</v>
      </c>
      <c r="Q2045" s="9"/>
      <c r="R2045" s="9"/>
      <c r="S2045" s="9">
        <v>5</v>
      </c>
      <c r="T2045" s="35" t="s">
        <v>1590</v>
      </c>
      <c r="U2045" s="9">
        <v>63750</v>
      </c>
      <c r="V2045" s="9" t="s">
        <v>258</v>
      </c>
      <c r="W2045" s="141" t="s">
        <v>11</v>
      </c>
      <c r="X2045" s="9"/>
    </row>
    <row r="2046" spans="1:24" s="4" customFormat="1" ht="80.099999999999994" customHeight="1" x14ac:dyDescent="0.25">
      <c r="A2046" s="9">
        <f t="shared" ref="A2046:B2061" si="559">A2045+1</f>
        <v>2003</v>
      </c>
      <c r="B2046" s="9">
        <f t="shared" si="559"/>
        <v>51</v>
      </c>
      <c r="C2046" s="9" t="s">
        <v>109</v>
      </c>
      <c r="D2046" s="9" t="s">
        <v>6553</v>
      </c>
      <c r="E2046" s="9" t="s">
        <v>6553</v>
      </c>
      <c r="F2046" s="9" t="s">
        <v>8304</v>
      </c>
      <c r="G2046" s="9" t="s">
        <v>6651</v>
      </c>
      <c r="H2046" s="9" t="s">
        <v>8331</v>
      </c>
      <c r="I2046" s="9" t="s">
        <v>8635</v>
      </c>
      <c r="J2046" s="28" t="s">
        <v>8636</v>
      </c>
      <c r="K2046" s="9" t="s">
        <v>8304</v>
      </c>
      <c r="L2046" s="9">
        <v>686019.26</v>
      </c>
      <c r="M2046" s="9">
        <v>29313.26</v>
      </c>
      <c r="N2046" s="9" t="s">
        <v>8</v>
      </c>
      <c r="O2046" s="9" t="s">
        <v>106</v>
      </c>
      <c r="P2046" s="9" t="s">
        <v>8</v>
      </c>
      <c r="Q2046" s="9"/>
      <c r="R2046" s="9"/>
      <c r="S2046" s="9">
        <v>5</v>
      </c>
      <c r="T2046" s="35" t="s">
        <v>1590</v>
      </c>
      <c r="U2046" s="9">
        <v>63750</v>
      </c>
      <c r="V2046" s="9" t="s">
        <v>258</v>
      </c>
      <c r="W2046" s="141" t="s">
        <v>11</v>
      </c>
      <c r="X2046" s="9"/>
    </row>
    <row r="2047" spans="1:24" s="4" customFormat="1" ht="80.099999999999994" customHeight="1" x14ac:dyDescent="0.25">
      <c r="A2047" s="9">
        <f t="shared" si="559"/>
        <v>2004</v>
      </c>
      <c r="B2047" s="9">
        <f t="shared" si="559"/>
        <v>52</v>
      </c>
      <c r="C2047" s="9" t="s">
        <v>109</v>
      </c>
      <c r="D2047" s="9" t="s">
        <v>6553</v>
      </c>
      <c r="E2047" s="9" t="s">
        <v>6553</v>
      </c>
      <c r="F2047" s="9" t="s">
        <v>8179</v>
      </c>
      <c r="G2047" s="9" t="s">
        <v>6651</v>
      </c>
      <c r="H2047" s="9" t="s">
        <v>8637</v>
      </c>
      <c r="I2047" s="9" t="s">
        <v>8638</v>
      </c>
      <c r="J2047" s="28" t="s">
        <v>8639</v>
      </c>
      <c r="K2047" s="9" t="s">
        <v>8179</v>
      </c>
      <c r="L2047" s="9">
        <v>682213.14</v>
      </c>
      <c r="M2047" s="9">
        <v>293323.59999999998</v>
      </c>
      <c r="N2047" s="9" t="s">
        <v>8</v>
      </c>
      <c r="O2047" s="9" t="s">
        <v>106</v>
      </c>
      <c r="P2047" s="9" t="s">
        <v>8</v>
      </c>
      <c r="Q2047" s="9"/>
      <c r="R2047" s="9"/>
      <c r="S2047" s="9">
        <v>5</v>
      </c>
      <c r="T2047" s="35" t="s">
        <v>1590</v>
      </c>
      <c r="U2047" s="9">
        <v>63750</v>
      </c>
      <c r="V2047" s="9" t="s">
        <v>258</v>
      </c>
      <c r="W2047" s="141" t="s">
        <v>11</v>
      </c>
      <c r="X2047" s="9"/>
    </row>
    <row r="2048" spans="1:24" s="4" customFormat="1" ht="80.099999999999994" customHeight="1" x14ac:dyDescent="0.25">
      <c r="A2048" s="9">
        <f t="shared" si="559"/>
        <v>2005</v>
      </c>
      <c r="B2048" s="9">
        <f t="shared" si="559"/>
        <v>53</v>
      </c>
      <c r="C2048" s="9" t="s">
        <v>109</v>
      </c>
      <c r="D2048" s="9" t="s">
        <v>6553</v>
      </c>
      <c r="E2048" s="9" t="s">
        <v>6553</v>
      </c>
      <c r="F2048" s="9" t="s">
        <v>8186</v>
      </c>
      <c r="G2048" s="9" t="s">
        <v>6651</v>
      </c>
      <c r="H2048" s="9" t="s">
        <v>8640</v>
      </c>
      <c r="I2048" s="9" t="s">
        <v>8641</v>
      </c>
      <c r="J2048" s="28" t="s">
        <v>8642</v>
      </c>
      <c r="K2048" s="9" t="s">
        <v>8186</v>
      </c>
      <c r="L2048" s="9">
        <v>6758250.04</v>
      </c>
      <c r="M2048" s="9">
        <v>293268.06</v>
      </c>
      <c r="N2048" s="9" t="s">
        <v>8</v>
      </c>
      <c r="O2048" s="9" t="s">
        <v>106</v>
      </c>
      <c r="P2048" s="9" t="s">
        <v>8</v>
      </c>
      <c r="Q2048" s="9"/>
      <c r="R2048" s="9"/>
      <c r="S2048" s="9">
        <v>5</v>
      </c>
      <c r="T2048" s="35" t="s">
        <v>1590</v>
      </c>
      <c r="U2048" s="9">
        <v>63750</v>
      </c>
      <c r="V2048" s="9" t="s">
        <v>258</v>
      </c>
      <c r="W2048" s="141" t="s">
        <v>11</v>
      </c>
      <c r="X2048" s="9"/>
    </row>
    <row r="2049" spans="1:24" s="4" customFormat="1" ht="80.099999999999994" customHeight="1" x14ac:dyDescent="0.25">
      <c r="A2049" s="9">
        <f t="shared" si="559"/>
        <v>2006</v>
      </c>
      <c r="B2049" s="9">
        <f t="shared" si="559"/>
        <v>54</v>
      </c>
      <c r="C2049" s="9" t="s">
        <v>109</v>
      </c>
      <c r="D2049" s="9" t="s">
        <v>6553</v>
      </c>
      <c r="E2049" s="9" t="s">
        <v>6553</v>
      </c>
      <c r="F2049" s="9" t="s">
        <v>6608</v>
      </c>
      <c r="G2049" s="9" t="s">
        <v>6651</v>
      </c>
      <c r="H2049" s="9" t="s">
        <v>8643</v>
      </c>
      <c r="I2049" s="9" t="s">
        <v>8644</v>
      </c>
      <c r="J2049" s="28" t="s">
        <v>8645</v>
      </c>
      <c r="K2049" s="9" t="s">
        <v>6608</v>
      </c>
      <c r="L2049" s="9">
        <v>685223.03</v>
      </c>
      <c r="M2049" s="9">
        <v>299946.05</v>
      </c>
      <c r="N2049" s="9" t="s">
        <v>8</v>
      </c>
      <c r="O2049" s="9" t="s">
        <v>106</v>
      </c>
      <c r="P2049" s="9" t="s">
        <v>8</v>
      </c>
      <c r="Q2049" s="9"/>
      <c r="R2049" s="9"/>
      <c r="S2049" s="9">
        <v>5</v>
      </c>
      <c r="T2049" s="35" t="s">
        <v>1590</v>
      </c>
      <c r="U2049" s="9">
        <v>63750</v>
      </c>
      <c r="V2049" s="9" t="s">
        <v>258</v>
      </c>
      <c r="W2049" s="141" t="s">
        <v>11</v>
      </c>
      <c r="X2049" s="9"/>
    </row>
    <row r="2050" spans="1:24" s="4" customFormat="1" ht="80.099999999999994" customHeight="1" x14ac:dyDescent="0.25">
      <c r="A2050" s="9">
        <f t="shared" si="559"/>
        <v>2007</v>
      </c>
      <c r="B2050" s="9">
        <f t="shared" si="559"/>
        <v>55</v>
      </c>
      <c r="C2050" s="9" t="s">
        <v>109</v>
      </c>
      <c r="D2050" s="9" t="s">
        <v>6553</v>
      </c>
      <c r="E2050" s="9" t="s">
        <v>6553</v>
      </c>
      <c r="F2050" s="9" t="s">
        <v>8186</v>
      </c>
      <c r="G2050" s="9" t="s">
        <v>6651</v>
      </c>
      <c r="H2050" s="9" t="s">
        <v>8646</v>
      </c>
      <c r="I2050" s="9" t="s">
        <v>8647</v>
      </c>
      <c r="J2050" s="28" t="s">
        <v>8645</v>
      </c>
      <c r="K2050" s="9" t="s">
        <v>8186</v>
      </c>
      <c r="L2050" s="9">
        <v>681288.56</v>
      </c>
      <c r="M2050" s="9">
        <v>2992636.36</v>
      </c>
      <c r="N2050" s="9" t="s">
        <v>8</v>
      </c>
      <c r="O2050" s="9" t="s">
        <v>106</v>
      </c>
      <c r="P2050" s="9" t="s">
        <v>8</v>
      </c>
      <c r="Q2050" s="9"/>
      <c r="R2050" s="9"/>
      <c r="S2050" s="9">
        <v>5</v>
      </c>
      <c r="T2050" s="35" t="s">
        <v>1590</v>
      </c>
      <c r="U2050" s="9">
        <v>63750</v>
      </c>
      <c r="V2050" s="9" t="s">
        <v>258</v>
      </c>
      <c r="W2050" s="141" t="s">
        <v>11</v>
      </c>
      <c r="X2050" s="9"/>
    </row>
    <row r="2051" spans="1:24" s="4" customFormat="1" ht="80.099999999999994" customHeight="1" x14ac:dyDescent="0.25">
      <c r="A2051" s="9">
        <f t="shared" si="559"/>
        <v>2008</v>
      </c>
      <c r="B2051" s="9">
        <f t="shared" si="559"/>
        <v>56</v>
      </c>
      <c r="C2051" s="9" t="s">
        <v>109</v>
      </c>
      <c r="D2051" s="9" t="s">
        <v>6553</v>
      </c>
      <c r="E2051" s="9" t="s">
        <v>6553</v>
      </c>
      <c r="F2051" s="9" t="s">
        <v>6553</v>
      </c>
      <c r="G2051" s="9" t="s">
        <v>6651</v>
      </c>
      <c r="H2051" s="9" t="s">
        <v>8648</v>
      </c>
      <c r="I2051" s="9" t="s">
        <v>8649</v>
      </c>
      <c r="J2051" s="28" t="s">
        <v>8650</v>
      </c>
      <c r="K2051" s="9" t="s">
        <v>6553</v>
      </c>
      <c r="L2051" s="9">
        <v>675045.66</v>
      </c>
      <c r="M2051" s="9">
        <v>293052.65000000002</v>
      </c>
      <c r="N2051" s="9" t="s">
        <v>8</v>
      </c>
      <c r="O2051" s="9" t="s">
        <v>106</v>
      </c>
      <c r="P2051" s="9" t="s">
        <v>8</v>
      </c>
      <c r="Q2051" s="9"/>
      <c r="R2051" s="9"/>
      <c r="S2051" s="9">
        <v>5</v>
      </c>
      <c r="T2051" s="35" t="s">
        <v>1590</v>
      </c>
      <c r="U2051" s="9">
        <v>63750</v>
      </c>
      <c r="V2051" s="9" t="s">
        <v>258</v>
      </c>
      <c r="W2051" s="141" t="s">
        <v>11</v>
      </c>
      <c r="X2051" s="9"/>
    </row>
    <row r="2052" spans="1:24" s="4" customFormat="1" ht="80.099999999999994" customHeight="1" x14ac:dyDescent="0.25">
      <c r="A2052" s="9">
        <f t="shared" si="559"/>
        <v>2009</v>
      </c>
      <c r="B2052" s="9">
        <f t="shared" si="559"/>
        <v>57</v>
      </c>
      <c r="C2052" s="9" t="s">
        <v>109</v>
      </c>
      <c r="D2052" s="9" t="s">
        <v>6553</v>
      </c>
      <c r="E2052" s="9" t="s">
        <v>6553</v>
      </c>
      <c r="F2052" s="9" t="s">
        <v>8252</v>
      </c>
      <c r="G2052" s="9" t="s">
        <v>8246</v>
      </c>
      <c r="H2052" s="9" t="s">
        <v>8651</v>
      </c>
      <c r="I2052" s="9" t="s">
        <v>8652</v>
      </c>
      <c r="J2052" s="9" t="s">
        <v>8653</v>
      </c>
      <c r="K2052" s="9" t="s">
        <v>8252</v>
      </c>
      <c r="L2052" s="9">
        <v>67.495846999999998</v>
      </c>
      <c r="M2052" s="9">
        <v>29.340413000000002</v>
      </c>
      <c r="N2052" s="9" t="s">
        <v>8</v>
      </c>
      <c r="O2052" s="9" t="s">
        <v>106</v>
      </c>
      <c r="P2052" s="9" t="s">
        <v>8</v>
      </c>
      <c r="Q2052" s="9"/>
      <c r="R2052" s="9"/>
      <c r="S2052" s="9">
        <v>5</v>
      </c>
      <c r="T2052" s="35" t="s">
        <v>1590</v>
      </c>
      <c r="U2052" s="9">
        <v>63750</v>
      </c>
      <c r="V2052" s="9" t="s">
        <v>258</v>
      </c>
      <c r="W2052" s="141" t="s">
        <v>11</v>
      </c>
      <c r="X2052" s="9"/>
    </row>
    <row r="2053" spans="1:24" s="4" customFormat="1" ht="80.099999999999994" customHeight="1" x14ac:dyDescent="0.25">
      <c r="A2053" s="9">
        <f t="shared" si="559"/>
        <v>2010</v>
      </c>
      <c r="B2053" s="9">
        <f t="shared" si="559"/>
        <v>58</v>
      </c>
      <c r="C2053" s="9" t="s">
        <v>109</v>
      </c>
      <c r="D2053" s="9" t="s">
        <v>6553</v>
      </c>
      <c r="E2053" s="9" t="s">
        <v>6553</v>
      </c>
      <c r="F2053" s="9" t="s">
        <v>8654</v>
      </c>
      <c r="G2053" s="9" t="s">
        <v>6648</v>
      </c>
      <c r="H2053" s="9" t="s">
        <v>8655</v>
      </c>
      <c r="I2053" s="9" t="s">
        <v>8656</v>
      </c>
      <c r="J2053" s="28" t="s">
        <v>8657</v>
      </c>
      <c r="K2053" s="9" t="s">
        <v>8654</v>
      </c>
      <c r="L2053" s="9">
        <v>67.543938999999995</v>
      </c>
      <c r="M2053" s="9">
        <v>29.374991000000001</v>
      </c>
      <c r="N2053" s="9" t="s">
        <v>8</v>
      </c>
      <c r="O2053" s="9" t="s">
        <v>106</v>
      </c>
      <c r="P2053" s="9" t="s">
        <v>8</v>
      </c>
      <c r="Q2053" s="9"/>
      <c r="R2053" s="9"/>
      <c r="S2053" s="9">
        <v>5</v>
      </c>
      <c r="T2053" s="35" t="s">
        <v>1590</v>
      </c>
      <c r="U2053" s="9">
        <v>63750</v>
      </c>
      <c r="V2053" s="9" t="s">
        <v>258</v>
      </c>
      <c r="W2053" s="141" t="s">
        <v>11</v>
      </c>
      <c r="X2053" s="9"/>
    </row>
    <row r="2054" spans="1:24" s="4" customFormat="1" ht="80.099999999999994" customHeight="1" x14ac:dyDescent="0.25">
      <c r="A2054" s="9">
        <f t="shared" si="559"/>
        <v>2011</v>
      </c>
      <c r="B2054" s="9">
        <f t="shared" si="559"/>
        <v>59</v>
      </c>
      <c r="C2054" s="9" t="s">
        <v>109</v>
      </c>
      <c r="D2054" s="9" t="s">
        <v>6553</v>
      </c>
      <c r="E2054" s="9" t="s">
        <v>6553</v>
      </c>
      <c r="F2054" s="9" t="s">
        <v>8207</v>
      </c>
      <c r="G2054" s="9" t="s">
        <v>6648</v>
      </c>
      <c r="H2054" s="9" t="s">
        <v>5296</v>
      </c>
      <c r="I2054" s="9" t="s">
        <v>8658</v>
      </c>
      <c r="J2054" s="28" t="s">
        <v>8659</v>
      </c>
      <c r="K2054" s="9" t="s">
        <v>8207</v>
      </c>
      <c r="L2054" s="9">
        <v>67.585040000000006</v>
      </c>
      <c r="M2054" s="9">
        <v>29.361806000000001</v>
      </c>
      <c r="N2054" s="9" t="s">
        <v>8</v>
      </c>
      <c r="O2054" s="9" t="s">
        <v>106</v>
      </c>
      <c r="P2054" s="9" t="s">
        <v>8</v>
      </c>
      <c r="Q2054" s="9"/>
      <c r="R2054" s="9"/>
      <c r="S2054" s="9">
        <v>5</v>
      </c>
      <c r="T2054" s="35" t="s">
        <v>1590</v>
      </c>
      <c r="U2054" s="9">
        <v>63750</v>
      </c>
      <c r="V2054" s="9" t="s">
        <v>258</v>
      </c>
      <c r="W2054" s="141" t="s">
        <v>11</v>
      </c>
      <c r="X2054" s="9"/>
    </row>
    <row r="2055" spans="1:24" s="4" customFormat="1" ht="80.099999999999994" customHeight="1" x14ac:dyDescent="0.25">
      <c r="A2055" s="9">
        <f t="shared" si="559"/>
        <v>2012</v>
      </c>
      <c r="B2055" s="9">
        <f t="shared" si="559"/>
        <v>60</v>
      </c>
      <c r="C2055" s="9" t="s">
        <v>109</v>
      </c>
      <c r="D2055" s="9" t="s">
        <v>6553</v>
      </c>
      <c r="E2055" s="9" t="s">
        <v>6553</v>
      </c>
      <c r="F2055" s="9" t="s">
        <v>8660</v>
      </c>
      <c r="G2055" s="9" t="s">
        <v>6609</v>
      </c>
      <c r="H2055" s="9" t="s">
        <v>8208</v>
      </c>
      <c r="I2055" s="9" t="s">
        <v>8209</v>
      </c>
      <c r="J2055" s="9" t="s">
        <v>8661</v>
      </c>
      <c r="K2055" s="9" t="s">
        <v>8660</v>
      </c>
      <c r="L2055" s="9">
        <v>68.353066999999996</v>
      </c>
      <c r="M2055" s="9">
        <v>29.320455299999999</v>
      </c>
      <c r="N2055" s="9" t="s">
        <v>8</v>
      </c>
      <c r="O2055" s="9" t="s">
        <v>106</v>
      </c>
      <c r="P2055" s="9" t="s">
        <v>8</v>
      </c>
      <c r="Q2055" s="9"/>
      <c r="R2055" s="9"/>
      <c r="S2055" s="9">
        <v>5</v>
      </c>
      <c r="T2055" s="35" t="s">
        <v>1590</v>
      </c>
      <c r="U2055" s="9">
        <v>63750</v>
      </c>
      <c r="V2055" s="9" t="s">
        <v>258</v>
      </c>
      <c r="W2055" s="141" t="s">
        <v>11</v>
      </c>
      <c r="X2055" s="9"/>
    </row>
    <row r="2056" spans="1:24" s="4" customFormat="1" ht="80.099999999999994" customHeight="1" x14ac:dyDescent="0.25">
      <c r="A2056" s="9">
        <f t="shared" si="559"/>
        <v>2013</v>
      </c>
      <c r="B2056" s="9">
        <f t="shared" si="559"/>
        <v>61</v>
      </c>
      <c r="C2056" s="9" t="s">
        <v>109</v>
      </c>
      <c r="D2056" s="9" t="s">
        <v>6553</v>
      </c>
      <c r="E2056" s="9" t="s">
        <v>6553</v>
      </c>
      <c r="F2056" s="9" t="s">
        <v>8197</v>
      </c>
      <c r="G2056" s="9" t="s">
        <v>8246</v>
      </c>
      <c r="H2056" s="9" t="s">
        <v>8662</v>
      </c>
      <c r="I2056" s="9" t="s">
        <v>8663</v>
      </c>
      <c r="J2056" s="28" t="s">
        <v>8200</v>
      </c>
      <c r="K2056" s="9" t="s">
        <v>8197</v>
      </c>
      <c r="L2056" s="9">
        <v>68.619125999999994</v>
      </c>
      <c r="M2056" s="9">
        <v>29.324132599999999</v>
      </c>
      <c r="N2056" s="9" t="s">
        <v>8</v>
      </c>
      <c r="O2056" s="9" t="s">
        <v>106</v>
      </c>
      <c r="P2056" s="9" t="s">
        <v>8</v>
      </c>
      <c r="Q2056" s="9"/>
      <c r="R2056" s="9"/>
      <c r="S2056" s="9">
        <v>5</v>
      </c>
      <c r="T2056" s="35" t="s">
        <v>1590</v>
      </c>
      <c r="U2056" s="9">
        <v>63750</v>
      </c>
      <c r="V2056" s="9" t="s">
        <v>258</v>
      </c>
      <c r="W2056" s="141" t="s">
        <v>11</v>
      </c>
      <c r="X2056" s="9"/>
    </row>
    <row r="2057" spans="1:24" s="4" customFormat="1" ht="80.099999999999994" customHeight="1" x14ac:dyDescent="0.25">
      <c r="A2057" s="9">
        <f t="shared" si="559"/>
        <v>2014</v>
      </c>
      <c r="B2057" s="9">
        <f t="shared" si="559"/>
        <v>62</v>
      </c>
      <c r="C2057" s="9" t="s">
        <v>109</v>
      </c>
      <c r="D2057" s="9" t="s">
        <v>6553</v>
      </c>
      <c r="E2057" s="9" t="s">
        <v>6553</v>
      </c>
      <c r="F2057" s="9" t="s">
        <v>8197</v>
      </c>
      <c r="G2057" s="9" t="s">
        <v>8246</v>
      </c>
      <c r="H2057" s="9" t="s">
        <v>8664</v>
      </c>
      <c r="I2057" s="9" t="s">
        <v>8665</v>
      </c>
      <c r="J2057" s="28" t="s">
        <v>8487</v>
      </c>
      <c r="K2057" s="9" t="s">
        <v>8197</v>
      </c>
      <c r="L2057" s="9">
        <v>68.213114000000004</v>
      </c>
      <c r="M2057" s="9">
        <v>29.313359999999999</v>
      </c>
      <c r="N2057" s="9" t="s">
        <v>8</v>
      </c>
      <c r="O2057" s="9" t="s">
        <v>106</v>
      </c>
      <c r="P2057" s="9" t="s">
        <v>8</v>
      </c>
      <c r="Q2057" s="9"/>
      <c r="R2057" s="9"/>
      <c r="S2057" s="9">
        <v>5</v>
      </c>
      <c r="T2057" s="35" t="s">
        <v>1590</v>
      </c>
      <c r="U2057" s="9">
        <v>63750</v>
      </c>
      <c r="V2057" s="9" t="s">
        <v>258</v>
      </c>
      <c r="W2057" s="141" t="s">
        <v>11</v>
      </c>
      <c r="X2057" s="9"/>
    </row>
    <row r="2058" spans="1:24" s="4" customFormat="1" ht="80.099999999999994" customHeight="1" x14ac:dyDescent="0.25">
      <c r="A2058" s="9">
        <f t="shared" si="559"/>
        <v>2015</v>
      </c>
      <c r="B2058" s="9">
        <f t="shared" si="559"/>
        <v>63</v>
      </c>
      <c r="C2058" s="9" t="s">
        <v>109</v>
      </c>
      <c r="D2058" s="9" t="s">
        <v>6553</v>
      </c>
      <c r="E2058" s="9" t="s">
        <v>6553</v>
      </c>
      <c r="F2058" s="9" t="s">
        <v>8197</v>
      </c>
      <c r="G2058" s="9" t="s">
        <v>8246</v>
      </c>
      <c r="H2058" s="9" t="s">
        <v>8666</v>
      </c>
      <c r="I2058" s="9" t="s">
        <v>8667</v>
      </c>
      <c r="J2058" s="28" t="s">
        <v>8668</v>
      </c>
      <c r="K2058" s="9" t="s">
        <v>8197</v>
      </c>
      <c r="L2058" s="9">
        <v>67.585010400000002</v>
      </c>
      <c r="M2058" s="9">
        <v>29.316806</v>
      </c>
      <c r="N2058" s="9" t="s">
        <v>8</v>
      </c>
      <c r="O2058" s="9" t="s">
        <v>106</v>
      </c>
      <c r="P2058" s="9" t="s">
        <v>8</v>
      </c>
      <c r="Q2058" s="9"/>
      <c r="R2058" s="9"/>
      <c r="S2058" s="9">
        <v>5</v>
      </c>
      <c r="T2058" s="35" t="s">
        <v>1590</v>
      </c>
      <c r="U2058" s="9">
        <v>63750</v>
      </c>
      <c r="V2058" s="9" t="s">
        <v>258</v>
      </c>
      <c r="W2058" s="141" t="s">
        <v>11</v>
      </c>
      <c r="X2058" s="9"/>
    </row>
    <row r="2059" spans="1:24" s="4" customFormat="1" ht="80.099999999999994" customHeight="1" x14ac:dyDescent="0.25">
      <c r="A2059" s="9">
        <f t="shared" si="559"/>
        <v>2016</v>
      </c>
      <c r="B2059" s="9">
        <f t="shared" si="559"/>
        <v>64</v>
      </c>
      <c r="C2059" s="9" t="s">
        <v>109</v>
      </c>
      <c r="D2059" s="9" t="s">
        <v>6553</v>
      </c>
      <c r="E2059" s="9" t="s">
        <v>6553</v>
      </c>
      <c r="F2059" s="9" t="s">
        <v>6553</v>
      </c>
      <c r="G2059" s="9" t="s">
        <v>8246</v>
      </c>
      <c r="H2059" s="9" t="s">
        <v>8229</v>
      </c>
      <c r="I2059" s="9" t="s">
        <v>8230</v>
      </c>
      <c r="J2059" s="28" t="s">
        <v>8231</v>
      </c>
      <c r="K2059" s="9" t="s">
        <v>6553</v>
      </c>
      <c r="L2059" s="9">
        <v>68.530299999999997</v>
      </c>
      <c r="M2059" s="9">
        <v>29.9405</v>
      </c>
      <c r="N2059" s="9" t="s">
        <v>8</v>
      </c>
      <c r="O2059" s="9" t="s">
        <v>106</v>
      </c>
      <c r="P2059" s="9" t="s">
        <v>8</v>
      </c>
      <c r="Q2059" s="9"/>
      <c r="R2059" s="9"/>
      <c r="S2059" s="9">
        <v>5</v>
      </c>
      <c r="T2059" s="35" t="s">
        <v>1590</v>
      </c>
      <c r="U2059" s="9">
        <v>63750</v>
      </c>
      <c r="V2059" s="9" t="s">
        <v>258</v>
      </c>
      <c r="W2059" s="141" t="s">
        <v>11</v>
      </c>
      <c r="X2059" s="9"/>
    </row>
    <row r="2060" spans="1:24" s="4" customFormat="1" ht="80.099999999999994" customHeight="1" x14ac:dyDescent="0.25">
      <c r="A2060" s="9">
        <f t="shared" si="559"/>
        <v>2017</v>
      </c>
      <c r="B2060" s="9">
        <f t="shared" si="559"/>
        <v>65</v>
      </c>
      <c r="C2060" s="9" t="s">
        <v>109</v>
      </c>
      <c r="D2060" s="9" t="s">
        <v>6553</v>
      </c>
      <c r="E2060" s="9" t="s">
        <v>6553</v>
      </c>
      <c r="F2060" s="9" t="s">
        <v>8669</v>
      </c>
      <c r="G2060" s="9" t="s">
        <v>8246</v>
      </c>
      <c r="H2060" s="9" t="s">
        <v>2984</v>
      </c>
      <c r="I2060" s="9" t="s">
        <v>8670</v>
      </c>
      <c r="J2060" s="28" t="s">
        <v>8671</v>
      </c>
      <c r="K2060" s="9" t="s">
        <v>8669</v>
      </c>
      <c r="L2060" s="9">
        <v>68.125485600000005</v>
      </c>
      <c r="M2060" s="9">
        <v>29.927636</v>
      </c>
      <c r="N2060" s="9" t="s">
        <v>8</v>
      </c>
      <c r="O2060" s="9" t="s">
        <v>106</v>
      </c>
      <c r="P2060" s="9" t="s">
        <v>8</v>
      </c>
      <c r="Q2060" s="9"/>
      <c r="R2060" s="9"/>
      <c r="S2060" s="9">
        <v>5</v>
      </c>
      <c r="T2060" s="35" t="s">
        <v>1590</v>
      </c>
      <c r="U2060" s="9">
        <v>63750</v>
      </c>
      <c r="V2060" s="9" t="s">
        <v>258</v>
      </c>
      <c r="W2060" s="141" t="s">
        <v>11</v>
      </c>
      <c r="X2060" s="9"/>
    </row>
    <row r="2061" spans="1:24" s="4" customFormat="1" ht="80.099999999999994" customHeight="1" x14ac:dyDescent="0.25">
      <c r="A2061" s="9">
        <f t="shared" si="559"/>
        <v>2018</v>
      </c>
      <c r="B2061" s="9">
        <f t="shared" si="559"/>
        <v>66</v>
      </c>
      <c r="C2061" s="9" t="s">
        <v>109</v>
      </c>
      <c r="D2061" s="9" t="s">
        <v>6553</v>
      </c>
      <c r="E2061" s="9" t="s">
        <v>6553</v>
      </c>
      <c r="F2061" s="9" t="s">
        <v>8232</v>
      </c>
      <c r="G2061" s="9" t="s">
        <v>6651</v>
      </c>
      <c r="H2061" s="9" t="s">
        <v>8621</v>
      </c>
      <c r="I2061" s="9" t="s">
        <v>8622</v>
      </c>
      <c r="J2061" s="28" t="s">
        <v>8527</v>
      </c>
      <c r="K2061" s="9" t="s">
        <v>8232</v>
      </c>
      <c r="L2061" s="28">
        <v>6749503.4699999997</v>
      </c>
      <c r="M2061" s="28">
        <v>2934404.13</v>
      </c>
      <c r="N2061" s="9" t="s">
        <v>8</v>
      </c>
      <c r="O2061" s="9" t="s">
        <v>106</v>
      </c>
      <c r="P2061" s="9" t="s">
        <v>8</v>
      </c>
      <c r="Q2061" s="9"/>
      <c r="R2061" s="9"/>
      <c r="S2061" s="9">
        <v>5</v>
      </c>
      <c r="T2061" s="35" t="s">
        <v>1590</v>
      </c>
      <c r="U2061" s="9">
        <v>63750</v>
      </c>
      <c r="V2061" s="9" t="s">
        <v>258</v>
      </c>
      <c r="W2061" s="141" t="s">
        <v>11</v>
      </c>
      <c r="X2061" s="9"/>
    </row>
    <row r="2062" spans="1:24" s="4" customFormat="1" ht="80.099999999999994" customHeight="1" x14ac:dyDescent="0.25">
      <c r="A2062" s="9">
        <f t="shared" ref="A2062:B2066" si="560">A2061+1</f>
        <v>2019</v>
      </c>
      <c r="B2062" s="9">
        <f t="shared" si="560"/>
        <v>67</v>
      </c>
      <c r="C2062" s="9" t="s">
        <v>109</v>
      </c>
      <c r="D2062" s="9" t="s">
        <v>6553</v>
      </c>
      <c r="E2062" s="9" t="s">
        <v>6553</v>
      </c>
      <c r="F2062" s="9" t="s">
        <v>8232</v>
      </c>
      <c r="G2062" s="9" t="s">
        <v>8246</v>
      </c>
      <c r="H2062" s="9" t="s">
        <v>8672</v>
      </c>
      <c r="I2062" s="9" t="s">
        <v>8673</v>
      </c>
      <c r="J2062" s="28" t="s">
        <v>8674</v>
      </c>
      <c r="K2062" s="9" t="s">
        <v>8232</v>
      </c>
      <c r="L2062" s="9">
        <v>67549.289999999994</v>
      </c>
      <c r="M2062" s="9">
        <v>29379.91</v>
      </c>
      <c r="N2062" s="9" t="s">
        <v>8</v>
      </c>
      <c r="O2062" s="9" t="s">
        <v>106</v>
      </c>
      <c r="P2062" s="9" t="s">
        <v>8</v>
      </c>
      <c r="Q2062" s="9"/>
      <c r="R2062" s="9"/>
      <c r="S2062" s="9">
        <v>5</v>
      </c>
      <c r="T2062" s="35" t="s">
        <v>1590</v>
      </c>
      <c r="U2062" s="9">
        <v>63750</v>
      </c>
      <c r="V2062" s="9" t="s">
        <v>258</v>
      </c>
      <c r="W2062" s="141" t="s">
        <v>11</v>
      </c>
      <c r="X2062" s="9"/>
    </row>
    <row r="2063" spans="1:24" s="4" customFormat="1" ht="80.099999999999994" customHeight="1" x14ac:dyDescent="0.25">
      <c r="A2063" s="9">
        <f t="shared" si="560"/>
        <v>2020</v>
      </c>
      <c r="B2063" s="9">
        <f t="shared" si="560"/>
        <v>68</v>
      </c>
      <c r="C2063" s="9" t="s">
        <v>109</v>
      </c>
      <c r="D2063" s="9" t="s">
        <v>6553</v>
      </c>
      <c r="E2063" s="9" t="s">
        <v>6553</v>
      </c>
      <c r="F2063" s="9" t="s">
        <v>8179</v>
      </c>
      <c r="G2063" s="9" t="s">
        <v>6648</v>
      </c>
      <c r="H2063" s="9" t="s">
        <v>8637</v>
      </c>
      <c r="I2063" s="9" t="s">
        <v>8638</v>
      </c>
      <c r="J2063" s="9" t="s">
        <v>8675</v>
      </c>
      <c r="K2063" s="9" t="s">
        <v>8179</v>
      </c>
      <c r="L2063" s="9">
        <v>67585004</v>
      </c>
      <c r="M2063" s="9">
        <v>2936.06</v>
      </c>
      <c r="N2063" s="9" t="s">
        <v>8</v>
      </c>
      <c r="O2063" s="9" t="s">
        <v>106</v>
      </c>
      <c r="P2063" s="9" t="s">
        <v>8</v>
      </c>
      <c r="Q2063" s="9"/>
      <c r="R2063" s="9"/>
      <c r="S2063" s="9">
        <v>5</v>
      </c>
      <c r="T2063" s="35" t="s">
        <v>1590</v>
      </c>
      <c r="U2063" s="9">
        <v>63750</v>
      </c>
      <c r="V2063" s="9" t="s">
        <v>258</v>
      </c>
      <c r="W2063" s="141" t="s">
        <v>11</v>
      </c>
      <c r="X2063" s="9"/>
    </row>
    <row r="2064" spans="1:24" s="4" customFormat="1" ht="80.099999999999994" customHeight="1" x14ac:dyDescent="0.25">
      <c r="A2064" s="9">
        <f t="shared" si="560"/>
        <v>2021</v>
      </c>
      <c r="B2064" s="9">
        <f t="shared" si="560"/>
        <v>69</v>
      </c>
      <c r="C2064" s="9" t="s">
        <v>109</v>
      </c>
      <c r="D2064" s="9" t="s">
        <v>6553</v>
      </c>
      <c r="E2064" s="9" t="s">
        <v>6553</v>
      </c>
      <c r="F2064" s="9" t="s">
        <v>8186</v>
      </c>
      <c r="G2064" s="9" t="s">
        <v>6648</v>
      </c>
      <c r="H2064" s="9" t="s">
        <v>8676</v>
      </c>
      <c r="I2064" s="9" t="s">
        <v>8677</v>
      </c>
      <c r="J2064" s="9" t="s">
        <v>8678</v>
      </c>
      <c r="K2064" s="9" t="s">
        <v>8186</v>
      </c>
      <c r="L2064" s="9">
        <v>68373.67</v>
      </c>
      <c r="M2064" s="9">
        <v>29324.53</v>
      </c>
      <c r="N2064" s="9" t="s">
        <v>8</v>
      </c>
      <c r="O2064" s="9" t="s">
        <v>106</v>
      </c>
      <c r="P2064" s="9" t="s">
        <v>8</v>
      </c>
      <c r="Q2064" s="9"/>
      <c r="R2064" s="9"/>
      <c r="S2064" s="9">
        <v>5</v>
      </c>
      <c r="T2064" s="35" t="s">
        <v>1590</v>
      </c>
      <c r="U2064" s="9">
        <v>63750</v>
      </c>
      <c r="V2064" s="9" t="s">
        <v>258</v>
      </c>
      <c r="W2064" s="141" t="s">
        <v>11</v>
      </c>
      <c r="X2064" s="9"/>
    </row>
    <row r="2065" spans="1:269" s="4" customFormat="1" ht="80.099999999999994" customHeight="1" x14ac:dyDescent="0.25">
      <c r="A2065" s="9">
        <f t="shared" si="560"/>
        <v>2022</v>
      </c>
      <c r="B2065" s="9">
        <f t="shared" si="560"/>
        <v>70</v>
      </c>
      <c r="C2065" s="9" t="s">
        <v>109</v>
      </c>
      <c r="D2065" s="9" t="s">
        <v>6553</v>
      </c>
      <c r="E2065" s="9" t="s">
        <v>6553</v>
      </c>
      <c r="F2065" s="9" t="s">
        <v>8186</v>
      </c>
      <c r="G2065" s="9" t="s">
        <v>6648</v>
      </c>
      <c r="H2065" s="9" t="s">
        <v>8640</v>
      </c>
      <c r="I2065" s="9" t="s">
        <v>8641</v>
      </c>
      <c r="J2065" s="9" t="s">
        <v>8679</v>
      </c>
      <c r="K2065" s="9" t="s">
        <v>8186</v>
      </c>
      <c r="L2065" s="9">
        <v>68819.259999999995</v>
      </c>
      <c r="M2065" s="9">
        <v>2932043.26</v>
      </c>
      <c r="N2065" s="9" t="s">
        <v>8</v>
      </c>
      <c r="O2065" s="9" t="s">
        <v>106</v>
      </c>
      <c r="P2065" s="9" t="s">
        <v>8</v>
      </c>
      <c r="Q2065" s="9"/>
      <c r="R2065" s="9"/>
      <c r="S2065" s="9">
        <v>5</v>
      </c>
      <c r="T2065" s="35" t="s">
        <v>1590</v>
      </c>
      <c r="U2065" s="9">
        <v>63750</v>
      </c>
      <c r="V2065" s="9" t="s">
        <v>258</v>
      </c>
      <c r="W2065" s="141" t="s">
        <v>11</v>
      </c>
      <c r="X2065" s="9"/>
    </row>
    <row r="2066" spans="1:269" s="4" customFormat="1" ht="80.099999999999994" customHeight="1" x14ac:dyDescent="0.25">
      <c r="A2066" s="9">
        <f t="shared" si="560"/>
        <v>2023</v>
      </c>
      <c r="B2066" s="9">
        <f t="shared" si="560"/>
        <v>71</v>
      </c>
      <c r="C2066" s="9" t="s">
        <v>109</v>
      </c>
      <c r="D2066" s="9" t="s">
        <v>6553</v>
      </c>
      <c r="E2066" s="9" t="s">
        <v>6553</v>
      </c>
      <c r="F2066" s="9" t="s">
        <v>8207</v>
      </c>
      <c r="G2066" s="9" t="s">
        <v>6648</v>
      </c>
      <c r="H2066" s="28" t="s">
        <v>8515</v>
      </c>
      <c r="I2066" s="9" t="s">
        <v>8516</v>
      </c>
      <c r="J2066" s="9" t="s">
        <v>8680</v>
      </c>
      <c r="K2066" s="9" t="s">
        <v>8207</v>
      </c>
      <c r="L2066" s="9">
        <v>68214.14</v>
      </c>
      <c r="M2066" s="9">
        <v>292333.59999999998</v>
      </c>
      <c r="N2066" s="9" t="s">
        <v>8</v>
      </c>
      <c r="O2066" s="9" t="s">
        <v>106</v>
      </c>
      <c r="P2066" s="9" t="s">
        <v>8</v>
      </c>
      <c r="Q2066" s="9"/>
      <c r="R2066" s="9"/>
      <c r="S2066" s="9">
        <v>5</v>
      </c>
      <c r="T2066" s="35" t="s">
        <v>1590</v>
      </c>
      <c r="U2066" s="9">
        <v>63750</v>
      </c>
      <c r="V2066" s="9" t="s">
        <v>258</v>
      </c>
      <c r="W2066" s="141" t="s">
        <v>11</v>
      </c>
      <c r="X2066" s="9"/>
    </row>
    <row r="2067" spans="1:269" s="4" customFormat="1" ht="80.099999999999994" customHeight="1" x14ac:dyDescent="0.25">
      <c r="D2067" s="179"/>
      <c r="F2067" s="179"/>
      <c r="Q2067" s="10">
        <f>SUM(Q1851:Q2066)</f>
        <v>50</v>
      </c>
      <c r="R2067" s="10">
        <f t="shared" ref="R2067:S2067" si="561">SUM(R1851:R2066)</f>
        <v>280</v>
      </c>
      <c r="S2067" s="10">
        <f t="shared" si="561"/>
        <v>355</v>
      </c>
    </row>
    <row r="2068" spans="1:269" s="4" customFormat="1" ht="80.099999999999994" customHeight="1" x14ac:dyDescent="0.25">
      <c r="A2068" s="9">
        <f>A2066+1</f>
        <v>2024</v>
      </c>
      <c r="B2068" s="9">
        <f>B2077+1</f>
        <v>6</v>
      </c>
      <c r="C2068" s="9" t="s">
        <v>3797</v>
      </c>
      <c r="D2068" s="10" t="s">
        <v>6553</v>
      </c>
      <c r="E2068" s="9" t="s">
        <v>6553</v>
      </c>
      <c r="F2068" s="9" t="s">
        <v>6668</v>
      </c>
      <c r="G2068" s="9" t="s">
        <v>6648</v>
      </c>
      <c r="H2068" s="28" t="s">
        <v>1392</v>
      </c>
      <c r="I2068" s="28" t="s">
        <v>6669</v>
      </c>
      <c r="J2068" s="9" t="s">
        <v>6656</v>
      </c>
      <c r="K2068" s="9" t="s">
        <v>6668</v>
      </c>
      <c r="L2068" s="9">
        <v>29.335574000000001</v>
      </c>
      <c r="M2068" s="9">
        <v>67.485748000000001</v>
      </c>
      <c r="N2068" s="9" t="s">
        <v>8</v>
      </c>
      <c r="O2068" s="28" t="s">
        <v>4422</v>
      </c>
      <c r="P2068" s="9" t="s">
        <v>8</v>
      </c>
      <c r="Q2068" s="102">
        <v>2</v>
      </c>
      <c r="R2068" s="64"/>
      <c r="S2068" s="41">
        <v>0</v>
      </c>
      <c r="T2068" s="9" t="s">
        <v>6670</v>
      </c>
      <c r="U2068" s="9">
        <v>35250</v>
      </c>
      <c r="V2068" s="28" t="s">
        <v>4423</v>
      </c>
      <c r="W2068" s="141" t="s">
        <v>6671</v>
      </c>
      <c r="X2068" s="9"/>
    </row>
    <row r="2069" spans="1:269" s="4" customFormat="1" ht="80.099999999999994" customHeight="1" x14ac:dyDescent="0.25">
      <c r="A2069" s="9">
        <f t="shared" ref="A2069:B2071" si="562">A2068+1</f>
        <v>2025</v>
      </c>
      <c r="B2069" s="9">
        <f t="shared" si="562"/>
        <v>7</v>
      </c>
      <c r="C2069" s="9" t="s">
        <v>3797</v>
      </c>
      <c r="D2069" s="10" t="s">
        <v>6553</v>
      </c>
      <c r="E2069" s="9" t="s">
        <v>6553</v>
      </c>
      <c r="F2069" s="9" t="s">
        <v>6672</v>
      </c>
      <c r="G2069" s="9" t="s">
        <v>6553</v>
      </c>
      <c r="H2069" s="28" t="s">
        <v>6658</v>
      </c>
      <c r="I2069" s="28" t="s">
        <v>6659</v>
      </c>
      <c r="J2069" s="28" t="s">
        <v>6660</v>
      </c>
      <c r="K2069" s="9" t="s">
        <v>6672</v>
      </c>
      <c r="L2069" s="9">
        <v>29.555976000000001</v>
      </c>
      <c r="M2069" s="9">
        <v>67.912549999999996</v>
      </c>
      <c r="N2069" s="9" t="s">
        <v>8</v>
      </c>
      <c r="O2069" s="28" t="s">
        <v>4422</v>
      </c>
      <c r="P2069" s="9" t="s">
        <v>8</v>
      </c>
      <c r="Q2069" s="102">
        <v>2</v>
      </c>
      <c r="R2069" s="64"/>
      <c r="S2069" s="41">
        <v>0</v>
      </c>
      <c r="T2069" s="9" t="s">
        <v>6670</v>
      </c>
      <c r="U2069" s="9">
        <v>35250</v>
      </c>
      <c r="V2069" s="28" t="s">
        <v>4423</v>
      </c>
      <c r="W2069" s="141" t="s">
        <v>6671</v>
      </c>
      <c r="X2069" s="9"/>
    </row>
    <row r="2070" spans="1:269" s="4" customFormat="1" ht="80.099999999999994" customHeight="1" x14ac:dyDescent="0.25">
      <c r="A2070" s="9">
        <f t="shared" si="562"/>
        <v>2026</v>
      </c>
      <c r="B2070" s="9">
        <f t="shared" si="562"/>
        <v>8</v>
      </c>
      <c r="C2070" s="9" t="s">
        <v>3797</v>
      </c>
      <c r="D2070" s="10" t="s">
        <v>6553</v>
      </c>
      <c r="E2070" s="9" t="s">
        <v>6553</v>
      </c>
      <c r="F2070" s="9" t="s">
        <v>6673</v>
      </c>
      <c r="G2070" s="9" t="s">
        <v>6553</v>
      </c>
      <c r="H2070" s="28" t="s">
        <v>6674</v>
      </c>
      <c r="I2070" s="28" t="s">
        <v>6675</v>
      </c>
      <c r="J2070" s="9">
        <v>3337722671</v>
      </c>
      <c r="K2070" s="9" t="s">
        <v>6673</v>
      </c>
      <c r="L2070" s="9">
        <v>29.331022999999998</v>
      </c>
      <c r="M2070" s="9">
        <v>67.532394999999994</v>
      </c>
      <c r="N2070" s="9" t="s">
        <v>8</v>
      </c>
      <c r="O2070" s="28" t="s">
        <v>4422</v>
      </c>
      <c r="P2070" s="9" t="s">
        <v>8</v>
      </c>
      <c r="Q2070" s="102">
        <v>1</v>
      </c>
      <c r="R2070" s="64"/>
      <c r="S2070" s="41">
        <v>0</v>
      </c>
      <c r="T2070" s="9" t="s">
        <v>6670</v>
      </c>
      <c r="U2070" s="9">
        <v>17625</v>
      </c>
      <c r="V2070" s="28" t="s">
        <v>4423</v>
      </c>
      <c r="W2070" s="141" t="s">
        <v>6671</v>
      </c>
      <c r="X2070" s="9"/>
    </row>
    <row r="2071" spans="1:269" s="4" customFormat="1" ht="80.099999999999994" customHeight="1" x14ac:dyDescent="0.25">
      <c r="A2071" s="9">
        <f t="shared" si="562"/>
        <v>2027</v>
      </c>
      <c r="B2071" s="9">
        <f t="shared" si="562"/>
        <v>9</v>
      </c>
      <c r="C2071" s="9" t="s">
        <v>3797</v>
      </c>
      <c r="D2071" s="10" t="s">
        <v>6553</v>
      </c>
      <c r="E2071" s="9" t="s">
        <v>6553</v>
      </c>
      <c r="F2071" s="9" t="s">
        <v>6608</v>
      </c>
      <c r="G2071" s="9" t="s">
        <v>6609</v>
      </c>
      <c r="H2071" s="9" t="s">
        <v>6676</v>
      </c>
      <c r="I2071" s="9" t="s">
        <v>6677</v>
      </c>
      <c r="J2071" s="9" t="s">
        <v>6678</v>
      </c>
      <c r="K2071" s="9" t="s">
        <v>6608</v>
      </c>
      <c r="L2071" s="9">
        <v>29.371472000000001</v>
      </c>
      <c r="M2071" s="9">
        <v>67.585048999999998</v>
      </c>
      <c r="N2071" s="9" t="s">
        <v>8</v>
      </c>
      <c r="O2071" s="28" t="s">
        <v>4422</v>
      </c>
      <c r="P2071" s="9" t="s">
        <v>8</v>
      </c>
      <c r="Q2071" s="102">
        <v>1</v>
      </c>
      <c r="R2071" s="64"/>
      <c r="S2071" s="41">
        <v>0</v>
      </c>
      <c r="T2071" s="9" t="s">
        <v>6670</v>
      </c>
      <c r="U2071" s="9">
        <v>17625</v>
      </c>
      <c r="V2071" s="28" t="s">
        <v>4423</v>
      </c>
      <c r="W2071" s="10" t="s">
        <v>6671</v>
      </c>
      <c r="X2071" s="9"/>
    </row>
    <row r="2072" spans="1:269" s="4" customFormat="1" ht="80.099999999999994" customHeight="1" x14ac:dyDescent="0.25">
      <c r="C2072" s="179"/>
      <c r="D2072" s="179"/>
      <c r="E2072" s="179"/>
      <c r="F2072" s="179"/>
      <c r="G2072" s="179"/>
      <c r="H2072" s="179"/>
      <c r="I2072" s="179"/>
      <c r="J2072" s="179"/>
      <c r="K2072" s="179"/>
      <c r="L2072" s="179"/>
      <c r="M2072" s="179"/>
      <c r="N2072" s="179"/>
      <c r="O2072" s="179"/>
      <c r="P2072" s="179"/>
      <c r="Q2072" s="187">
        <f>SUM(Q2068:Q2071)</f>
        <v>6</v>
      </c>
      <c r="R2072" s="223">
        <f t="shared" ref="R2072:S2072" si="563">SUM(R2068:R2071)</f>
        <v>0</v>
      </c>
      <c r="S2072" s="223">
        <f t="shared" si="563"/>
        <v>0</v>
      </c>
      <c r="T2072" s="179"/>
      <c r="U2072" s="179"/>
      <c r="V2072" s="179"/>
      <c r="W2072" s="179"/>
    </row>
    <row r="2073" spans="1:269" s="4" customFormat="1" ht="80.099999999999994" customHeight="1" x14ac:dyDescent="0.25">
      <c r="A2073" s="9">
        <f>A1849+1</f>
        <v>1808</v>
      </c>
      <c r="B2073" s="9">
        <v>1</v>
      </c>
      <c r="C2073" s="9" t="s">
        <v>216</v>
      </c>
      <c r="D2073" s="10" t="s">
        <v>6553</v>
      </c>
      <c r="E2073" s="28" t="s">
        <v>6553</v>
      </c>
      <c r="F2073" s="28" t="s">
        <v>3924</v>
      </c>
      <c r="G2073" s="28" t="s">
        <v>6609</v>
      </c>
      <c r="H2073" s="75" t="s">
        <v>6637</v>
      </c>
      <c r="I2073" s="9" t="s">
        <v>6638</v>
      </c>
      <c r="J2073" s="146" t="s">
        <v>6639</v>
      </c>
      <c r="K2073" s="79" t="s">
        <v>3924</v>
      </c>
      <c r="L2073" s="9">
        <v>29.512823000000001</v>
      </c>
      <c r="M2073" s="147">
        <v>68.137682999999996</v>
      </c>
      <c r="N2073" s="28" t="s">
        <v>6</v>
      </c>
      <c r="O2073" s="9" t="s">
        <v>7</v>
      </c>
      <c r="P2073" s="9" t="s">
        <v>8</v>
      </c>
      <c r="Q2073" s="9">
        <v>4</v>
      </c>
      <c r="R2073" s="9"/>
      <c r="S2073" s="9"/>
      <c r="T2073" s="28" t="s">
        <v>6640</v>
      </c>
      <c r="U2073" s="9">
        <v>70500</v>
      </c>
      <c r="V2073" s="28" t="s">
        <v>10</v>
      </c>
      <c r="W2073" s="10" t="s">
        <v>6641</v>
      </c>
      <c r="X2073" s="9"/>
    </row>
    <row r="2074" spans="1:269" s="4" customFormat="1" ht="80.099999999999994" customHeight="1" x14ac:dyDescent="0.25">
      <c r="A2074" s="9">
        <f>A2073+1</f>
        <v>1809</v>
      </c>
      <c r="B2074" s="9">
        <f>+B2073+1</f>
        <v>2</v>
      </c>
      <c r="C2074" s="9" t="s">
        <v>216</v>
      </c>
      <c r="D2074" s="10" t="s">
        <v>6553</v>
      </c>
      <c r="E2074" s="28" t="s">
        <v>6553</v>
      </c>
      <c r="F2074" s="28" t="s">
        <v>6642</v>
      </c>
      <c r="G2074" s="28" t="s">
        <v>6609</v>
      </c>
      <c r="H2074" s="75" t="s">
        <v>6643</v>
      </c>
      <c r="I2074" s="9" t="s">
        <v>6644</v>
      </c>
      <c r="J2074" s="146" t="s">
        <v>6645</v>
      </c>
      <c r="K2074" s="79" t="s">
        <v>6646</v>
      </c>
      <c r="L2074" s="9">
        <v>29.601096999999999</v>
      </c>
      <c r="M2074" s="147">
        <v>67.606012000000007</v>
      </c>
      <c r="N2074" s="28" t="s">
        <v>6</v>
      </c>
      <c r="O2074" s="9" t="s">
        <v>7</v>
      </c>
      <c r="P2074" s="9" t="s">
        <v>8</v>
      </c>
      <c r="Q2074" s="9">
        <v>2</v>
      </c>
      <c r="R2074" s="9"/>
      <c r="S2074" s="9"/>
      <c r="T2074" s="28" t="s">
        <v>6640</v>
      </c>
      <c r="U2074" s="9">
        <v>35250</v>
      </c>
      <c r="V2074" s="28" t="s">
        <v>10</v>
      </c>
      <c r="W2074" s="10" t="s">
        <v>6641</v>
      </c>
      <c r="X2074" s="9"/>
    </row>
    <row r="2075" spans="1:269" s="4" customFormat="1" ht="80.099999999999994" customHeight="1" x14ac:dyDescent="0.25">
      <c r="A2075" s="9">
        <f t="shared" ref="A2075:A2078" si="564">A2074+1</f>
        <v>1810</v>
      </c>
      <c r="B2075" s="9">
        <f t="shared" ref="B2075:B2078" si="565">+B2074+1</f>
        <v>3</v>
      </c>
      <c r="C2075" s="9" t="s">
        <v>216</v>
      </c>
      <c r="D2075" s="10" t="s">
        <v>6553</v>
      </c>
      <c r="E2075" s="28" t="s">
        <v>6553</v>
      </c>
      <c r="F2075" s="28" t="s">
        <v>6647</v>
      </c>
      <c r="G2075" s="28" t="s">
        <v>6648</v>
      </c>
      <c r="H2075" s="75" t="s">
        <v>979</v>
      </c>
      <c r="I2075" s="9" t="s">
        <v>6649</v>
      </c>
      <c r="J2075" s="146" t="s">
        <v>6650</v>
      </c>
      <c r="K2075" s="79" t="s">
        <v>6647</v>
      </c>
      <c r="L2075" s="9">
        <v>29.345265000000001</v>
      </c>
      <c r="M2075" s="147">
        <v>67.504465999999994</v>
      </c>
      <c r="N2075" s="28" t="s">
        <v>6</v>
      </c>
      <c r="O2075" s="9" t="s">
        <v>7</v>
      </c>
      <c r="P2075" s="9" t="s">
        <v>8</v>
      </c>
      <c r="Q2075" s="9">
        <v>2</v>
      </c>
      <c r="R2075" s="9"/>
      <c r="S2075" s="9"/>
      <c r="T2075" s="28" t="s">
        <v>6640</v>
      </c>
      <c r="U2075" s="9">
        <v>35250</v>
      </c>
      <c r="V2075" s="28" t="s">
        <v>10</v>
      </c>
      <c r="W2075" s="10" t="s">
        <v>6641</v>
      </c>
      <c r="X2075" s="9"/>
    </row>
    <row r="2076" spans="1:269" s="4" customFormat="1" ht="80.099999999999994" customHeight="1" x14ac:dyDescent="0.25">
      <c r="A2076" s="9">
        <f t="shared" si="564"/>
        <v>1811</v>
      </c>
      <c r="B2076" s="9">
        <f t="shared" si="565"/>
        <v>4</v>
      </c>
      <c r="C2076" s="9" t="s">
        <v>216</v>
      </c>
      <c r="D2076" s="10" t="s">
        <v>6553</v>
      </c>
      <c r="E2076" s="28" t="s">
        <v>6553</v>
      </c>
      <c r="F2076" s="28" t="s">
        <v>6651</v>
      </c>
      <c r="G2076" s="28" t="s">
        <v>6651</v>
      </c>
      <c r="H2076" s="75" t="s">
        <v>5510</v>
      </c>
      <c r="I2076" s="9" t="s">
        <v>6652</v>
      </c>
      <c r="J2076" s="146" t="s">
        <v>6653</v>
      </c>
      <c r="K2076" s="79" t="s">
        <v>6651</v>
      </c>
      <c r="L2076" s="9">
        <v>29.354365000000001</v>
      </c>
      <c r="M2076" s="147">
        <v>68.533869999999993</v>
      </c>
      <c r="N2076" s="28" t="s">
        <v>6</v>
      </c>
      <c r="O2076" s="9" t="s">
        <v>7</v>
      </c>
      <c r="P2076" s="9" t="s">
        <v>8</v>
      </c>
      <c r="Q2076" s="9">
        <v>4</v>
      </c>
      <c r="R2076" s="9"/>
      <c r="S2076" s="9"/>
      <c r="T2076" s="28" t="s">
        <v>6640</v>
      </c>
      <c r="U2076" s="9">
        <v>35250</v>
      </c>
      <c r="V2076" s="28" t="s">
        <v>10</v>
      </c>
      <c r="W2076" s="10" t="s">
        <v>6641</v>
      </c>
      <c r="X2076" s="9"/>
    </row>
    <row r="2077" spans="1:269" s="4" customFormat="1" ht="80.099999999999994" customHeight="1" x14ac:dyDescent="0.25">
      <c r="A2077" s="9">
        <f t="shared" si="564"/>
        <v>1812</v>
      </c>
      <c r="B2077" s="9">
        <f t="shared" si="565"/>
        <v>5</v>
      </c>
      <c r="C2077" s="9" t="s">
        <v>216</v>
      </c>
      <c r="D2077" s="10" t="s">
        <v>6553</v>
      </c>
      <c r="E2077" s="28" t="s">
        <v>6553</v>
      </c>
      <c r="F2077" s="28" t="s">
        <v>6654</v>
      </c>
      <c r="G2077" s="28" t="s">
        <v>6648</v>
      </c>
      <c r="H2077" s="75" t="s">
        <v>1392</v>
      </c>
      <c r="I2077" s="9" t="s">
        <v>6655</v>
      </c>
      <c r="J2077" s="146" t="s">
        <v>6656</v>
      </c>
      <c r="K2077" s="79" t="s">
        <v>6654</v>
      </c>
      <c r="L2077" s="9">
        <v>29.335574000000001</v>
      </c>
      <c r="M2077" s="147">
        <v>67.485748000000001</v>
      </c>
      <c r="N2077" s="28" t="s">
        <v>6</v>
      </c>
      <c r="O2077" s="9" t="s">
        <v>7</v>
      </c>
      <c r="P2077" s="9" t="s">
        <v>8</v>
      </c>
      <c r="Q2077" s="9">
        <v>2</v>
      </c>
      <c r="R2077" s="9"/>
      <c r="S2077" s="9"/>
      <c r="T2077" s="28" t="s">
        <v>6640</v>
      </c>
      <c r="U2077" s="9">
        <v>35250</v>
      </c>
      <c r="V2077" s="28" t="s">
        <v>10</v>
      </c>
      <c r="W2077" s="10" t="s">
        <v>6641</v>
      </c>
      <c r="X2077" s="9"/>
    </row>
    <row r="2078" spans="1:269" s="4" customFormat="1" ht="80.099999999999994" customHeight="1" x14ac:dyDescent="0.25">
      <c r="A2078" s="9">
        <f t="shared" si="564"/>
        <v>1813</v>
      </c>
      <c r="B2078" s="9">
        <f t="shared" si="565"/>
        <v>6</v>
      </c>
      <c r="C2078" s="9" t="s">
        <v>216</v>
      </c>
      <c r="D2078" s="10" t="s">
        <v>6553</v>
      </c>
      <c r="E2078" s="28" t="s">
        <v>6553</v>
      </c>
      <c r="F2078" s="28" t="s">
        <v>6657</v>
      </c>
      <c r="G2078" s="28" t="s">
        <v>6648</v>
      </c>
      <c r="H2078" s="9" t="s">
        <v>6658</v>
      </c>
      <c r="I2078" s="9" t="s">
        <v>6659</v>
      </c>
      <c r="J2078" s="146" t="s">
        <v>6660</v>
      </c>
      <c r="K2078" s="148" t="s">
        <v>6657</v>
      </c>
      <c r="L2078" s="9">
        <v>29.332854000000001</v>
      </c>
      <c r="M2078" s="147">
        <v>67.544319000000002</v>
      </c>
      <c r="N2078" s="28" t="s">
        <v>6</v>
      </c>
      <c r="O2078" s="9" t="s">
        <v>7</v>
      </c>
      <c r="P2078" s="9" t="s">
        <v>8</v>
      </c>
      <c r="Q2078" s="9">
        <v>2</v>
      </c>
      <c r="R2078" s="9"/>
      <c r="S2078" s="9"/>
      <c r="T2078" s="28" t="s">
        <v>6640</v>
      </c>
      <c r="U2078" s="9">
        <v>35250</v>
      </c>
      <c r="V2078" s="28" t="s">
        <v>10</v>
      </c>
      <c r="W2078" s="10" t="s">
        <v>6641</v>
      </c>
      <c r="X2078" s="9"/>
    </row>
    <row r="2079" spans="1:269" s="4" customFormat="1" ht="80.099999999999994" customHeight="1" thickBot="1" x14ac:dyDescent="0.3">
      <c r="E2079" s="31"/>
      <c r="F2079" s="31"/>
      <c r="G2079" s="31"/>
      <c r="J2079" s="149"/>
      <c r="K2079" s="31"/>
      <c r="L2079" s="181"/>
      <c r="M2079" s="31"/>
      <c r="N2079" s="31"/>
      <c r="Q2079" s="198">
        <f>SUM(Q2073:Q2078)</f>
        <v>16</v>
      </c>
      <c r="R2079" s="198">
        <f t="shared" ref="R2079:S2079" si="566">SUM(R2073:R2078)</f>
        <v>0</v>
      </c>
      <c r="S2079" s="198">
        <f t="shared" si="566"/>
        <v>0</v>
      </c>
      <c r="T2079" s="31"/>
      <c r="V2079" s="31"/>
      <c r="W2079" s="31"/>
    </row>
    <row r="2080" spans="1:269" s="4" customFormat="1" ht="80.099999999999994" customHeight="1" x14ac:dyDescent="0.25">
      <c r="A2080" s="9">
        <f>A2071+1</f>
        <v>2028</v>
      </c>
      <c r="B2080" s="9">
        <v>1</v>
      </c>
      <c r="C2080" s="9" t="s">
        <v>3797</v>
      </c>
      <c r="D2080" s="10" t="s">
        <v>4425</v>
      </c>
      <c r="E2080" s="9" t="s">
        <v>726</v>
      </c>
      <c r="F2080" s="9" t="s">
        <v>3652</v>
      </c>
      <c r="G2080" s="9" t="s">
        <v>4425</v>
      </c>
      <c r="H2080" s="9" t="s">
        <v>4498</v>
      </c>
      <c r="I2080" s="9" t="s">
        <v>3653</v>
      </c>
      <c r="J2080" s="9" t="s">
        <v>4499</v>
      </c>
      <c r="K2080" s="9" t="s">
        <v>3652</v>
      </c>
      <c r="L2080" s="9">
        <v>30.215498</v>
      </c>
      <c r="M2080" s="9">
        <v>67.543430000000001</v>
      </c>
      <c r="N2080" s="9" t="s">
        <v>8</v>
      </c>
      <c r="O2080" s="9" t="s">
        <v>4500</v>
      </c>
      <c r="P2080" s="9" t="s">
        <v>4501</v>
      </c>
      <c r="Q2080" s="9">
        <v>2</v>
      </c>
      <c r="R2080" s="9"/>
      <c r="S2080" s="9"/>
      <c r="T2080" s="9" t="s">
        <v>1275</v>
      </c>
      <c r="U2080" s="9">
        <v>35250</v>
      </c>
      <c r="V2080" s="9" t="s">
        <v>4502</v>
      </c>
      <c r="W2080" s="5" t="s">
        <v>107</v>
      </c>
      <c r="X2080" s="10" t="s">
        <v>1471</v>
      </c>
      <c r="Z2080" s="179"/>
      <c r="AA2080" s="179"/>
      <c r="AB2080" s="179"/>
      <c r="AC2080" s="179"/>
      <c r="AD2080" s="179"/>
      <c r="AE2080" s="179"/>
      <c r="AF2080" s="179"/>
      <c r="AG2080" s="179"/>
      <c r="AH2080" s="179"/>
      <c r="AI2080" s="179"/>
      <c r="AJ2080" s="179"/>
      <c r="AK2080" s="179"/>
      <c r="AL2080" s="179"/>
      <c r="AM2080" s="179"/>
      <c r="AN2080" s="179"/>
      <c r="AO2080" s="179"/>
      <c r="AP2080" s="179"/>
      <c r="AQ2080" s="179"/>
      <c r="AR2080" s="179"/>
      <c r="AS2080" s="179"/>
      <c r="AT2080" s="179"/>
      <c r="AU2080" s="179"/>
      <c r="AV2080" s="179"/>
      <c r="AW2080" s="179"/>
      <c r="AX2080" s="179"/>
      <c r="AY2080" s="179"/>
      <c r="AZ2080" s="179"/>
      <c r="BA2080" s="179"/>
      <c r="BB2080" s="179"/>
      <c r="BC2080" s="179"/>
      <c r="BD2080" s="179"/>
      <c r="BE2080" s="179"/>
      <c r="BF2080" s="179"/>
      <c r="BG2080" s="179"/>
      <c r="BH2080" s="179"/>
      <c r="BI2080" s="179"/>
      <c r="BJ2080" s="179"/>
      <c r="BK2080" s="179"/>
      <c r="BL2080" s="179"/>
      <c r="BM2080" s="179"/>
      <c r="BN2080" s="179"/>
      <c r="BO2080" s="179"/>
      <c r="BP2080" s="179"/>
      <c r="BQ2080" s="179"/>
      <c r="BR2080" s="179"/>
      <c r="BS2080" s="179"/>
      <c r="BT2080" s="179"/>
      <c r="BU2080" s="179"/>
      <c r="BV2080" s="179"/>
      <c r="BW2080" s="179"/>
      <c r="BX2080" s="179"/>
      <c r="BY2080" s="179"/>
      <c r="BZ2080" s="179"/>
      <c r="CA2080" s="179"/>
      <c r="CB2080" s="179"/>
      <c r="CC2080" s="179"/>
      <c r="CD2080" s="179"/>
      <c r="CE2080" s="179"/>
      <c r="CF2080" s="179"/>
      <c r="CG2080" s="179"/>
      <c r="CH2080" s="179"/>
      <c r="CI2080" s="179"/>
      <c r="CJ2080" s="179"/>
      <c r="CK2080" s="179"/>
      <c r="CL2080" s="179"/>
      <c r="CM2080" s="179"/>
      <c r="CN2080" s="179"/>
      <c r="CO2080" s="179"/>
      <c r="CP2080" s="179"/>
      <c r="CQ2080" s="179"/>
      <c r="CR2080" s="179"/>
      <c r="CS2080" s="179"/>
      <c r="CT2080" s="179"/>
      <c r="CU2080" s="179"/>
      <c r="CV2080" s="179"/>
      <c r="CW2080" s="179"/>
      <c r="CX2080" s="179"/>
      <c r="CY2080" s="179"/>
      <c r="CZ2080" s="179"/>
      <c r="DA2080" s="179"/>
      <c r="DB2080" s="179"/>
      <c r="DC2080" s="179"/>
      <c r="DD2080" s="179"/>
      <c r="DE2080" s="179"/>
      <c r="DF2080" s="179"/>
      <c r="DG2080" s="179"/>
      <c r="DH2080" s="179"/>
      <c r="DI2080" s="179"/>
      <c r="DJ2080" s="179"/>
      <c r="DK2080" s="179"/>
      <c r="DL2080" s="179"/>
      <c r="DM2080" s="179"/>
      <c r="DN2080" s="179"/>
      <c r="DO2080" s="179"/>
      <c r="DP2080" s="179"/>
      <c r="DQ2080" s="179"/>
      <c r="DR2080" s="179"/>
      <c r="DS2080" s="179"/>
      <c r="DT2080" s="179"/>
      <c r="DU2080" s="179"/>
      <c r="DV2080" s="179"/>
      <c r="DW2080" s="179"/>
      <c r="DX2080" s="179"/>
      <c r="DY2080" s="179"/>
      <c r="DZ2080" s="179"/>
      <c r="EA2080" s="179"/>
      <c r="EB2080" s="179"/>
      <c r="EC2080" s="179"/>
      <c r="ED2080" s="179"/>
      <c r="EE2080" s="179"/>
      <c r="EF2080" s="179"/>
      <c r="EG2080" s="179"/>
      <c r="EH2080" s="179"/>
      <c r="EI2080" s="179"/>
      <c r="EJ2080" s="179"/>
      <c r="EK2080" s="179"/>
      <c r="EL2080" s="179"/>
      <c r="EM2080" s="179"/>
      <c r="EN2080" s="179"/>
      <c r="EO2080" s="179"/>
      <c r="EP2080" s="179"/>
      <c r="EQ2080" s="179"/>
      <c r="ER2080" s="179"/>
      <c r="ES2080" s="179"/>
      <c r="ET2080" s="179"/>
      <c r="EU2080" s="179"/>
      <c r="EV2080" s="179"/>
      <c r="EW2080" s="179"/>
      <c r="EX2080" s="179"/>
      <c r="EY2080" s="179"/>
      <c r="EZ2080" s="179"/>
      <c r="FA2080" s="179"/>
      <c r="FB2080" s="179"/>
      <c r="FC2080" s="179"/>
      <c r="FD2080" s="179"/>
      <c r="FE2080" s="179"/>
      <c r="FF2080" s="179"/>
      <c r="FG2080" s="179"/>
      <c r="FH2080" s="179"/>
      <c r="FI2080" s="179"/>
      <c r="FJ2080" s="179"/>
      <c r="FK2080" s="179"/>
      <c r="FL2080" s="179"/>
      <c r="FM2080" s="179"/>
      <c r="FN2080" s="179"/>
      <c r="FO2080" s="179"/>
      <c r="FP2080" s="179"/>
      <c r="FQ2080" s="179"/>
      <c r="FR2080" s="179"/>
      <c r="FS2080" s="179"/>
      <c r="FT2080" s="179"/>
      <c r="FU2080" s="179"/>
      <c r="FV2080" s="179"/>
      <c r="FW2080" s="179"/>
      <c r="FX2080" s="179"/>
      <c r="FY2080" s="179"/>
      <c r="FZ2080" s="179"/>
      <c r="GA2080" s="179"/>
      <c r="GB2080" s="179"/>
      <c r="GC2080" s="179"/>
      <c r="GD2080" s="179"/>
      <c r="GE2080" s="179"/>
      <c r="GF2080" s="179"/>
      <c r="GG2080" s="179"/>
      <c r="GH2080" s="179"/>
      <c r="GI2080" s="179"/>
      <c r="GJ2080" s="179"/>
      <c r="GK2080" s="179"/>
      <c r="GL2080" s="179"/>
      <c r="GM2080" s="179"/>
      <c r="GN2080" s="179"/>
      <c r="GO2080" s="179"/>
      <c r="GP2080" s="179"/>
      <c r="GQ2080" s="179"/>
      <c r="GR2080" s="179"/>
      <c r="GS2080" s="179"/>
      <c r="GT2080" s="179"/>
      <c r="GU2080" s="179"/>
      <c r="GV2080" s="179"/>
      <c r="GW2080" s="179"/>
      <c r="GX2080" s="179"/>
      <c r="GY2080" s="179"/>
      <c r="GZ2080" s="179"/>
      <c r="HA2080" s="179"/>
      <c r="HB2080" s="179"/>
      <c r="HC2080" s="179"/>
      <c r="HD2080" s="179"/>
      <c r="HE2080" s="179"/>
      <c r="HF2080" s="179"/>
      <c r="HG2080" s="179"/>
      <c r="HH2080" s="179"/>
      <c r="HI2080" s="179"/>
      <c r="HJ2080" s="179"/>
      <c r="HK2080" s="179"/>
      <c r="HL2080" s="179"/>
      <c r="HM2080" s="179"/>
      <c r="HN2080" s="179"/>
      <c r="HO2080" s="179"/>
      <c r="HP2080" s="179"/>
      <c r="HQ2080" s="179"/>
      <c r="HR2080" s="179"/>
      <c r="HS2080" s="179"/>
      <c r="HT2080" s="179"/>
      <c r="HU2080" s="179"/>
      <c r="HV2080" s="179"/>
      <c r="HW2080" s="179"/>
      <c r="HX2080" s="179"/>
      <c r="HY2080" s="179"/>
      <c r="HZ2080" s="179"/>
      <c r="IA2080" s="179"/>
      <c r="IB2080" s="179"/>
      <c r="IC2080" s="179"/>
      <c r="ID2080" s="179"/>
      <c r="IE2080" s="179"/>
      <c r="IF2080" s="179"/>
      <c r="IG2080" s="179"/>
      <c r="IH2080" s="179"/>
      <c r="II2080" s="179"/>
      <c r="IJ2080" s="179"/>
      <c r="IK2080" s="179"/>
      <c r="IL2080" s="179"/>
      <c r="IM2080" s="179"/>
      <c r="IN2080" s="179"/>
      <c r="IO2080" s="179"/>
      <c r="IP2080" s="179"/>
      <c r="IQ2080" s="179"/>
      <c r="IR2080" s="179"/>
      <c r="IS2080" s="179"/>
      <c r="IT2080" s="179"/>
      <c r="IU2080" s="179"/>
      <c r="IV2080" s="179"/>
      <c r="IW2080" s="179"/>
      <c r="IX2080" s="179"/>
      <c r="IY2080" s="179"/>
      <c r="IZ2080" s="179"/>
      <c r="JA2080" s="179"/>
      <c r="JB2080" s="179"/>
      <c r="JC2080" s="179"/>
      <c r="JD2080" s="179"/>
      <c r="JE2080" s="179"/>
      <c r="JF2080" s="179"/>
      <c r="JG2080" s="179"/>
      <c r="JH2080" s="179"/>
      <c r="JI2080" s="179"/>
    </row>
    <row r="2081" spans="1:269" s="4" customFormat="1" ht="80.099999999999994" customHeight="1" x14ac:dyDescent="0.25">
      <c r="Q2081" s="198">
        <f>SUM(Q2080)</f>
        <v>2</v>
      </c>
      <c r="R2081" s="198">
        <f t="shared" ref="R2081:S2081" si="567">SUM(R2080)</f>
        <v>0</v>
      </c>
      <c r="S2081" s="198">
        <f t="shared" si="567"/>
        <v>0</v>
      </c>
      <c r="Z2081" s="179"/>
      <c r="AA2081" s="179"/>
      <c r="AB2081" s="179"/>
      <c r="AC2081" s="179"/>
      <c r="AD2081" s="179"/>
      <c r="AE2081" s="179"/>
      <c r="AF2081" s="179"/>
      <c r="AG2081" s="179"/>
      <c r="AH2081" s="179"/>
      <c r="AI2081" s="179"/>
      <c r="AJ2081" s="179"/>
      <c r="AK2081" s="179"/>
      <c r="AL2081" s="179"/>
      <c r="AM2081" s="179"/>
      <c r="AN2081" s="179"/>
      <c r="AO2081" s="179"/>
      <c r="AP2081" s="179"/>
      <c r="AQ2081" s="179"/>
      <c r="AR2081" s="179"/>
      <c r="AS2081" s="179"/>
      <c r="AT2081" s="179"/>
      <c r="AU2081" s="179"/>
      <c r="AV2081" s="179"/>
      <c r="AW2081" s="179"/>
      <c r="AX2081" s="179"/>
      <c r="AY2081" s="179"/>
      <c r="AZ2081" s="179"/>
      <c r="BA2081" s="179"/>
      <c r="BB2081" s="179"/>
      <c r="BC2081" s="179"/>
      <c r="BD2081" s="179"/>
      <c r="BE2081" s="179"/>
      <c r="BF2081" s="179"/>
      <c r="BG2081" s="179"/>
      <c r="BH2081" s="179"/>
      <c r="BI2081" s="179"/>
      <c r="BJ2081" s="179"/>
      <c r="BK2081" s="179"/>
      <c r="BL2081" s="179"/>
      <c r="BM2081" s="179"/>
      <c r="BN2081" s="179"/>
      <c r="BO2081" s="179"/>
      <c r="BP2081" s="179"/>
      <c r="BQ2081" s="179"/>
      <c r="BR2081" s="179"/>
      <c r="BS2081" s="179"/>
      <c r="BT2081" s="179"/>
      <c r="BU2081" s="179"/>
      <c r="BV2081" s="179"/>
      <c r="BW2081" s="179"/>
      <c r="BX2081" s="179"/>
      <c r="BY2081" s="179"/>
      <c r="BZ2081" s="179"/>
      <c r="CA2081" s="179"/>
      <c r="CB2081" s="179"/>
      <c r="CC2081" s="179"/>
      <c r="CD2081" s="179"/>
      <c r="CE2081" s="179"/>
      <c r="CF2081" s="179"/>
      <c r="CG2081" s="179"/>
      <c r="CH2081" s="179"/>
      <c r="CI2081" s="179"/>
      <c r="CJ2081" s="179"/>
      <c r="CK2081" s="179"/>
      <c r="CL2081" s="179"/>
      <c r="CM2081" s="179"/>
      <c r="CN2081" s="179"/>
      <c r="CO2081" s="179"/>
      <c r="CP2081" s="179"/>
      <c r="CQ2081" s="179"/>
      <c r="CR2081" s="179"/>
      <c r="CS2081" s="179"/>
      <c r="CT2081" s="179"/>
      <c r="CU2081" s="179"/>
      <c r="CV2081" s="179"/>
      <c r="CW2081" s="179"/>
      <c r="CX2081" s="179"/>
      <c r="CY2081" s="179"/>
      <c r="CZ2081" s="179"/>
      <c r="DA2081" s="179"/>
      <c r="DB2081" s="179"/>
      <c r="DC2081" s="179"/>
      <c r="DD2081" s="179"/>
      <c r="DE2081" s="179"/>
      <c r="DF2081" s="179"/>
      <c r="DG2081" s="179"/>
      <c r="DH2081" s="179"/>
      <c r="DI2081" s="179"/>
      <c r="DJ2081" s="179"/>
      <c r="DK2081" s="179"/>
      <c r="DL2081" s="179"/>
      <c r="DM2081" s="179"/>
      <c r="DN2081" s="179"/>
      <c r="DO2081" s="179"/>
      <c r="DP2081" s="179"/>
      <c r="DQ2081" s="179"/>
      <c r="DR2081" s="179"/>
      <c r="DS2081" s="179"/>
      <c r="DT2081" s="179"/>
      <c r="DU2081" s="179"/>
      <c r="DV2081" s="179"/>
      <c r="DW2081" s="179"/>
      <c r="DX2081" s="179"/>
      <c r="DY2081" s="179"/>
      <c r="DZ2081" s="179"/>
      <c r="EA2081" s="179"/>
      <c r="EB2081" s="179"/>
      <c r="EC2081" s="179"/>
      <c r="ED2081" s="179"/>
      <c r="EE2081" s="179"/>
      <c r="EF2081" s="179"/>
      <c r="EG2081" s="179"/>
      <c r="EH2081" s="179"/>
      <c r="EI2081" s="179"/>
      <c r="EJ2081" s="179"/>
      <c r="EK2081" s="179"/>
      <c r="EL2081" s="179"/>
      <c r="EM2081" s="179"/>
      <c r="EN2081" s="179"/>
      <c r="EO2081" s="179"/>
      <c r="EP2081" s="179"/>
      <c r="EQ2081" s="179"/>
      <c r="ER2081" s="179"/>
      <c r="ES2081" s="179"/>
      <c r="ET2081" s="179"/>
      <c r="EU2081" s="179"/>
      <c r="EV2081" s="179"/>
      <c r="EW2081" s="179"/>
      <c r="EX2081" s="179"/>
      <c r="EY2081" s="179"/>
      <c r="EZ2081" s="179"/>
      <c r="FA2081" s="179"/>
      <c r="FB2081" s="179"/>
      <c r="FC2081" s="179"/>
      <c r="FD2081" s="179"/>
      <c r="FE2081" s="179"/>
      <c r="FF2081" s="179"/>
      <c r="FG2081" s="179"/>
      <c r="FH2081" s="179"/>
      <c r="FI2081" s="179"/>
      <c r="FJ2081" s="179"/>
      <c r="FK2081" s="179"/>
      <c r="FL2081" s="179"/>
      <c r="FM2081" s="179"/>
      <c r="FN2081" s="179"/>
      <c r="FO2081" s="179"/>
      <c r="FP2081" s="179"/>
      <c r="FQ2081" s="179"/>
      <c r="FR2081" s="179"/>
      <c r="FS2081" s="179"/>
      <c r="FT2081" s="179"/>
      <c r="FU2081" s="179"/>
      <c r="FV2081" s="179"/>
      <c r="FW2081" s="179"/>
      <c r="FX2081" s="179"/>
      <c r="FY2081" s="179"/>
      <c r="FZ2081" s="179"/>
      <c r="GA2081" s="179"/>
      <c r="GB2081" s="179"/>
      <c r="GC2081" s="179"/>
      <c r="GD2081" s="179"/>
      <c r="GE2081" s="179"/>
      <c r="GF2081" s="179"/>
      <c r="GG2081" s="179"/>
      <c r="GH2081" s="179"/>
      <c r="GI2081" s="179"/>
      <c r="GJ2081" s="179"/>
      <c r="GK2081" s="179"/>
      <c r="GL2081" s="179"/>
      <c r="GM2081" s="179"/>
      <c r="GN2081" s="179"/>
      <c r="GO2081" s="179"/>
      <c r="GP2081" s="179"/>
      <c r="GQ2081" s="179"/>
      <c r="GR2081" s="179"/>
      <c r="GS2081" s="179"/>
      <c r="GT2081" s="179"/>
      <c r="GU2081" s="179"/>
      <c r="GV2081" s="179"/>
      <c r="GW2081" s="179"/>
      <c r="GX2081" s="179"/>
      <c r="GY2081" s="179"/>
      <c r="GZ2081" s="179"/>
      <c r="HA2081" s="179"/>
      <c r="HB2081" s="179"/>
      <c r="HC2081" s="179"/>
      <c r="HD2081" s="179"/>
      <c r="HE2081" s="179"/>
      <c r="HF2081" s="179"/>
      <c r="HG2081" s="179"/>
      <c r="HH2081" s="179"/>
      <c r="HI2081" s="179"/>
      <c r="HJ2081" s="179"/>
      <c r="HK2081" s="179"/>
      <c r="HL2081" s="179"/>
      <c r="HM2081" s="179"/>
      <c r="HN2081" s="179"/>
      <c r="HO2081" s="179"/>
      <c r="HP2081" s="179"/>
      <c r="HQ2081" s="179"/>
      <c r="HR2081" s="179"/>
      <c r="HS2081" s="179"/>
      <c r="HT2081" s="179"/>
      <c r="HU2081" s="179"/>
      <c r="HV2081" s="179"/>
      <c r="HW2081" s="179"/>
      <c r="HX2081" s="179"/>
      <c r="HY2081" s="179"/>
      <c r="HZ2081" s="179"/>
      <c r="IA2081" s="179"/>
      <c r="IB2081" s="179"/>
      <c r="IC2081" s="179"/>
      <c r="ID2081" s="179"/>
      <c r="IE2081" s="179"/>
      <c r="IF2081" s="179"/>
      <c r="IG2081" s="179"/>
      <c r="IH2081" s="179"/>
      <c r="II2081" s="179"/>
      <c r="IJ2081" s="179"/>
      <c r="IK2081" s="179"/>
      <c r="IL2081" s="179"/>
      <c r="IM2081" s="179"/>
      <c r="IN2081" s="179"/>
      <c r="IO2081" s="179"/>
      <c r="IP2081" s="179"/>
      <c r="IQ2081" s="179"/>
      <c r="IR2081" s="179"/>
      <c r="IS2081" s="179"/>
      <c r="IT2081" s="179"/>
      <c r="IU2081" s="179"/>
      <c r="IV2081" s="179"/>
      <c r="IW2081" s="179"/>
      <c r="IX2081" s="179"/>
      <c r="IY2081" s="179"/>
      <c r="IZ2081" s="179"/>
      <c r="JA2081" s="179"/>
      <c r="JB2081" s="179"/>
      <c r="JC2081" s="179"/>
      <c r="JD2081" s="179"/>
      <c r="JE2081" s="179"/>
      <c r="JF2081" s="179"/>
      <c r="JG2081" s="179"/>
      <c r="JH2081" s="179"/>
      <c r="JI2081" s="179"/>
    </row>
    <row r="2082" spans="1:269" s="31" customFormat="1" ht="80.099999999999994" customHeight="1" x14ac:dyDescent="0.25">
      <c r="A2082" s="9">
        <f>A2080+1</f>
        <v>2029</v>
      </c>
      <c r="B2082" s="9">
        <v>1</v>
      </c>
      <c r="C2082" s="9" t="s">
        <v>3878</v>
      </c>
      <c r="D2082" s="10" t="s">
        <v>4425</v>
      </c>
      <c r="E2082" s="9" t="s">
        <v>726</v>
      </c>
      <c r="F2082" s="9" t="s">
        <v>5982</v>
      </c>
      <c r="G2082" s="9" t="s">
        <v>4425</v>
      </c>
      <c r="H2082" s="9" t="s">
        <v>1434</v>
      </c>
      <c r="I2082" s="9" t="s">
        <v>5983</v>
      </c>
      <c r="J2082" s="9" t="s">
        <v>5984</v>
      </c>
      <c r="K2082" s="9" t="s">
        <v>5982</v>
      </c>
      <c r="L2082" s="9">
        <v>30.20776</v>
      </c>
      <c r="M2082" s="9">
        <v>67.458969999999994</v>
      </c>
      <c r="N2082" s="9" t="s">
        <v>8</v>
      </c>
      <c r="O2082" s="9" t="s">
        <v>4500</v>
      </c>
      <c r="P2082" s="9" t="s">
        <v>4501</v>
      </c>
      <c r="Q2082" s="9">
        <v>3</v>
      </c>
      <c r="R2082" s="9"/>
      <c r="S2082" s="9"/>
      <c r="T2082" s="9" t="s">
        <v>1286</v>
      </c>
      <c r="U2082" s="9">
        <v>52875</v>
      </c>
      <c r="V2082" s="9" t="s">
        <v>4423</v>
      </c>
      <c r="W2082" s="10" t="s">
        <v>107</v>
      </c>
      <c r="X2082" s="10" t="s">
        <v>1471</v>
      </c>
      <c r="Y2082" s="4"/>
    </row>
    <row r="2083" spans="1:269" s="31" customFormat="1" ht="80.099999999999994" customHeight="1" x14ac:dyDescent="0.25">
      <c r="A2083" s="9">
        <f>A2082+1</f>
        <v>2030</v>
      </c>
      <c r="B2083" s="9">
        <v>2</v>
      </c>
      <c r="C2083" s="9" t="s">
        <v>3878</v>
      </c>
      <c r="D2083" s="10" t="s">
        <v>4425</v>
      </c>
      <c r="E2083" s="9" t="s">
        <v>726</v>
      </c>
      <c r="F2083" s="9" t="s">
        <v>5982</v>
      </c>
      <c r="G2083" s="9" t="s">
        <v>4425</v>
      </c>
      <c r="H2083" s="9" t="s">
        <v>2530</v>
      </c>
      <c r="I2083" s="9" t="s">
        <v>5985</v>
      </c>
      <c r="J2083" s="9" t="s">
        <v>5986</v>
      </c>
      <c r="K2083" s="9" t="s">
        <v>5982</v>
      </c>
      <c r="L2083" s="9">
        <v>30.207730000000002</v>
      </c>
      <c r="M2083" s="9">
        <v>67.458929999999995</v>
      </c>
      <c r="N2083" s="9" t="s">
        <v>8</v>
      </c>
      <c r="O2083" s="9" t="s">
        <v>4500</v>
      </c>
      <c r="P2083" s="9" t="s">
        <v>4501</v>
      </c>
      <c r="Q2083" s="9">
        <v>3</v>
      </c>
      <c r="R2083" s="9"/>
      <c r="S2083" s="9"/>
      <c r="T2083" s="9" t="s">
        <v>1286</v>
      </c>
      <c r="U2083" s="9">
        <v>52875</v>
      </c>
      <c r="V2083" s="9" t="s">
        <v>4423</v>
      </c>
      <c r="W2083" s="10" t="s">
        <v>107</v>
      </c>
      <c r="X2083" s="10" t="s">
        <v>1471</v>
      </c>
      <c r="Y2083" s="4"/>
    </row>
    <row r="2084" spans="1:269" s="31" customFormat="1" ht="80.099999999999994" customHeight="1" x14ac:dyDescent="0.25">
      <c r="A2084" s="9">
        <f>A2083+1</f>
        <v>2031</v>
      </c>
      <c r="B2084" s="9">
        <v>3</v>
      </c>
      <c r="C2084" s="9" t="s">
        <v>3878</v>
      </c>
      <c r="D2084" s="10" t="s">
        <v>4425</v>
      </c>
      <c r="E2084" s="9" t="s">
        <v>726</v>
      </c>
      <c r="F2084" s="9" t="s">
        <v>5982</v>
      </c>
      <c r="G2084" s="9" t="s">
        <v>4425</v>
      </c>
      <c r="H2084" s="9" t="s">
        <v>5987</v>
      </c>
      <c r="I2084" s="9" t="s">
        <v>5988</v>
      </c>
      <c r="J2084" s="9" t="s">
        <v>5989</v>
      </c>
      <c r="K2084" s="9" t="s">
        <v>5982</v>
      </c>
      <c r="L2084" s="9">
        <v>30.302070000000001</v>
      </c>
      <c r="M2084" s="9">
        <v>67.458889999999997</v>
      </c>
      <c r="N2084" s="9" t="s">
        <v>8</v>
      </c>
      <c r="O2084" s="9" t="s">
        <v>4500</v>
      </c>
      <c r="P2084" s="9" t="s">
        <v>4501</v>
      </c>
      <c r="Q2084" s="9">
        <v>3</v>
      </c>
      <c r="R2084" s="9"/>
      <c r="S2084" s="9"/>
      <c r="T2084" s="9" t="s">
        <v>1286</v>
      </c>
      <c r="U2084" s="9">
        <v>52875</v>
      </c>
      <c r="V2084" s="9" t="s">
        <v>4423</v>
      </c>
      <c r="W2084" s="10" t="s">
        <v>107</v>
      </c>
      <c r="X2084" s="10" t="s">
        <v>1471</v>
      </c>
      <c r="Y2084" s="4"/>
    </row>
    <row r="2085" spans="1:269" s="31" customFormat="1" ht="80.099999999999994" customHeight="1" x14ac:dyDescent="0.25">
      <c r="A2085" s="9">
        <f t="shared" ref="A2085:A2093" si="568">A2084+1</f>
        <v>2032</v>
      </c>
      <c r="B2085" s="9">
        <v>4</v>
      </c>
      <c r="C2085" s="9" t="s">
        <v>3878</v>
      </c>
      <c r="D2085" s="10" t="s">
        <v>4425</v>
      </c>
      <c r="E2085" s="9" t="s">
        <v>726</v>
      </c>
      <c r="F2085" s="9" t="s">
        <v>5990</v>
      </c>
      <c r="G2085" s="9" t="s">
        <v>4425</v>
      </c>
      <c r="H2085" s="9" t="s">
        <v>5991</v>
      </c>
      <c r="I2085" s="9" t="s">
        <v>5992</v>
      </c>
      <c r="J2085" s="9" t="s">
        <v>5993</v>
      </c>
      <c r="K2085" s="9" t="s">
        <v>5990</v>
      </c>
      <c r="L2085" s="9">
        <v>30.207599999999999</v>
      </c>
      <c r="M2085" s="9">
        <v>67.45881</v>
      </c>
      <c r="N2085" s="9" t="s">
        <v>8</v>
      </c>
      <c r="O2085" s="9" t="s">
        <v>4500</v>
      </c>
      <c r="P2085" s="9" t="s">
        <v>4501</v>
      </c>
      <c r="Q2085" s="9">
        <v>1</v>
      </c>
      <c r="R2085" s="9"/>
      <c r="S2085" s="9"/>
      <c r="T2085" s="9" t="s">
        <v>1286</v>
      </c>
      <c r="U2085" s="9">
        <v>17625</v>
      </c>
      <c r="V2085" s="9" t="s">
        <v>4423</v>
      </c>
      <c r="W2085" s="10" t="s">
        <v>107</v>
      </c>
      <c r="X2085" s="10" t="s">
        <v>1471</v>
      </c>
      <c r="Y2085" s="4"/>
    </row>
    <row r="2086" spans="1:269" s="31" customFormat="1" ht="80.099999999999994" customHeight="1" x14ac:dyDescent="0.25">
      <c r="A2086" s="9">
        <f t="shared" si="568"/>
        <v>2033</v>
      </c>
      <c r="B2086" s="9">
        <v>5</v>
      </c>
      <c r="C2086" s="9" t="s">
        <v>3878</v>
      </c>
      <c r="D2086" s="10" t="s">
        <v>4425</v>
      </c>
      <c r="E2086" s="9" t="s">
        <v>726</v>
      </c>
      <c r="F2086" s="9" t="s">
        <v>5994</v>
      </c>
      <c r="G2086" s="9" t="s">
        <v>4425</v>
      </c>
      <c r="H2086" s="9" t="s">
        <v>3156</v>
      </c>
      <c r="I2086" s="9" t="s">
        <v>5995</v>
      </c>
      <c r="J2086" s="9">
        <v>3344458897</v>
      </c>
      <c r="K2086" s="9" t="s">
        <v>5994</v>
      </c>
      <c r="L2086" s="9">
        <v>30.27694</v>
      </c>
      <c r="M2086" s="9">
        <v>67.443700000000007</v>
      </c>
      <c r="N2086" s="9" t="s">
        <v>8</v>
      </c>
      <c r="O2086" s="9" t="s">
        <v>4500</v>
      </c>
      <c r="P2086" s="9" t="s">
        <v>4501</v>
      </c>
      <c r="Q2086" s="9">
        <v>1</v>
      </c>
      <c r="R2086" s="9"/>
      <c r="S2086" s="9"/>
      <c r="T2086" s="9" t="s">
        <v>1286</v>
      </c>
      <c r="U2086" s="9">
        <v>17625</v>
      </c>
      <c r="V2086" s="9" t="s">
        <v>4423</v>
      </c>
      <c r="W2086" s="10" t="s">
        <v>107</v>
      </c>
      <c r="X2086" s="10" t="s">
        <v>1471</v>
      </c>
      <c r="Y2086" s="4"/>
    </row>
    <row r="2087" spans="1:269" s="31" customFormat="1" ht="80.099999999999994" customHeight="1" x14ac:dyDescent="0.25">
      <c r="A2087" s="9">
        <f t="shared" si="568"/>
        <v>2034</v>
      </c>
      <c r="B2087" s="9">
        <v>6</v>
      </c>
      <c r="C2087" s="9" t="s">
        <v>3878</v>
      </c>
      <c r="D2087" s="10" t="s">
        <v>4425</v>
      </c>
      <c r="E2087" s="9" t="s">
        <v>726</v>
      </c>
      <c r="F2087" s="9" t="s">
        <v>5996</v>
      </c>
      <c r="G2087" s="9" t="s">
        <v>4425</v>
      </c>
      <c r="H2087" s="9" t="s">
        <v>2549</v>
      </c>
      <c r="I2087" s="9" t="s">
        <v>5997</v>
      </c>
      <c r="J2087" s="9" t="s">
        <v>5998</v>
      </c>
      <c r="K2087" s="9" t="s">
        <v>5996</v>
      </c>
      <c r="L2087" s="9">
        <v>30.274039999999999</v>
      </c>
      <c r="M2087" s="9">
        <v>67.377539999999996</v>
      </c>
      <c r="N2087" s="9" t="s">
        <v>8</v>
      </c>
      <c r="O2087" s="9" t="s">
        <v>4500</v>
      </c>
      <c r="P2087" s="9" t="s">
        <v>4501</v>
      </c>
      <c r="Q2087" s="9">
        <v>1</v>
      </c>
      <c r="R2087" s="9"/>
      <c r="S2087" s="9"/>
      <c r="T2087" s="9" t="s">
        <v>1286</v>
      </c>
      <c r="U2087" s="9">
        <v>17625</v>
      </c>
      <c r="V2087" s="9" t="s">
        <v>4423</v>
      </c>
      <c r="W2087" s="10" t="s">
        <v>107</v>
      </c>
      <c r="X2087" s="10" t="s">
        <v>1471</v>
      </c>
      <c r="Y2087" s="4"/>
    </row>
    <row r="2088" spans="1:269" s="31" customFormat="1" ht="80.099999999999994" customHeight="1" x14ac:dyDescent="0.25">
      <c r="A2088" s="9">
        <f t="shared" si="568"/>
        <v>2035</v>
      </c>
      <c r="B2088" s="9">
        <v>7</v>
      </c>
      <c r="C2088" s="9" t="s">
        <v>3878</v>
      </c>
      <c r="D2088" s="10" t="s">
        <v>4425</v>
      </c>
      <c r="E2088" s="9" t="s">
        <v>726</v>
      </c>
      <c r="F2088" s="9" t="s">
        <v>4490</v>
      </c>
      <c r="G2088" s="9" t="s">
        <v>4425</v>
      </c>
      <c r="H2088" s="9" t="s">
        <v>5999</v>
      </c>
      <c r="I2088" s="9" t="s">
        <v>6000</v>
      </c>
      <c r="J2088" s="9" t="s">
        <v>6001</v>
      </c>
      <c r="K2088" s="9" t="s">
        <v>4490</v>
      </c>
      <c r="L2088" s="9">
        <v>30.288019999999999</v>
      </c>
      <c r="M2088" s="9">
        <v>67.204909999999998</v>
      </c>
      <c r="N2088" s="9" t="s">
        <v>8</v>
      </c>
      <c r="O2088" s="9" t="s">
        <v>4500</v>
      </c>
      <c r="P2088" s="9" t="s">
        <v>4501</v>
      </c>
      <c r="Q2088" s="9">
        <v>1</v>
      </c>
      <c r="R2088" s="9"/>
      <c r="S2088" s="9"/>
      <c r="T2088" s="9" t="s">
        <v>1286</v>
      </c>
      <c r="U2088" s="9">
        <v>17625</v>
      </c>
      <c r="V2088" s="9" t="s">
        <v>4423</v>
      </c>
      <c r="W2088" s="10" t="s">
        <v>107</v>
      </c>
      <c r="X2088" s="10" t="s">
        <v>1471</v>
      </c>
      <c r="Y2088" s="4"/>
    </row>
    <row r="2089" spans="1:269" s="31" customFormat="1" ht="80.099999999999994" customHeight="1" x14ac:dyDescent="0.25">
      <c r="A2089" s="9">
        <f t="shared" si="568"/>
        <v>2036</v>
      </c>
      <c r="B2089" s="9">
        <v>8</v>
      </c>
      <c r="C2089" s="9" t="s">
        <v>3878</v>
      </c>
      <c r="D2089" s="10" t="s">
        <v>4425</v>
      </c>
      <c r="E2089" s="9" t="s">
        <v>726</v>
      </c>
      <c r="F2089" s="9" t="s">
        <v>6002</v>
      </c>
      <c r="G2089" s="9" t="s">
        <v>4425</v>
      </c>
      <c r="H2089" s="9" t="s">
        <v>2830</v>
      </c>
      <c r="I2089" s="9" t="s">
        <v>6003</v>
      </c>
      <c r="J2089" s="9" t="s">
        <v>6004</v>
      </c>
      <c r="K2089" s="9" t="s">
        <v>6002</v>
      </c>
      <c r="L2089" s="9">
        <v>30.284230000000001</v>
      </c>
      <c r="M2089" s="9">
        <v>67.457009999999997</v>
      </c>
      <c r="N2089" s="9" t="s">
        <v>8</v>
      </c>
      <c r="O2089" s="9" t="s">
        <v>4500</v>
      </c>
      <c r="P2089" s="9" t="s">
        <v>4501</v>
      </c>
      <c r="Q2089" s="9">
        <v>1</v>
      </c>
      <c r="R2089" s="9"/>
      <c r="S2089" s="9"/>
      <c r="T2089" s="9" t="s">
        <v>1286</v>
      </c>
      <c r="U2089" s="9">
        <v>17625</v>
      </c>
      <c r="V2089" s="9" t="s">
        <v>4423</v>
      </c>
      <c r="W2089" s="10" t="s">
        <v>107</v>
      </c>
      <c r="X2089" s="10" t="s">
        <v>1471</v>
      </c>
      <c r="Y2089" s="4"/>
    </row>
    <row r="2090" spans="1:269" s="31" customFormat="1" ht="80.099999999999994" customHeight="1" x14ac:dyDescent="0.25">
      <c r="A2090" s="9">
        <f t="shared" si="568"/>
        <v>2037</v>
      </c>
      <c r="B2090" s="9">
        <v>9</v>
      </c>
      <c r="C2090" s="9" t="s">
        <v>3878</v>
      </c>
      <c r="D2090" s="10" t="s">
        <v>4425</v>
      </c>
      <c r="E2090" s="9" t="s">
        <v>726</v>
      </c>
      <c r="F2090" s="9" t="s">
        <v>6005</v>
      </c>
      <c r="G2090" s="9" t="s">
        <v>4425</v>
      </c>
      <c r="H2090" s="9" t="s">
        <v>2783</v>
      </c>
      <c r="I2090" s="9" t="s">
        <v>6006</v>
      </c>
      <c r="J2090" s="9" t="s">
        <v>6007</v>
      </c>
      <c r="K2090" s="9" t="s">
        <v>6005</v>
      </c>
      <c r="L2090" s="9">
        <v>30.46302</v>
      </c>
      <c r="M2090" s="9">
        <v>67.526949999999999</v>
      </c>
      <c r="N2090" s="9" t="s">
        <v>8</v>
      </c>
      <c r="O2090" s="9" t="s">
        <v>4500</v>
      </c>
      <c r="P2090" s="9" t="s">
        <v>4501</v>
      </c>
      <c r="Q2090" s="9">
        <v>1</v>
      </c>
      <c r="R2090" s="9"/>
      <c r="S2090" s="9"/>
      <c r="T2090" s="9" t="s">
        <v>1286</v>
      </c>
      <c r="U2090" s="9">
        <v>17625</v>
      </c>
      <c r="V2090" s="9" t="s">
        <v>4423</v>
      </c>
      <c r="W2090" s="10" t="s">
        <v>107</v>
      </c>
      <c r="X2090" s="10" t="s">
        <v>1471</v>
      </c>
      <c r="Y2090" s="4"/>
    </row>
    <row r="2091" spans="1:269" s="31" customFormat="1" ht="80.099999999999994" customHeight="1" x14ac:dyDescent="0.25">
      <c r="A2091" s="9">
        <f t="shared" si="568"/>
        <v>2038</v>
      </c>
      <c r="B2091" s="9">
        <v>10</v>
      </c>
      <c r="C2091" s="9" t="s">
        <v>3878</v>
      </c>
      <c r="D2091" s="10" t="s">
        <v>4425</v>
      </c>
      <c r="E2091" s="9" t="s">
        <v>726</v>
      </c>
      <c r="F2091" s="9" t="s">
        <v>6008</v>
      </c>
      <c r="G2091" s="9" t="s">
        <v>4425</v>
      </c>
      <c r="H2091" s="9" t="s">
        <v>6009</v>
      </c>
      <c r="I2091" s="9" t="s">
        <v>6010</v>
      </c>
      <c r="J2091" s="9" t="s">
        <v>6011</v>
      </c>
      <c r="K2091" s="9" t="s">
        <v>6008</v>
      </c>
      <c r="L2091" s="9">
        <v>30.278690000000001</v>
      </c>
      <c r="M2091" s="9">
        <v>67.317639999999997</v>
      </c>
      <c r="N2091" s="9" t="s">
        <v>8</v>
      </c>
      <c r="O2091" s="9" t="s">
        <v>4500</v>
      </c>
      <c r="P2091" s="9" t="s">
        <v>4501</v>
      </c>
      <c r="Q2091" s="9">
        <v>1</v>
      </c>
      <c r="R2091" s="9"/>
      <c r="S2091" s="9"/>
      <c r="T2091" s="9" t="s">
        <v>1286</v>
      </c>
      <c r="U2091" s="9">
        <v>17625</v>
      </c>
      <c r="V2091" s="9" t="s">
        <v>4423</v>
      </c>
      <c r="W2091" s="10" t="s">
        <v>107</v>
      </c>
      <c r="X2091" s="10" t="s">
        <v>1471</v>
      </c>
      <c r="Y2091" s="4"/>
    </row>
    <row r="2092" spans="1:269" s="31" customFormat="1" ht="80.099999999999994" customHeight="1" x14ac:dyDescent="0.25">
      <c r="A2092" s="9">
        <f t="shared" si="568"/>
        <v>2039</v>
      </c>
      <c r="B2092" s="9">
        <v>11</v>
      </c>
      <c r="C2092" s="9" t="s">
        <v>3878</v>
      </c>
      <c r="D2092" s="10" t="s">
        <v>4425</v>
      </c>
      <c r="E2092" s="9" t="s">
        <v>726</v>
      </c>
      <c r="F2092" s="9" t="s">
        <v>6012</v>
      </c>
      <c r="G2092" s="9" t="s">
        <v>4425</v>
      </c>
      <c r="H2092" s="9" t="s">
        <v>6013</v>
      </c>
      <c r="I2092" s="9" t="s">
        <v>6014</v>
      </c>
      <c r="J2092" s="9" t="s">
        <v>6015</v>
      </c>
      <c r="K2092" s="9" t="s">
        <v>6012</v>
      </c>
      <c r="L2092" s="9">
        <v>30.276289999999999</v>
      </c>
      <c r="M2092" s="9">
        <v>67.328800000000001</v>
      </c>
      <c r="N2092" s="9" t="s">
        <v>8</v>
      </c>
      <c r="O2092" s="9" t="s">
        <v>4500</v>
      </c>
      <c r="P2092" s="9" t="s">
        <v>4501</v>
      </c>
      <c r="Q2092" s="9">
        <v>1</v>
      </c>
      <c r="R2092" s="9"/>
      <c r="S2092" s="9"/>
      <c r="T2092" s="9" t="s">
        <v>1286</v>
      </c>
      <c r="U2092" s="9">
        <v>17625</v>
      </c>
      <c r="V2092" s="9" t="s">
        <v>4423</v>
      </c>
      <c r="W2092" s="10" t="s">
        <v>107</v>
      </c>
      <c r="X2092" s="10" t="s">
        <v>1471</v>
      </c>
      <c r="Y2092" s="4"/>
    </row>
    <row r="2093" spans="1:269" s="31" customFormat="1" ht="80.099999999999994" customHeight="1" x14ac:dyDescent="0.25">
      <c r="A2093" s="9">
        <f t="shared" si="568"/>
        <v>2040</v>
      </c>
      <c r="B2093" s="9">
        <v>12</v>
      </c>
      <c r="C2093" s="9" t="s">
        <v>3878</v>
      </c>
      <c r="D2093" s="10" t="s">
        <v>4425</v>
      </c>
      <c r="E2093" s="9" t="s">
        <v>726</v>
      </c>
      <c r="F2093" s="9" t="s">
        <v>6016</v>
      </c>
      <c r="G2093" s="9" t="s">
        <v>4425</v>
      </c>
      <c r="H2093" s="9" t="s">
        <v>6017</v>
      </c>
      <c r="I2093" s="9" t="s">
        <v>6018</v>
      </c>
      <c r="J2093" s="9" t="s">
        <v>6019</v>
      </c>
      <c r="K2093" s="9" t="s">
        <v>6016</v>
      </c>
      <c r="L2093" s="9">
        <v>30.248740000000002</v>
      </c>
      <c r="M2093" s="9">
        <v>67.407709999999994</v>
      </c>
      <c r="N2093" s="9" t="s">
        <v>8</v>
      </c>
      <c r="O2093" s="9" t="s">
        <v>4500</v>
      </c>
      <c r="P2093" s="9" t="s">
        <v>4501</v>
      </c>
      <c r="Q2093" s="9">
        <v>1</v>
      </c>
      <c r="R2093" s="9"/>
      <c r="S2093" s="9"/>
      <c r="T2093" s="9" t="s">
        <v>1286</v>
      </c>
      <c r="U2093" s="9">
        <v>17625</v>
      </c>
      <c r="V2093" s="9" t="s">
        <v>4423</v>
      </c>
      <c r="W2093" s="10" t="s">
        <v>107</v>
      </c>
      <c r="X2093" s="10" t="s">
        <v>1471</v>
      </c>
      <c r="Y2093" s="4"/>
    </row>
    <row r="2094" spans="1:269" s="4" customFormat="1" ht="80.099999999999994" customHeight="1" x14ac:dyDescent="0.25">
      <c r="D2094" s="179"/>
      <c r="E2094" s="179"/>
      <c r="F2094" s="179"/>
      <c r="Q2094" s="198">
        <f>SUM(Q2082:Q2093)</f>
        <v>18</v>
      </c>
      <c r="R2094" s="198">
        <f t="shared" ref="R2094:S2094" si="569">SUM(R2082:R2093)</f>
        <v>0</v>
      </c>
      <c r="S2094" s="198">
        <f t="shared" si="569"/>
        <v>0</v>
      </c>
      <c r="Z2094" s="179"/>
      <c r="AA2094" s="179"/>
      <c r="AB2094" s="179"/>
      <c r="AC2094" s="179"/>
      <c r="AD2094" s="179"/>
      <c r="AE2094" s="179"/>
      <c r="AF2094" s="179"/>
      <c r="AG2094" s="179"/>
      <c r="AH2094" s="179"/>
      <c r="AI2094" s="179"/>
      <c r="AJ2094" s="179"/>
      <c r="AK2094" s="179"/>
      <c r="AL2094" s="179"/>
      <c r="AM2094" s="179"/>
      <c r="AN2094" s="179"/>
      <c r="AO2094" s="179"/>
      <c r="AP2094" s="179"/>
      <c r="AQ2094" s="179"/>
      <c r="AR2094" s="179"/>
      <c r="AS2094" s="179"/>
      <c r="AT2094" s="179"/>
      <c r="AU2094" s="179"/>
      <c r="AV2094" s="179"/>
      <c r="AW2094" s="179"/>
      <c r="AX2094" s="179"/>
      <c r="AY2094" s="179"/>
      <c r="AZ2094" s="179"/>
      <c r="BA2094" s="179"/>
      <c r="BB2094" s="179"/>
      <c r="BC2094" s="179"/>
      <c r="BD2094" s="179"/>
      <c r="BE2094" s="179"/>
      <c r="BF2094" s="179"/>
      <c r="BG2094" s="179"/>
      <c r="BH2094" s="179"/>
      <c r="BI2094" s="179"/>
      <c r="BJ2094" s="179"/>
      <c r="BK2094" s="179"/>
      <c r="BL2094" s="179"/>
      <c r="BM2094" s="179"/>
      <c r="BN2094" s="179"/>
      <c r="BO2094" s="179"/>
      <c r="BP2094" s="179"/>
      <c r="BQ2094" s="179"/>
      <c r="BR2094" s="179"/>
      <c r="BS2094" s="179"/>
      <c r="BT2094" s="179"/>
      <c r="BU2094" s="179"/>
      <c r="BV2094" s="179"/>
      <c r="BW2094" s="179"/>
      <c r="BX2094" s="179"/>
      <c r="BY2094" s="179"/>
      <c r="BZ2094" s="179"/>
      <c r="CA2094" s="179"/>
      <c r="CB2094" s="179"/>
      <c r="CC2094" s="179"/>
      <c r="CD2094" s="179"/>
      <c r="CE2094" s="179"/>
      <c r="CF2094" s="179"/>
      <c r="CG2094" s="179"/>
      <c r="CH2094" s="179"/>
      <c r="CI2094" s="179"/>
      <c r="CJ2094" s="179"/>
      <c r="CK2094" s="179"/>
      <c r="CL2094" s="179"/>
      <c r="CM2094" s="179"/>
      <c r="CN2094" s="179"/>
      <c r="CO2094" s="179"/>
      <c r="CP2094" s="179"/>
      <c r="CQ2094" s="179"/>
      <c r="CR2094" s="179"/>
      <c r="CS2094" s="179"/>
      <c r="CT2094" s="179"/>
      <c r="CU2094" s="179"/>
      <c r="CV2094" s="179"/>
      <c r="CW2094" s="179"/>
      <c r="CX2094" s="179"/>
      <c r="CY2094" s="179"/>
      <c r="CZ2094" s="179"/>
      <c r="DA2094" s="179"/>
      <c r="DB2094" s="179"/>
      <c r="DC2094" s="179"/>
      <c r="DD2094" s="179"/>
      <c r="DE2094" s="179"/>
      <c r="DF2094" s="179"/>
      <c r="DG2094" s="179"/>
      <c r="DH2094" s="179"/>
      <c r="DI2094" s="179"/>
      <c r="DJ2094" s="179"/>
      <c r="DK2094" s="179"/>
      <c r="DL2094" s="179"/>
      <c r="DM2094" s="179"/>
      <c r="DN2094" s="179"/>
      <c r="DO2094" s="179"/>
      <c r="DP2094" s="179"/>
      <c r="DQ2094" s="179"/>
      <c r="DR2094" s="179"/>
      <c r="DS2094" s="179"/>
      <c r="DT2094" s="179"/>
      <c r="DU2094" s="179"/>
      <c r="DV2094" s="179"/>
      <c r="DW2094" s="179"/>
      <c r="DX2094" s="179"/>
      <c r="DY2094" s="179"/>
      <c r="DZ2094" s="179"/>
      <c r="EA2094" s="179"/>
      <c r="EB2094" s="179"/>
      <c r="EC2094" s="179"/>
      <c r="ED2094" s="179"/>
      <c r="EE2094" s="179"/>
      <c r="EF2094" s="179"/>
      <c r="EG2094" s="179"/>
      <c r="EH2094" s="179"/>
      <c r="EI2094" s="179"/>
      <c r="EJ2094" s="179"/>
      <c r="EK2094" s="179"/>
      <c r="EL2094" s="179"/>
      <c r="EM2094" s="179"/>
      <c r="EN2094" s="179"/>
      <c r="EO2094" s="179"/>
      <c r="EP2094" s="179"/>
      <c r="EQ2094" s="179"/>
      <c r="ER2094" s="179"/>
      <c r="ES2094" s="179"/>
      <c r="ET2094" s="179"/>
      <c r="EU2094" s="179"/>
      <c r="EV2094" s="179"/>
      <c r="EW2094" s="179"/>
      <c r="EX2094" s="179"/>
      <c r="EY2094" s="179"/>
      <c r="EZ2094" s="179"/>
      <c r="FA2094" s="179"/>
      <c r="FB2094" s="179"/>
      <c r="FC2094" s="179"/>
      <c r="FD2094" s="179"/>
      <c r="FE2094" s="179"/>
      <c r="FF2094" s="179"/>
      <c r="FG2094" s="179"/>
      <c r="FH2094" s="179"/>
      <c r="FI2094" s="179"/>
      <c r="FJ2094" s="179"/>
      <c r="FK2094" s="179"/>
      <c r="FL2094" s="179"/>
      <c r="FM2094" s="179"/>
      <c r="FN2094" s="179"/>
      <c r="FO2094" s="179"/>
      <c r="FP2094" s="179"/>
      <c r="FQ2094" s="179"/>
      <c r="FR2094" s="179"/>
      <c r="FS2094" s="179"/>
      <c r="FT2094" s="179"/>
      <c r="FU2094" s="179"/>
      <c r="FV2094" s="179"/>
      <c r="FW2094" s="179"/>
      <c r="FX2094" s="179"/>
      <c r="FY2094" s="179"/>
      <c r="FZ2094" s="179"/>
      <c r="GA2094" s="179"/>
      <c r="GB2094" s="179"/>
      <c r="GC2094" s="179"/>
      <c r="GD2094" s="179"/>
      <c r="GE2094" s="179"/>
      <c r="GF2094" s="179"/>
      <c r="GG2094" s="179"/>
      <c r="GH2094" s="179"/>
      <c r="GI2094" s="179"/>
      <c r="GJ2094" s="179"/>
      <c r="GK2094" s="179"/>
      <c r="GL2094" s="179"/>
      <c r="GM2094" s="179"/>
      <c r="GN2094" s="179"/>
      <c r="GO2094" s="179"/>
      <c r="GP2094" s="179"/>
      <c r="GQ2094" s="179"/>
      <c r="GR2094" s="179"/>
      <c r="GS2094" s="179"/>
      <c r="GT2094" s="179"/>
      <c r="GU2094" s="179"/>
      <c r="GV2094" s="179"/>
      <c r="GW2094" s="179"/>
      <c r="GX2094" s="179"/>
      <c r="GY2094" s="179"/>
      <c r="GZ2094" s="179"/>
      <c r="HA2094" s="179"/>
      <c r="HB2094" s="179"/>
      <c r="HC2094" s="179"/>
      <c r="HD2094" s="179"/>
      <c r="HE2094" s="179"/>
      <c r="HF2094" s="179"/>
      <c r="HG2094" s="179"/>
      <c r="HH2094" s="179"/>
      <c r="HI2094" s="179"/>
      <c r="HJ2094" s="179"/>
      <c r="HK2094" s="179"/>
      <c r="HL2094" s="179"/>
      <c r="HM2094" s="179"/>
      <c r="HN2094" s="179"/>
      <c r="HO2094" s="179"/>
      <c r="HP2094" s="179"/>
      <c r="HQ2094" s="179"/>
      <c r="HR2094" s="179"/>
      <c r="HS2094" s="179"/>
      <c r="HT2094" s="179"/>
      <c r="HU2094" s="179"/>
      <c r="HV2094" s="179"/>
      <c r="HW2094" s="179"/>
      <c r="HX2094" s="179"/>
      <c r="HY2094" s="179"/>
      <c r="HZ2094" s="179"/>
      <c r="IA2094" s="179"/>
      <c r="IB2094" s="179"/>
      <c r="IC2094" s="179"/>
      <c r="ID2094" s="179"/>
      <c r="IE2094" s="179"/>
      <c r="IF2094" s="179"/>
      <c r="IG2094" s="179"/>
      <c r="IH2094" s="179"/>
      <c r="II2094" s="179"/>
      <c r="IJ2094" s="179"/>
      <c r="IK2094" s="179"/>
      <c r="IL2094" s="179"/>
      <c r="IM2094" s="179"/>
      <c r="IN2094" s="179"/>
      <c r="IO2094" s="179"/>
      <c r="IP2094" s="179"/>
      <c r="IQ2094" s="179"/>
      <c r="IR2094" s="179"/>
      <c r="IS2094" s="179"/>
      <c r="IT2094" s="179"/>
      <c r="IU2094" s="179"/>
      <c r="IV2094" s="179"/>
      <c r="IW2094" s="179"/>
      <c r="IX2094" s="179"/>
      <c r="IY2094" s="179"/>
      <c r="IZ2094" s="179"/>
      <c r="JA2094" s="179"/>
      <c r="JB2094" s="179"/>
      <c r="JC2094" s="179"/>
      <c r="JD2094" s="179"/>
      <c r="JE2094" s="179"/>
      <c r="JF2094" s="179"/>
      <c r="JG2094" s="179"/>
      <c r="JH2094" s="179"/>
      <c r="JI2094" s="179"/>
    </row>
    <row r="2095" spans="1:269" s="4" customFormat="1" ht="80.099999999999994" customHeight="1" x14ac:dyDescent="0.25">
      <c r="A2095" s="9">
        <f>A2093+1</f>
        <v>2041</v>
      </c>
      <c r="B2095" s="9">
        <v>1</v>
      </c>
      <c r="C2095" s="11" t="s">
        <v>4424</v>
      </c>
      <c r="D2095" s="10" t="s">
        <v>4503</v>
      </c>
      <c r="E2095" s="9" t="s">
        <v>4503</v>
      </c>
      <c r="F2095" s="9" t="s">
        <v>4570</v>
      </c>
      <c r="G2095" s="9" t="s">
        <v>4503</v>
      </c>
      <c r="H2095" s="9" t="s">
        <v>3166</v>
      </c>
      <c r="I2095" s="63" t="s">
        <v>4571</v>
      </c>
      <c r="J2095" s="9">
        <v>3368341611</v>
      </c>
      <c r="K2095" s="9" t="s">
        <v>4570</v>
      </c>
      <c r="L2095" s="9">
        <v>29.201609999999999</v>
      </c>
      <c r="M2095" s="9">
        <v>66.357389999999995</v>
      </c>
      <c r="N2095" s="28" t="s">
        <v>6</v>
      </c>
      <c r="O2095" s="9" t="s">
        <v>7</v>
      </c>
      <c r="P2095" s="9" t="s">
        <v>8</v>
      </c>
      <c r="Q2095" s="9">
        <v>7</v>
      </c>
      <c r="R2095" s="9"/>
      <c r="S2095" s="9"/>
      <c r="T2095" s="9" t="s">
        <v>2576</v>
      </c>
      <c r="U2095" s="9">
        <v>123375</v>
      </c>
      <c r="V2095" s="28" t="s">
        <v>10</v>
      </c>
      <c r="W2095" s="5" t="s">
        <v>107</v>
      </c>
      <c r="X2095" s="10" t="s">
        <v>1471</v>
      </c>
    </row>
    <row r="2096" spans="1:269" s="4" customFormat="1" ht="80.099999999999994" customHeight="1" x14ac:dyDescent="0.25">
      <c r="A2096" s="9">
        <f t="shared" ref="A2096:B2107" si="570">A2095+1</f>
        <v>2042</v>
      </c>
      <c r="B2096" s="9">
        <f>B2095+1</f>
        <v>2</v>
      </c>
      <c r="C2096" s="11" t="s">
        <v>4424</v>
      </c>
      <c r="D2096" s="10" t="s">
        <v>4503</v>
      </c>
      <c r="E2096" s="137" t="s">
        <v>4572</v>
      </c>
      <c r="F2096" s="9" t="s">
        <v>4573</v>
      </c>
      <c r="G2096" s="9" t="s">
        <v>4573</v>
      </c>
      <c r="H2096" s="9" t="s">
        <v>65</v>
      </c>
      <c r="I2096" s="63" t="s">
        <v>4574</v>
      </c>
      <c r="J2096" s="9">
        <v>3318086514</v>
      </c>
      <c r="K2096" s="9" t="s">
        <v>4573</v>
      </c>
      <c r="L2096" s="9">
        <v>29.215430000000001</v>
      </c>
      <c r="M2096" s="9">
        <v>66.381500000000003</v>
      </c>
      <c r="N2096" s="28" t="s">
        <v>6</v>
      </c>
      <c r="O2096" s="9" t="s">
        <v>7</v>
      </c>
      <c r="P2096" s="9" t="s">
        <v>8</v>
      </c>
      <c r="Q2096" s="9">
        <v>7</v>
      </c>
      <c r="R2096" s="9"/>
      <c r="S2096" s="9"/>
      <c r="T2096" s="9" t="s">
        <v>2576</v>
      </c>
      <c r="U2096" s="9">
        <v>123375</v>
      </c>
      <c r="V2096" s="28" t="s">
        <v>10</v>
      </c>
      <c r="W2096" s="5" t="s">
        <v>107</v>
      </c>
      <c r="X2096" s="10" t="s">
        <v>1471</v>
      </c>
    </row>
    <row r="2097" spans="1:24" s="4" customFormat="1" ht="80.099999999999994" customHeight="1" x14ac:dyDescent="0.25">
      <c r="A2097" s="9">
        <f t="shared" si="570"/>
        <v>2043</v>
      </c>
      <c r="B2097" s="9">
        <f>B2096+1</f>
        <v>3</v>
      </c>
      <c r="C2097" s="11" t="s">
        <v>4424</v>
      </c>
      <c r="D2097" s="10" t="s">
        <v>4503</v>
      </c>
      <c r="E2097" s="137" t="s">
        <v>4572</v>
      </c>
      <c r="F2097" s="9" t="s">
        <v>4573</v>
      </c>
      <c r="G2097" s="9" t="s">
        <v>4573</v>
      </c>
      <c r="H2097" s="9" t="s">
        <v>4575</v>
      </c>
      <c r="I2097" s="63" t="s">
        <v>4576</v>
      </c>
      <c r="J2097" s="9">
        <v>3345208264</v>
      </c>
      <c r="K2097" s="9" t="s">
        <v>4573</v>
      </c>
      <c r="L2097" s="9">
        <v>29.2181</v>
      </c>
      <c r="M2097" s="9">
        <v>66.373500000000007</v>
      </c>
      <c r="N2097" s="28" t="s">
        <v>6</v>
      </c>
      <c r="O2097" s="9" t="s">
        <v>7</v>
      </c>
      <c r="P2097" s="9" t="s">
        <v>8</v>
      </c>
      <c r="Q2097" s="9">
        <v>6</v>
      </c>
      <c r="R2097" s="9"/>
      <c r="S2097" s="9"/>
      <c r="T2097" s="9" t="s">
        <v>2576</v>
      </c>
      <c r="U2097" s="9">
        <v>105750</v>
      </c>
      <c r="V2097" s="28" t="s">
        <v>10</v>
      </c>
      <c r="W2097" s="5" t="s">
        <v>107</v>
      </c>
      <c r="X2097" s="10" t="s">
        <v>1471</v>
      </c>
    </row>
    <row r="2098" spans="1:24" s="4" customFormat="1" ht="80.099999999999994" customHeight="1" x14ac:dyDescent="0.25">
      <c r="A2098" s="9">
        <f t="shared" ref="A2098" si="571">A2097+1</f>
        <v>2044</v>
      </c>
      <c r="B2098" s="9">
        <f t="shared" si="570"/>
        <v>4</v>
      </c>
      <c r="C2098" s="11" t="s">
        <v>4424</v>
      </c>
      <c r="D2098" s="10" t="s">
        <v>4503</v>
      </c>
      <c r="E2098" s="137" t="s">
        <v>4572</v>
      </c>
      <c r="F2098" s="9" t="s">
        <v>4577</v>
      </c>
      <c r="G2098" s="9" t="s">
        <v>4577</v>
      </c>
      <c r="H2098" s="9" t="s">
        <v>979</v>
      </c>
      <c r="I2098" s="63" t="s">
        <v>4578</v>
      </c>
      <c r="J2098" s="9">
        <v>3337828988</v>
      </c>
      <c r="K2098" s="9" t="s">
        <v>4577</v>
      </c>
      <c r="L2098" s="9">
        <v>29.21359</v>
      </c>
      <c r="M2098" s="9">
        <v>66.393000000000001</v>
      </c>
      <c r="N2098" s="28" t="s">
        <v>6</v>
      </c>
      <c r="O2098" s="9" t="s">
        <v>7</v>
      </c>
      <c r="P2098" s="9" t="s">
        <v>8</v>
      </c>
      <c r="Q2098" s="9">
        <v>6</v>
      </c>
      <c r="R2098" s="9"/>
      <c r="S2098" s="9"/>
      <c r="T2098" s="9" t="s">
        <v>2576</v>
      </c>
      <c r="U2098" s="9">
        <v>105750</v>
      </c>
      <c r="V2098" s="28" t="s">
        <v>10</v>
      </c>
      <c r="W2098" s="5" t="s">
        <v>107</v>
      </c>
      <c r="X2098" s="10" t="s">
        <v>1471</v>
      </c>
    </row>
    <row r="2099" spans="1:24" s="4" customFormat="1" ht="80.099999999999994" customHeight="1" x14ac:dyDescent="0.25">
      <c r="A2099" s="9">
        <f t="shared" ref="A2099" si="572">A2098+1</f>
        <v>2045</v>
      </c>
      <c r="B2099" s="9">
        <f t="shared" si="570"/>
        <v>5</v>
      </c>
      <c r="C2099" s="11" t="s">
        <v>4424</v>
      </c>
      <c r="D2099" s="10" t="s">
        <v>4503</v>
      </c>
      <c r="E2099" s="137" t="s">
        <v>4572</v>
      </c>
      <c r="F2099" s="9" t="s">
        <v>4577</v>
      </c>
      <c r="G2099" s="9" t="s">
        <v>4577</v>
      </c>
      <c r="H2099" s="9" t="s">
        <v>3611</v>
      </c>
      <c r="I2099" s="63" t="s">
        <v>4579</v>
      </c>
      <c r="J2099" s="9">
        <v>3337835068</v>
      </c>
      <c r="K2099" s="9" t="s">
        <v>4577</v>
      </c>
      <c r="L2099" s="9">
        <v>29.218350000000001</v>
      </c>
      <c r="M2099" s="9">
        <v>66.401017999999993</v>
      </c>
      <c r="N2099" s="28" t="s">
        <v>6</v>
      </c>
      <c r="O2099" s="9" t="s">
        <v>7</v>
      </c>
      <c r="P2099" s="9" t="s">
        <v>8</v>
      </c>
      <c r="Q2099" s="9">
        <v>7</v>
      </c>
      <c r="R2099" s="9"/>
      <c r="S2099" s="9"/>
      <c r="T2099" s="9" t="s">
        <v>2576</v>
      </c>
      <c r="U2099" s="9">
        <v>123375</v>
      </c>
      <c r="V2099" s="28" t="s">
        <v>10</v>
      </c>
      <c r="W2099" s="5" t="s">
        <v>107</v>
      </c>
      <c r="X2099" s="10" t="s">
        <v>1471</v>
      </c>
    </row>
    <row r="2100" spans="1:24" s="4" customFormat="1" ht="80.099999999999994" customHeight="1" x14ac:dyDescent="0.25">
      <c r="A2100" s="9">
        <f t="shared" ref="A2100" si="573">A2099+1</f>
        <v>2046</v>
      </c>
      <c r="B2100" s="9">
        <f t="shared" si="570"/>
        <v>6</v>
      </c>
      <c r="C2100" s="11" t="s">
        <v>4424</v>
      </c>
      <c r="D2100" s="10" t="s">
        <v>4503</v>
      </c>
      <c r="E2100" s="137" t="s">
        <v>4572</v>
      </c>
      <c r="F2100" s="9" t="s">
        <v>4535</v>
      </c>
      <c r="G2100" s="9" t="s">
        <v>4535</v>
      </c>
      <c r="H2100" s="9" t="s">
        <v>1415</v>
      </c>
      <c r="I2100" s="63" t="s">
        <v>4580</v>
      </c>
      <c r="J2100" s="9">
        <v>3338532363</v>
      </c>
      <c r="K2100" s="9" t="s">
        <v>4535</v>
      </c>
      <c r="L2100" s="9">
        <v>29.1996</v>
      </c>
      <c r="M2100" s="9">
        <v>66.578400000000002</v>
      </c>
      <c r="N2100" s="28" t="s">
        <v>6</v>
      </c>
      <c r="O2100" s="9" t="s">
        <v>7</v>
      </c>
      <c r="P2100" s="9" t="s">
        <v>8</v>
      </c>
      <c r="Q2100" s="9">
        <v>6</v>
      </c>
      <c r="R2100" s="9"/>
      <c r="S2100" s="9"/>
      <c r="T2100" s="9" t="s">
        <v>2576</v>
      </c>
      <c r="U2100" s="9">
        <v>105750</v>
      </c>
      <c r="V2100" s="28" t="s">
        <v>10</v>
      </c>
      <c r="W2100" s="5" t="s">
        <v>107</v>
      </c>
      <c r="X2100" s="10" t="s">
        <v>1471</v>
      </c>
    </row>
    <row r="2101" spans="1:24" s="4" customFormat="1" ht="80.099999999999994" customHeight="1" x14ac:dyDescent="0.25">
      <c r="A2101" s="9">
        <f t="shared" ref="A2101" si="574">A2100+1</f>
        <v>2047</v>
      </c>
      <c r="B2101" s="9">
        <f t="shared" si="570"/>
        <v>7</v>
      </c>
      <c r="C2101" s="11" t="s">
        <v>4424</v>
      </c>
      <c r="D2101" s="10" t="s">
        <v>4503</v>
      </c>
      <c r="E2101" s="137" t="s">
        <v>608</v>
      </c>
      <c r="F2101" s="9" t="s">
        <v>4581</v>
      </c>
      <c r="G2101" s="9" t="s">
        <v>4581</v>
      </c>
      <c r="H2101" s="9" t="s">
        <v>4582</v>
      </c>
      <c r="I2101" s="63" t="s">
        <v>4583</v>
      </c>
      <c r="J2101" s="9">
        <v>3333825151</v>
      </c>
      <c r="K2101" s="9" t="s">
        <v>4581</v>
      </c>
      <c r="L2101" s="9">
        <v>29.04298</v>
      </c>
      <c r="M2101" s="9">
        <v>66.352540000000005</v>
      </c>
      <c r="N2101" s="28" t="s">
        <v>6</v>
      </c>
      <c r="O2101" s="9" t="s">
        <v>7</v>
      </c>
      <c r="P2101" s="9" t="s">
        <v>8</v>
      </c>
      <c r="Q2101" s="9">
        <v>7</v>
      </c>
      <c r="R2101" s="9"/>
      <c r="S2101" s="9"/>
      <c r="T2101" s="9" t="s">
        <v>2576</v>
      </c>
      <c r="U2101" s="9">
        <v>123375</v>
      </c>
      <c r="V2101" s="28" t="s">
        <v>10</v>
      </c>
      <c r="W2101" s="5" t="s">
        <v>107</v>
      </c>
      <c r="X2101" s="10" t="s">
        <v>1471</v>
      </c>
    </row>
    <row r="2102" spans="1:24" s="4" customFormat="1" ht="80.099999999999994" customHeight="1" x14ac:dyDescent="0.25">
      <c r="A2102" s="9">
        <f t="shared" ref="A2102" si="575">A2101+1</f>
        <v>2048</v>
      </c>
      <c r="B2102" s="9">
        <f t="shared" si="570"/>
        <v>8</v>
      </c>
      <c r="C2102" s="11" t="s">
        <v>4424</v>
      </c>
      <c r="D2102" s="10" t="s">
        <v>4503</v>
      </c>
      <c r="E2102" s="137" t="s">
        <v>4572</v>
      </c>
      <c r="F2102" s="9" t="s">
        <v>4535</v>
      </c>
      <c r="G2102" s="9" t="s">
        <v>4535</v>
      </c>
      <c r="H2102" s="9" t="s">
        <v>1443</v>
      </c>
      <c r="I2102" s="63" t="s">
        <v>4584</v>
      </c>
      <c r="J2102" s="9">
        <v>3337899801</v>
      </c>
      <c r="K2102" s="9" t="s">
        <v>4535</v>
      </c>
      <c r="L2102" s="9">
        <v>29.202432999999999</v>
      </c>
      <c r="M2102" s="9">
        <v>66.517099999999999</v>
      </c>
      <c r="N2102" s="28" t="s">
        <v>6</v>
      </c>
      <c r="O2102" s="9" t="s">
        <v>7</v>
      </c>
      <c r="P2102" s="9" t="s">
        <v>8</v>
      </c>
      <c r="Q2102" s="9">
        <v>6</v>
      </c>
      <c r="R2102" s="9"/>
      <c r="S2102" s="9"/>
      <c r="T2102" s="9" t="s">
        <v>2576</v>
      </c>
      <c r="U2102" s="9">
        <v>105750</v>
      </c>
      <c r="V2102" s="28" t="s">
        <v>10</v>
      </c>
      <c r="W2102" s="5" t="s">
        <v>107</v>
      </c>
      <c r="X2102" s="10" t="s">
        <v>1471</v>
      </c>
    </row>
    <row r="2103" spans="1:24" s="4" customFormat="1" ht="80.099999999999994" customHeight="1" x14ac:dyDescent="0.25">
      <c r="A2103" s="9">
        <f t="shared" ref="A2103" si="576">A2102+1</f>
        <v>2049</v>
      </c>
      <c r="B2103" s="9">
        <f t="shared" si="570"/>
        <v>9</v>
      </c>
      <c r="C2103" s="11" t="s">
        <v>4424</v>
      </c>
      <c r="D2103" s="10" t="s">
        <v>4503</v>
      </c>
      <c r="E2103" s="137" t="s">
        <v>4572</v>
      </c>
      <c r="F2103" s="9" t="s">
        <v>4585</v>
      </c>
      <c r="G2103" s="9" t="s">
        <v>4535</v>
      </c>
      <c r="H2103" s="9" t="s">
        <v>4586</v>
      </c>
      <c r="I2103" s="63" t="s">
        <v>4587</v>
      </c>
      <c r="J2103" s="9">
        <v>3337827071</v>
      </c>
      <c r="K2103" s="9" t="s">
        <v>4585</v>
      </c>
      <c r="L2103" s="9">
        <v>29.19651</v>
      </c>
      <c r="M2103" s="9">
        <v>66.584109999999995</v>
      </c>
      <c r="N2103" s="28" t="s">
        <v>6</v>
      </c>
      <c r="O2103" s="9" t="s">
        <v>7</v>
      </c>
      <c r="P2103" s="9" t="s">
        <v>8</v>
      </c>
      <c r="Q2103" s="9">
        <v>6</v>
      </c>
      <c r="R2103" s="9"/>
      <c r="S2103" s="9"/>
      <c r="T2103" s="9" t="s">
        <v>2576</v>
      </c>
      <c r="U2103" s="9">
        <v>105750</v>
      </c>
      <c r="V2103" s="28" t="s">
        <v>10</v>
      </c>
      <c r="W2103" s="5" t="s">
        <v>107</v>
      </c>
      <c r="X2103" s="10" t="s">
        <v>1471</v>
      </c>
    </row>
    <row r="2104" spans="1:24" s="4" customFormat="1" ht="80.099999999999994" customHeight="1" x14ac:dyDescent="0.25">
      <c r="A2104" s="9">
        <f t="shared" ref="A2104" si="577">A2103+1</f>
        <v>2050</v>
      </c>
      <c r="B2104" s="9">
        <f t="shared" si="570"/>
        <v>10</v>
      </c>
      <c r="C2104" s="11" t="s">
        <v>4424</v>
      </c>
      <c r="D2104" s="10" t="s">
        <v>4503</v>
      </c>
      <c r="E2104" s="137" t="s">
        <v>4572</v>
      </c>
      <c r="F2104" s="9" t="s">
        <v>4535</v>
      </c>
      <c r="G2104" s="9" t="s">
        <v>4535</v>
      </c>
      <c r="H2104" s="9" t="s">
        <v>646</v>
      </c>
      <c r="I2104" s="63" t="s">
        <v>4588</v>
      </c>
      <c r="J2104" s="9">
        <v>3337899801</v>
      </c>
      <c r="K2104" s="9" t="s">
        <v>4535</v>
      </c>
      <c r="L2104" s="9">
        <v>29.240480000000002</v>
      </c>
      <c r="M2104" s="9">
        <v>66.376589999999993</v>
      </c>
      <c r="N2104" s="28" t="s">
        <v>6</v>
      </c>
      <c r="O2104" s="9" t="s">
        <v>7</v>
      </c>
      <c r="P2104" s="9" t="s">
        <v>8</v>
      </c>
      <c r="Q2104" s="9">
        <v>7</v>
      </c>
      <c r="R2104" s="9"/>
      <c r="S2104" s="9"/>
      <c r="T2104" s="9" t="s">
        <v>2576</v>
      </c>
      <c r="U2104" s="9">
        <v>123375</v>
      </c>
      <c r="V2104" s="28" t="s">
        <v>10</v>
      </c>
      <c r="W2104" s="5" t="s">
        <v>107</v>
      </c>
      <c r="X2104" s="10" t="s">
        <v>1471</v>
      </c>
    </row>
    <row r="2105" spans="1:24" s="4" customFormat="1" ht="80.099999999999994" customHeight="1" x14ac:dyDescent="0.25">
      <c r="A2105" s="9">
        <f t="shared" ref="A2105" si="578">A2104+1</f>
        <v>2051</v>
      </c>
      <c r="B2105" s="9">
        <f t="shared" si="570"/>
        <v>11</v>
      </c>
      <c r="C2105" s="11" t="s">
        <v>4424</v>
      </c>
      <c r="D2105" s="10" t="s">
        <v>4503</v>
      </c>
      <c r="E2105" s="137" t="s">
        <v>4572</v>
      </c>
      <c r="F2105" s="9" t="s">
        <v>4535</v>
      </c>
      <c r="G2105" s="9" t="s">
        <v>4535</v>
      </c>
      <c r="H2105" s="9" t="s">
        <v>4589</v>
      </c>
      <c r="I2105" s="63" t="s">
        <v>4590</v>
      </c>
      <c r="J2105" s="9">
        <v>3363836506</v>
      </c>
      <c r="K2105" s="9" t="s">
        <v>4535</v>
      </c>
      <c r="L2105" s="9">
        <v>29.199829999999999</v>
      </c>
      <c r="M2105" s="9">
        <v>66.583709999999996</v>
      </c>
      <c r="N2105" s="28" t="s">
        <v>6</v>
      </c>
      <c r="O2105" s="9" t="s">
        <v>7</v>
      </c>
      <c r="P2105" s="9" t="s">
        <v>8</v>
      </c>
      <c r="Q2105" s="9">
        <v>5.5</v>
      </c>
      <c r="R2105" s="9"/>
      <c r="S2105" s="9"/>
      <c r="T2105" s="9" t="s">
        <v>2576</v>
      </c>
      <c r="U2105" s="9">
        <v>96937.5</v>
      </c>
      <c r="V2105" s="28" t="s">
        <v>10</v>
      </c>
      <c r="W2105" s="5" t="s">
        <v>107</v>
      </c>
      <c r="X2105" s="10" t="s">
        <v>1471</v>
      </c>
    </row>
    <row r="2106" spans="1:24" s="4" customFormat="1" ht="80.099999999999994" customHeight="1" x14ac:dyDescent="0.25">
      <c r="A2106" s="9">
        <f t="shared" ref="A2106" si="579">A2105+1</f>
        <v>2052</v>
      </c>
      <c r="B2106" s="9">
        <f t="shared" si="570"/>
        <v>12</v>
      </c>
      <c r="C2106" s="11" t="s">
        <v>4424</v>
      </c>
      <c r="D2106" s="10" t="s">
        <v>4503</v>
      </c>
      <c r="E2106" s="137" t="s">
        <v>4572</v>
      </c>
      <c r="F2106" s="9" t="s">
        <v>4585</v>
      </c>
      <c r="G2106" s="9" t="s">
        <v>4535</v>
      </c>
      <c r="H2106" s="9" t="s">
        <v>2280</v>
      </c>
      <c r="I2106" s="63" t="s">
        <v>4591</v>
      </c>
      <c r="J2106" s="9">
        <v>3337827071</v>
      </c>
      <c r="K2106" s="9" t="s">
        <v>4585</v>
      </c>
      <c r="L2106" s="9">
        <v>29.197510000000001</v>
      </c>
      <c r="M2106" s="9">
        <v>66.58511</v>
      </c>
      <c r="N2106" s="28" t="s">
        <v>6</v>
      </c>
      <c r="O2106" s="9" t="s">
        <v>7</v>
      </c>
      <c r="P2106" s="9" t="s">
        <v>8</v>
      </c>
      <c r="Q2106" s="9">
        <v>7</v>
      </c>
      <c r="R2106" s="9"/>
      <c r="S2106" s="9"/>
      <c r="T2106" s="9" t="s">
        <v>2576</v>
      </c>
      <c r="U2106" s="9">
        <v>123375</v>
      </c>
      <c r="V2106" s="28" t="s">
        <v>10</v>
      </c>
      <c r="W2106" s="5" t="s">
        <v>107</v>
      </c>
      <c r="X2106" s="10" t="s">
        <v>1471</v>
      </c>
    </row>
    <row r="2107" spans="1:24" s="4" customFormat="1" ht="80.099999999999994" customHeight="1" x14ac:dyDescent="0.25">
      <c r="A2107" s="9">
        <f t="shared" ref="A2107" si="580">A2106+1</f>
        <v>2053</v>
      </c>
      <c r="B2107" s="9">
        <f t="shared" si="570"/>
        <v>13</v>
      </c>
      <c r="C2107" s="11" t="s">
        <v>4424</v>
      </c>
      <c r="D2107" s="10" t="s">
        <v>4503</v>
      </c>
      <c r="E2107" s="137" t="s">
        <v>4572</v>
      </c>
      <c r="F2107" s="9" t="s">
        <v>4592</v>
      </c>
      <c r="G2107" s="9" t="s">
        <v>4535</v>
      </c>
      <c r="H2107" s="9" t="s">
        <v>4593</v>
      </c>
      <c r="I2107" s="63" t="s">
        <v>4594</v>
      </c>
      <c r="J2107" s="9">
        <v>3322505366</v>
      </c>
      <c r="K2107" s="9" t="s">
        <v>4592</v>
      </c>
      <c r="L2107" s="9">
        <v>29.375489999999999</v>
      </c>
      <c r="M2107" s="9">
        <v>66.94896</v>
      </c>
      <c r="N2107" s="28" t="s">
        <v>6</v>
      </c>
      <c r="O2107" s="9" t="s">
        <v>7</v>
      </c>
      <c r="P2107" s="9" t="s">
        <v>8</v>
      </c>
      <c r="Q2107" s="9">
        <v>6</v>
      </c>
      <c r="R2107" s="9"/>
      <c r="S2107" s="9"/>
      <c r="T2107" s="9" t="s">
        <v>2576</v>
      </c>
      <c r="U2107" s="9">
        <v>105750</v>
      </c>
      <c r="V2107" s="28" t="s">
        <v>10</v>
      </c>
      <c r="W2107" s="5" t="s">
        <v>107</v>
      </c>
      <c r="X2107" s="10" t="s">
        <v>1471</v>
      </c>
    </row>
    <row r="2108" spans="1:24" s="4" customFormat="1" ht="80.099999999999994" customHeight="1" x14ac:dyDescent="0.25">
      <c r="A2108" s="9">
        <f t="shared" ref="A2108" si="581">A2107+1</f>
        <v>2054</v>
      </c>
      <c r="B2108" s="9">
        <f>B2107+1</f>
        <v>14</v>
      </c>
      <c r="C2108" s="11" t="s">
        <v>4424</v>
      </c>
      <c r="D2108" s="10" t="s">
        <v>4503</v>
      </c>
      <c r="E2108" s="137" t="s">
        <v>4572</v>
      </c>
      <c r="F2108" s="30" t="s">
        <v>4577</v>
      </c>
      <c r="G2108" s="30" t="s">
        <v>4577</v>
      </c>
      <c r="H2108" s="9" t="s">
        <v>302</v>
      </c>
      <c r="I2108" s="63" t="s">
        <v>4595</v>
      </c>
      <c r="J2108" s="9">
        <v>3337041004</v>
      </c>
      <c r="K2108" s="9" t="s">
        <v>4577</v>
      </c>
      <c r="L2108" s="9">
        <v>29.218920000000001</v>
      </c>
      <c r="M2108" s="9">
        <v>66.399389999999997</v>
      </c>
      <c r="N2108" s="28" t="s">
        <v>6</v>
      </c>
      <c r="O2108" s="9" t="s">
        <v>7</v>
      </c>
      <c r="P2108" s="9" t="s">
        <v>8</v>
      </c>
      <c r="Q2108" s="9">
        <v>7</v>
      </c>
      <c r="R2108" s="9"/>
      <c r="S2108" s="9"/>
      <c r="T2108" s="9" t="s">
        <v>2576</v>
      </c>
      <c r="U2108" s="9">
        <v>123375</v>
      </c>
      <c r="V2108" s="28" t="s">
        <v>10</v>
      </c>
      <c r="W2108" s="5" t="s">
        <v>107</v>
      </c>
      <c r="X2108" s="10" t="s">
        <v>1471</v>
      </c>
    </row>
    <row r="2109" spans="1:24" s="31" customFormat="1" ht="80.099999999999994" customHeight="1" x14ac:dyDescent="0.25">
      <c r="A2109" s="9">
        <f t="shared" ref="A2109" si="582">A2108+1</f>
        <v>2055</v>
      </c>
      <c r="B2109" s="28">
        <v>1</v>
      </c>
      <c r="C2109" s="12" t="s">
        <v>4424</v>
      </c>
      <c r="D2109" s="10" t="s">
        <v>4503</v>
      </c>
      <c r="E2109" s="137" t="s">
        <v>4572</v>
      </c>
      <c r="F2109" s="28" t="s">
        <v>4596</v>
      </c>
      <c r="G2109" s="28" t="s">
        <v>4596</v>
      </c>
      <c r="H2109" s="28" t="s">
        <v>4597</v>
      </c>
      <c r="I2109" s="63" t="s">
        <v>4598</v>
      </c>
      <c r="J2109" s="9">
        <v>3350322621</v>
      </c>
      <c r="K2109" s="28" t="s">
        <v>4596</v>
      </c>
      <c r="L2109" s="28">
        <v>29.051110000000001</v>
      </c>
      <c r="M2109" s="28">
        <v>66.359459999999999</v>
      </c>
      <c r="N2109" s="28" t="s">
        <v>6</v>
      </c>
      <c r="O2109" s="28" t="s">
        <v>7</v>
      </c>
      <c r="P2109" s="28" t="s">
        <v>8</v>
      </c>
      <c r="Q2109" s="28"/>
      <c r="R2109" s="28">
        <v>3</v>
      </c>
      <c r="S2109" s="28"/>
      <c r="T2109" s="9" t="s">
        <v>2576</v>
      </c>
      <c r="U2109" s="28">
        <v>38700</v>
      </c>
      <c r="V2109" s="28" t="s">
        <v>10</v>
      </c>
      <c r="W2109" s="5" t="s">
        <v>107</v>
      </c>
      <c r="X2109" s="10" t="s">
        <v>1471</v>
      </c>
    </row>
    <row r="2110" spans="1:24" s="4" customFormat="1" ht="80.099999999999994" customHeight="1" x14ac:dyDescent="0.25">
      <c r="A2110" s="9">
        <f t="shared" ref="A2110" si="583">A2109+1</f>
        <v>2056</v>
      </c>
      <c r="B2110" s="9">
        <f t="shared" ref="B2110:B2125" si="584">B2109+1</f>
        <v>2</v>
      </c>
      <c r="C2110" s="11" t="s">
        <v>4424</v>
      </c>
      <c r="D2110" s="10" t="s">
        <v>4503</v>
      </c>
      <c r="E2110" s="137" t="s">
        <v>4572</v>
      </c>
      <c r="F2110" s="9" t="s">
        <v>4534</v>
      </c>
      <c r="G2110" s="9" t="s">
        <v>4535</v>
      </c>
      <c r="H2110" s="9" t="s">
        <v>4286</v>
      </c>
      <c r="I2110" s="63" t="s">
        <v>4599</v>
      </c>
      <c r="J2110" s="9">
        <v>3353955274</v>
      </c>
      <c r="K2110" s="9" t="s">
        <v>4534</v>
      </c>
      <c r="L2110" s="9">
        <v>29.19745</v>
      </c>
      <c r="M2110" s="9">
        <v>66.584119999999999</v>
      </c>
      <c r="N2110" s="28" t="s">
        <v>6</v>
      </c>
      <c r="O2110" s="9" t="s">
        <v>7</v>
      </c>
      <c r="P2110" s="9" t="s">
        <v>8</v>
      </c>
      <c r="Q2110" s="9"/>
      <c r="R2110" s="9">
        <v>3</v>
      </c>
      <c r="S2110" s="9"/>
      <c r="T2110" s="9" t="s">
        <v>2576</v>
      </c>
      <c r="U2110" s="28">
        <v>38700</v>
      </c>
      <c r="V2110" s="28" t="s">
        <v>10</v>
      </c>
      <c r="W2110" s="5" t="s">
        <v>107</v>
      </c>
      <c r="X2110" s="10" t="s">
        <v>1471</v>
      </c>
    </row>
    <row r="2111" spans="1:24" s="4" customFormat="1" ht="80.099999999999994" customHeight="1" x14ac:dyDescent="0.25">
      <c r="A2111" s="9">
        <f t="shared" ref="A2111" si="585">A2110+1</f>
        <v>2057</v>
      </c>
      <c r="B2111" s="9">
        <f t="shared" si="584"/>
        <v>3</v>
      </c>
      <c r="C2111" s="11" t="s">
        <v>4424</v>
      </c>
      <c r="D2111" s="10" t="s">
        <v>4503</v>
      </c>
      <c r="E2111" s="137" t="s">
        <v>4572</v>
      </c>
      <c r="F2111" s="9" t="s">
        <v>4600</v>
      </c>
      <c r="G2111" s="9" t="s">
        <v>4601</v>
      </c>
      <c r="H2111" s="9" t="s">
        <v>1335</v>
      </c>
      <c r="I2111" s="63" t="s">
        <v>4602</v>
      </c>
      <c r="J2111" s="9">
        <v>3342441707</v>
      </c>
      <c r="K2111" s="9" t="s">
        <v>4600</v>
      </c>
      <c r="L2111" s="9">
        <v>29.201609999999999</v>
      </c>
      <c r="M2111" s="9">
        <v>66.357389999999995</v>
      </c>
      <c r="N2111" s="28" t="s">
        <v>6</v>
      </c>
      <c r="O2111" s="9" t="s">
        <v>7</v>
      </c>
      <c r="P2111" s="9" t="s">
        <v>8</v>
      </c>
      <c r="Q2111" s="9"/>
      <c r="R2111" s="9">
        <v>4</v>
      </c>
      <c r="S2111" s="9"/>
      <c r="T2111" s="9" t="s">
        <v>2576</v>
      </c>
      <c r="U2111" s="9">
        <v>51600</v>
      </c>
      <c r="V2111" s="28" t="s">
        <v>10</v>
      </c>
      <c r="W2111" s="5" t="s">
        <v>107</v>
      </c>
      <c r="X2111" s="10" t="s">
        <v>1471</v>
      </c>
    </row>
    <row r="2112" spans="1:24" s="4" customFormat="1" ht="80.099999999999994" customHeight="1" x14ac:dyDescent="0.25">
      <c r="A2112" s="9">
        <f t="shared" ref="A2112" si="586">A2111+1</f>
        <v>2058</v>
      </c>
      <c r="B2112" s="9">
        <f t="shared" si="584"/>
        <v>4</v>
      </c>
      <c r="C2112" s="11" t="s">
        <v>4424</v>
      </c>
      <c r="D2112" s="10" t="s">
        <v>4503</v>
      </c>
      <c r="E2112" s="137" t="s">
        <v>608</v>
      </c>
      <c r="F2112" s="9" t="s">
        <v>4603</v>
      </c>
      <c r="G2112" s="9" t="s">
        <v>4603</v>
      </c>
      <c r="H2112" s="9" t="s">
        <v>4604</v>
      </c>
      <c r="I2112" s="63" t="s">
        <v>4605</v>
      </c>
      <c r="J2112" s="9">
        <v>3343939386</v>
      </c>
      <c r="K2112" s="9" t="s">
        <v>4603</v>
      </c>
      <c r="L2112" s="9">
        <v>29.215430000000001</v>
      </c>
      <c r="M2112" s="9">
        <v>66.381500000000003</v>
      </c>
      <c r="N2112" s="28" t="s">
        <v>6</v>
      </c>
      <c r="O2112" s="9" t="s">
        <v>7</v>
      </c>
      <c r="P2112" s="9" t="s">
        <v>8</v>
      </c>
      <c r="Q2112" s="9"/>
      <c r="R2112" s="9">
        <v>3</v>
      </c>
      <c r="S2112" s="9"/>
      <c r="T2112" s="9" t="s">
        <v>2576</v>
      </c>
      <c r="U2112" s="28">
        <v>38700</v>
      </c>
      <c r="V2112" s="28" t="s">
        <v>10</v>
      </c>
      <c r="W2112" s="5" t="s">
        <v>107</v>
      </c>
      <c r="X2112" s="10" t="s">
        <v>1471</v>
      </c>
    </row>
    <row r="2113" spans="1:24" s="4" customFormat="1" ht="80.099999999999994" customHeight="1" x14ac:dyDescent="0.25">
      <c r="A2113" s="9">
        <f t="shared" ref="A2113" si="587">A2112+1</f>
        <v>2059</v>
      </c>
      <c r="B2113" s="9">
        <f t="shared" si="584"/>
        <v>5</v>
      </c>
      <c r="C2113" s="11" t="s">
        <v>4424</v>
      </c>
      <c r="D2113" s="10" t="s">
        <v>4503</v>
      </c>
      <c r="E2113" s="137" t="s">
        <v>4572</v>
      </c>
      <c r="F2113" s="9" t="s">
        <v>4513</v>
      </c>
      <c r="G2113" s="9" t="s">
        <v>4513</v>
      </c>
      <c r="H2113" s="9" t="s">
        <v>4606</v>
      </c>
      <c r="I2113" s="63" t="s">
        <v>4607</v>
      </c>
      <c r="J2113" s="9">
        <v>3318849751</v>
      </c>
      <c r="K2113" s="9" t="s">
        <v>4513</v>
      </c>
      <c r="L2113" s="9">
        <v>29.2181</v>
      </c>
      <c r="M2113" s="9">
        <v>66.373500000000007</v>
      </c>
      <c r="N2113" s="28" t="s">
        <v>6</v>
      </c>
      <c r="O2113" s="9" t="s">
        <v>7</v>
      </c>
      <c r="P2113" s="9" t="s">
        <v>8</v>
      </c>
      <c r="Q2113" s="9"/>
      <c r="R2113" s="9">
        <v>3.5</v>
      </c>
      <c r="S2113" s="9"/>
      <c r="T2113" s="9" t="s">
        <v>2576</v>
      </c>
      <c r="U2113" s="9">
        <v>45150</v>
      </c>
      <c r="V2113" s="28" t="s">
        <v>10</v>
      </c>
      <c r="W2113" s="5" t="s">
        <v>107</v>
      </c>
      <c r="X2113" s="10" t="s">
        <v>1471</v>
      </c>
    </row>
    <row r="2114" spans="1:24" s="4" customFormat="1" ht="80.099999999999994" customHeight="1" x14ac:dyDescent="0.25">
      <c r="A2114" s="9">
        <f t="shared" ref="A2114" si="588">A2113+1</f>
        <v>2060</v>
      </c>
      <c r="B2114" s="9">
        <f t="shared" si="584"/>
        <v>6</v>
      </c>
      <c r="C2114" s="11" t="s">
        <v>4424</v>
      </c>
      <c r="D2114" s="10" t="s">
        <v>4503</v>
      </c>
      <c r="E2114" s="137" t="s">
        <v>4572</v>
      </c>
      <c r="F2114" s="30" t="s">
        <v>4513</v>
      </c>
      <c r="G2114" s="9" t="s">
        <v>4513</v>
      </c>
      <c r="H2114" s="9" t="s">
        <v>4286</v>
      </c>
      <c r="I2114" s="63" t="s">
        <v>4608</v>
      </c>
      <c r="J2114" s="9">
        <v>3337897346</v>
      </c>
      <c r="K2114" s="9" t="s">
        <v>4513</v>
      </c>
      <c r="L2114" s="9">
        <v>29.21359</v>
      </c>
      <c r="M2114" s="9">
        <v>66.393000000000001</v>
      </c>
      <c r="N2114" s="28" t="s">
        <v>6</v>
      </c>
      <c r="O2114" s="9" t="s">
        <v>7</v>
      </c>
      <c r="P2114" s="9" t="s">
        <v>8</v>
      </c>
      <c r="Q2114" s="9"/>
      <c r="R2114" s="9">
        <v>3.5</v>
      </c>
      <c r="S2114" s="9"/>
      <c r="T2114" s="9" t="s">
        <v>2576</v>
      </c>
      <c r="U2114" s="9">
        <v>45150</v>
      </c>
      <c r="V2114" s="28" t="s">
        <v>10</v>
      </c>
      <c r="W2114" s="5" t="s">
        <v>107</v>
      </c>
      <c r="X2114" s="10" t="s">
        <v>1471</v>
      </c>
    </row>
    <row r="2115" spans="1:24" s="31" customFormat="1" ht="80.099999999999994" customHeight="1" x14ac:dyDescent="0.25">
      <c r="A2115" s="9">
        <f t="shared" ref="A2115" si="589">A2114+1</f>
        <v>2061</v>
      </c>
      <c r="B2115" s="28">
        <v>1</v>
      </c>
      <c r="C2115" s="12" t="s">
        <v>4424</v>
      </c>
      <c r="D2115" s="10" t="s">
        <v>4503</v>
      </c>
      <c r="E2115" s="9" t="s">
        <v>4503</v>
      </c>
      <c r="F2115" s="28" t="s">
        <v>4609</v>
      </c>
      <c r="G2115" s="28" t="s">
        <v>4609</v>
      </c>
      <c r="H2115" s="28" t="s">
        <v>4610</v>
      </c>
      <c r="I2115" s="63" t="s">
        <v>4611</v>
      </c>
      <c r="J2115" s="9">
        <v>3352746319</v>
      </c>
      <c r="K2115" s="28" t="s">
        <v>4609</v>
      </c>
      <c r="L2115" s="28">
        <v>29.04299</v>
      </c>
      <c r="M2115" s="28">
        <v>66.352999999999994</v>
      </c>
      <c r="N2115" s="28" t="s">
        <v>6</v>
      </c>
      <c r="O2115" s="28" t="s">
        <v>7</v>
      </c>
      <c r="P2115" s="28" t="s">
        <v>8</v>
      </c>
      <c r="Q2115" s="28"/>
      <c r="R2115" s="28"/>
      <c r="S2115" s="28">
        <v>3</v>
      </c>
      <c r="T2115" s="9" t="s">
        <v>2576</v>
      </c>
      <c r="U2115" s="28">
        <v>38250</v>
      </c>
      <c r="V2115" s="28" t="s">
        <v>10</v>
      </c>
      <c r="W2115" s="5" t="s">
        <v>107</v>
      </c>
      <c r="X2115" s="10" t="s">
        <v>1471</v>
      </c>
    </row>
    <row r="2116" spans="1:24" s="4" customFormat="1" ht="80.099999999999994" customHeight="1" x14ac:dyDescent="0.25">
      <c r="A2116" s="9">
        <f t="shared" ref="A2116" si="590">A2115+1</f>
        <v>2062</v>
      </c>
      <c r="B2116" s="9">
        <f t="shared" si="584"/>
        <v>2</v>
      </c>
      <c r="C2116" s="11" t="s">
        <v>4424</v>
      </c>
      <c r="D2116" s="10" t="s">
        <v>4503</v>
      </c>
      <c r="E2116" s="9" t="s">
        <v>4503</v>
      </c>
      <c r="F2116" s="9" t="s">
        <v>4596</v>
      </c>
      <c r="G2116" s="9" t="s">
        <v>4596</v>
      </c>
      <c r="H2116" s="9" t="s">
        <v>4612</v>
      </c>
      <c r="I2116" s="63" t="s">
        <v>4613</v>
      </c>
      <c r="J2116" s="9">
        <v>3366889929</v>
      </c>
      <c r="K2116" s="9" t="s">
        <v>4596</v>
      </c>
      <c r="L2116" s="9">
        <v>29.052019999999999</v>
      </c>
      <c r="M2116" s="9">
        <v>66.360889999999998</v>
      </c>
      <c r="N2116" s="28" t="s">
        <v>6</v>
      </c>
      <c r="O2116" s="9" t="s">
        <v>7</v>
      </c>
      <c r="P2116" s="9" t="s">
        <v>8</v>
      </c>
      <c r="Q2116" s="9"/>
      <c r="R2116" s="9"/>
      <c r="S2116" s="9">
        <v>2</v>
      </c>
      <c r="T2116" s="9" t="s">
        <v>2576</v>
      </c>
      <c r="U2116" s="9">
        <v>25500</v>
      </c>
      <c r="V2116" s="28" t="s">
        <v>10</v>
      </c>
      <c r="W2116" s="5" t="s">
        <v>107</v>
      </c>
      <c r="X2116" s="10" t="s">
        <v>1471</v>
      </c>
    </row>
    <row r="2117" spans="1:24" s="4" customFormat="1" ht="80.099999999999994" customHeight="1" x14ac:dyDescent="0.25">
      <c r="A2117" s="9">
        <f t="shared" ref="A2117" si="591">A2116+1</f>
        <v>2063</v>
      </c>
      <c r="B2117" s="9">
        <f t="shared" si="584"/>
        <v>3</v>
      </c>
      <c r="C2117" s="11" t="s">
        <v>4424</v>
      </c>
      <c r="D2117" s="10" t="s">
        <v>4503</v>
      </c>
      <c r="E2117" s="9" t="s">
        <v>4503</v>
      </c>
      <c r="F2117" s="9" t="s">
        <v>4603</v>
      </c>
      <c r="G2117" s="9" t="s">
        <v>4603</v>
      </c>
      <c r="H2117" s="9" t="s">
        <v>4614</v>
      </c>
      <c r="I2117" s="63" t="s">
        <v>4615</v>
      </c>
      <c r="J2117" s="9">
        <v>3342938970</v>
      </c>
      <c r="K2117" s="9" t="s">
        <v>4603</v>
      </c>
      <c r="L2117" s="9">
        <v>29.023399999999999</v>
      </c>
      <c r="M2117" s="9">
        <v>66.361220000000003</v>
      </c>
      <c r="N2117" s="28" t="s">
        <v>6</v>
      </c>
      <c r="O2117" s="9" t="s">
        <v>7</v>
      </c>
      <c r="P2117" s="9" t="s">
        <v>8</v>
      </c>
      <c r="Q2117" s="9"/>
      <c r="R2117" s="9"/>
      <c r="S2117" s="9">
        <v>3</v>
      </c>
      <c r="T2117" s="9" t="s">
        <v>2576</v>
      </c>
      <c r="U2117" s="28">
        <v>38250</v>
      </c>
      <c r="V2117" s="28" t="s">
        <v>10</v>
      </c>
      <c r="W2117" s="5" t="s">
        <v>107</v>
      </c>
      <c r="X2117" s="10" t="s">
        <v>1471</v>
      </c>
    </row>
    <row r="2118" spans="1:24" s="4" customFormat="1" ht="80.099999999999994" customHeight="1" x14ac:dyDescent="0.25">
      <c r="A2118" s="9">
        <f t="shared" ref="A2118" si="592">A2117+1</f>
        <v>2064</v>
      </c>
      <c r="B2118" s="9">
        <f t="shared" si="584"/>
        <v>4</v>
      </c>
      <c r="C2118" s="11" t="s">
        <v>4424</v>
      </c>
      <c r="D2118" s="10" t="s">
        <v>4503</v>
      </c>
      <c r="E2118" s="137" t="s">
        <v>4572</v>
      </c>
      <c r="F2118" s="9" t="s">
        <v>4535</v>
      </c>
      <c r="G2118" s="9" t="s">
        <v>4535</v>
      </c>
      <c r="H2118" s="9" t="s">
        <v>4546</v>
      </c>
      <c r="I2118" s="63" t="s">
        <v>4547</v>
      </c>
      <c r="J2118" s="9">
        <v>3324805436</v>
      </c>
      <c r="K2118" s="9" t="s">
        <v>4535</v>
      </c>
      <c r="L2118" s="9">
        <v>29.197510000000001</v>
      </c>
      <c r="M2118" s="9">
        <v>66.58511</v>
      </c>
      <c r="N2118" s="28" t="s">
        <v>6</v>
      </c>
      <c r="O2118" s="9" t="s">
        <v>7</v>
      </c>
      <c r="P2118" s="9" t="s">
        <v>8</v>
      </c>
      <c r="Q2118" s="9"/>
      <c r="R2118" s="9"/>
      <c r="S2118" s="9">
        <v>3</v>
      </c>
      <c r="T2118" s="9" t="s">
        <v>2576</v>
      </c>
      <c r="U2118" s="28">
        <v>38250</v>
      </c>
      <c r="V2118" s="28" t="s">
        <v>10</v>
      </c>
      <c r="W2118" s="5" t="s">
        <v>107</v>
      </c>
      <c r="X2118" s="10" t="s">
        <v>1471</v>
      </c>
    </row>
    <row r="2119" spans="1:24" s="4" customFormat="1" ht="80.099999999999994" customHeight="1" x14ac:dyDescent="0.25">
      <c r="A2119" s="9">
        <f t="shared" ref="A2119" si="593">A2118+1</f>
        <v>2065</v>
      </c>
      <c r="B2119" s="9">
        <f t="shared" si="584"/>
        <v>5</v>
      </c>
      <c r="C2119" s="11" t="s">
        <v>4424</v>
      </c>
      <c r="D2119" s="10" t="s">
        <v>4503</v>
      </c>
      <c r="E2119" s="9" t="s">
        <v>4503</v>
      </c>
      <c r="F2119" s="9" t="s">
        <v>4596</v>
      </c>
      <c r="G2119" s="9" t="s">
        <v>4596</v>
      </c>
      <c r="H2119" s="9" t="s">
        <v>4616</v>
      </c>
      <c r="I2119" s="63" t="s">
        <v>4617</v>
      </c>
      <c r="J2119" s="9">
        <v>3337966965</v>
      </c>
      <c r="K2119" s="9" t="s">
        <v>4596</v>
      </c>
      <c r="L2119" s="9">
        <v>29.054300000000001</v>
      </c>
      <c r="M2119" s="9">
        <v>66.35821</v>
      </c>
      <c r="N2119" s="28" t="s">
        <v>6</v>
      </c>
      <c r="O2119" s="9" t="s">
        <v>7</v>
      </c>
      <c r="P2119" s="9" t="s">
        <v>8</v>
      </c>
      <c r="Q2119" s="9"/>
      <c r="R2119" s="9"/>
      <c r="S2119" s="9">
        <v>3</v>
      </c>
      <c r="T2119" s="9" t="s">
        <v>2576</v>
      </c>
      <c r="U2119" s="28">
        <v>38250</v>
      </c>
      <c r="V2119" s="28" t="s">
        <v>10</v>
      </c>
      <c r="W2119" s="5" t="s">
        <v>107</v>
      </c>
      <c r="X2119" s="10" t="s">
        <v>1471</v>
      </c>
    </row>
    <row r="2120" spans="1:24" s="4" customFormat="1" ht="80.099999999999994" customHeight="1" x14ac:dyDescent="0.25">
      <c r="A2120" s="9">
        <f t="shared" ref="A2120" si="594">A2119+1</f>
        <v>2066</v>
      </c>
      <c r="B2120" s="9">
        <f t="shared" si="584"/>
        <v>6</v>
      </c>
      <c r="C2120" s="11" t="s">
        <v>4424</v>
      </c>
      <c r="D2120" s="10" t="s">
        <v>4503</v>
      </c>
      <c r="E2120" s="9" t="s">
        <v>4503</v>
      </c>
      <c r="F2120" s="9" t="s">
        <v>4603</v>
      </c>
      <c r="G2120" s="9" t="s">
        <v>4603</v>
      </c>
      <c r="H2120" s="9" t="s">
        <v>4618</v>
      </c>
      <c r="I2120" s="63" t="s">
        <v>4619</v>
      </c>
      <c r="J2120" s="9">
        <v>3327829020</v>
      </c>
      <c r="K2120" s="9" t="s">
        <v>4603</v>
      </c>
      <c r="L2120" s="9">
        <v>29.02045</v>
      </c>
      <c r="M2120" s="9">
        <v>66.402600000000007</v>
      </c>
      <c r="N2120" s="28" t="s">
        <v>6</v>
      </c>
      <c r="O2120" s="9" t="s">
        <v>7</v>
      </c>
      <c r="P2120" s="9" t="s">
        <v>8</v>
      </c>
      <c r="Q2120" s="9"/>
      <c r="R2120" s="9"/>
      <c r="S2120" s="9">
        <v>3</v>
      </c>
      <c r="T2120" s="9" t="s">
        <v>2576</v>
      </c>
      <c r="U2120" s="28">
        <v>38250</v>
      </c>
      <c r="V2120" s="28" t="s">
        <v>10</v>
      </c>
      <c r="W2120" s="5" t="s">
        <v>107</v>
      </c>
      <c r="X2120" s="10" t="s">
        <v>1471</v>
      </c>
    </row>
    <row r="2121" spans="1:24" s="4" customFormat="1" ht="80.099999999999994" customHeight="1" x14ac:dyDescent="0.25">
      <c r="A2121" s="9">
        <f t="shared" ref="A2121" si="595">A2120+1</f>
        <v>2067</v>
      </c>
      <c r="B2121" s="9">
        <f t="shared" si="584"/>
        <v>7</v>
      </c>
      <c r="C2121" s="11" t="s">
        <v>4424</v>
      </c>
      <c r="D2121" s="10" t="s">
        <v>4503</v>
      </c>
      <c r="E2121" s="9" t="s">
        <v>4503</v>
      </c>
      <c r="F2121" s="9" t="s">
        <v>4596</v>
      </c>
      <c r="G2121" s="9" t="s">
        <v>4596</v>
      </c>
      <c r="H2121" s="9" t="s">
        <v>1158</v>
      </c>
      <c r="I2121" s="63" t="s">
        <v>4620</v>
      </c>
      <c r="J2121" s="9">
        <v>3311063151</v>
      </c>
      <c r="K2121" s="9" t="s">
        <v>4596</v>
      </c>
      <c r="L2121" s="9">
        <v>29.057400000000001</v>
      </c>
      <c r="M2121" s="9">
        <v>66.357259999999997</v>
      </c>
      <c r="N2121" s="28" t="s">
        <v>6</v>
      </c>
      <c r="O2121" s="9" t="s">
        <v>7</v>
      </c>
      <c r="P2121" s="9" t="s">
        <v>8</v>
      </c>
      <c r="Q2121" s="9"/>
      <c r="R2121" s="9"/>
      <c r="S2121" s="9">
        <v>3</v>
      </c>
      <c r="T2121" s="9" t="s">
        <v>2576</v>
      </c>
      <c r="U2121" s="28">
        <v>38250</v>
      </c>
      <c r="V2121" s="28" t="s">
        <v>10</v>
      </c>
      <c r="W2121" s="5" t="s">
        <v>107</v>
      </c>
      <c r="X2121" s="10" t="s">
        <v>1471</v>
      </c>
    </row>
    <row r="2122" spans="1:24" s="4" customFormat="1" ht="80.099999999999994" customHeight="1" x14ac:dyDescent="0.25">
      <c r="A2122" s="9">
        <f t="shared" ref="A2122" si="596">A2121+1</f>
        <v>2068</v>
      </c>
      <c r="B2122" s="9">
        <f t="shared" si="584"/>
        <v>8</v>
      </c>
      <c r="C2122" s="11" t="s">
        <v>4424</v>
      </c>
      <c r="D2122" s="10" t="s">
        <v>4503</v>
      </c>
      <c r="E2122" s="9" t="s">
        <v>4503</v>
      </c>
      <c r="F2122" s="9" t="s">
        <v>4603</v>
      </c>
      <c r="G2122" s="9" t="s">
        <v>4603</v>
      </c>
      <c r="H2122" s="9" t="s">
        <v>4621</v>
      </c>
      <c r="I2122" s="63" t="s">
        <v>4622</v>
      </c>
      <c r="J2122" s="9">
        <v>3342021002</v>
      </c>
      <c r="K2122" s="9" t="s">
        <v>4603</v>
      </c>
      <c r="L2122" s="9">
        <v>29.020810000000001</v>
      </c>
      <c r="M2122" s="9">
        <v>66.40307</v>
      </c>
      <c r="N2122" s="28" t="s">
        <v>6</v>
      </c>
      <c r="O2122" s="9" t="s">
        <v>7</v>
      </c>
      <c r="P2122" s="9" t="s">
        <v>8</v>
      </c>
      <c r="Q2122" s="9"/>
      <c r="R2122" s="9"/>
      <c r="S2122" s="9">
        <v>3</v>
      </c>
      <c r="T2122" s="9" t="s">
        <v>2576</v>
      </c>
      <c r="U2122" s="28">
        <v>38250</v>
      </c>
      <c r="V2122" s="28" t="s">
        <v>10</v>
      </c>
      <c r="W2122" s="5" t="s">
        <v>107</v>
      </c>
      <c r="X2122" s="10" t="s">
        <v>1471</v>
      </c>
    </row>
    <row r="2123" spans="1:24" s="4" customFormat="1" ht="80.099999999999994" customHeight="1" x14ac:dyDescent="0.25">
      <c r="A2123" s="9">
        <f t="shared" ref="A2123" si="597">A2122+1</f>
        <v>2069</v>
      </c>
      <c r="B2123" s="9">
        <f t="shared" si="584"/>
        <v>9</v>
      </c>
      <c r="C2123" s="11" t="s">
        <v>4424</v>
      </c>
      <c r="D2123" s="10" t="s">
        <v>4503</v>
      </c>
      <c r="E2123" s="9" t="s">
        <v>4503</v>
      </c>
      <c r="F2123" s="9" t="s">
        <v>4596</v>
      </c>
      <c r="G2123" s="9" t="s">
        <v>4596</v>
      </c>
      <c r="H2123" s="9" t="s">
        <v>569</v>
      </c>
      <c r="I2123" s="63" t="s">
        <v>4623</v>
      </c>
      <c r="J2123" s="9">
        <v>3363312373</v>
      </c>
      <c r="K2123" s="9" t="s">
        <v>4596</v>
      </c>
      <c r="L2123" s="9">
        <v>29.05714</v>
      </c>
      <c r="M2123" s="9">
        <v>66.360259999999997</v>
      </c>
      <c r="N2123" s="28" t="s">
        <v>6</v>
      </c>
      <c r="O2123" s="9" t="s">
        <v>7</v>
      </c>
      <c r="P2123" s="9" t="s">
        <v>8</v>
      </c>
      <c r="Q2123" s="9"/>
      <c r="R2123" s="9"/>
      <c r="S2123" s="9">
        <v>2</v>
      </c>
      <c r="T2123" s="9" t="s">
        <v>2576</v>
      </c>
      <c r="U2123" s="9">
        <v>25500</v>
      </c>
      <c r="V2123" s="28" t="s">
        <v>10</v>
      </c>
      <c r="W2123" s="5" t="s">
        <v>107</v>
      </c>
      <c r="X2123" s="10" t="s">
        <v>1471</v>
      </c>
    </row>
    <row r="2124" spans="1:24" s="4" customFormat="1" ht="80.099999999999994" customHeight="1" x14ac:dyDescent="0.25">
      <c r="A2124" s="9">
        <f t="shared" ref="A2124" si="598">A2123+1</f>
        <v>2070</v>
      </c>
      <c r="B2124" s="9">
        <f t="shared" si="584"/>
        <v>10</v>
      </c>
      <c r="C2124" s="11" t="s">
        <v>4424</v>
      </c>
      <c r="D2124" s="10" t="s">
        <v>4503</v>
      </c>
      <c r="E2124" s="9" t="s">
        <v>4503</v>
      </c>
      <c r="F2124" s="9" t="s">
        <v>4596</v>
      </c>
      <c r="G2124" s="9" t="s">
        <v>4596</v>
      </c>
      <c r="H2124" s="9" t="s">
        <v>4624</v>
      </c>
      <c r="I2124" s="63" t="s">
        <v>4625</v>
      </c>
      <c r="J2124" s="9">
        <v>3327390995</v>
      </c>
      <c r="K2124" s="9" t="s">
        <v>4596</v>
      </c>
      <c r="L2124" s="9">
        <v>29.05613</v>
      </c>
      <c r="M2124" s="9">
        <v>66.361069999999998</v>
      </c>
      <c r="N2124" s="28" t="s">
        <v>6</v>
      </c>
      <c r="O2124" s="9" t="s">
        <v>7</v>
      </c>
      <c r="P2124" s="9" t="s">
        <v>8</v>
      </c>
      <c r="Q2124" s="9"/>
      <c r="R2124" s="9"/>
      <c r="S2124" s="9">
        <v>3</v>
      </c>
      <c r="T2124" s="9" t="s">
        <v>2576</v>
      </c>
      <c r="U2124" s="28">
        <v>38250</v>
      </c>
      <c r="V2124" s="28" t="s">
        <v>10</v>
      </c>
      <c r="W2124" s="5" t="s">
        <v>107</v>
      </c>
      <c r="X2124" s="10" t="s">
        <v>1471</v>
      </c>
    </row>
    <row r="2125" spans="1:24" s="4" customFormat="1" ht="80.099999999999994" customHeight="1" x14ac:dyDescent="0.25">
      <c r="A2125" s="9">
        <f t="shared" ref="A2125" si="599">A2124+1</f>
        <v>2071</v>
      </c>
      <c r="B2125" s="9">
        <f t="shared" si="584"/>
        <v>11</v>
      </c>
      <c r="C2125" s="11" t="s">
        <v>4424</v>
      </c>
      <c r="D2125" s="10" t="s">
        <v>4503</v>
      </c>
      <c r="E2125" s="9" t="s">
        <v>4503</v>
      </c>
      <c r="F2125" s="9" t="s">
        <v>4603</v>
      </c>
      <c r="G2125" s="9" t="s">
        <v>4603</v>
      </c>
      <c r="H2125" s="9" t="s">
        <v>4626</v>
      </c>
      <c r="I2125" s="63" t="s">
        <v>4627</v>
      </c>
      <c r="J2125" s="9">
        <v>3318061851</v>
      </c>
      <c r="K2125" s="9" t="s">
        <v>4603</v>
      </c>
      <c r="L2125" s="9">
        <v>29.044740000000001</v>
      </c>
      <c r="M2125" s="9">
        <v>66.412409999999994</v>
      </c>
      <c r="N2125" s="28" t="s">
        <v>6</v>
      </c>
      <c r="O2125" s="9" t="s">
        <v>7</v>
      </c>
      <c r="P2125" s="9" t="s">
        <v>8</v>
      </c>
      <c r="Q2125" s="9"/>
      <c r="R2125" s="9"/>
      <c r="S2125" s="9">
        <v>3</v>
      </c>
      <c r="T2125" s="9" t="s">
        <v>2576</v>
      </c>
      <c r="U2125" s="28">
        <v>38250</v>
      </c>
      <c r="V2125" s="28" t="s">
        <v>10</v>
      </c>
      <c r="W2125" s="5" t="s">
        <v>107</v>
      </c>
      <c r="X2125" s="10" t="s">
        <v>1471</v>
      </c>
    </row>
    <row r="2126" spans="1:24" s="4" customFormat="1" ht="80.099999999999994" customHeight="1" x14ac:dyDescent="0.25">
      <c r="A2126" s="9">
        <f t="shared" ref="A2126" si="600">A2125+1</f>
        <v>2072</v>
      </c>
      <c r="B2126" s="9">
        <f t="shared" ref="B2126:B2141" si="601">B2125+1</f>
        <v>12</v>
      </c>
      <c r="C2126" s="11" t="s">
        <v>4424</v>
      </c>
      <c r="D2126" s="10" t="s">
        <v>4503</v>
      </c>
      <c r="E2126" s="9" t="s">
        <v>4503</v>
      </c>
      <c r="F2126" s="9" t="s">
        <v>4596</v>
      </c>
      <c r="G2126" s="9" t="s">
        <v>4596</v>
      </c>
      <c r="H2126" s="9" t="s">
        <v>2549</v>
      </c>
      <c r="I2126" s="63" t="s">
        <v>4628</v>
      </c>
      <c r="J2126" s="9">
        <v>3333030827</v>
      </c>
      <c r="K2126" s="9" t="s">
        <v>4596</v>
      </c>
      <c r="L2126" s="9">
        <v>29.052309999999999</v>
      </c>
      <c r="M2126" s="9">
        <v>66.360939999999999</v>
      </c>
      <c r="N2126" s="28" t="s">
        <v>6</v>
      </c>
      <c r="O2126" s="9" t="s">
        <v>7</v>
      </c>
      <c r="P2126" s="9" t="s">
        <v>8</v>
      </c>
      <c r="Q2126" s="9"/>
      <c r="R2126" s="9"/>
      <c r="S2126" s="9">
        <v>3</v>
      </c>
      <c r="T2126" s="9" t="s">
        <v>2576</v>
      </c>
      <c r="U2126" s="28">
        <v>38250</v>
      </c>
      <c r="V2126" s="28" t="s">
        <v>10</v>
      </c>
      <c r="W2126" s="5" t="s">
        <v>107</v>
      </c>
      <c r="X2126" s="10" t="s">
        <v>1471</v>
      </c>
    </row>
    <row r="2127" spans="1:24" s="4" customFormat="1" ht="80.099999999999994" customHeight="1" x14ac:dyDescent="0.25">
      <c r="A2127" s="9">
        <f t="shared" ref="A2127" si="602">A2126+1</f>
        <v>2073</v>
      </c>
      <c r="B2127" s="9">
        <f t="shared" si="601"/>
        <v>13</v>
      </c>
      <c r="C2127" s="11" t="s">
        <v>4424</v>
      </c>
      <c r="D2127" s="10" t="s">
        <v>4503</v>
      </c>
      <c r="E2127" s="9" t="s">
        <v>4503</v>
      </c>
      <c r="F2127" s="9" t="s">
        <v>4603</v>
      </c>
      <c r="G2127" s="9" t="s">
        <v>4603</v>
      </c>
      <c r="H2127" s="9" t="s">
        <v>636</v>
      </c>
      <c r="I2127" s="63" t="s">
        <v>4629</v>
      </c>
      <c r="J2127" s="9">
        <v>3333825151</v>
      </c>
      <c r="K2127" s="9" t="s">
        <v>4603</v>
      </c>
      <c r="L2127" s="9">
        <v>29.028890000000001</v>
      </c>
      <c r="M2127" s="9">
        <v>66.399010000000004</v>
      </c>
      <c r="N2127" s="28" t="s">
        <v>6</v>
      </c>
      <c r="O2127" s="9" t="s">
        <v>7</v>
      </c>
      <c r="P2127" s="9" t="s">
        <v>8</v>
      </c>
      <c r="Q2127" s="9"/>
      <c r="R2127" s="9"/>
      <c r="S2127" s="9">
        <v>3</v>
      </c>
      <c r="T2127" s="9" t="s">
        <v>2576</v>
      </c>
      <c r="U2127" s="28">
        <v>38250</v>
      </c>
      <c r="V2127" s="28" t="s">
        <v>10</v>
      </c>
      <c r="W2127" s="5" t="s">
        <v>107</v>
      </c>
      <c r="X2127" s="10" t="s">
        <v>1471</v>
      </c>
    </row>
    <row r="2128" spans="1:24" s="4" customFormat="1" ht="80.099999999999994" customHeight="1" x14ac:dyDescent="0.25">
      <c r="A2128" s="9">
        <f t="shared" ref="A2128" si="603">A2127+1</f>
        <v>2074</v>
      </c>
      <c r="B2128" s="9">
        <f t="shared" si="601"/>
        <v>14</v>
      </c>
      <c r="C2128" s="11" t="s">
        <v>4424</v>
      </c>
      <c r="D2128" s="10" t="s">
        <v>4503</v>
      </c>
      <c r="E2128" s="137" t="s">
        <v>4572</v>
      </c>
      <c r="F2128" s="9" t="s">
        <v>4630</v>
      </c>
      <c r="G2128" s="9" t="s">
        <v>4630</v>
      </c>
      <c r="H2128" s="9" t="s">
        <v>1665</v>
      </c>
      <c r="I2128" s="63" t="s">
        <v>4631</v>
      </c>
      <c r="J2128" s="9">
        <v>3333642846</v>
      </c>
      <c r="K2128" s="9" t="s">
        <v>4630</v>
      </c>
      <c r="L2128" s="9">
        <v>29.340910000000001</v>
      </c>
      <c r="M2128" s="9">
        <v>66.352080000000001</v>
      </c>
      <c r="N2128" s="28" t="s">
        <v>6</v>
      </c>
      <c r="O2128" s="9" t="s">
        <v>7</v>
      </c>
      <c r="P2128" s="9" t="s">
        <v>8</v>
      </c>
      <c r="Q2128" s="9"/>
      <c r="R2128" s="9"/>
      <c r="S2128" s="9">
        <v>3</v>
      </c>
      <c r="T2128" s="9" t="s">
        <v>2576</v>
      </c>
      <c r="U2128" s="28">
        <v>38250</v>
      </c>
      <c r="V2128" s="28" t="s">
        <v>10</v>
      </c>
      <c r="W2128" s="5" t="s">
        <v>107</v>
      </c>
      <c r="X2128" s="10" t="s">
        <v>1471</v>
      </c>
    </row>
    <row r="2129" spans="1:24" s="4" customFormat="1" ht="80.099999999999994" customHeight="1" x14ac:dyDescent="0.25">
      <c r="A2129" s="9">
        <f t="shared" ref="A2129" si="604">A2128+1</f>
        <v>2075</v>
      </c>
      <c r="B2129" s="9">
        <f t="shared" si="601"/>
        <v>15</v>
      </c>
      <c r="C2129" s="11" t="s">
        <v>4424</v>
      </c>
      <c r="D2129" s="10" t="s">
        <v>4503</v>
      </c>
      <c r="E2129" s="9" t="s">
        <v>4503</v>
      </c>
      <c r="F2129" s="9" t="s">
        <v>4596</v>
      </c>
      <c r="G2129" s="9" t="s">
        <v>4596</v>
      </c>
      <c r="H2129" s="9" t="s">
        <v>4540</v>
      </c>
      <c r="I2129" s="63" t="s">
        <v>4632</v>
      </c>
      <c r="J2129" s="9">
        <v>3336201388</v>
      </c>
      <c r="K2129" s="9" t="s">
        <v>4596</v>
      </c>
      <c r="L2129" s="9">
        <v>29.05753</v>
      </c>
      <c r="M2129" s="9">
        <v>66.360240000000005</v>
      </c>
      <c r="N2129" s="28" t="s">
        <v>6</v>
      </c>
      <c r="O2129" s="9" t="s">
        <v>7</v>
      </c>
      <c r="P2129" s="9" t="s">
        <v>8</v>
      </c>
      <c r="Q2129" s="9"/>
      <c r="R2129" s="9"/>
      <c r="S2129" s="9">
        <v>2</v>
      </c>
      <c r="T2129" s="9" t="s">
        <v>2576</v>
      </c>
      <c r="U2129" s="9">
        <v>25500</v>
      </c>
      <c r="V2129" s="28" t="s">
        <v>10</v>
      </c>
      <c r="W2129" s="5" t="s">
        <v>107</v>
      </c>
      <c r="X2129" s="10" t="s">
        <v>1471</v>
      </c>
    </row>
    <row r="2130" spans="1:24" s="4" customFormat="1" ht="80.099999999999994" customHeight="1" x14ac:dyDescent="0.25">
      <c r="A2130" s="9">
        <f t="shared" ref="A2130" si="605">A2129+1</f>
        <v>2076</v>
      </c>
      <c r="B2130" s="9">
        <f t="shared" si="601"/>
        <v>16</v>
      </c>
      <c r="C2130" s="11" t="s">
        <v>4424</v>
      </c>
      <c r="D2130" s="10" t="s">
        <v>4503</v>
      </c>
      <c r="E2130" s="9" t="s">
        <v>4503</v>
      </c>
      <c r="F2130" s="9" t="s">
        <v>4596</v>
      </c>
      <c r="G2130" s="9" t="s">
        <v>4596</v>
      </c>
      <c r="H2130" s="9" t="s">
        <v>2788</v>
      </c>
      <c r="I2130" s="63" t="s">
        <v>4633</v>
      </c>
      <c r="J2130" s="9">
        <v>3332752357</v>
      </c>
      <c r="K2130" s="9" t="s">
        <v>4596</v>
      </c>
      <c r="L2130" s="9">
        <v>29.06007</v>
      </c>
      <c r="M2130" s="9">
        <v>66.356790000000004</v>
      </c>
      <c r="N2130" s="28" t="s">
        <v>6</v>
      </c>
      <c r="O2130" s="9" t="s">
        <v>7</v>
      </c>
      <c r="P2130" s="9" t="s">
        <v>8</v>
      </c>
      <c r="Q2130" s="9"/>
      <c r="R2130" s="9"/>
      <c r="S2130" s="9">
        <v>2</v>
      </c>
      <c r="T2130" s="9" t="s">
        <v>2576</v>
      </c>
      <c r="U2130" s="9">
        <v>25500</v>
      </c>
      <c r="V2130" s="28" t="s">
        <v>10</v>
      </c>
      <c r="W2130" s="5" t="s">
        <v>107</v>
      </c>
      <c r="X2130" s="10" t="s">
        <v>1471</v>
      </c>
    </row>
    <row r="2131" spans="1:24" s="4" customFormat="1" ht="80.099999999999994" customHeight="1" x14ac:dyDescent="0.25">
      <c r="A2131" s="9">
        <f t="shared" ref="A2131" si="606">A2130+1</f>
        <v>2077</v>
      </c>
      <c r="B2131" s="9">
        <f t="shared" si="601"/>
        <v>17</v>
      </c>
      <c r="C2131" s="11" t="s">
        <v>4424</v>
      </c>
      <c r="D2131" s="10" t="s">
        <v>4503</v>
      </c>
      <c r="E2131" s="9" t="s">
        <v>4503</v>
      </c>
      <c r="F2131" s="9" t="s">
        <v>4603</v>
      </c>
      <c r="G2131" s="9" t="s">
        <v>4603</v>
      </c>
      <c r="H2131" s="9" t="s">
        <v>3520</v>
      </c>
      <c r="I2131" s="63" t="s">
        <v>4634</v>
      </c>
      <c r="J2131" s="9">
        <v>3361081327</v>
      </c>
      <c r="K2131" s="9" t="s">
        <v>4603</v>
      </c>
      <c r="L2131" s="9">
        <v>29.028960000000001</v>
      </c>
      <c r="M2131" s="9">
        <v>66.399019999999993</v>
      </c>
      <c r="N2131" s="28" t="s">
        <v>6</v>
      </c>
      <c r="O2131" s="9" t="s">
        <v>7</v>
      </c>
      <c r="P2131" s="9" t="s">
        <v>8</v>
      </c>
      <c r="Q2131" s="9"/>
      <c r="R2131" s="9"/>
      <c r="S2131" s="9">
        <v>3</v>
      </c>
      <c r="T2131" s="9" t="s">
        <v>2576</v>
      </c>
      <c r="U2131" s="28">
        <v>38250</v>
      </c>
      <c r="V2131" s="28" t="s">
        <v>10</v>
      </c>
      <c r="W2131" s="5" t="s">
        <v>107</v>
      </c>
      <c r="X2131" s="10" t="s">
        <v>1471</v>
      </c>
    </row>
    <row r="2132" spans="1:24" s="4" customFormat="1" ht="80.099999999999994" customHeight="1" x14ac:dyDescent="0.25">
      <c r="A2132" s="9">
        <f t="shared" ref="A2132" si="607">A2131+1</f>
        <v>2078</v>
      </c>
      <c r="B2132" s="9">
        <f t="shared" si="601"/>
        <v>18</v>
      </c>
      <c r="C2132" s="11" t="s">
        <v>4424</v>
      </c>
      <c r="D2132" s="10" t="s">
        <v>4503</v>
      </c>
      <c r="E2132" s="9" t="s">
        <v>4503</v>
      </c>
      <c r="F2132" s="9" t="s">
        <v>4635</v>
      </c>
      <c r="G2132" s="9" t="s">
        <v>4635</v>
      </c>
      <c r="H2132" s="9" t="s">
        <v>2393</v>
      </c>
      <c r="I2132" s="63" t="s">
        <v>4636</v>
      </c>
      <c r="J2132" s="9">
        <v>3337894493</v>
      </c>
      <c r="K2132" s="9" t="s">
        <v>4635</v>
      </c>
      <c r="L2132" s="9">
        <v>28.580079999999999</v>
      </c>
      <c r="M2132" s="9">
        <v>66.348460000000003</v>
      </c>
      <c r="N2132" s="28" t="s">
        <v>6</v>
      </c>
      <c r="O2132" s="9" t="s">
        <v>7</v>
      </c>
      <c r="P2132" s="9" t="s">
        <v>8</v>
      </c>
      <c r="Q2132" s="9"/>
      <c r="R2132" s="9"/>
      <c r="S2132" s="9">
        <v>2</v>
      </c>
      <c r="T2132" s="9" t="s">
        <v>2576</v>
      </c>
      <c r="U2132" s="9">
        <v>25500</v>
      </c>
      <c r="V2132" s="28" t="s">
        <v>10</v>
      </c>
      <c r="W2132" s="5" t="s">
        <v>107</v>
      </c>
      <c r="X2132" s="10" t="s">
        <v>1471</v>
      </c>
    </row>
    <row r="2133" spans="1:24" s="4" customFormat="1" ht="80.099999999999994" customHeight="1" x14ac:dyDescent="0.25">
      <c r="A2133" s="9">
        <f t="shared" ref="A2133" si="608">A2132+1</f>
        <v>2079</v>
      </c>
      <c r="B2133" s="9">
        <f t="shared" si="601"/>
        <v>19</v>
      </c>
      <c r="C2133" s="11" t="s">
        <v>4424</v>
      </c>
      <c r="D2133" s="10" t="s">
        <v>4503</v>
      </c>
      <c r="E2133" s="137" t="s">
        <v>4572</v>
      </c>
      <c r="F2133" s="9" t="s">
        <v>4637</v>
      </c>
      <c r="G2133" s="9" t="s">
        <v>4637</v>
      </c>
      <c r="H2133" s="9" t="s">
        <v>4286</v>
      </c>
      <c r="I2133" s="63" t="s">
        <v>4522</v>
      </c>
      <c r="J2133" s="9">
        <v>3361870835</v>
      </c>
      <c r="K2133" s="9" t="s">
        <v>4637</v>
      </c>
      <c r="L2133" s="9">
        <v>29.333917664000001</v>
      </c>
      <c r="M2133" s="9">
        <v>66.502248907999999</v>
      </c>
      <c r="N2133" s="28" t="s">
        <v>6</v>
      </c>
      <c r="O2133" s="9" t="s">
        <v>7</v>
      </c>
      <c r="P2133" s="9" t="s">
        <v>8</v>
      </c>
      <c r="Q2133" s="9"/>
      <c r="R2133" s="9"/>
      <c r="S2133" s="9">
        <v>3</v>
      </c>
      <c r="T2133" s="9" t="s">
        <v>2576</v>
      </c>
      <c r="U2133" s="28">
        <v>38250</v>
      </c>
      <c r="V2133" s="28" t="s">
        <v>10</v>
      </c>
      <c r="W2133" s="5" t="s">
        <v>107</v>
      </c>
      <c r="X2133" s="10" t="s">
        <v>1471</v>
      </c>
    </row>
    <row r="2134" spans="1:24" s="4" customFormat="1" ht="80.099999999999994" customHeight="1" x14ac:dyDescent="0.25">
      <c r="A2134" s="9">
        <f t="shared" ref="A2134" si="609">A2133+1</f>
        <v>2080</v>
      </c>
      <c r="B2134" s="9">
        <f t="shared" si="601"/>
        <v>20</v>
      </c>
      <c r="C2134" s="11" t="s">
        <v>4424</v>
      </c>
      <c r="D2134" s="10" t="s">
        <v>4503</v>
      </c>
      <c r="E2134" s="137" t="s">
        <v>4572</v>
      </c>
      <c r="F2134" s="9" t="s">
        <v>4535</v>
      </c>
      <c r="G2134" s="9" t="s">
        <v>4535</v>
      </c>
      <c r="H2134" s="9" t="s">
        <v>4638</v>
      </c>
      <c r="I2134" s="63" t="s">
        <v>4639</v>
      </c>
      <c r="J2134" s="9">
        <v>3318381608</v>
      </c>
      <c r="K2134" s="9" t="s">
        <v>4535</v>
      </c>
      <c r="L2134" s="9">
        <v>29.195704380999999</v>
      </c>
      <c r="M2134" s="9">
        <v>66.575521162000001</v>
      </c>
      <c r="N2134" s="28" t="s">
        <v>6</v>
      </c>
      <c r="O2134" s="9" t="s">
        <v>7</v>
      </c>
      <c r="P2134" s="9" t="s">
        <v>8</v>
      </c>
      <c r="Q2134" s="9"/>
      <c r="R2134" s="9"/>
      <c r="S2134" s="9">
        <v>3</v>
      </c>
      <c r="T2134" s="9" t="s">
        <v>2576</v>
      </c>
      <c r="U2134" s="28">
        <v>38250</v>
      </c>
      <c r="V2134" s="28" t="s">
        <v>10</v>
      </c>
      <c r="W2134" s="5" t="s">
        <v>107</v>
      </c>
      <c r="X2134" s="10" t="s">
        <v>1471</v>
      </c>
    </row>
    <row r="2135" spans="1:24" s="4" customFormat="1" ht="80.099999999999994" customHeight="1" x14ac:dyDescent="0.25">
      <c r="A2135" s="9">
        <f t="shared" ref="A2135" si="610">A2134+1</f>
        <v>2081</v>
      </c>
      <c r="B2135" s="9">
        <f t="shared" si="601"/>
        <v>21</v>
      </c>
      <c r="C2135" s="11" t="s">
        <v>4424</v>
      </c>
      <c r="D2135" s="10" t="s">
        <v>4503</v>
      </c>
      <c r="E2135" s="137" t="s">
        <v>4572</v>
      </c>
      <c r="F2135" s="9" t="s">
        <v>4535</v>
      </c>
      <c r="G2135" s="9" t="s">
        <v>4535</v>
      </c>
      <c r="H2135" s="9" t="s">
        <v>4640</v>
      </c>
      <c r="I2135" s="63" t="s">
        <v>4641</v>
      </c>
      <c r="J2135" s="9">
        <v>3332059255</v>
      </c>
      <c r="K2135" s="9" t="s">
        <v>4535</v>
      </c>
      <c r="L2135" s="9">
        <v>29.194739405</v>
      </c>
      <c r="M2135" s="9">
        <v>66.574601837000003</v>
      </c>
      <c r="N2135" s="28" t="s">
        <v>6</v>
      </c>
      <c r="O2135" s="9" t="s">
        <v>7</v>
      </c>
      <c r="P2135" s="9" t="s">
        <v>8</v>
      </c>
      <c r="Q2135" s="9"/>
      <c r="R2135" s="9"/>
      <c r="S2135" s="9">
        <v>2</v>
      </c>
      <c r="T2135" s="9" t="s">
        <v>2576</v>
      </c>
      <c r="U2135" s="9">
        <v>25500</v>
      </c>
      <c r="V2135" s="28" t="s">
        <v>10</v>
      </c>
      <c r="W2135" s="5" t="s">
        <v>107</v>
      </c>
      <c r="X2135" s="10" t="s">
        <v>1471</v>
      </c>
    </row>
    <row r="2136" spans="1:24" s="4" customFormat="1" ht="80.099999999999994" customHeight="1" x14ac:dyDescent="0.25">
      <c r="A2136" s="9">
        <f t="shared" ref="A2136" si="611">A2135+1</f>
        <v>2082</v>
      </c>
      <c r="B2136" s="9">
        <f t="shared" si="601"/>
        <v>22</v>
      </c>
      <c r="C2136" s="11" t="s">
        <v>4424</v>
      </c>
      <c r="D2136" s="10" t="s">
        <v>4503</v>
      </c>
      <c r="E2136" s="137" t="s">
        <v>4572</v>
      </c>
      <c r="F2136" s="9" t="s">
        <v>4534</v>
      </c>
      <c r="G2136" s="9" t="s">
        <v>4535</v>
      </c>
      <c r="H2136" s="9" t="s">
        <v>4286</v>
      </c>
      <c r="I2136" s="63" t="s">
        <v>4599</v>
      </c>
      <c r="J2136" s="9">
        <v>3353955274</v>
      </c>
      <c r="K2136" s="9" t="s">
        <v>4534</v>
      </c>
      <c r="L2136" s="9">
        <v>29.194220961999999</v>
      </c>
      <c r="M2136" s="9">
        <v>66.583531593999993</v>
      </c>
      <c r="N2136" s="28" t="s">
        <v>6</v>
      </c>
      <c r="O2136" s="9" t="s">
        <v>7</v>
      </c>
      <c r="P2136" s="9" t="s">
        <v>8</v>
      </c>
      <c r="Q2136" s="9"/>
      <c r="R2136" s="9"/>
      <c r="S2136" s="9">
        <v>3.5</v>
      </c>
      <c r="T2136" s="9" t="s">
        <v>2576</v>
      </c>
      <c r="U2136" s="9">
        <v>44625</v>
      </c>
      <c r="V2136" s="28" t="s">
        <v>10</v>
      </c>
      <c r="W2136" s="5" t="s">
        <v>107</v>
      </c>
      <c r="X2136" s="10" t="s">
        <v>1471</v>
      </c>
    </row>
    <row r="2137" spans="1:24" s="4" customFormat="1" ht="80.099999999999994" customHeight="1" x14ac:dyDescent="0.25">
      <c r="A2137" s="9">
        <f t="shared" ref="A2137" si="612">A2136+1</f>
        <v>2083</v>
      </c>
      <c r="B2137" s="9">
        <f t="shared" si="601"/>
        <v>23</v>
      </c>
      <c r="C2137" s="11" t="s">
        <v>4424</v>
      </c>
      <c r="D2137" s="10" t="s">
        <v>4503</v>
      </c>
      <c r="E2137" s="9" t="s">
        <v>4503</v>
      </c>
      <c r="F2137" s="9" t="s">
        <v>4642</v>
      </c>
      <c r="G2137" s="9" t="s">
        <v>4637</v>
      </c>
      <c r="H2137" s="9" t="s">
        <v>4643</v>
      </c>
      <c r="I2137" s="63" t="s">
        <v>4644</v>
      </c>
      <c r="J2137" s="9">
        <v>3368036529</v>
      </c>
      <c r="K2137" s="9" t="s">
        <v>4642</v>
      </c>
      <c r="L2137" s="9">
        <v>29.362147795999999</v>
      </c>
      <c r="M2137" s="9">
        <v>66.515860907999993</v>
      </c>
      <c r="N2137" s="28" t="s">
        <v>6</v>
      </c>
      <c r="O2137" s="9" t="s">
        <v>7</v>
      </c>
      <c r="P2137" s="9" t="s">
        <v>8</v>
      </c>
      <c r="Q2137" s="9"/>
      <c r="R2137" s="9"/>
      <c r="S2137" s="9">
        <v>3.5</v>
      </c>
      <c r="T2137" s="9" t="s">
        <v>2576</v>
      </c>
      <c r="U2137" s="9">
        <v>44625</v>
      </c>
      <c r="V2137" s="28" t="s">
        <v>10</v>
      </c>
      <c r="W2137" s="5" t="s">
        <v>107</v>
      </c>
      <c r="X2137" s="10" t="s">
        <v>1471</v>
      </c>
    </row>
    <row r="2138" spans="1:24" s="4" customFormat="1" ht="80.099999999999994" customHeight="1" x14ac:dyDescent="0.25">
      <c r="A2138" s="9">
        <f t="shared" ref="A2138" si="613">A2137+1</f>
        <v>2084</v>
      </c>
      <c r="B2138" s="9">
        <f t="shared" si="601"/>
        <v>24</v>
      </c>
      <c r="C2138" s="11" t="s">
        <v>4424</v>
      </c>
      <c r="D2138" s="10" t="s">
        <v>4503</v>
      </c>
      <c r="E2138" s="137" t="s">
        <v>4645</v>
      </c>
      <c r="F2138" s="9" t="s">
        <v>4504</v>
      </c>
      <c r="G2138" s="9" t="s">
        <v>4504</v>
      </c>
      <c r="H2138" s="9" t="s">
        <v>41</v>
      </c>
      <c r="I2138" s="63" t="s">
        <v>4646</v>
      </c>
      <c r="J2138" s="9">
        <v>3368382593</v>
      </c>
      <c r="K2138" s="9" t="s">
        <v>4504</v>
      </c>
      <c r="L2138" s="9">
        <v>29.04298</v>
      </c>
      <c r="M2138" s="9">
        <v>66.352540000000005</v>
      </c>
      <c r="N2138" s="28" t="s">
        <v>6</v>
      </c>
      <c r="O2138" s="9" t="s">
        <v>7</v>
      </c>
      <c r="P2138" s="9" t="s">
        <v>8</v>
      </c>
      <c r="Q2138" s="9"/>
      <c r="R2138" s="9"/>
      <c r="S2138" s="9">
        <v>3</v>
      </c>
      <c r="T2138" s="9" t="s">
        <v>2576</v>
      </c>
      <c r="U2138" s="28">
        <v>38250</v>
      </c>
      <c r="V2138" s="28" t="s">
        <v>10</v>
      </c>
      <c r="W2138" s="5" t="s">
        <v>107</v>
      </c>
      <c r="X2138" s="10" t="s">
        <v>1471</v>
      </c>
    </row>
    <row r="2139" spans="1:24" s="4" customFormat="1" ht="80.099999999999994" customHeight="1" x14ac:dyDescent="0.25">
      <c r="A2139" s="9">
        <f t="shared" ref="A2139" si="614">A2138+1</f>
        <v>2085</v>
      </c>
      <c r="B2139" s="9">
        <f t="shared" si="601"/>
        <v>25</v>
      </c>
      <c r="C2139" s="11" t="s">
        <v>4424</v>
      </c>
      <c r="D2139" s="10" t="s">
        <v>4503</v>
      </c>
      <c r="E2139" s="137" t="s">
        <v>4572</v>
      </c>
      <c r="F2139" s="9" t="s">
        <v>4647</v>
      </c>
      <c r="G2139" s="9" t="s">
        <v>4647</v>
      </c>
      <c r="H2139" s="9" t="s">
        <v>4286</v>
      </c>
      <c r="I2139" s="63" t="s">
        <v>4608</v>
      </c>
      <c r="J2139" s="9">
        <v>3337897346</v>
      </c>
      <c r="K2139" s="9" t="s">
        <v>4647</v>
      </c>
      <c r="L2139" s="9">
        <v>29.05302</v>
      </c>
      <c r="M2139" s="9">
        <v>66.361890000000002</v>
      </c>
      <c r="N2139" s="28" t="s">
        <v>6</v>
      </c>
      <c r="O2139" s="9" t="s">
        <v>7</v>
      </c>
      <c r="P2139" s="9" t="s">
        <v>8</v>
      </c>
      <c r="Q2139" s="9"/>
      <c r="R2139" s="9"/>
      <c r="S2139" s="9">
        <v>3</v>
      </c>
      <c r="T2139" s="9" t="s">
        <v>2576</v>
      </c>
      <c r="U2139" s="28">
        <v>38250</v>
      </c>
      <c r="V2139" s="28" t="s">
        <v>10</v>
      </c>
      <c r="W2139" s="5" t="s">
        <v>107</v>
      </c>
      <c r="X2139" s="10" t="s">
        <v>1471</v>
      </c>
    </row>
    <row r="2140" spans="1:24" s="4" customFormat="1" ht="80.099999999999994" customHeight="1" x14ac:dyDescent="0.25">
      <c r="A2140" s="9">
        <f t="shared" ref="A2140" si="615">A2139+1</f>
        <v>2086</v>
      </c>
      <c r="B2140" s="9">
        <f t="shared" si="601"/>
        <v>26</v>
      </c>
      <c r="C2140" s="11" t="s">
        <v>4424</v>
      </c>
      <c r="D2140" s="10" t="s">
        <v>4503</v>
      </c>
      <c r="E2140" s="137" t="s">
        <v>4572</v>
      </c>
      <c r="F2140" s="9" t="s">
        <v>4648</v>
      </c>
      <c r="G2140" s="9" t="s">
        <v>4648</v>
      </c>
      <c r="H2140" s="9" t="s">
        <v>4649</v>
      </c>
      <c r="I2140" s="63" t="s">
        <v>4650</v>
      </c>
      <c r="J2140" s="9">
        <v>3360030661</v>
      </c>
      <c r="K2140" s="9" t="s">
        <v>4648</v>
      </c>
      <c r="L2140" s="9">
        <v>29.023199999999999</v>
      </c>
      <c r="M2140" s="9">
        <v>66.360219999999998</v>
      </c>
      <c r="N2140" s="28" t="s">
        <v>6</v>
      </c>
      <c r="O2140" s="9" t="s">
        <v>7</v>
      </c>
      <c r="P2140" s="9" t="s">
        <v>8</v>
      </c>
      <c r="Q2140" s="9"/>
      <c r="R2140" s="9"/>
      <c r="S2140" s="9">
        <v>3</v>
      </c>
      <c r="T2140" s="9" t="s">
        <v>2576</v>
      </c>
      <c r="U2140" s="28">
        <v>38250</v>
      </c>
      <c r="V2140" s="28" t="s">
        <v>10</v>
      </c>
      <c r="W2140" s="5" t="s">
        <v>107</v>
      </c>
      <c r="X2140" s="10" t="s">
        <v>1471</v>
      </c>
    </row>
    <row r="2141" spans="1:24" s="4" customFormat="1" ht="80.099999999999994" customHeight="1" x14ac:dyDescent="0.25">
      <c r="A2141" s="9">
        <f t="shared" ref="A2141" si="616">A2140+1</f>
        <v>2087</v>
      </c>
      <c r="B2141" s="9">
        <f t="shared" si="601"/>
        <v>27</v>
      </c>
      <c r="C2141" s="11" t="s">
        <v>4424</v>
      </c>
      <c r="D2141" s="10" t="s">
        <v>4503</v>
      </c>
      <c r="E2141" s="137" t="s">
        <v>4572</v>
      </c>
      <c r="F2141" s="9" t="s">
        <v>4637</v>
      </c>
      <c r="G2141" s="9" t="s">
        <v>4637</v>
      </c>
      <c r="H2141" s="9" t="s">
        <v>39</v>
      </c>
      <c r="I2141" s="63" t="s">
        <v>4651</v>
      </c>
      <c r="J2141" s="9">
        <v>3313012808</v>
      </c>
      <c r="K2141" s="9" t="s">
        <v>4637</v>
      </c>
      <c r="L2141" s="9">
        <v>29.19651</v>
      </c>
      <c r="M2141" s="9">
        <v>66.584109999999995</v>
      </c>
      <c r="N2141" s="28" t="s">
        <v>6</v>
      </c>
      <c r="O2141" s="9" t="s">
        <v>7</v>
      </c>
      <c r="P2141" s="9" t="s">
        <v>8</v>
      </c>
      <c r="Q2141" s="9"/>
      <c r="R2141" s="9"/>
      <c r="S2141" s="9">
        <v>3</v>
      </c>
      <c r="T2141" s="9" t="s">
        <v>2576</v>
      </c>
      <c r="U2141" s="28">
        <v>38250</v>
      </c>
      <c r="V2141" s="28" t="s">
        <v>10</v>
      </c>
      <c r="W2141" s="5" t="s">
        <v>107</v>
      </c>
      <c r="X2141" s="10" t="s">
        <v>1471</v>
      </c>
    </row>
    <row r="2142" spans="1:24" s="4" customFormat="1" ht="80.099999999999994" customHeight="1" x14ac:dyDescent="0.25">
      <c r="A2142" s="9">
        <f t="shared" ref="A2142" si="617">A2141+1</f>
        <v>2088</v>
      </c>
      <c r="B2142" s="9">
        <f t="shared" ref="B2142:B2157" si="618">B2141+1</f>
        <v>28</v>
      </c>
      <c r="C2142" s="11" t="s">
        <v>4424</v>
      </c>
      <c r="D2142" s="10" t="s">
        <v>4503</v>
      </c>
      <c r="E2142" s="137" t="s">
        <v>4572</v>
      </c>
      <c r="F2142" s="9" t="s">
        <v>4652</v>
      </c>
      <c r="G2142" s="9" t="s">
        <v>4637</v>
      </c>
      <c r="H2142" s="9" t="s">
        <v>4653</v>
      </c>
      <c r="I2142" s="63" t="s">
        <v>4515</v>
      </c>
      <c r="J2142" s="9">
        <v>3337613203</v>
      </c>
      <c r="K2142" s="9" t="s">
        <v>4652</v>
      </c>
      <c r="L2142" s="9">
        <v>29.052199999999999</v>
      </c>
      <c r="M2142" s="9">
        <v>66.356250000000003</v>
      </c>
      <c r="N2142" s="28" t="s">
        <v>6</v>
      </c>
      <c r="O2142" s="9" t="s">
        <v>7</v>
      </c>
      <c r="P2142" s="9" t="s">
        <v>8</v>
      </c>
      <c r="Q2142" s="9"/>
      <c r="R2142" s="9"/>
      <c r="S2142" s="9">
        <v>3.5</v>
      </c>
      <c r="T2142" s="9" t="s">
        <v>2576</v>
      </c>
      <c r="U2142" s="9">
        <v>44625</v>
      </c>
      <c r="V2142" s="28" t="s">
        <v>10</v>
      </c>
      <c r="W2142" s="5" t="s">
        <v>107</v>
      </c>
      <c r="X2142" s="10" t="s">
        <v>1471</v>
      </c>
    </row>
    <row r="2143" spans="1:24" s="4" customFormat="1" ht="80.099999999999994" customHeight="1" x14ac:dyDescent="0.25">
      <c r="A2143" s="9">
        <f t="shared" ref="A2143" si="619">A2142+1</f>
        <v>2089</v>
      </c>
      <c r="B2143" s="9">
        <f t="shared" si="618"/>
        <v>29</v>
      </c>
      <c r="C2143" s="11" t="s">
        <v>4424</v>
      </c>
      <c r="D2143" s="10" t="s">
        <v>4503</v>
      </c>
      <c r="E2143" s="9" t="s">
        <v>4503</v>
      </c>
      <c r="F2143" s="9" t="s">
        <v>4654</v>
      </c>
      <c r="G2143" s="9" t="s">
        <v>4503</v>
      </c>
      <c r="H2143" s="9" t="s">
        <v>192</v>
      </c>
      <c r="I2143" s="63" t="s">
        <v>4655</v>
      </c>
      <c r="J2143" s="9">
        <v>3338337266</v>
      </c>
      <c r="K2143" s="9" t="s">
        <v>4654</v>
      </c>
      <c r="L2143" s="9">
        <v>29.04299</v>
      </c>
      <c r="M2143" s="9">
        <v>66.352999999999994</v>
      </c>
      <c r="N2143" s="28" t="s">
        <v>6</v>
      </c>
      <c r="O2143" s="9" t="s">
        <v>7</v>
      </c>
      <c r="P2143" s="9" t="s">
        <v>8</v>
      </c>
      <c r="Q2143" s="9"/>
      <c r="R2143" s="9"/>
      <c r="S2143" s="9">
        <v>3</v>
      </c>
      <c r="T2143" s="9" t="s">
        <v>2576</v>
      </c>
      <c r="U2143" s="28">
        <v>38250</v>
      </c>
      <c r="V2143" s="28" t="s">
        <v>10</v>
      </c>
      <c r="W2143" s="5" t="s">
        <v>107</v>
      </c>
      <c r="X2143" s="10" t="s">
        <v>1471</v>
      </c>
    </row>
    <row r="2144" spans="1:24" s="4" customFormat="1" ht="80.099999999999994" customHeight="1" x14ac:dyDescent="0.25">
      <c r="A2144" s="9">
        <f t="shared" ref="A2144" si="620">A2143+1</f>
        <v>2090</v>
      </c>
      <c r="B2144" s="9">
        <f t="shared" si="618"/>
        <v>30</v>
      </c>
      <c r="C2144" s="11" t="s">
        <v>4424</v>
      </c>
      <c r="D2144" s="10" t="s">
        <v>4503</v>
      </c>
      <c r="E2144" s="137" t="s">
        <v>4572</v>
      </c>
      <c r="F2144" s="9" t="s">
        <v>4656</v>
      </c>
      <c r="G2144" s="9" t="s">
        <v>4656</v>
      </c>
      <c r="H2144" s="9" t="s">
        <v>4657</v>
      </c>
      <c r="I2144" s="63" t="s">
        <v>4658</v>
      </c>
      <c r="J2144" s="9">
        <v>3362610706</v>
      </c>
      <c r="K2144" s="9" t="s">
        <v>4656</v>
      </c>
      <c r="L2144" s="9">
        <v>29.052019999999999</v>
      </c>
      <c r="M2144" s="9">
        <v>66.360889999999998</v>
      </c>
      <c r="N2144" s="28" t="s">
        <v>6</v>
      </c>
      <c r="O2144" s="9" t="s">
        <v>7</v>
      </c>
      <c r="P2144" s="9" t="s">
        <v>8</v>
      </c>
      <c r="Q2144" s="9"/>
      <c r="R2144" s="9"/>
      <c r="S2144" s="9">
        <v>3</v>
      </c>
      <c r="T2144" s="9" t="s">
        <v>2576</v>
      </c>
      <c r="U2144" s="28">
        <v>38250</v>
      </c>
      <c r="V2144" s="28" t="s">
        <v>10</v>
      </c>
      <c r="W2144" s="5" t="s">
        <v>107</v>
      </c>
      <c r="X2144" s="10" t="s">
        <v>1471</v>
      </c>
    </row>
    <row r="2145" spans="1:24" s="4" customFormat="1" ht="80.099999999999994" customHeight="1" x14ac:dyDescent="0.25">
      <c r="A2145" s="9">
        <f t="shared" ref="A2145" si="621">A2144+1</f>
        <v>2091</v>
      </c>
      <c r="B2145" s="9">
        <f t="shared" si="618"/>
        <v>31</v>
      </c>
      <c r="C2145" s="11" t="s">
        <v>4424</v>
      </c>
      <c r="D2145" s="10" t="s">
        <v>4503</v>
      </c>
      <c r="E2145" s="137" t="s">
        <v>4572</v>
      </c>
      <c r="F2145" s="9" t="s">
        <v>4637</v>
      </c>
      <c r="G2145" s="9" t="s">
        <v>4637</v>
      </c>
      <c r="H2145" s="9" t="s">
        <v>4659</v>
      </c>
      <c r="I2145" s="63" t="s">
        <v>4660</v>
      </c>
      <c r="J2145" s="9">
        <v>3338117843</v>
      </c>
      <c r="K2145" s="9" t="s">
        <v>4637</v>
      </c>
      <c r="L2145" s="9">
        <v>29.023399999999999</v>
      </c>
      <c r="M2145" s="9">
        <v>66.361220000000003</v>
      </c>
      <c r="N2145" s="28" t="s">
        <v>6</v>
      </c>
      <c r="O2145" s="9" t="s">
        <v>7</v>
      </c>
      <c r="P2145" s="9" t="s">
        <v>8</v>
      </c>
      <c r="Q2145" s="9"/>
      <c r="R2145" s="9"/>
      <c r="S2145" s="9">
        <v>2.5</v>
      </c>
      <c r="T2145" s="9" t="s">
        <v>2576</v>
      </c>
      <c r="U2145" s="9">
        <v>31875</v>
      </c>
      <c r="V2145" s="28" t="s">
        <v>10</v>
      </c>
      <c r="W2145" s="5" t="s">
        <v>107</v>
      </c>
      <c r="X2145" s="10" t="s">
        <v>1471</v>
      </c>
    </row>
    <row r="2146" spans="1:24" s="4" customFormat="1" ht="80.099999999999994" customHeight="1" x14ac:dyDescent="0.25">
      <c r="A2146" s="9">
        <f t="shared" ref="A2146" si="622">A2145+1</f>
        <v>2092</v>
      </c>
      <c r="B2146" s="9">
        <f t="shared" si="618"/>
        <v>32</v>
      </c>
      <c r="C2146" s="11" t="s">
        <v>4424</v>
      </c>
      <c r="D2146" s="10" t="s">
        <v>4503</v>
      </c>
      <c r="E2146" s="137" t="s">
        <v>4572</v>
      </c>
      <c r="F2146" s="9" t="s">
        <v>4661</v>
      </c>
      <c r="G2146" s="9" t="s">
        <v>4661</v>
      </c>
      <c r="H2146" s="9" t="s">
        <v>2780</v>
      </c>
      <c r="I2146" s="63" t="s">
        <v>4662</v>
      </c>
      <c r="J2146" s="9">
        <v>3362119721</v>
      </c>
      <c r="K2146" s="9" t="s">
        <v>4661</v>
      </c>
      <c r="L2146" s="9">
        <v>29.197510000000001</v>
      </c>
      <c r="M2146" s="9">
        <v>66.58511</v>
      </c>
      <c r="N2146" s="28" t="s">
        <v>6</v>
      </c>
      <c r="O2146" s="9" t="s">
        <v>7</v>
      </c>
      <c r="P2146" s="9" t="s">
        <v>8</v>
      </c>
      <c r="Q2146" s="9"/>
      <c r="R2146" s="9"/>
      <c r="S2146" s="9">
        <v>3.5</v>
      </c>
      <c r="T2146" s="9" t="s">
        <v>2576</v>
      </c>
      <c r="U2146" s="9">
        <v>44625</v>
      </c>
      <c r="V2146" s="28" t="s">
        <v>10</v>
      </c>
      <c r="W2146" s="5" t="s">
        <v>107</v>
      </c>
      <c r="X2146" s="10" t="s">
        <v>1471</v>
      </c>
    </row>
    <row r="2147" spans="1:24" s="4" customFormat="1" ht="80.099999999999994" customHeight="1" x14ac:dyDescent="0.25">
      <c r="A2147" s="9">
        <f t="shared" ref="A2147" si="623">A2146+1</f>
        <v>2093</v>
      </c>
      <c r="B2147" s="9">
        <f t="shared" si="618"/>
        <v>33</v>
      </c>
      <c r="C2147" s="11" t="s">
        <v>4424</v>
      </c>
      <c r="D2147" s="10" t="s">
        <v>4503</v>
      </c>
      <c r="E2147" s="137" t="s">
        <v>4572</v>
      </c>
      <c r="F2147" s="9" t="s">
        <v>4535</v>
      </c>
      <c r="G2147" s="9" t="s">
        <v>4535</v>
      </c>
      <c r="H2147" s="9" t="s">
        <v>4663</v>
      </c>
      <c r="I2147" s="63" t="s">
        <v>4664</v>
      </c>
      <c r="J2147" s="9">
        <v>3337119606</v>
      </c>
      <c r="K2147" s="9" t="s">
        <v>4535</v>
      </c>
      <c r="L2147" s="9">
        <v>29.054300000000001</v>
      </c>
      <c r="M2147" s="9">
        <v>66.35821</v>
      </c>
      <c r="N2147" s="28" t="s">
        <v>6</v>
      </c>
      <c r="O2147" s="9" t="s">
        <v>7</v>
      </c>
      <c r="P2147" s="9" t="s">
        <v>8</v>
      </c>
      <c r="Q2147" s="9"/>
      <c r="R2147" s="9"/>
      <c r="S2147" s="9">
        <v>3</v>
      </c>
      <c r="T2147" s="9" t="s">
        <v>2576</v>
      </c>
      <c r="U2147" s="28">
        <v>38250</v>
      </c>
      <c r="V2147" s="28" t="s">
        <v>10</v>
      </c>
      <c r="W2147" s="5" t="s">
        <v>107</v>
      </c>
      <c r="X2147" s="10" t="s">
        <v>1471</v>
      </c>
    </row>
    <row r="2148" spans="1:24" s="4" customFormat="1" ht="80.099999999999994" customHeight="1" x14ac:dyDescent="0.25">
      <c r="A2148" s="9">
        <f t="shared" ref="A2148" si="624">A2147+1</f>
        <v>2094</v>
      </c>
      <c r="B2148" s="9">
        <f t="shared" si="618"/>
        <v>34</v>
      </c>
      <c r="C2148" s="11" t="s">
        <v>4424</v>
      </c>
      <c r="D2148" s="10" t="s">
        <v>4503</v>
      </c>
      <c r="E2148" s="137" t="s">
        <v>4572</v>
      </c>
      <c r="F2148" s="9" t="s">
        <v>4665</v>
      </c>
      <c r="G2148" s="9" t="s">
        <v>4665</v>
      </c>
      <c r="H2148" s="9" t="s">
        <v>2338</v>
      </c>
      <c r="I2148" s="63" t="s">
        <v>4666</v>
      </c>
      <c r="J2148" s="9">
        <v>3438079144</v>
      </c>
      <c r="K2148" s="9" t="s">
        <v>4665</v>
      </c>
      <c r="L2148" s="9">
        <v>29.02045</v>
      </c>
      <c r="M2148" s="9">
        <v>66.402600000000007</v>
      </c>
      <c r="N2148" s="28" t="s">
        <v>6</v>
      </c>
      <c r="O2148" s="9" t="s">
        <v>7</v>
      </c>
      <c r="P2148" s="9" t="s">
        <v>8</v>
      </c>
      <c r="Q2148" s="9"/>
      <c r="R2148" s="9"/>
      <c r="S2148" s="9">
        <v>3</v>
      </c>
      <c r="T2148" s="9" t="s">
        <v>2576</v>
      </c>
      <c r="U2148" s="28">
        <v>38250</v>
      </c>
      <c r="V2148" s="28" t="s">
        <v>10</v>
      </c>
      <c r="W2148" s="5" t="s">
        <v>107</v>
      </c>
      <c r="X2148" s="10" t="s">
        <v>1471</v>
      </c>
    </row>
    <row r="2149" spans="1:24" s="4" customFormat="1" ht="80.099999999999994" customHeight="1" x14ac:dyDescent="0.25">
      <c r="A2149" s="9">
        <f t="shared" ref="A2149" si="625">A2148+1</f>
        <v>2095</v>
      </c>
      <c r="B2149" s="9">
        <f t="shared" si="618"/>
        <v>35</v>
      </c>
      <c r="C2149" s="11" t="s">
        <v>4424</v>
      </c>
      <c r="D2149" s="10" t="s">
        <v>4503</v>
      </c>
      <c r="E2149" s="137" t="s">
        <v>4572</v>
      </c>
      <c r="F2149" s="9" t="s">
        <v>4642</v>
      </c>
      <c r="G2149" s="9" t="s">
        <v>4637</v>
      </c>
      <c r="H2149" s="9" t="s">
        <v>653</v>
      </c>
      <c r="I2149" s="63" t="s">
        <v>4667</v>
      </c>
      <c r="J2149" s="9">
        <v>3333442086</v>
      </c>
      <c r="K2149" s="9" t="s">
        <v>4642</v>
      </c>
      <c r="L2149" s="9">
        <v>29.057400000000001</v>
      </c>
      <c r="M2149" s="9">
        <v>66.357259999999997</v>
      </c>
      <c r="N2149" s="28" t="s">
        <v>6</v>
      </c>
      <c r="O2149" s="9" t="s">
        <v>7</v>
      </c>
      <c r="P2149" s="9" t="s">
        <v>8</v>
      </c>
      <c r="Q2149" s="9"/>
      <c r="R2149" s="9"/>
      <c r="S2149" s="9">
        <v>3</v>
      </c>
      <c r="T2149" s="9" t="s">
        <v>2576</v>
      </c>
      <c r="U2149" s="28">
        <v>38250</v>
      </c>
      <c r="V2149" s="28" t="s">
        <v>10</v>
      </c>
      <c r="W2149" s="5" t="s">
        <v>107</v>
      </c>
      <c r="X2149" s="10" t="s">
        <v>1471</v>
      </c>
    </row>
    <row r="2150" spans="1:24" s="4" customFormat="1" ht="80.099999999999994" customHeight="1" x14ac:dyDescent="0.25">
      <c r="A2150" s="9">
        <f t="shared" ref="A2150" si="626">A2149+1</f>
        <v>2096</v>
      </c>
      <c r="B2150" s="9">
        <f t="shared" si="618"/>
        <v>36</v>
      </c>
      <c r="C2150" s="11" t="s">
        <v>4424</v>
      </c>
      <c r="D2150" s="10" t="s">
        <v>4503</v>
      </c>
      <c r="E2150" s="137" t="s">
        <v>4572</v>
      </c>
      <c r="F2150" s="9" t="s">
        <v>4661</v>
      </c>
      <c r="G2150" s="9" t="s">
        <v>4637</v>
      </c>
      <c r="H2150" s="9" t="s">
        <v>1392</v>
      </c>
      <c r="I2150" s="63" t="s">
        <v>4668</v>
      </c>
      <c r="J2150" s="9">
        <v>3366446865</v>
      </c>
      <c r="K2150" s="9" t="s">
        <v>4661</v>
      </c>
      <c r="L2150" s="9">
        <v>29.020810000000001</v>
      </c>
      <c r="M2150" s="9">
        <v>66.40307</v>
      </c>
      <c r="N2150" s="28" t="s">
        <v>6</v>
      </c>
      <c r="O2150" s="9" t="s">
        <v>7</v>
      </c>
      <c r="P2150" s="9" t="s">
        <v>8</v>
      </c>
      <c r="Q2150" s="9"/>
      <c r="R2150" s="9"/>
      <c r="S2150" s="9">
        <v>2.5</v>
      </c>
      <c r="T2150" s="9" t="s">
        <v>2576</v>
      </c>
      <c r="U2150" s="9">
        <v>31875</v>
      </c>
      <c r="V2150" s="28" t="s">
        <v>10</v>
      </c>
      <c r="W2150" s="5" t="s">
        <v>107</v>
      </c>
      <c r="X2150" s="10" t="s">
        <v>1471</v>
      </c>
    </row>
    <row r="2151" spans="1:24" s="4" customFormat="1" ht="80.099999999999994" customHeight="1" x14ac:dyDescent="0.25">
      <c r="A2151" s="9">
        <f t="shared" ref="A2151" si="627">A2150+1</f>
        <v>2097</v>
      </c>
      <c r="B2151" s="9">
        <f t="shared" si="618"/>
        <v>37</v>
      </c>
      <c r="C2151" s="11" t="s">
        <v>4424</v>
      </c>
      <c r="D2151" s="10" t="s">
        <v>4503</v>
      </c>
      <c r="E2151" s="137" t="s">
        <v>4572</v>
      </c>
      <c r="F2151" s="9" t="s">
        <v>4637</v>
      </c>
      <c r="G2151" s="9" t="s">
        <v>4637</v>
      </c>
      <c r="H2151" s="9" t="s">
        <v>4669</v>
      </c>
      <c r="I2151" s="63" t="s">
        <v>4670</v>
      </c>
      <c r="J2151" s="9">
        <v>3318349557</v>
      </c>
      <c r="K2151" s="9" t="s">
        <v>4637</v>
      </c>
      <c r="L2151" s="9">
        <v>29.05714</v>
      </c>
      <c r="M2151" s="9">
        <v>66.360259999999997</v>
      </c>
      <c r="N2151" s="28" t="s">
        <v>6</v>
      </c>
      <c r="O2151" s="9" t="s">
        <v>7</v>
      </c>
      <c r="P2151" s="9" t="s">
        <v>8</v>
      </c>
      <c r="Q2151" s="9"/>
      <c r="R2151" s="9"/>
      <c r="S2151" s="9">
        <v>3</v>
      </c>
      <c r="T2151" s="9" t="s">
        <v>2576</v>
      </c>
      <c r="U2151" s="28">
        <v>38250</v>
      </c>
      <c r="V2151" s="28" t="s">
        <v>10</v>
      </c>
      <c r="W2151" s="5" t="s">
        <v>107</v>
      </c>
      <c r="X2151" s="10" t="s">
        <v>1471</v>
      </c>
    </row>
    <row r="2152" spans="1:24" s="4" customFormat="1" ht="80.099999999999994" customHeight="1" x14ac:dyDescent="0.25">
      <c r="A2152" s="9">
        <f t="shared" ref="A2152" si="628">A2151+1</f>
        <v>2098</v>
      </c>
      <c r="B2152" s="9">
        <f t="shared" si="618"/>
        <v>38</v>
      </c>
      <c r="C2152" s="11" t="s">
        <v>4424</v>
      </c>
      <c r="D2152" s="10" t="s">
        <v>4503</v>
      </c>
      <c r="E2152" s="137" t="s">
        <v>4572</v>
      </c>
      <c r="F2152" s="9" t="s">
        <v>4535</v>
      </c>
      <c r="G2152" s="9" t="s">
        <v>4637</v>
      </c>
      <c r="H2152" s="9" t="s">
        <v>4643</v>
      </c>
      <c r="I2152" s="63" t="s">
        <v>4644</v>
      </c>
      <c r="J2152" s="9">
        <v>3353955274</v>
      </c>
      <c r="K2152" s="9" t="s">
        <v>4535</v>
      </c>
      <c r="L2152" s="9">
        <v>29.05613</v>
      </c>
      <c r="M2152" s="9">
        <v>66.361069999999998</v>
      </c>
      <c r="N2152" s="28" t="s">
        <v>6</v>
      </c>
      <c r="O2152" s="9" t="s">
        <v>7</v>
      </c>
      <c r="P2152" s="9" t="s">
        <v>8</v>
      </c>
      <c r="Q2152" s="9"/>
      <c r="R2152" s="9"/>
      <c r="S2152" s="9">
        <v>2</v>
      </c>
      <c r="T2152" s="9" t="s">
        <v>2576</v>
      </c>
      <c r="U2152" s="9">
        <v>25500</v>
      </c>
      <c r="V2152" s="28" t="s">
        <v>10</v>
      </c>
      <c r="W2152" s="5" t="s">
        <v>107</v>
      </c>
      <c r="X2152" s="10" t="s">
        <v>1471</v>
      </c>
    </row>
    <row r="2153" spans="1:24" s="4" customFormat="1" ht="80.099999999999994" customHeight="1" x14ac:dyDescent="0.25">
      <c r="A2153" s="9">
        <f t="shared" ref="A2153" si="629">A2152+1</f>
        <v>2099</v>
      </c>
      <c r="B2153" s="9">
        <f t="shared" si="618"/>
        <v>39</v>
      </c>
      <c r="C2153" s="11" t="s">
        <v>4424</v>
      </c>
      <c r="D2153" s="10" t="s">
        <v>4503</v>
      </c>
      <c r="E2153" s="137" t="s">
        <v>4572</v>
      </c>
      <c r="F2153" s="9" t="s">
        <v>4661</v>
      </c>
      <c r="G2153" s="9" t="s">
        <v>4637</v>
      </c>
      <c r="H2153" s="9" t="s">
        <v>4671</v>
      </c>
      <c r="I2153" s="63" t="s">
        <v>4672</v>
      </c>
      <c r="J2153" s="9">
        <v>3343477768</v>
      </c>
      <c r="K2153" s="9" t="s">
        <v>4661</v>
      </c>
      <c r="L2153" s="9">
        <v>29.044740000000001</v>
      </c>
      <c r="M2153" s="9">
        <v>66.412409999999994</v>
      </c>
      <c r="N2153" s="28" t="s">
        <v>6</v>
      </c>
      <c r="O2153" s="9" t="s">
        <v>7</v>
      </c>
      <c r="P2153" s="9" t="s">
        <v>8</v>
      </c>
      <c r="Q2153" s="9"/>
      <c r="R2153" s="9"/>
      <c r="S2153" s="9">
        <v>3</v>
      </c>
      <c r="T2153" s="9" t="s">
        <v>2576</v>
      </c>
      <c r="U2153" s="28">
        <v>38250</v>
      </c>
      <c r="V2153" s="28" t="s">
        <v>10</v>
      </c>
      <c r="W2153" s="5" t="s">
        <v>107</v>
      </c>
      <c r="X2153" s="10" t="s">
        <v>1471</v>
      </c>
    </row>
    <row r="2154" spans="1:24" s="4" customFormat="1" ht="80.099999999999994" customHeight="1" x14ac:dyDescent="0.25">
      <c r="A2154" s="9">
        <f t="shared" ref="A2154" si="630">A2153+1</f>
        <v>2100</v>
      </c>
      <c r="B2154" s="9">
        <f t="shared" si="618"/>
        <v>40</v>
      </c>
      <c r="C2154" s="11" t="s">
        <v>4424</v>
      </c>
      <c r="D2154" s="10" t="s">
        <v>4503</v>
      </c>
      <c r="E2154" s="137" t="s">
        <v>4572</v>
      </c>
      <c r="F2154" s="9" t="s">
        <v>4637</v>
      </c>
      <c r="G2154" s="9" t="s">
        <v>4637</v>
      </c>
      <c r="H2154" s="9" t="s">
        <v>604</v>
      </c>
      <c r="I2154" s="63" t="s">
        <v>4673</v>
      </c>
      <c r="J2154" s="9">
        <v>3332565473</v>
      </c>
      <c r="K2154" s="9" t="s">
        <v>4637</v>
      </c>
      <c r="L2154" s="9">
        <v>29.052309999999999</v>
      </c>
      <c r="M2154" s="9">
        <v>66.360939999999999</v>
      </c>
      <c r="N2154" s="28" t="s">
        <v>6</v>
      </c>
      <c r="O2154" s="9" t="s">
        <v>7</v>
      </c>
      <c r="P2154" s="9" t="s">
        <v>8</v>
      </c>
      <c r="Q2154" s="9"/>
      <c r="R2154" s="9"/>
      <c r="S2154" s="9">
        <v>2</v>
      </c>
      <c r="T2154" s="9" t="s">
        <v>2576</v>
      </c>
      <c r="U2154" s="9">
        <v>25500</v>
      </c>
      <c r="V2154" s="28" t="s">
        <v>10</v>
      </c>
      <c r="W2154" s="5" t="s">
        <v>107</v>
      </c>
      <c r="X2154" s="10" t="s">
        <v>1471</v>
      </c>
    </row>
    <row r="2155" spans="1:24" s="4" customFormat="1" ht="80.099999999999994" customHeight="1" x14ac:dyDescent="0.25">
      <c r="A2155" s="9">
        <f t="shared" ref="A2155" si="631">A2154+1</f>
        <v>2101</v>
      </c>
      <c r="B2155" s="9">
        <f t="shared" si="618"/>
        <v>41</v>
      </c>
      <c r="C2155" s="11" t="s">
        <v>4424</v>
      </c>
      <c r="D2155" s="10" t="s">
        <v>4503</v>
      </c>
      <c r="E2155" s="137" t="s">
        <v>4572</v>
      </c>
      <c r="F2155" s="9" t="s">
        <v>4661</v>
      </c>
      <c r="G2155" s="9" t="s">
        <v>4637</v>
      </c>
      <c r="H2155" s="9" t="s">
        <v>4674</v>
      </c>
      <c r="I2155" s="63" t="s">
        <v>4675</v>
      </c>
      <c r="J2155" s="9">
        <v>3362110721</v>
      </c>
      <c r="K2155" s="9" t="s">
        <v>4661</v>
      </c>
      <c r="L2155" s="9">
        <v>29.028890000000001</v>
      </c>
      <c r="M2155" s="9">
        <v>66.399010000000004</v>
      </c>
      <c r="N2155" s="28" t="s">
        <v>6</v>
      </c>
      <c r="O2155" s="9" t="s">
        <v>7</v>
      </c>
      <c r="P2155" s="9" t="s">
        <v>8</v>
      </c>
      <c r="Q2155" s="9"/>
      <c r="R2155" s="9"/>
      <c r="S2155" s="9">
        <v>3.5</v>
      </c>
      <c r="T2155" s="9" t="s">
        <v>2576</v>
      </c>
      <c r="U2155" s="9">
        <v>44625</v>
      </c>
      <c r="V2155" s="28" t="s">
        <v>10</v>
      </c>
      <c r="W2155" s="5" t="s">
        <v>107</v>
      </c>
      <c r="X2155" s="10" t="s">
        <v>1471</v>
      </c>
    </row>
    <row r="2156" spans="1:24" s="4" customFormat="1" ht="80.099999999999994" customHeight="1" x14ac:dyDescent="0.25">
      <c r="A2156" s="9">
        <f t="shared" ref="A2156" si="632">A2155+1</f>
        <v>2102</v>
      </c>
      <c r="B2156" s="9">
        <f t="shared" si="618"/>
        <v>42</v>
      </c>
      <c r="C2156" s="11" t="s">
        <v>4424</v>
      </c>
      <c r="D2156" s="10" t="s">
        <v>4503</v>
      </c>
      <c r="E2156" s="137" t="s">
        <v>4572</v>
      </c>
      <c r="F2156" s="9" t="s">
        <v>4676</v>
      </c>
      <c r="G2156" s="9" t="s">
        <v>4503</v>
      </c>
      <c r="H2156" s="9" t="s">
        <v>3208</v>
      </c>
      <c r="I2156" s="63" t="s">
        <v>4677</v>
      </c>
      <c r="J2156" s="9">
        <v>3313845535</v>
      </c>
      <c r="K2156" s="9" t="s">
        <v>4676</v>
      </c>
      <c r="L2156" s="9">
        <v>29.340910000000001</v>
      </c>
      <c r="M2156" s="9">
        <v>66.352080000000001</v>
      </c>
      <c r="N2156" s="28" t="s">
        <v>6</v>
      </c>
      <c r="O2156" s="9" t="s">
        <v>7</v>
      </c>
      <c r="P2156" s="9" t="s">
        <v>8</v>
      </c>
      <c r="Q2156" s="9"/>
      <c r="R2156" s="9"/>
      <c r="S2156" s="9">
        <v>3</v>
      </c>
      <c r="T2156" s="9" t="s">
        <v>2576</v>
      </c>
      <c r="U2156" s="28">
        <v>38250</v>
      </c>
      <c r="V2156" s="28" t="s">
        <v>10</v>
      </c>
      <c r="W2156" s="5" t="s">
        <v>107</v>
      </c>
      <c r="X2156" s="10" t="s">
        <v>1471</v>
      </c>
    </row>
    <row r="2157" spans="1:24" s="4" customFormat="1" ht="80.099999999999994" customHeight="1" x14ac:dyDescent="0.25">
      <c r="A2157" s="9">
        <f t="shared" ref="A2157" si="633">A2156+1</f>
        <v>2103</v>
      </c>
      <c r="B2157" s="9">
        <f t="shared" si="618"/>
        <v>43</v>
      </c>
      <c r="C2157" s="11" t="s">
        <v>4424</v>
      </c>
      <c r="D2157" s="10" t="s">
        <v>4503</v>
      </c>
      <c r="E2157" s="137" t="s">
        <v>4572</v>
      </c>
      <c r="F2157" s="9" t="s">
        <v>4609</v>
      </c>
      <c r="G2157" s="138" t="s">
        <v>4609</v>
      </c>
      <c r="H2157" s="9" t="s">
        <v>636</v>
      </c>
      <c r="I2157" s="63" t="s">
        <v>4678</v>
      </c>
      <c r="J2157" s="9">
        <v>3363413206</v>
      </c>
      <c r="K2157" s="9" t="s">
        <v>4609</v>
      </c>
      <c r="L2157" s="9">
        <v>29.04299</v>
      </c>
      <c r="M2157" s="9">
        <v>66.352999999999994</v>
      </c>
      <c r="N2157" s="28" t="s">
        <v>6</v>
      </c>
      <c r="O2157" s="9" t="s">
        <v>7</v>
      </c>
      <c r="P2157" s="9" t="s">
        <v>8</v>
      </c>
      <c r="Q2157" s="9"/>
      <c r="R2157" s="9"/>
      <c r="S2157" s="9">
        <v>3</v>
      </c>
      <c r="T2157" s="9" t="s">
        <v>2576</v>
      </c>
      <c r="U2157" s="28">
        <v>38250</v>
      </c>
      <c r="V2157" s="28" t="s">
        <v>10</v>
      </c>
      <c r="W2157" s="5" t="s">
        <v>107</v>
      </c>
      <c r="X2157" s="10" t="s">
        <v>1471</v>
      </c>
    </row>
    <row r="2158" spans="1:24" s="4" customFormat="1" ht="80.099999999999994" customHeight="1" x14ac:dyDescent="0.25">
      <c r="A2158" s="9">
        <f t="shared" ref="A2158" si="634">A2157+1</f>
        <v>2104</v>
      </c>
      <c r="B2158" s="9">
        <f t="shared" ref="B2158:B2173" si="635">B2157+1</f>
        <v>44</v>
      </c>
      <c r="C2158" s="11" t="s">
        <v>4424</v>
      </c>
      <c r="D2158" s="10" t="s">
        <v>4503</v>
      </c>
      <c r="E2158" s="137" t="s">
        <v>4572</v>
      </c>
      <c r="F2158" s="9" t="s">
        <v>4600</v>
      </c>
      <c r="G2158" s="9" t="s">
        <v>4600</v>
      </c>
      <c r="H2158" s="9" t="s">
        <v>4679</v>
      </c>
      <c r="I2158" s="63" t="s">
        <v>4680</v>
      </c>
      <c r="J2158" s="9">
        <v>3318964961</v>
      </c>
      <c r="K2158" s="9" t="s">
        <v>4600</v>
      </c>
      <c r="L2158" s="9">
        <v>29.052019999999999</v>
      </c>
      <c r="M2158" s="9">
        <v>66.360889999999998</v>
      </c>
      <c r="N2158" s="28" t="s">
        <v>6</v>
      </c>
      <c r="O2158" s="9" t="s">
        <v>7</v>
      </c>
      <c r="P2158" s="9" t="s">
        <v>8</v>
      </c>
      <c r="Q2158" s="9"/>
      <c r="R2158" s="9"/>
      <c r="S2158" s="9">
        <v>3</v>
      </c>
      <c r="T2158" s="9" t="s">
        <v>2576</v>
      </c>
      <c r="U2158" s="28">
        <v>38250</v>
      </c>
      <c r="V2158" s="28" t="s">
        <v>10</v>
      </c>
      <c r="W2158" s="5" t="s">
        <v>107</v>
      </c>
      <c r="X2158" s="10" t="s">
        <v>1471</v>
      </c>
    </row>
    <row r="2159" spans="1:24" s="4" customFormat="1" ht="80.099999999999994" customHeight="1" x14ac:dyDescent="0.25">
      <c r="A2159" s="9">
        <f t="shared" ref="A2159" si="636">A2158+1</f>
        <v>2105</v>
      </c>
      <c r="B2159" s="9">
        <f t="shared" si="635"/>
        <v>45</v>
      </c>
      <c r="C2159" s="11" t="s">
        <v>4424</v>
      </c>
      <c r="D2159" s="10" t="s">
        <v>4503</v>
      </c>
      <c r="E2159" s="137" t="s">
        <v>4572</v>
      </c>
      <c r="F2159" s="9" t="s">
        <v>4681</v>
      </c>
      <c r="G2159" s="9" t="s">
        <v>4681</v>
      </c>
      <c r="H2159" s="9" t="s">
        <v>572</v>
      </c>
      <c r="I2159" s="63" t="s">
        <v>4682</v>
      </c>
      <c r="J2159" s="9">
        <v>3343477768</v>
      </c>
      <c r="K2159" s="9" t="s">
        <v>4681</v>
      </c>
      <c r="L2159" s="9">
        <v>29.023399999999999</v>
      </c>
      <c r="M2159" s="9">
        <v>66.361220000000003</v>
      </c>
      <c r="N2159" s="28" t="s">
        <v>6</v>
      </c>
      <c r="O2159" s="9" t="s">
        <v>7</v>
      </c>
      <c r="P2159" s="9" t="s">
        <v>8</v>
      </c>
      <c r="Q2159" s="9"/>
      <c r="R2159" s="9"/>
      <c r="S2159" s="9">
        <v>3</v>
      </c>
      <c r="T2159" s="9" t="s">
        <v>2576</v>
      </c>
      <c r="U2159" s="28">
        <v>38250</v>
      </c>
      <c r="V2159" s="28" t="s">
        <v>10</v>
      </c>
      <c r="W2159" s="5" t="s">
        <v>107</v>
      </c>
      <c r="X2159" s="10" t="s">
        <v>1471</v>
      </c>
    </row>
    <row r="2160" spans="1:24" s="4" customFormat="1" ht="80.099999999999994" customHeight="1" x14ac:dyDescent="0.25">
      <c r="A2160" s="9">
        <f t="shared" ref="A2160" si="637">A2159+1</f>
        <v>2106</v>
      </c>
      <c r="B2160" s="9">
        <f t="shared" si="635"/>
        <v>46</v>
      </c>
      <c r="C2160" s="11" t="s">
        <v>4424</v>
      </c>
      <c r="D2160" s="10" t="s">
        <v>4503</v>
      </c>
      <c r="E2160" s="137" t="s">
        <v>608</v>
      </c>
      <c r="F2160" s="9" t="s">
        <v>4647</v>
      </c>
      <c r="G2160" s="9" t="s">
        <v>4647</v>
      </c>
      <c r="H2160" s="9" t="s">
        <v>4683</v>
      </c>
      <c r="I2160" s="28" t="s">
        <v>4684</v>
      </c>
      <c r="J2160" s="9">
        <v>3342529421</v>
      </c>
      <c r="K2160" s="9" t="s">
        <v>4647</v>
      </c>
      <c r="L2160" s="9">
        <v>29.197510000000001</v>
      </c>
      <c r="M2160" s="9">
        <v>66.58511</v>
      </c>
      <c r="N2160" s="28" t="s">
        <v>6</v>
      </c>
      <c r="O2160" s="9" t="s">
        <v>7</v>
      </c>
      <c r="P2160" s="9" t="s">
        <v>8</v>
      </c>
      <c r="Q2160" s="9"/>
      <c r="R2160" s="9"/>
      <c r="S2160" s="9">
        <v>3</v>
      </c>
      <c r="T2160" s="9" t="s">
        <v>2576</v>
      </c>
      <c r="U2160" s="28">
        <v>38250</v>
      </c>
      <c r="V2160" s="28" t="s">
        <v>10</v>
      </c>
      <c r="W2160" s="5" t="s">
        <v>107</v>
      </c>
      <c r="X2160" s="10" t="s">
        <v>1471</v>
      </c>
    </row>
    <row r="2161" spans="1:24" s="4" customFormat="1" ht="80.099999999999994" customHeight="1" x14ac:dyDescent="0.25">
      <c r="A2161" s="9">
        <f t="shared" ref="A2161" si="638">A2160+1</f>
        <v>2107</v>
      </c>
      <c r="B2161" s="9">
        <f t="shared" si="635"/>
        <v>47</v>
      </c>
      <c r="C2161" s="11" t="s">
        <v>4424</v>
      </c>
      <c r="D2161" s="10" t="s">
        <v>4503</v>
      </c>
      <c r="E2161" s="137" t="s">
        <v>4572</v>
      </c>
      <c r="F2161" s="9" t="s">
        <v>4637</v>
      </c>
      <c r="G2161" s="9" t="s">
        <v>4637</v>
      </c>
      <c r="H2161" s="9" t="s">
        <v>4669</v>
      </c>
      <c r="I2161" s="63" t="s">
        <v>4670</v>
      </c>
      <c r="J2161" s="9">
        <v>3318349557</v>
      </c>
      <c r="K2161" s="9" t="s">
        <v>4637</v>
      </c>
      <c r="L2161" s="9">
        <v>29.054300000000001</v>
      </c>
      <c r="M2161" s="9">
        <v>66.35821</v>
      </c>
      <c r="N2161" s="28" t="s">
        <v>6</v>
      </c>
      <c r="O2161" s="9" t="s">
        <v>7</v>
      </c>
      <c r="P2161" s="9" t="s">
        <v>8</v>
      </c>
      <c r="Q2161" s="9"/>
      <c r="R2161" s="9"/>
      <c r="S2161" s="9">
        <v>3</v>
      </c>
      <c r="T2161" s="9" t="s">
        <v>2576</v>
      </c>
      <c r="U2161" s="28">
        <v>38250</v>
      </c>
      <c r="V2161" s="28" t="s">
        <v>10</v>
      </c>
      <c r="W2161" s="5" t="s">
        <v>107</v>
      </c>
      <c r="X2161" s="10" t="s">
        <v>1471</v>
      </c>
    </row>
    <row r="2162" spans="1:24" s="4" customFormat="1" ht="80.099999999999994" customHeight="1" x14ac:dyDescent="0.25">
      <c r="A2162" s="9">
        <f t="shared" ref="A2162" si="639">A2161+1</f>
        <v>2108</v>
      </c>
      <c r="B2162" s="9">
        <f t="shared" si="635"/>
        <v>48</v>
      </c>
      <c r="C2162" s="11" t="s">
        <v>4424</v>
      </c>
      <c r="D2162" s="10" t="s">
        <v>4503</v>
      </c>
      <c r="E2162" s="137" t="s">
        <v>4572</v>
      </c>
      <c r="F2162" s="9" t="s">
        <v>4685</v>
      </c>
      <c r="G2162" s="9" t="s">
        <v>4637</v>
      </c>
      <c r="H2162" s="9" t="s">
        <v>2338</v>
      </c>
      <c r="I2162" s="63" t="s">
        <v>4686</v>
      </c>
      <c r="J2162" s="9">
        <v>3337882786</v>
      </c>
      <c r="K2162" s="9" t="s">
        <v>4685</v>
      </c>
      <c r="L2162" s="9">
        <v>29.02045</v>
      </c>
      <c r="M2162" s="9">
        <v>66.402600000000007</v>
      </c>
      <c r="N2162" s="28" t="s">
        <v>6</v>
      </c>
      <c r="O2162" s="9" t="s">
        <v>7</v>
      </c>
      <c r="P2162" s="9" t="s">
        <v>8</v>
      </c>
      <c r="Q2162" s="9"/>
      <c r="R2162" s="9"/>
      <c r="S2162" s="9">
        <v>3</v>
      </c>
      <c r="T2162" s="9" t="s">
        <v>2576</v>
      </c>
      <c r="U2162" s="28">
        <v>38250</v>
      </c>
      <c r="V2162" s="28" t="s">
        <v>10</v>
      </c>
      <c r="W2162" s="5" t="s">
        <v>107</v>
      </c>
      <c r="X2162" s="10" t="s">
        <v>1471</v>
      </c>
    </row>
    <row r="2163" spans="1:24" s="4" customFormat="1" ht="80.099999999999994" customHeight="1" x14ac:dyDescent="0.25">
      <c r="A2163" s="9">
        <f t="shared" ref="A2163" si="640">A2162+1</f>
        <v>2109</v>
      </c>
      <c r="B2163" s="9">
        <f t="shared" si="635"/>
        <v>49</v>
      </c>
      <c r="C2163" s="11" t="s">
        <v>4424</v>
      </c>
      <c r="D2163" s="10" t="s">
        <v>4503</v>
      </c>
      <c r="E2163" s="137" t="s">
        <v>4572</v>
      </c>
      <c r="F2163" s="9" t="s">
        <v>4661</v>
      </c>
      <c r="G2163" s="9" t="s">
        <v>4637</v>
      </c>
      <c r="H2163" s="9" t="s">
        <v>4687</v>
      </c>
      <c r="I2163" s="63" t="s">
        <v>4688</v>
      </c>
      <c r="J2163" s="9">
        <v>3343477768</v>
      </c>
      <c r="K2163" s="9" t="s">
        <v>4661</v>
      </c>
      <c r="L2163" s="9">
        <v>29.057400000000001</v>
      </c>
      <c r="M2163" s="9">
        <v>66.357259999999997</v>
      </c>
      <c r="N2163" s="28" t="s">
        <v>6</v>
      </c>
      <c r="O2163" s="9" t="s">
        <v>7</v>
      </c>
      <c r="P2163" s="9" t="s">
        <v>8</v>
      </c>
      <c r="Q2163" s="9"/>
      <c r="R2163" s="9"/>
      <c r="S2163" s="9">
        <v>3</v>
      </c>
      <c r="T2163" s="9" t="s">
        <v>2576</v>
      </c>
      <c r="U2163" s="28">
        <v>38250</v>
      </c>
      <c r="V2163" s="28" t="s">
        <v>10</v>
      </c>
      <c r="W2163" s="5" t="s">
        <v>107</v>
      </c>
      <c r="X2163" s="10" t="s">
        <v>1471</v>
      </c>
    </row>
    <row r="2164" spans="1:24" s="4" customFormat="1" ht="80.099999999999994" customHeight="1" x14ac:dyDescent="0.25">
      <c r="A2164" s="9">
        <f t="shared" ref="A2164" si="641">A2163+1</f>
        <v>2110</v>
      </c>
      <c r="B2164" s="9">
        <f t="shared" si="635"/>
        <v>50</v>
      </c>
      <c r="C2164" s="11" t="s">
        <v>4424</v>
      </c>
      <c r="D2164" s="10" t="s">
        <v>4503</v>
      </c>
      <c r="E2164" s="137" t="s">
        <v>4572</v>
      </c>
      <c r="F2164" s="9" t="s">
        <v>4535</v>
      </c>
      <c r="G2164" s="9" t="s">
        <v>4535</v>
      </c>
      <c r="H2164" s="9" t="s">
        <v>180</v>
      </c>
      <c r="I2164" s="63" t="s">
        <v>4689</v>
      </c>
      <c r="J2164" s="9">
        <v>3342938782</v>
      </c>
      <c r="K2164" s="9" t="s">
        <v>4535</v>
      </c>
      <c r="L2164" s="9">
        <v>29.020810000000001</v>
      </c>
      <c r="M2164" s="9">
        <v>66.40307</v>
      </c>
      <c r="N2164" s="28" t="s">
        <v>6</v>
      </c>
      <c r="O2164" s="9" t="s">
        <v>7</v>
      </c>
      <c r="P2164" s="9" t="s">
        <v>8</v>
      </c>
      <c r="Q2164" s="9"/>
      <c r="R2164" s="9"/>
      <c r="S2164" s="9">
        <v>2.5</v>
      </c>
      <c r="T2164" s="9" t="s">
        <v>2576</v>
      </c>
      <c r="U2164" s="9">
        <v>31875</v>
      </c>
      <c r="V2164" s="28" t="s">
        <v>10</v>
      </c>
      <c r="W2164" s="5" t="s">
        <v>107</v>
      </c>
      <c r="X2164" s="10" t="s">
        <v>1471</v>
      </c>
    </row>
    <row r="2165" spans="1:24" s="4" customFormat="1" ht="80.099999999999994" customHeight="1" x14ac:dyDescent="0.25">
      <c r="A2165" s="9">
        <f t="shared" ref="A2165" si="642">A2164+1</f>
        <v>2111</v>
      </c>
      <c r="B2165" s="9">
        <f t="shared" si="635"/>
        <v>51</v>
      </c>
      <c r="C2165" s="11" t="s">
        <v>4424</v>
      </c>
      <c r="D2165" s="10" t="s">
        <v>4503</v>
      </c>
      <c r="E2165" s="9" t="s">
        <v>4503</v>
      </c>
      <c r="F2165" s="9" t="s">
        <v>4690</v>
      </c>
      <c r="G2165" s="9" t="s">
        <v>4503</v>
      </c>
      <c r="H2165" s="9" t="s">
        <v>4691</v>
      </c>
      <c r="I2165" s="63" t="s">
        <v>4692</v>
      </c>
      <c r="J2165" s="9">
        <v>3318338355</v>
      </c>
      <c r="K2165" s="9" t="s">
        <v>4690</v>
      </c>
      <c r="L2165" s="9">
        <v>29.05714</v>
      </c>
      <c r="M2165" s="9">
        <v>66.360259999999997</v>
      </c>
      <c r="N2165" s="28" t="s">
        <v>6</v>
      </c>
      <c r="O2165" s="9" t="s">
        <v>7</v>
      </c>
      <c r="P2165" s="9" t="s">
        <v>8</v>
      </c>
      <c r="Q2165" s="9"/>
      <c r="R2165" s="9"/>
      <c r="S2165" s="9">
        <v>3</v>
      </c>
      <c r="T2165" s="9" t="s">
        <v>2576</v>
      </c>
      <c r="U2165" s="28">
        <v>38250</v>
      </c>
      <c r="V2165" s="28" t="s">
        <v>10</v>
      </c>
      <c r="W2165" s="5" t="s">
        <v>107</v>
      </c>
      <c r="X2165" s="10" t="s">
        <v>1471</v>
      </c>
    </row>
    <row r="2166" spans="1:24" s="4" customFormat="1" ht="80.099999999999994" customHeight="1" x14ac:dyDescent="0.25">
      <c r="A2166" s="9">
        <f t="shared" ref="A2166" si="643">A2165+1</f>
        <v>2112</v>
      </c>
      <c r="B2166" s="9">
        <f t="shared" si="635"/>
        <v>52</v>
      </c>
      <c r="C2166" s="11" t="s">
        <v>4424</v>
      </c>
      <c r="D2166" s="10" t="s">
        <v>4503</v>
      </c>
      <c r="E2166" s="137" t="s">
        <v>4572</v>
      </c>
      <c r="F2166" s="9" t="s">
        <v>4637</v>
      </c>
      <c r="G2166" s="9" t="s">
        <v>4637</v>
      </c>
      <c r="H2166" s="9" t="s">
        <v>4693</v>
      </c>
      <c r="I2166" s="63" t="s">
        <v>4694</v>
      </c>
      <c r="J2166" s="9">
        <v>3361263498</v>
      </c>
      <c r="K2166" s="9" t="s">
        <v>4637</v>
      </c>
      <c r="L2166" s="9">
        <v>29.05613</v>
      </c>
      <c r="M2166" s="9">
        <v>66.361069999999998</v>
      </c>
      <c r="N2166" s="28" t="s">
        <v>6</v>
      </c>
      <c r="O2166" s="9" t="s">
        <v>7</v>
      </c>
      <c r="P2166" s="9" t="s">
        <v>8</v>
      </c>
      <c r="Q2166" s="9"/>
      <c r="R2166" s="9"/>
      <c r="S2166" s="9">
        <v>3</v>
      </c>
      <c r="T2166" s="9" t="s">
        <v>2576</v>
      </c>
      <c r="U2166" s="28">
        <v>38250</v>
      </c>
      <c r="V2166" s="28" t="s">
        <v>10</v>
      </c>
      <c r="W2166" s="5" t="s">
        <v>107</v>
      </c>
      <c r="X2166" s="10" t="s">
        <v>1471</v>
      </c>
    </row>
    <row r="2167" spans="1:24" s="4" customFormat="1" ht="80.099999999999994" customHeight="1" x14ac:dyDescent="0.25">
      <c r="A2167" s="9">
        <f t="shared" ref="A2167" si="644">A2166+1</f>
        <v>2113</v>
      </c>
      <c r="B2167" s="9">
        <f t="shared" si="635"/>
        <v>53</v>
      </c>
      <c r="C2167" s="11" t="s">
        <v>4424</v>
      </c>
      <c r="D2167" s="10" t="s">
        <v>4503</v>
      </c>
      <c r="E2167" s="9" t="s">
        <v>4503</v>
      </c>
      <c r="F2167" s="9" t="s">
        <v>4695</v>
      </c>
      <c r="G2167" s="9" t="s">
        <v>4503</v>
      </c>
      <c r="H2167" s="9" t="s">
        <v>965</v>
      </c>
      <c r="I2167" s="63" t="s">
        <v>4696</v>
      </c>
      <c r="J2167" s="9">
        <v>3318228014</v>
      </c>
      <c r="K2167" s="9" t="s">
        <v>4695</v>
      </c>
      <c r="L2167" s="9">
        <v>29.044740000000001</v>
      </c>
      <c r="M2167" s="9">
        <v>66.412409999999994</v>
      </c>
      <c r="N2167" s="28" t="s">
        <v>6</v>
      </c>
      <c r="O2167" s="9" t="s">
        <v>7</v>
      </c>
      <c r="P2167" s="9" t="s">
        <v>8</v>
      </c>
      <c r="Q2167" s="9"/>
      <c r="R2167" s="9"/>
      <c r="S2167" s="9">
        <v>3</v>
      </c>
      <c r="T2167" s="9" t="s">
        <v>2576</v>
      </c>
      <c r="U2167" s="28">
        <v>38250</v>
      </c>
      <c r="V2167" s="28" t="s">
        <v>10</v>
      </c>
      <c r="W2167" s="5" t="s">
        <v>107</v>
      </c>
      <c r="X2167" s="10" t="s">
        <v>1471</v>
      </c>
    </row>
    <row r="2168" spans="1:24" s="4" customFormat="1" ht="80.099999999999994" customHeight="1" x14ac:dyDescent="0.25">
      <c r="A2168" s="9">
        <f t="shared" ref="A2168" si="645">A2167+1</f>
        <v>2114</v>
      </c>
      <c r="B2168" s="9">
        <f t="shared" si="635"/>
        <v>54</v>
      </c>
      <c r="C2168" s="11" t="s">
        <v>4424</v>
      </c>
      <c r="D2168" s="10" t="s">
        <v>4503</v>
      </c>
      <c r="E2168" s="137" t="s">
        <v>4572</v>
      </c>
      <c r="F2168" s="9" t="s">
        <v>4661</v>
      </c>
      <c r="G2168" s="9" t="s">
        <v>4637</v>
      </c>
      <c r="H2168" s="9" t="s">
        <v>812</v>
      </c>
      <c r="I2168" s="63" t="s">
        <v>4697</v>
      </c>
      <c r="J2168" s="9">
        <v>3323138652</v>
      </c>
      <c r="K2168" s="9" t="s">
        <v>4661</v>
      </c>
      <c r="L2168" s="9">
        <v>29.052309999999999</v>
      </c>
      <c r="M2168" s="9">
        <v>66.360939999999999</v>
      </c>
      <c r="N2168" s="28" t="s">
        <v>6</v>
      </c>
      <c r="O2168" s="9" t="s">
        <v>7</v>
      </c>
      <c r="P2168" s="9" t="s">
        <v>8</v>
      </c>
      <c r="Q2168" s="9"/>
      <c r="R2168" s="9"/>
      <c r="S2168" s="9">
        <v>3</v>
      </c>
      <c r="T2168" s="9" t="s">
        <v>2576</v>
      </c>
      <c r="U2168" s="28">
        <v>38250</v>
      </c>
      <c r="V2168" s="28" t="s">
        <v>10</v>
      </c>
      <c r="W2168" s="5" t="s">
        <v>107</v>
      </c>
      <c r="X2168" s="10" t="s">
        <v>1471</v>
      </c>
    </row>
    <row r="2169" spans="1:24" s="4" customFormat="1" ht="80.099999999999994" customHeight="1" x14ac:dyDescent="0.25">
      <c r="A2169" s="9">
        <f t="shared" ref="A2169" si="646">A2168+1</f>
        <v>2115</v>
      </c>
      <c r="B2169" s="9">
        <f t="shared" si="635"/>
        <v>55</v>
      </c>
      <c r="C2169" s="11" t="s">
        <v>4424</v>
      </c>
      <c r="D2169" s="10" t="s">
        <v>4503</v>
      </c>
      <c r="E2169" s="137" t="s">
        <v>4572</v>
      </c>
      <c r="F2169" s="9" t="s">
        <v>4513</v>
      </c>
      <c r="G2169" s="9" t="s">
        <v>4637</v>
      </c>
      <c r="H2169" s="9" t="s">
        <v>4698</v>
      </c>
      <c r="I2169" s="63" t="s">
        <v>4699</v>
      </c>
      <c r="J2169" s="9">
        <v>3352080564</v>
      </c>
      <c r="K2169" s="9" t="s">
        <v>4513</v>
      </c>
      <c r="L2169" s="9">
        <v>29.028890000000001</v>
      </c>
      <c r="M2169" s="9">
        <v>66.399010000000004</v>
      </c>
      <c r="N2169" s="28" t="s">
        <v>6</v>
      </c>
      <c r="O2169" s="9" t="s">
        <v>7</v>
      </c>
      <c r="P2169" s="9" t="s">
        <v>8</v>
      </c>
      <c r="Q2169" s="9"/>
      <c r="R2169" s="9"/>
      <c r="S2169" s="9">
        <v>2.5</v>
      </c>
      <c r="T2169" s="9" t="s">
        <v>2576</v>
      </c>
      <c r="U2169" s="9">
        <v>31875</v>
      </c>
      <c r="V2169" s="28" t="s">
        <v>10</v>
      </c>
      <c r="W2169" s="5" t="s">
        <v>107</v>
      </c>
      <c r="X2169" s="10" t="s">
        <v>1471</v>
      </c>
    </row>
    <row r="2170" spans="1:24" s="4" customFormat="1" ht="80.099999999999994" customHeight="1" x14ac:dyDescent="0.25">
      <c r="A2170" s="9">
        <f t="shared" ref="A2170" si="647">A2169+1</f>
        <v>2116</v>
      </c>
      <c r="B2170" s="9">
        <f t="shared" si="635"/>
        <v>56</v>
      </c>
      <c r="C2170" s="11" t="s">
        <v>4424</v>
      </c>
      <c r="D2170" s="10" t="s">
        <v>4503</v>
      </c>
      <c r="E2170" s="137" t="s">
        <v>4572</v>
      </c>
      <c r="F2170" s="9" t="s">
        <v>4513</v>
      </c>
      <c r="G2170" s="9" t="s">
        <v>4637</v>
      </c>
      <c r="H2170" s="9" t="s">
        <v>4700</v>
      </c>
      <c r="I2170" s="63" t="s">
        <v>4701</v>
      </c>
      <c r="J2170" s="9">
        <v>3334961584</v>
      </c>
      <c r="K2170" s="9" t="s">
        <v>4513</v>
      </c>
      <c r="L2170" s="9">
        <v>29.340910000000001</v>
      </c>
      <c r="M2170" s="9">
        <v>66.352080000000001</v>
      </c>
      <c r="N2170" s="28" t="s">
        <v>6</v>
      </c>
      <c r="O2170" s="9" t="s">
        <v>7</v>
      </c>
      <c r="P2170" s="9" t="s">
        <v>8</v>
      </c>
      <c r="Q2170" s="9"/>
      <c r="R2170" s="9"/>
      <c r="S2170" s="9">
        <v>3</v>
      </c>
      <c r="T2170" s="9" t="s">
        <v>2576</v>
      </c>
      <c r="U2170" s="28">
        <v>38250</v>
      </c>
      <c r="V2170" s="28" t="s">
        <v>10</v>
      </c>
      <c r="W2170" s="5" t="s">
        <v>107</v>
      </c>
      <c r="X2170" s="10" t="s">
        <v>1471</v>
      </c>
    </row>
    <row r="2171" spans="1:24" s="4" customFormat="1" ht="80.099999999999994" customHeight="1" x14ac:dyDescent="0.25">
      <c r="A2171" s="9">
        <f t="shared" ref="A2171" si="648">A2170+1</f>
        <v>2117</v>
      </c>
      <c r="B2171" s="9">
        <f t="shared" si="635"/>
        <v>57</v>
      </c>
      <c r="C2171" s="11" t="s">
        <v>4424</v>
      </c>
      <c r="D2171" s="10" t="s">
        <v>4503</v>
      </c>
      <c r="E2171" s="137" t="s">
        <v>4572</v>
      </c>
      <c r="F2171" s="9" t="s">
        <v>4661</v>
      </c>
      <c r="G2171" s="9" t="s">
        <v>4637</v>
      </c>
      <c r="H2171" s="9" t="s">
        <v>4702</v>
      </c>
      <c r="I2171" s="63" t="s">
        <v>4703</v>
      </c>
      <c r="J2171" s="9">
        <v>3362119721</v>
      </c>
      <c r="K2171" s="9" t="s">
        <v>4661</v>
      </c>
      <c r="L2171" s="9">
        <v>29.04299</v>
      </c>
      <c r="M2171" s="9">
        <v>66.352999999999994</v>
      </c>
      <c r="N2171" s="28" t="s">
        <v>6</v>
      </c>
      <c r="O2171" s="9" t="s">
        <v>7</v>
      </c>
      <c r="P2171" s="9" t="s">
        <v>8</v>
      </c>
      <c r="Q2171" s="9"/>
      <c r="R2171" s="9"/>
      <c r="S2171" s="9">
        <v>3</v>
      </c>
      <c r="T2171" s="9" t="s">
        <v>2576</v>
      </c>
      <c r="U2171" s="28">
        <v>38250</v>
      </c>
      <c r="V2171" s="28" t="s">
        <v>10</v>
      </c>
      <c r="W2171" s="5" t="s">
        <v>107</v>
      </c>
      <c r="X2171" s="10" t="s">
        <v>1471</v>
      </c>
    </row>
    <row r="2172" spans="1:24" s="4" customFormat="1" ht="80.099999999999994" customHeight="1" x14ac:dyDescent="0.25">
      <c r="A2172" s="9">
        <f t="shared" ref="A2172" si="649">A2171+1</f>
        <v>2118</v>
      </c>
      <c r="B2172" s="9">
        <f t="shared" si="635"/>
        <v>58</v>
      </c>
      <c r="C2172" s="11" t="s">
        <v>4424</v>
      </c>
      <c r="D2172" s="10" t="s">
        <v>4503</v>
      </c>
      <c r="E2172" s="137" t="s">
        <v>4572</v>
      </c>
      <c r="F2172" s="9" t="s">
        <v>4630</v>
      </c>
      <c r="G2172" s="9" t="s">
        <v>4630</v>
      </c>
      <c r="H2172" s="9" t="s">
        <v>4674</v>
      </c>
      <c r="I2172" s="63" t="s">
        <v>4704</v>
      </c>
      <c r="J2172" s="9">
        <v>3336426702</v>
      </c>
      <c r="K2172" s="9" t="s">
        <v>4630</v>
      </c>
      <c r="L2172" s="9">
        <v>29.052019999999999</v>
      </c>
      <c r="M2172" s="9">
        <v>66.360889999999998</v>
      </c>
      <c r="N2172" s="28" t="s">
        <v>6</v>
      </c>
      <c r="O2172" s="9" t="s">
        <v>7</v>
      </c>
      <c r="P2172" s="9" t="s">
        <v>8</v>
      </c>
      <c r="Q2172" s="9"/>
      <c r="R2172" s="9"/>
      <c r="S2172" s="9">
        <v>3</v>
      </c>
      <c r="T2172" s="9" t="s">
        <v>2576</v>
      </c>
      <c r="U2172" s="28">
        <v>38250</v>
      </c>
      <c r="V2172" s="28" t="s">
        <v>10</v>
      </c>
      <c r="W2172" s="5" t="s">
        <v>107</v>
      </c>
      <c r="X2172" s="10" t="s">
        <v>1471</v>
      </c>
    </row>
    <row r="2173" spans="1:24" s="4" customFormat="1" ht="80.099999999999994" customHeight="1" x14ac:dyDescent="0.25">
      <c r="A2173" s="9">
        <f t="shared" ref="A2173" si="650">A2172+1</f>
        <v>2119</v>
      </c>
      <c r="B2173" s="9">
        <f t="shared" si="635"/>
        <v>59</v>
      </c>
      <c r="C2173" s="11" t="s">
        <v>4424</v>
      </c>
      <c r="D2173" s="10" t="s">
        <v>4503</v>
      </c>
      <c r="E2173" s="137" t="s">
        <v>4572</v>
      </c>
      <c r="F2173" s="9" t="s">
        <v>4513</v>
      </c>
      <c r="G2173" s="9" t="s">
        <v>4513</v>
      </c>
      <c r="H2173" s="9" t="s">
        <v>4705</v>
      </c>
      <c r="I2173" s="63" t="s">
        <v>4706</v>
      </c>
      <c r="J2173" s="9">
        <v>3338326564</v>
      </c>
      <c r="K2173" s="9" t="s">
        <v>4513</v>
      </c>
      <c r="L2173" s="9">
        <v>29.023399999999999</v>
      </c>
      <c r="M2173" s="9">
        <v>66.361220000000003</v>
      </c>
      <c r="N2173" s="28" t="s">
        <v>6</v>
      </c>
      <c r="O2173" s="9" t="s">
        <v>7</v>
      </c>
      <c r="P2173" s="9" t="s">
        <v>8</v>
      </c>
      <c r="Q2173" s="9"/>
      <c r="R2173" s="9"/>
      <c r="S2173" s="9">
        <v>3</v>
      </c>
      <c r="T2173" s="9" t="s">
        <v>2576</v>
      </c>
      <c r="U2173" s="28">
        <v>38250</v>
      </c>
      <c r="V2173" s="28" t="s">
        <v>10</v>
      </c>
      <c r="W2173" s="5" t="s">
        <v>107</v>
      </c>
      <c r="X2173" s="10" t="s">
        <v>1471</v>
      </c>
    </row>
    <row r="2174" spans="1:24" s="4" customFormat="1" ht="80.099999999999994" customHeight="1" x14ac:dyDescent="0.25">
      <c r="A2174" s="9">
        <f t="shared" ref="A2174" si="651">A2173+1</f>
        <v>2120</v>
      </c>
      <c r="B2174" s="9">
        <f t="shared" ref="B2174:B2189" si="652">B2173+1</f>
        <v>60</v>
      </c>
      <c r="C2174" s="11" t="s">
        <v>4424</v>
      </c>
      <c r="D2174" s="10" t="s">
        <v>4503</v>
      </c>
      <c r="E2174" s="137" t="s">
        <v>4572</v>
      </c>
      <c r="F2174" s="9" t="s">
        <v>4513</v>
      </c>
      <c r="G2174" s="9" t="s">
        <v>4513</v>
      </c>
      <c r="H2174" s="9" t="s">
        <v>2455</v>
      </c>
      <c r="I2174" s="63" t="s">
        <v>4707</v>
      </c>
      <c r="J2174" s="9">
        <v>3363369684</v>
      </c>
      <c r="K2174" s="9" t="s">
        <v>4513</v>
      </c>
      <c r="L2174" s="9">
        <v>29.197510000000001</v>
      </c>
      <c r="M2174" s="9">
        <v>66.58511</v>
      </c>
      <c r="N2174" s="28" t="s">
        <v>6</v>
      </c>
      <c r="O2174" s="9" t="s">
        <v>7</v>
      </c>
      <c r="P2174" s="9" t="s">
        <v>8</v>
      </c>
      <c r="Q2174" s="9"/>
      <c r="R2174" s="9"/>
      <c r="S2174" s="9">
        <v>3</v>
      </c>
      <c r="T2174" s="9" t="s">
        <v>2576</v>
      </c>
      <c r="U2174" s="28">
        <v>38250</v>
      </c>
      <c r="V2174" s="28" t="s">
        <v>10</v>
      </c>
      <c r="W2174" s="5" t="s">
        <v>107</v>
      </c>
      <c r="X2174" s="10" t="s">
        <v>1471</v>
      </c>
    </row>
    <row r="2175" spans="1:24" s="4" customFormat="1" ht="80.099999999999994" customHeight="1" x14ac:dyDescent="0.25">
      <c r="A2175" s="9">
        <f t="shared" ref="A2175" si="653">A2174+1</f>
        <v>2121</v>
      </c>
      <c r="B2175" s="9">
        <f t="shared" si="652"/>
        <v>61</v>
      </c>
      <c r="C2175" s="11" t="s">
        <v>4424</v>
      </c>
      <c r="D2175" s="10" t="s">
        <v>4503</v>
      </c>
      <c r="E2175" s="137" t="s">
        <v>4572</v>
      </c>
      <c r="F2175" s="9" t="s">
        <v>4513</v>
      </c>
      <c r="G2175" s="9" t="s">
        <v>4513</v>
      </c>
      <c r="H2175" s="9" t="s">
        <v>576</v>
      </c>
      <c r="I2175" s="63" t="s">
        <v>4708</v>
      </c>
      <c r="J2175" s="9">
        <v>3331385251</v>
      </c>
      <c r="K2175" s="9" t="s">
        <v>4513</v>
      </c>
      <c r="L2175" s="9">
        <v>29.054300000000001</v>
      </c>
      <c r="M2175" s="9">
        <v>66.35821</v>
      </c>
      <c r="N2175" s="28" t="s">
        <v>6</v>
      </c>
      <c r="O2175" s="9" t="s">
        <v>7</v>
      </c>
      <c r="P2175" s="9" t="s">
        <v>8</v>
      </c>
      <c r="Q2175" s="9"/>
      <c r="R2175" s="9"/>
      <c r="S2175" s="9">
        <v>3</v>
      </c>
      <c r="T2175" s="9" t="s">
        <v>2576</v>
      </c>
      <c r="U2175" s="28">
        <v>38250</v>
      </c>
      <c r="V2175" s="28" t="s">
        <v>10</v>
      </c>
      <c r="W2175" s="5" t="s">
        <v>107</v>
      </c>
      <c r="X2175" s="10" t="s">
        <v>1471</v>
      </c>
    </row>
    <row r="2176" spans="1:24" s="4" customFormat="1" ht="80.099999999999994" customHeight="1" x14ac:dyDescent="0.25">
      <c r="A2176" s="9">
        <f t="shared" ref="A2176" si="654">A2175+1</f>
        <v>2122</v>
      </c>
      <c r="B2176" s="9">
        <f t="shared" si="652"/>
        <v>62</v>
      </c>
      <c r="C2176" s="11" t="s">
        <v>4424</v>
      </c>
      <c r="D2176" s="10" t="s">
        <v>4503</v>
      </c>
      <c r="E2176" s="137" t="s">
        <v>4572</v>
      </c>
      <c r="F2176" s="9" t="s">
        <v>4513</v>
      </c>
      <c r="G2176" s="9" t="s">
        <v>4513</v>
      </c>
      <c r="H2176" s="9" t="s">
        <v>4709</v>
      </c>
      <c r="I2176" s="63" t="s">
        <v>4710</v>
      </c>
      <c r="J2176" s="9">
        <v>3327911271</v>
      </c>
      <c r="K2176" s="9" t="s">
        <v>4513</v>
      </c>
      <c r="L2176" s="9">
        <v>29.02045</v>
      </c>
      <c r="M2176" s="9">
        <v>66.402600000000007</v>
      </c>
      <c r="N2176" s="28" t="s">
        <v>6</v>
      </c>
      <c r="O2176" s="9" t="s">
        <v>7</v>
      </c>
      <c r="P2176" s="9" t="s">
        <v>8</v>
      </c>
      <c r="Q2176" s="9"/>
      <c r="R2176" s="9"/>
      <c r="S2176" s="9">
        <v>2.5</v>
      </c>
      <c r="T2176" s="9" t="s">
        <v>2576</v>
      </c>
      <c r="U2176" s="9">
        <v>31875</v>
      </c>
      <c r="V2176" s="28" t="s">
        <v>10</v>
      </c>
      <c r="W2176" s="5" t="s">
        <v>107</v>
      </c>
      <c r="X2176" s="10" t="s">
        <v>1471</v>
      </c>
    </row>
    <row r="2177" spans="1:24" s="4" customFormat="1" ht="80.099999999999994" customHeight="1" x14ac:dyDescent="0.25">
      <c r="A2177" s="9">
        <f t="shared" ref="A2177" si="655">A2176+1</f>
        <v>2123</v>
      </c>
      <c r="B2177" s="9">
        <f t="shared" si="652"/>
        <v>63</v>
      </c>
      <c r="C2177" s="11" t="s">
        <v>4424</v>
      </c>
      <c r="D2177" s="10" t="s">
        <v>4503</v>
      </c>
      <c r="E2177" s="137" t="s">
        <v>4572</v>
      </c>
      <c r="F2177" s="9" t="s">
        <v>4513</v>
      </c>
      <c r="G2177" s="9" t="s">
        <v>4513</v>
      </c>
      <c r="H2177" s="9" t="s">
        <v>1886</v>
      </c>
      <c r="I2177" s="63" t="s">
        <v>4711</v>
      </c>
      <c r="J2177" s="9">
        <v>3318375004</v>
      </c>
      <c r="K2177" s="9" t="s">
        <v>4513</v>
      </c>
      <c r="L2177" s="9">
        <v>29.057400000000001</v>
      </c>
      <c r="M2177" s="9">
        <v>66.357259999999997</v>
      </c>
      <c r="N2177" s="28" t="s">
        <v>6</v>
      </c>
      <c r="O2177" s="9" t="s">
        <v>7</v>
      </c>
      <c r="P2177" s="9" t="s">
        <v>8</v>
      </c>
      <c r="Q2177" s="9"/>
      <c r="R2177" s="9"/>
      <c r="S2177" s="9">
        <v>3</v>
      </c>
      <c r="T2177" s="9" t="s">
        <v>2576</v>
      </c>
      <c r="U2177" s="28">
        <v>38250</v>
      </c>
      <c r="V2177" s="28" t="s">
        <v>10</v>
      </c>
      <c r="W2177" s="5" t="s">
        <v>107</v>
      </c>
      <c r="X2177" s="10" t="s">
        <v>1471</v>
      </c>
    </row>
    <row r="2178" spans="1:24" s="4" customFormat="1" ht="80.099999999999994" customHeight="1" x14ac:dyDescent="0.25">
      <c r="A2178" s="9">
        <f t="shared" ref="A2178" si="656">A2177+1</f>
        <v>2124</v>
      </c>
      <c r="B2178" s="9">
        <f t="shared" si="652"/>
        <v>64</v>
      </c>
      <c r="C2178" s="11" t="s">
        <v>4424</v>
      </c>
      <c r="D2178" s="10" t="s">
        <v>4503</v>
      </c>
      <c r="E2178" s="137" t="s">
        <v>4572</v>
      </c>
      <c r="F2178" s="9" t="s">
        <v>4513</v>
      </c>
      <c r="G2178" s="9" t="s">
        <v>4513</v>
      </c>
      <c r="H2178" s="9" t="s">
        <v>2777</v>
      </c>
      <c r="I2178" s="63" t="s">
        <v>4712</v>
      </c>
      <c r="J2178" s="9">
        <v>3312950982</v>
      </c>
      <c r="K2178" s="9" t="s">
        <v>4513</v>
      </c>
      <c r="L2178" s="9">
        <v>29.020810000000001</v>
      </c>
      <c r="M2178" s="9">
        <v>66.40307</v>
      </c>
      <c r="N2178" s="28" t="s">
        <v>6</v>
      </c>
      <c r="O2178" s="9" t="s">
        <v>7</v>
      </c>
      <c r="P2178" s="9" t="s">
        <v>8</v>
      </c>
      <c r="Q2178" s="9"/>
      <c r="R2178" s="9"/>
      <c r="S2178" s="9">
        <v>3</v>
      </c>
      <c r="T2178" s="9" t="s">
        <v>2576</v>
      </c>
      <c r="U2178" s="28">
        <v>38250</v>
      </c>
      <c r="V2178" s="28" t="s">
        <v>10</v>
      </c>
      <c r="W2178" s="5" t="s">
        <v>107</v>
      </c>
      <c r="X2178" s="10" t="s">
        <v>1471</v>
      </c>
    </row>
    <row r="2179" spans="1:24" s="4" customFormat="1" ht="80.099999999999994" customHeight="1" x14ac:dyDescent="0.25">
      <c r="A2179" s="9">
        <f t="shared" ref="A2179" si="657">A2178+1</f>
        <v>2125</v>
      </c>
      <c r="B2179" s="9">
        <f t="shared" si="652"/>
        <v>65</v>
      </c>
      <c r="C2179" s="11" t="s">
        <v>4424</v>
      </c>
      <c r="D2179" s="10" t="s">
        <v>4503</v>
      </c>
      <c r="E2179" s="137" t="s">
        <v>4572</v>
      </c>
      <c r="F2179" s="9" t="s">
        <v>4513</v>
      </c>
      <c r="G2179" s="9" t="s">
        <v>4513</v>
      </c>
      <c r="H2179" s="9" t="s">
        <v>4713</v>
      </c>
      <c r="I2179" s="63" t="s">
        <v>4714</v>
      </c>
      <c r="J2179" s="9">
        <v>3362807115</v>
      </c>
      <c r="K2179" s="9" t="s">
        <v>4513</v>
      </c>
      <c r="L2179" s="9">
        <v>29.05714</v>
      </c>
      <c r="M2179" s="9">
        <v>66.360259999999997</v>
      </c>
      <c r="N2179" s="28" t="s">
        <v>6</v>
      </c>
      <c r="O2179" s="9" t="s">
        <v>7</v>
      </c>
      <c r="P2179" s="9" t="s">
        <v>8</v>
      </c>
      <c r="Q2179" s="9"/>
      <c r="R2179" s="9"/>
      <c r="S2179" s="9">
        <v>3.5</v>
      </c>
      <c r="T2179" s="9" t="s">
        <v>2576</v>
      </c>
      <c r="U2179" s="9">
        <v>44625</v>
      </c>
      <c r="V2179" s="28" t="s">
        <v>10</v>
      </c>
      <c r="W2179" s="5" t="s">
        <v>107</v>
      </c>
      <c r="X2179" s="10" t="s">
        <v>1471</v>
      </c>
    </row>
    <row r="2180" spans="1:24" s="4" customFormat="1" ht="80.099999999999994" customHeight="1" x14ac:dyDescent="0.25">
      <c r="A2180" s="9">
        <f t="shared" ref="A2180" si="658">A2179+1</f>
        <v>2126</v>
      </c>
      <c r="B2180" s="9">
        <f t="shared" si="652"/>
        <v>66</v>
      </c>
      <c r="C2180" s="11" t="s">
        <v>4424</v>
      </c>
      <c r="D2180" s="10" t="s">
        <v>4503</v>
      </c>
      <c r="E2180" s="137" t="s">
        <v>4572</v>
      </c>
      <c r="F2180" s="9" t="s">
        <v>4513</v>
      </c>
      <c r="G2180" s="9" t="s">
        <v>4513</v>
      </c>
      <c r="H2180" s="9" t="s">
        <v>4568</v>
      </c>
      <c r="I2180" s="63" t="s">
        <v>4715</v>
      </c>
      <c r="J2180" s="9">
        <v>3318381042</v>
      </c>
      <c r="K2180" s="9" t="s">
        <v>4513</v>
      </c>
      <c r="L2180" s="9">
        <v>29.05613</v>
      </c>
      <c r="M2180" s="9">
        <v>66.361069999999998</v>
      </c>
      <c r="N2180" s="28" t="s">
        <v>6</v>
      </c>
      <c r="O2180" s="9" t="s">
        <v>7</v>
      </c>
      <c r="P2180" s="9" t="s">
        <v>8</v>
      </c>
      <c r="Q2180" s="9"/>
      <c r="R2180" s="9"/>
      <c r="S2180" s="9">
        <v>3</v>
      </c>
      <c r="T2180" s="9" t="s">
        <v>2576</v>
      </c>
      <c r="U2180" s="28">
        <v>38250</v>
      </c>
      <c r="V2180" s="28" t="s">
        <v>10</v>
      </c>
      <c r="W2180" s="5" t="s">
        <v>107</v>
      </c>
      <c r="X2180" s="10" t="s">
        <v>1471</v>
      </c>
    </row>
    <row r="2181" spans="1:24" s="4" customFormat="1" ht="80.099999999999994" customHeight="1" x14ac:dyDescent="0.25">
      <c r="A2181" s="9">
        <f t="shared" ref="A2181" si="659">A2180+1</f>
        <v>2127</v>
      </c>
      <c r="B2181" s="9">
        <f t="shared" si="652"/>
        <v>67</v>
      </c>
      <c r="C2181" s="11" t="s">
        <v>4424</v>
      </c>
      <c r="D2181" s="10" t="s">
        <v>4503</v>
      </c>
      <c r="E2181" s="137" t="s">
        <v>4572</v>
      </c>
      <c r="F2181" s="9" t="s">
        <v>4513</v>
      </c>
      <c r="G2181" s="9" t="s">
        <v>4513</v>
      </c>
      <c r="H2181" s="9" t="s">
        <v>4716</v>
      </c>
      <c r="I2181" s="63" t="s">
        <v>4717</v>
      </c>
      <c r="J2181" s="9">
        <v>3337793376</v>
      </c>
      <c r="K2181" s="9" t="s">
        <v>4513</v>
      </c>
      <c r="L2181" s="9">
        <v>29.044740000000001</v>
      </c>
      <c r="M2181" s="9">
        <v>66.412409999999994</v>
      </c>
      <c r="N2181" s="28" t="s">
        <v>6</v>
      </c>
      <c r="O2181" s="9" t="s">
        <v>7</v>
      </c>
      <c r="P2181" s="9" t="s">
        <v>8</v>
      </c>
      <c r="Q2181" s="9"/>
      <c r="R2181" s="9"/>
      <c r="S2181" s="9">
        <v>3</v>
      </c>
      <c r="T2181" s="9" t="s">
        <v>2576</v>
      </c>
      <c r="U2181" s="28">
        <v>38250</v>
      </c>
      <c r="V2181" s="28" t="s">
        <v>10</v>
      </c>
      <c r="W2181" s="5" t="s">
        <v>107</v>
      </c>
      <c r="X2181" s="10" t="s">
        <v>1471</v>
      </c>
    </row>
    <row r="2182" spans="1:24" s="4" customFormat="1" ht="80.099999999999994" customHeight="1" x14ac:dyDescent="0.25">
      <c r="A2182" s="9">
        <f t="shared" ref="A2182" si="660">A2181+1</f>
        <v>2128</v>
      </c>
      <c r="B2182" s="9">
        <f t="shared" si="652"/>
        <v>68</v>
      </c>
      <c r="C2182" s="11" t="s">
        <v>4424</v>
      </c>
      <c r="D2182" s="10" t="s">
        <v>4503</v>
      </c>
      <c r="E2182" s="137" t="s">
        <v>4572</v>
      </c>
      <c r="F2182" s="9" t="s">
        <v>4513</v>
      </c>
      <c r="G2182" s="9" t="s">
        <v>4513</v>
      </c>
      <c r="H2182" s="9" t="s">
        <v>4718</v>
      </c>
      <c r="I2182" s="63" t="s">
        <v>4719</v>
      </c>
      <c r="J2182" s="9">
        <v>3337118710</v>
      </c>
      <c r="K2182" s="9" t="s">
        <v>4513</v>
      </c>
      <c r="L2182" s="9">
        <v>29.052309999999999</v>
      </c>
      <c r="M2182" s="9">
        <v>66.360939999999999</v>
      </c>
      <c r="N2182" s="28" t="s">
        <v>6</v>
      </c>
      <c r="O2182" s="9" t="s">
        <v>7</v>
      </c>
      <c r="P2182" s="9" t="s">
        <v>8</v>
      </c>
      <c r="Q2182" s="9"/>
      <c r="R2182" s="9"/>
      <c r="S2182" s="9">
        <v>3</v>
      </c>
      <c r="T2182" s="9" t="s">
        <v>2576</v>
      </c>
      <c r="U2182" s="28">
        <v>38250</v>
      </c>
      <c r="V2182" s="28" t="s">
        <v>10</v>
      </c>
      <c r="W2182" s="5" t="s">
        <v>107</v>
      </c>
      <c r="X2182" s="10" t="s">
        <v>1471</v>
      </c>
    </row>
    <row r="2183" spans="1:24" s="4" customFormat="1" ht="80.099999999999994" customHeight="1" x14ac:dyDescent="0.25">
      <c r="A2183" s="9">
        <f t="shared" ref="A2183" si="661">A2182+1</f>
        <v>2129</v>
      </c>
      <c r="B2183" s="9">
        <f t="shared" si="652"/>
        <v>69</v>
      </c>
      <c r="C2183" s="11" t="s">
        <v>4424</v>
      </c>
      <c r="D2183" s="10" t="s">
        <v>4503</v>
      </c>
      <c r="E2183" s="137" t="s">
        <v>4572</v>
      </c>
      <c r="F2183" s="9" t="s">
        <v>4513</v>
      </c>
      <c r="G2183" s="9" t="s">
        <v>4513</v>
      </c>
      <c r="H2183" s="9" t="s">
        <v>4720</v>
      </c>
      <c r="I2183" s="63" t="s">
        <v>4721</v>
      </c>
      <c r="J2183" s="9">
        <v>3318726248</v>
      </c>
      <c r="K2183" s="9" t="s">
        <v>4513</v>
      </c>
      <c r="L2183" s="9">
        <v>29.028890000000001</v>
      </c>
      <c r="M2183" s="9">
        <v>66.399010000000004</v>
      </c>
      <c r="N2183" s="28" t="s">
        <v>6</v>
      </c>
      <c r="O2183" s="9" t="s">
        <v>7</v>
      </c>
      <c r="P2183" s="9" t="s">
        <v>8</v>
      </c>
      <c r="Q2183" s="9"/>
      <c r="R2183" s="9"/>
      <c r="S2183" s="9">
        <v>2.5</v>
      </c>
      <c r="T2183" s="9" t="s">
        <v>2576</v>
      </c>
      <c r="U2183" s="9">
        <v>31875</v>
      </c>
      <c r="V2183" s="28" t="s">
        <v>10</v>
      </c>
      <c r="W2183" s="5" t="s">
        <v>107</v>
      </c>
      <c r="X2183" s="10" t="s">
        <v>1471</v>
      </c>
    </row>
    <row r="2184" spans="1:24" s="4" customFormat="1" ht="80.099999999999994" customHeight="1" x14ac:dyDescent="0.25">
      <c r="A2184" s="9">
        <f t="shared" ref="A2184" si="662">A2183+1</f>
        <v>2130</v>
      </c>
      <c r="B2184" s="9">
        <f t="shared" si="652"/>
        <v>70</v>
      </c>
      <c r="C2184" s="11" t="s">
        <v>4424</v>
      </c>
      <c r="D2184" s="10" t="s">
        <v>4503</v>
      </c>
      <c r="E2184" s="137" t="s">
        <v>4572</v>
      </c>
      <c r="F2184" s="9" t="s">
        <v>4577</v>
      </c>
      <c r="G2184" s="9" t="s">
        <v>4577</v>
      </c>
      <c r="H2184" s="9" t="s">
        <v>4722</v>
      </c>
      <c r="I2184" s="63" t="s">
        <v>4723</v>
      </c>
      <c r="J2184" s="9">
        <v>3342441707</v>
      </c>
      <c r="K2184" s="9" t="s">
        <v>4577</v>
      </c>
      <c r="L2184" s="9">
        <v>29.340910000000001</v>
      </c>
      <c r="M2184" s="9">
        <v>66.352080000000001</v>
      </c>
      <c r="N2184" s="28" t="s">
        <v>6</v>
      </c>
      <c r="O2184" s="9" t="s">
        <v>7</v>
      </c>
      <c r="P2184" s="9" t="s">
        <v>8</v>
      </c>
      <c r="Q2184" s="9"/>
      <c r="R2184" s="9"/>
      <c r="S2184" s="9">
        <v>3</v>
      </c>
      <c r="T2184" s="9" t="s">
        <v>2576</v>
      </c>
      <c r="U2184" s="28">
        <v>38250</v>
      </c>
      <c r="V2184" s="28" t="s">
        <v>10</v>
      </c>
      <c r="W2184" s="5" t="s">
        <v>107</v>
      </c>
      <c r="X2184" s="10" t="s">
        <v>1471</v>
      </c>
    </row>
    <row r="2185" spans="1:24" s="4" customFormat="1" ht="80.099999999999994" customHeight="1" x14ac:dyDescent="0.25">
      <c r="A2185" s="9">
        <f t="shared" ref="A2185" si="663">A2184+1</f>
        <v>2131</v>
      </c>
      <c r="B2185" s="9">
        <f t="shared" si="652"/>
        <v>71</v>
      </c>
      <c r="C2185" s="11" t="s">
        <v>4424</v>
      </c>
      <c r="D2185" s="10" t="s">
        <v>4503</v>
      </c>
      <c r="E2185" s="137" t="s">
        <v>4572</v>
      </c>
      <c r="F2185" s="9" t="s">
        <v>4513</v>
      </c>
      <c r="G2185" s="9" t="s">
        <v>4513</v>
      </c>
      <c r="H2185" s="9" t="s">
        <v>2883</v>
      </c>
      <c r="I2185" s="63" t="s">
        <v>4724</v>
      </c>
      <c r="J2185" s="9">
        <v>3337224401</v>
      </c>
      <c r="K2185" s="9" t="s">
        <v>4513</v>
      </c>
      <c r="L2185" s="9">
        <v>29.05714</v>
      </c>
      <c r="M2185" s="9">
        <v>66.360259999999997</v>
      </c>
      <c r="N2185" s="28" t="s">
        <v>6</v>
      </c>
      <c r="O2185" s="9" t="s">
        <v>7</v>
      </c>
      <c r="P2185" s="9" t="s">
        <v>8</v>
      </c>
      <c r="Q2185" s="9"/>
      <c r="R2185" s="9"/>
      <c r="S2185" s="9">
        <v>3</v>
      </c>
      <c r="T2185" s="9" t="s">
        <v>2576</v>
      </c>
      <c r="U2185" s="28">
        <v>38250</v>
      </c>
      <c r="V2185" s="28" t="s">
        <v>10</v>
      </c>
      <c r="W2185" s="5" t="s">
        <v>107</v>
      </c>
      <c r="X2185" s="10" t="s">
        <v>1471</v>
      </c>
    </row>
    <row r="2186" spans="1:24" s="4" customFormat="1" ht="80.099999999999994" customHeight="1" x14ac:dyDescent="0.25">
      <c r="A2186" s="9">
        <f t="shared" ref="A2186" si="664">A2185+1</f>
        <v>2132</v>
      </c>
      <c r="B2186" s="9">
        <f t="shared" si="652"/>
        <v>72</v>
      </c>
      <c r="C2186" s="11" t="s">
        <v>4424</v>
      </c>
      <c r="D2186" s="10" t="s">
        <v>4503</v>
      </c>
      <c r="E2186" s="137" t="s">
        <v>4572</v>
      </c>
      <c r="F2186" s="9" t="s">
        <v>4513</v>
      </c>
      <c r="G2186" s="9" t="s">
        <v>4513</v>
      </c>
      <c r="H2186" s="9" t="s">
        <v>131</v>
      </c>
      <c r="I2186" s="63" t="s">
        <v>4725</v>
      </c>
      <c r="J2186" s="9">
        <v>3331314065</v>
      </c>
      <c r="K2186" s="9" t="s">
        <v>4513</v>
      </c>
      <c r="L2186" s="9">
        <v>29.05613</v>
      </c>
      <c r="M2186" s="9">
        <v>66.361069999999998</v>
      </c>
      <c r="N2186" s="28" t="s">
        <v>6</v>
      </c>
      <c r="O2186" s="9" t="s">
        <v>7</v>
      </c>
      <c r="P2186" s="9" t="s">
        <v>8</v>
      </c>
      <c r="Q2186" s="9"/>
      <c r="R2186" s="9"/>
      <c r="S2186" s="9">
        <v>3</v>
      </c>
      <c r="T2186" s="9" t="s">
        <v>2576</v>
      </c>
      <c r="U2186" s="28">
        <v>38250</v>
      </c>
      <c r="V2186" s="28" t="s">
        <v>10</v>
      </c>
      <c r="W2186" s="5" t="s">
        <v>107</v>
      </c>
      <c r="X2186" s="10" t="s">
        <v>1471</v>
      </c>
    </row>
    <row r="2187" spans="1:24" s="4" customFormat="1" ht="80.099999999999994" customHeight="1" x14ac:dyDescent="0.25">
      <c r="A2187" s="9">
        <f t="shared" ref="A2187" si="665">A2186+1</f>
        <v>2133</v>
      </c>
      <c r="B2187" s="9">
        <f t="shared" si="652"/>
        <v>73</v>
      </c>
      <c r="C2187" s="11" t="s">
        <v>4424</v>
      </c>
      <c r="D2187" s="10" t="s">
        <v>4503</v>
      </c>
      <c r="E2187" s="137" t="s">
        <v>4572</v>
      </c>
      <c r="F2187" s="9" t="s">
        <v>4513</v>
      </c>
      <c r="G2187" s="9" t="s">
        <v>4513</v>
      </c>
      <c r="H2187" s="9" t="s">
        <v>182</v>
      </c>
      <c r="I2187" s="63" t="s">
        <v>4726</v>
      </c>
      <c r="J2187" s="9">
        <v>3368028115</v>
      </c>
      <c r="K2187" s="9" t="s">
        <v>4513</v>
      </c>
      <c r="L2187" s="9">
        <v>29.044740000000001</v>
      </c>
      <c r="M2187" s="9">
        <v>66.412409999999994</v>
      </c>
      <c r="N2187" s="28" t="s">
        <v>6</v>
      </c>
      <c r="O2187" s="9" t="s">
        <v>7</v>
      </c>
      <c r="P2187" s="9" t="s">
        <v>8</v>
      </c>
      <c r="Q2187" s="9"/>
      <c r="R2187" s="9"/>
      <c r="S2187" s="9">
        <v>3</v>
      </c>
      <c r="T2187" s="9" t="s">
        <v>2576</v>
      </c>
      <c r="U2187" s="28">
        <v>38250</v>
      </c>
      <c r="V2187" s="28" t="s">
        <v>10</v>
      </c>
      <c r="W2187" s="5" t="s">
        <v>107</v>
      </c>
      <c r="X2187" s="10" t="s">
        <v>1471</v>
      </c>
    </row>
    <row r="2188" spans="1:24" s="4" customFormat="1" ht="80.099999999999994" customHeight="1" x14ac:dyDescent="0.25">
      <c r="A2188" s="9">
        <f t="shared" ref="A2188" si="666">A2187+1</f>
        <v>2134</v>
      </c>
      <c r="B2188" s="9">
        <f t="shared" si="652"/>
        <v>74</v>
      </c>
      <c r="C2188" s="11" t="s">
        <v>4424</v>
      </c>
      <c r="D2188" s="10" t="s">
        <v>4503</v>
      </c>
      <c r="E2188" s="137" t="s">
        <v>4572</v>
      </c>
      <c r="F2188" s="9" t="s">
        <v>4513</v>
      </c>
      <c r="G2188" s="9" t="s">
        <v>4513</v>
      </c>
      <c r="H2188" s="9" t="s">
        <v>4727</v>
      </c>
      <c r="I2188" s="63" t="s">
        <v>4728</v>
      </c>
      <c r="J2188" s="9">
        <v>3316473901</v>
      </c>
      <c r="K2188" s="9" t="s">
        <v>4513</v>
      </c>
      <c r="L2188" s="9">
        <v>29.041319999999999</v>
      </c>
      <c r="M2188" s="9">
        <v>66.351939999999999</v>
      </c>
      <c r="N2188" s="28" t="s">
        <v>6</v>
      </c>
      <c r="O2188" s="9" t="s">
        <v>7</v>
      </c>
      <c r="P2188" s="9" t="s">
        <v>8</v>
      </c>
      <c r="Q2188" s="9"/>
      <c r="R2188" s="9"/>
      <c r="S2188" s="9">
        <v>3</v>
      </c>
      <c r="T2188" s="9" t="s">
        <v>2576</v>
      </c>
      <c r="U2188" s="28">
        <v>38250</v>
      </c>
      <c r="V2188" s="28" t="s">
        <v>10</v>
      </c>
      <c r="W2188" s="5" t="s">
        <v>107</v>
      </c>
      <c r="X2188" s="10" t="s">
        <v>1471</v>
      </c>
    </row>
    <row r="2189" spans="1:24" s="4" customFormat="1" ht="80.099999999999994" customHeight="1" x14ac:dyDescent="0.25">
      <c r="A2189" s="9">
        <f t="shared" ref="A2189" si="667">A2188+1</f>
        <v>2135</v>
      </c>
      <c r="B2189" s="9">
        <f t="shared" si="652"/>
        <v>75</v>
      </c>
      <c r="C2189" s="11" t="s">
        <v>4424</v>
      </c>
      <c r="D2189" s="10" t="s">
        <v>4503</v>
      </c>
      <c r="E2189" s="137" t="s">
        <v>4572</v>
      </c>
      <c r="F2189" s="9" t="s">
        <v>4513</v>
      </c>
      <c r="G2189" s="9" t="s">
        <v>4513</v>
      </c>
      <c r="H2189" s="9" t="s">
        <v>2010</v>
      </c>
      <c r="I2189" s="63" t="s">
        <v>4729</v>
      </c>
      <c r="J2189" s="9">
        <v>3333541837</v>
      </c>
      <c r="K2189" s="9" t="s">
        <v>4513</v>
      </c>
      <c r="L2189" s="9">
        <v>29.019089999999998</v>
      </c>
      <c r="M2189" s="9">
        <v>66.409019999999998</v>
      </c>
      <c r="N2189" s="28" t="s">
        <v>6</v>
      </c>
      <c r="O2189" s="9" t="s">
        <v>7</v>
      </c>
      <c r="P2189" s="9" t="s">
        <v>8</v>
      </c>
      <c r="Q2189" s="9"/>
      <c r="R2189" s="9"/>
      <c r="S2189" s="9">
        <v>3</v>
      </c>
      <c r="T2189" s="9" t="s">
        <v>2576</v>
      </c>
      <c r="U2189" s="28">
        <v>38250</v>
      </c>
      <c r="V2189" s="28" t="s">
        <v>10</v>
      </c>
      <c r="W2189" s="5" t="s">
        <v>107</v>
      </c>
      <c r="X2189" s="10" t="s">
        <v>1471</v>
      </c>
    </row>
    <row r="2190" spans="1:24" s="4" customFormat="1" ht="80.099999999999994" customHeight="1" x14ac:dyDescent="0.25">
      <c r="A2190" s="9">
        <f t="shared" ref="A2190" si="668">A2189+1</f>
        <v>2136</v>
      </c>
      <c r="B2190" s="9">
        <f t="shared" ref="B2190" si="669">B2189+1</f>
        <v>76</v>
      </c>
      <c r="C2190" s="11" t="s">
        <v>4424</v>
      </c>
      <c r="D2190" s="10" t="s">
        <v>4503</v>
      </c>
      <c r="E2190" s="137" t="s">
        <v>4572</v>
      </c>
      <c r="F2190" s="9" t="s">
        <v>4513</v>
      </c>
      <c r="G2190" s="9" t="s">
        <v>4513</v>
      </c>
      <c r="H2190" s="9" t="s">
        <v>4730</v>
      </c>
      <c r="I2190" s="63" t="s">
        <v>4731</v>
      </c>
      <c r="J2190" s="9">
        <v>3355568032</v>
      </c>
      <c r="K2190" s="9" t="s">
        <v>4513</v>
      </c>
      <c r="L2190" s="9">
        <v>29.34526</v>
      </c>
      <c r="M2190" s="9">
        <v>66.353099999999998</v>
      </c>
      <c r="N2190" s="28" t="s">
        <v>6</v>
      </c>
      <c r="O2190" s="9" t="s">
        <v>7</v>
      </c>
      <c r="P2190" s="9" t="s">
        <v>8</v>
      </c>
      <c r="Q2190" s="9"/>
      <c r="R2190" s="9"/>
      <c r="S2190" s="9">
        <v>3</v>
      </c>
      <c r="T2190" s="9" t="s">
        <v>2576</v>
      </c>
      <c r="U2190" s="28">
        <v>38250</v>
      </c>
      <c r="V2190" s="28" t="s">
        <v>10</v>
      </c>
      <c r="W2190" s="5" t="s">
        <v>107</v>
      </c>
      <c r="X2190" s="10" t="s">
        <v>1471</v>
      </c>
    </row>
    <row r="2191" spans="1:24" s="4" customFormat="1" ht="80.099999999999994" customHeight="1" x14ac:dyDescent="0.25">
      <c r="C2191" s="16"/>
      <c r="E2191" s="139"/>
      <c r="H2191" s="42"/>
      <c r="I2191" s="78"/>
      <c r="J2191" s="42"/>
      <c r="K2191" s="42"/>
      <c r="L2191" s="42"/>
      <c r="M2191" s="42"/>
      <c r="N2191" s="43"/>
      <c r="O2191" s="42"/>
      <c r="P2191" s="42"/>
      <c r="Q2191" s="224">
        <f>SUM(Q2095:Q2190)</f>
        <v>90.5</v>
      </c>
      <c r="R2191" s="224">
        <f t="shared" ref="R2191:S2191" si="670">SUM(R2095:R2190)</f>
        <v>20</v>
      </c>
      <c r="S2191" s="224">
        <f t="shared" si="670"/>
        <v>220</v>
      </c>
      <c r="U2191" s="31"/>
      <c r="V2191" s="31"/>
      <c r="W2191" s="22"/>
    </row>
    <row r="2192" spans="1:24" s="4" customFormat="1" ht="80.099999999999994" customHeight="1" x14ac:dyDescent="0.25">
      <c r="A2192" s="9">
        <f t="shared" ref="A2192" si="671">A2190+1</f>
        <v>2137</v>
      </c>
      <c r="B2192" s="9">
        <v>1</v>
      </c>
      <c r="C2192" s="11" t="s">
        <v>3797</v>
      </c>
      <c r="D2192" s="10" t="s">
        <v>4503</v>
      </c>
      <c r="E2192" s="62" t="s">
        <v>4504</v>
      </c>
      <c r="F2192" s="9" t="s">
        <v>4732</v>
      </c>
      <c r="G2192" s="9" t="s">
        <v>4535</v>
      </c>
      <c r="H2192" s="9" t="s">
        <v>979</v>
      </c>
      <c r="I2192" s="63" t="s">
        <v>4733</v>
      </c>
      <c r="J2192" s="9">
        <v>3337828988</v>
      </c>
      <c r="K2192" s="9" t="s">
        <v>4732</v>
      </c>
      <c r="L2192" s="119" t="s">
        <v>4734</v>
      </c>
      <c r="M2192" s="119" t="s">
        <v>4735</v>
      </c>
      <c r="N2192" s="28" t="s">
        <v>6</v>
      </c>
      <c r="O2192" s="9" t="s">
        <v>7</v>
      </c>
      <c r="P2192" s="9" t="s">
        <v>8</v>
      </c>
      <c r="Q2192" s="9">
        <v>4</v>
      </c>
      <c r="R2192" s="9"/>
      <c r="S2192" s="9"/>
      <c r="T2192" s="35">
        <v>44534</v>
      </c>
      <c r="U2192" s="28">
        <v>70500</v>
      </c>
      <c r="V2192" s="28" t="s">
        <v>10</v>
      </c>
      <c r="W2192" s="5" t="s">
        <v>107</v>
      </c>
      <c r="X2192" s="10" t="s">
        <v>1471</v>
      </c>
    </row>
    <row r="2193" spans="1:24" s="4" customFormat="1" ht="80.099999999999994" customHeight="1" x14ac:dyDescent="0.25">
      <c r="A2193" s="9">
        <f t="shared" ref="A2193" si="672">A2192+1</f>
        <v>2138</v>
      </c>
      <c r="B2193" s="9">
        <v>2</v>
      </c>
      <c r="C2193" s="11" t="s">
        <v>3797</v>
      </c>
      <c r="D2193" s="10" t="s">
        <v>4503</v>
      </c>
      <c r="E2193" s="62" t="s">
        <v>4503</v>
      </c>
      <c r="F2193" s="9" t="s">
        <v>4736</v>
      </c>
      <c r="G2193" s="9" t="s">
        <v>4737</v>
      </c>
      <c r="H2193" s="9" t="s">
        <v>4738</v>
      </c>
      <c r="I2193" s="63" t="s">
        <v>4739</v>
      </c>
      <c r="J2193" s="9">
        <v>3333683967</v>
      </c>
      <c r="K2193" s="9" t="s">
        <v>4736</v>
      </c>
      <c r="L2193" s="120" t="s">
        <v>4740</v>
      </c>
      <c r="M2193" s="120" t="s">
        <v>4741</v>
      </c>
      <c r="N2193" s="28" t="s">
        <v>6</v>
      </c>
      <c r="O2193" s="9" t="s">
        <v>7</v>
      </c>
      <c r="P2193" s="9" t="s">
        <v>8</v>
      </c>
      <c r="Q2193" s="9">
        <v>6</v>
      </c>
      <c r="R2193" s="9"/>
      <c r="S2193" s="9"/>
      <c r="T2193" s="35">
        <v>44534</v>
      </c>
      <c r="U2193" s="28">
        <v>105750</v>
      </c>
      <c r="V2193" s="28" t="s">
        <v>10</v>
      </c>
      <c r="W2193" s="5" t="s">
        <v>107</v>
      </c>
      <c r="X2193" s="10" t="s">
        <v>1471</v>
      </c>
    </row>
    <row r="2194" spans="1:24" s="4" customFormat="1" ht="80.099999999999994" customHeight="1" x14ac:dyDescent="0.25">
      <c r="C2194" s="16"/>
      <c r="E2194" s="139"/>
      <c r="H2194" s="42"/>
      <c r="I2194" s="78"/>
      <c r="J2194" s="42"/>
      <c r="K2194" s="42"/>
      <c r="L2194" s="42"/>
      <c r="M2194" s="42"/>
      <c r="N2194" s="43"/>
      <c r="O2194" s="42"/>
      <c r="P2194" s="42"/>
      <c r="Q2194" s="225">
        <f>SUM(Q2192:Q2193)</f>
        <v>10</v>
      </c>
      <c r="R2194" s="225"/>
      <c r="S2194" s="225"/>
      <c r="U2194" s="31"/>
      <c r="V2194" s="31"/>
      <c r="W2194" s="22"/>
    </row>
    <row r="2195" spans="1:24" s="4" customFormat="1" ht="80.099999999999994" customHeight="1" x14ac:dyDescent="0.25">
      <c r="A2195" s="9">
        <f>A2261+1</f>
        <v>2191</v>
      </c>
      <c r="B2195" s="9">
        <v>1</v>
      </c>
      <c r="C2195" s="9" t="s">
        <v>3878</v>
      </c>
      <c r="D2195" s="10" t="s">
        <v>4503</v>
      </c>
      <c r="E2195" s="28" t="s">
        <v>4504</v>
      </c>
      <c r="F2195" s="9" t="s">
        <v>6934</v>
      </c>
      <c r="G2195" s="28" t="s">
        <v>6935</v>
      </c>
      <c r="H2195" s="9" t="s">
        <v>6936</v>
      </c>
      <c r="I2195" s="9" t="s">
        <v>6937</v>
      </c>
      <c r="J2195" s="9" t="s">
        <v>6938</v>
      </c>
      <c r="K2195" s="9" t="s">
        <v>6934</v>
      </c>
      <c r="L2195" s="9" t="s">
        <v>6939</v>
      </c>
      <c r="M2195" s="9" t="s">
        <v>6940</v>
      </c>
      <c r="N2195" s="9" t="s">
        <v>8</v>
      </c>
      <c r="O2195" s="28" t="s">
        <v>4422</v>
      </c>
      <c r="P2195" s="9" t="s">
        <v>8</v>
      </c>
      <c r="Q2195" s="41">
        <v>5</v>
      </c>
      <c r="R2195" s="64"/>
      <c r="S2195" s="41"/>
      <c r="T2195" s="35">
        <v>44534</v>
      </c>
      <c r="U2195" s="226">
        <v>88125</v>
      </c>
      <c r="V2195" s="28" t="s">
        <v>258</v>
      </c>
      <c r="W2195" s="10" t="s">
        <v>107</v>
      </c>
      <c r="X2195" s="10" t="s">
        <v>1471</v>
      </c>
    </row>
    <row r="2196" spans="1:24" s="4" customFormat="1" ht="80.099999999999994" customHeight="1" x14ac:dyDescent="0.25">
      <c r="A2196" s="9">
        <f t="shared" ref="A2196:B2206" si="673">A2195+1</f>
        <v>2192</v>
      </c>
      <c r="B2196" s="9">
        <f t="shared" si="673"/>
        <v>2</v>
      </c>
      <c r="C2196" s="9" t="s">
        <v>3878</v>
      </c>
      <c r="D2196" s="10" t="s">
        <v>4503</v>
      </c>
      <c r="E2196" s="28" t="s">
        <v>4504</v>
      </c>
      <c r="F2196" s="9" t="s">
        <v>6941</v>
      </c>
      <c r="G2196" s="28" t="s">
        <v>6935</v>
      </c>
      <c r="H2196" s="9" t="s">
        <v>4248</v>
      </c>
      <c r="I2196" s="9" t="s">
        <v>6942</v>
      </c>
      <c r="J2196" s="9" t="s">
        <v>6943</v>
      </c>
      <c r="K2196" s="9" t="s">
        <v>6941</v>
      </c>
      <c r="L2196" s="9">
        <v>29.443020700000002</v>
      </c>
      <c r="M2196" s="9">
        <v>66.878986100000006</v>
      </c>
      <c r="N2196" s="9" t="s">
        <v>8</v>
      </c>
      <c r="O2196" s="28" t="s">
        <v>4422</v>
      </c>
      <c r="P2196" s="9" t="s">
        <v>8</v>
      </c>
      <c r="Q2196" s="41">
        <v>4</v>
      </c>
      <c r="R2196" s="64"/>
      <c r="S2196" s="41"/>
      <c r="T2196" s="35">
        <v>44534</v>
      </c>
      <c r="U2196" s="226">
        <v>70500</v>
      </c>
      <c r="V2196" s="28" t="s">
        <v>258</v>
      </c>
      <c r="W2196" s="10" t="s">
        <v>107</v>
      </c>
      <c r="X2196" s="10" t="s">
        <v>1471</v>
      </c>
    </row>
    <row r="2197" spans="1:24" s="4" customFormat="1" ht="80.099999999999994" customHeight="1" x14ac:dyDescent="0.25">
      <c r="A2197" s="9">
        <f t="shared" si="673"/>
        <v>2193</v>
      </c>
      <c r="B2197" s="9">
        <f t="shared" si="673"/>
        <v>3</v>
      </c>
      <c r="C2197" s="9" t="s">
        <v>3878</v>
      </c>
      <c r="D2197" s="10" t="s">
        <v>4503</v>
      </c>
      <c r="E2197" s="9" t="s">
        <v>4503</v>
      </c>
      <c r="F2197" s="9" t="s">
        <v>6944</v>
      </c>
      <c r="G2197" s="28" t="s">
        <v>4503</v>
      </c>
      <c r="H2197" s="9" t="s">
        <v>5043</v>
      </c>
      <c r="I2197" s="9" t="s">
        <v>6945</v>
      </c>
      <c r="J2197" s="9">
        <v>3323697945</v>
      </c>
      <c r="K2197" s="9" t="s">
        <v>6944</v>
      </c>
      <c r="L2197" s="42">
        <v>28.8558333</v>
      </c>
      <c r="M2197" s="42">
        <v>66.653055499999994</v>
      </c>
      <c r="N2197" s="9" t="s">
        <v>8</v>
      </c>
      <c r="O2197" s="28" t="s">
        <v>4422</v>
      </c>
      <c r="P2197" s="9" t="s">
        <v>8</v>
      </c>
      <c r="Q2197" s="41">
        <v>4</v>
      </c>
      <c r="R2197" s="64"/>
      <c r="S2197" s="41"/>
      <c r="T2197" s="35">
        <v>44534</v>
      </c>
      <c r="U2197" s="226">
        <v>70500</v>
      </c>
      <c r="V2197" s="28" t="s">
        <v>258</v>
      </c>
      <c r="W2197" s="10" t="s">
        <v>107</v>
      </c>
      <c r="X2197" s="10" t="s">
        <v>1471</v>
      </c>
    </row>
    <row r="2198" spans="1:24" s="4" customFormat="1" ht="80.099999999999994" customHeight="1" x14ac:dyDescent="0.25">
      <c r="A2198" s="9">
        <f t="shared" si="673"/>
        <v>2194</v>
      </c>
      <c r="B2198" s="9">
        <f t="shared" si="673"/>
        <v>4</v>
      </c>
      <c r="C2198" s="9" t="s">
        <v>3878</v>
      </c>
      <c r="D2198" s="10" t="s">
        <v>4503</v>
      </c>
      <c r="E2198" s="28" t="s">
        <v>4504</v>
      </c>
      <c r="F2198" s="28" t="s">
        <v>4573</v>
      </c>
      <c r="G2198" s="28" t="s">
        <v>4573</v>
      </c>
      <c r="H2198" s="9" t="s">
        <v>6946</v>
      </c>
      <c r="I2198" s="9" t="s">
        <v>6947</v>
      </c>
      <c r="J2198" s="9">
        <v>3343947640</v>
      </c>
      <c r="K2198" s="28" t="s">
        <v>4573</v>
      </c>
      <c r="L2198" s="9">
        <v>29.215658000000001</v>
      </c>
      <c r="M2198" s="9">
        <v>66.625969299999994</v>
      </c>
      <c r="N2198" s="9" t="s">
        <v>8</v>
      </c>
      <c r="O2198" s="28" t="s">
        <v>4422</v>
      </c>
      <c r="P2198" s="9" t="s">
        <v>8</v>
      </c>
      <c r="Q2198" s="41">
        <v>3</v>
      </c>
      <c r="R2198" s="64"/>
      <c r="S2198" s="41"/>
      <c r="T2198" s="35">
        <v>44534</v>
      </c>
      <c r="U2198" s="226">
        <v>52875</v>
      </c>
      <c r="V2198" s="28" t="s">
        <v>258</v>
      </c>
      <c r="W2198" s="10" t="s">
        <v>107</v>
      </c>
      <c r="X2198" s="10" t="s">
        <v>1471</v>
      </c>
    </row>
    <row r="2199" spans="1:24" s="4" customFormat="1" ht="80.099999999999994" customHeight="1" x14ac:dyDescent="0.25">
      <c r="A2199" s="9">
        <f t="shared" si="673"/>
        <v>2195</v>
      </c>
      <c r="B2199" s="9">
        <f t="shared" si="673"/>
        <v>5</v>
      </c>
      <c r="C2199" s="9" t="s">
        <v>3878</v>
      </c>
      <c r="D2199" s="10" t="s">
        <v>4503</v>
      </c>
      <c r="E2199" s="28" t="s">
        <v>4535</v>
      </c>
      <c r="F2199" s="28" t="s">
        <v>6948</v>
      </c>
      <c r="G2199" s="28" t="s">
        <v>4535</v>
      </c>
      <c r="H2199" s="9" t="s">
        <v>6949</v>
      </c>
      <c r="I2199" s="9" t="s">
        <v>4591</v>
      </c>
      <c r="J2199" s="9">
        <v>3337827071</v>
      </c>
      <c r="K2199" s="28" t="s">
        <v>6948</v>
      </c>
      <c r="L2199" s="9">
        <v>29.5197222</v>
      </c>
      <c r="M2199" s="9">
        <v>29.5197222</v>
      </c>
      <c r="N2199" s="9" t="s">
        <v>8</v>
      </c>
      <c r="O2199" s="28" t="s">
        <v>4422</v>
      </c>
      <c r="P2199" s="9" t="s">
        <v>8</v>
      </c>
      <c r="Q2199" s="41">
        <v>4</v>
      </c>
      <c r="R2199" s="64"/>
      <c r="S2199" s="41"/>
      <c r="T2199" s="35">
        <v>44534</v>
      </c>
      <c r="U2199" s="226">
        <v>70500</v>
      </c>
      <c r="V2199" s="28" t="s">
        <v>258</v>
      </c>
      <c r="W2199" s="10" t="s">
        <v>107</v>
      </c>
      <c r="X2199" s="10" t="s">
        <v>1471</v>
      </c>
    </row>
    <row r="2200" spans="1:24" s="4" customFormat="1" ht="80.099999999999994" customHeight="1" x14ac:dyDescent="0.25">
      <c r="A2200" s="9">
        <f t="shared" si="673"/>
        <v>2196</v>
      </c>
      <c r="B2200" s="9">
        <v>1</v>
      </c>
      <c r="C2200" s="9" t="s">
        <v>3878</v>
      </c>
      <c r="D2200" s="10" t="s">
        <v>4503</v>
      </c>
      <c r="E2200" s="9" t="s">
        <v>4503</v>
      </c>
      <c r="F2200" s="28" t="s">
        <v>6950</v>
      </c>
      <c r="G2200" s="9" t="s">
        <v>6951</v>
      </c>
      <c r="H2200" s="9" t="s">
        <v>6952</v>
      </c>
      <c r="I2200" s="9" t="s">
        <v>6953</v>
      </c>
      <c r="J2200" s="9">
        <v>3337099588</v>
      </c>
      <c r="K2200" s="28" t="s">
        <v>6950</v>
      </c>
      <c r="L2200" s="9">
        <v>28.501390000000001</v>
      </c>
      <c r="M2200" s="9">
        <v>66.315709999999996</v>
      </c>
      <c r="N2200" s="9" t="s">
        <v>8</v>
      </c>
      <c r="O2200" s="28" t="s">
        <v>4422</v>
      </c>
      <c r="P2200" s="9" t="s">
        <v>8</v>
      </c>
      <c r="Q2200" s="41">
        <v>5</v>
      </c>
      <c r="R2200" s="64"/>
      <c r="S2200" s="41"/>
      <c r="T2200" s="35">
        <v>44534</v>
      </c>
      <c r="U2200" s="226">
        <v>88125</v>
      </c>
      <c r="V2200" s="28" t="s">
        <v>258</v>
      </c>
      <c r="W2200" s="10" t="s">
        <v>107</v>
      </c>
      <c r="X2200" s="10" t="s">
        <v>1471</v>
      </c>
    </row>
    <row r="2201" spans="1:24" s="4" customFormat="1" ht="80.099999999999994" customHeight="1" x14ac:dyDescent="0.25">
      <c r="A2201" s="9">
        <f t="shared" si="673"/>
        <v>2197</v>
      </c>
      <c r="B2201" s="9">
        <f t="shared" si="673"/>
        <v>2</v>
      </c>
      <c r="C2201" s="9" t="s">
        <v>3878</v>
      </c>
      <c r="D2201" s="10" t="s">
        <v>4503</v>
      </c>
      <c r="E2201" s="9" t="s">
        <v>4503</v>
      </c>
      <c r="F2201" s="28" t="s">
        <v>6954</v>
      </c>
      <c r="G2201" s="9" t="s">
        <v>6955</v>
      </c>
      <c r="H2201" s="9" t="s">
        <v>6956</v>
      </c>
      <c r="I2201" s="9" t="s">
        <v>4739</v>
      </c>
      <c r="J2201" s="9">
        <v>3333663967</v>
      </c>
      <c r="K2201" s="28" t="s">
        <v>6954</v>
      </c>
      <c r="L2201" s="9">
        <v>28.518740000000001</v>
      </c>
      <c r="M2201" s="9">
        <v>66.349199999999996</v>
      </c>
      <c r="N2201" s="9" t="s">
        <v>8</v>
      </c>
      <c r="O2201" s="28" t="s">
        <v>4422</v>
      </c>
      <c r="P2201" s="9" t="s">
        <v>8</v>
      </c>
      <c r="Q2201" s="41">
        <v>6</v>
      </c>
      <c r="R2201" s="64"/>
      <c r="S2201" s="41"/>
      <c r="T2201" s="35">
        <v>44534</v>
      </c>
      <c r="U2201" s="226">
        <v>105750</v>
      </c>
      <c r="V2201" s="28" t="s">
        <v>258</v>
      </c>
      <c r="W2201" s="10" t="s">
        <v>107</v>
      </c>
      <c r="X2201" s="10" t="s">
        <v>1471</v>
      </c>
    </row>
    <row r="2202" spans="1:24" s="4" customFormat="1" ht="80.099999999999994" customHeight="1" x14ac:dyDescent="0.25">
      <c r="A2202" s="9">
        <f t="shared" si="673"/>
        <v>2198</v>
      </c>
      <c r="B2202" s="9">
        <f t="shared" si="673"/>
        <v>3</v>
      </c>
      <c r="C2202" s="9" t="s">
        <v>3878</v>
      </c>
      <c r="D2202" s="10" t="s">
        <v>4503</v>
      </c>
      <c r="E2202" s="9" t="s">
        <v>4503</v>
      </c>
      <c r="F2202" s="28" t="s">
        <v>6957</v>
      </c>
      <c r="G2202" s="9" t="s">
        <v>4603</v>
      </c>
      <c r="H2202" s="9" t="s">
        <v>6958</v>
      </c>
      <c r="I2202" s="9" t="s">
        <v>6959</v>
      </c>
      <c r="J2202" s="9">
        <v>3360080897</v>
      </c>
      <c r="K2202" s="28" t="s">
        <v>6957</v>
      </c>
      <c r="L2202" s="9">
        <v>29.04618</v>
      </c>
      <c r="M2202" s="9">
        <v>66.667090000000002</v>
      </c>
      <c r="N2202" s="9" t="s">
        <v>8</v>
      </c>
      <c r="O2202" s="28" t="s">
        <v>4422</v>
      </c>
      <c r="P2202" s="9" t="s">
        <v>8</v>
      </c>
      <c r="Q2202" s="41">
        <v>6</v>
      </c>
      <c r="R2202" s="64"/>
      <c r="S2202" s="41"/>
      <c r="T2202" s="35">
        <v>44534</v>
      </c>
      <c r="U2202" s="226">
        <v>105750</v>
      </c>
      <c r="V2202" s="28" t="s">
        <v>258</v>
      </c>
      <c r="W2202" s="10" t="s">
        <v>107</v>
      </c>
      <c r="X2202" s="10" t="s">
        <v>1471</v>
      </c>
    </row>
    <row r="2203" spans="1:24" s="4" customFormat="1" ht="80.099999999999994" customHeight="1" x14ac:dyDescent="0.25">
      <c r="A2203" s="9">
        <f t="shared" si="673"/>
        <v>2199</v>
      </c>
      <c r="B2203" s="9">
        <f t="shared" si="673"/>
        <v>4</v>
      </c>
      <c r="C2203" s="9" t="s">
        <v>3878</v>
      </c>
      <c r="D2203" s="10" t="s">
        <v>4503</v>
      </c>
      <c r="E2203" s="9" t="s">
        <v>6960</v>
      </c>
      <c r="F2203" s="28" t="s">
        <v>6961</v>
      </c>
      <c r="G2203" s="9" t="s">
        <v>6962</v>
      </c>
      <c r="H2203" s="9" t="s">
        <v>6963</v>
      </c>
      <c r="I2203" s="9" t="s">
        <v>6964</v>
      </c>
      <c r="J2203" s="9">
        <v>3368181848</v>
      </c>
      <c r="K2203" s="28" t="s">
        <v>6961</v>
      </c>
      <c r="L2203" s="9">
        <v>29.363602</v>
      </c>
      <c r="M2203" s="9">
        <v>66.606311000000005</v>
      </c>
      <c r="N2203" s="9" t="s">
        <v>8</v>
      </c>
      <c r="O2203" s="28" t="s">
        <v>4422</v>
      </c>
      <c r="P2203" s="9" t="s">
        <v>8</v>
      </c>
      <c r="Q2203" s="41">
        <v>5</v>
      </c>
      <c r="R2203" s="64"/>
      <c r="S2203" s="41"/>
      <c r="T2203" s="35">
        <v>44534</v>
      </c>
      <c r="U2203" s="226">
        <v>88125</v>
      </c>
      <c r="V2203" s="28" t="s">
        <v>258</v>
      </c>
      <c r="W2203" s="10" t="s">
        <v>107</v>
      </c>
      <c r="X2203" s="10" t="s">
        <v>1471</v>
      </c>
    </row>
    <row r="2204" spans="1:24" s="4" customFormat="1" ht="80.099999999999994" customHeight="1" x14ac:dyDescent="0.25">
      <c r="A2204" s="9">
        <f t="shared" si="673"/>
        <v>2200</v>
      </c>
      <c r="B2204" s="9">
        <f t="shared" si="673"/>
        <v>5</v>
      </c>
      <c r="C2204" s="9" t="s">
        <v>3878</v>
      </c>
      <c r="D2204" s="10" t="s">
        <v>4503</v>
      </c>
      <c r="E2204" s="9" t="s">
        <v>4503</v>
      </c>
      <c r="F2204" s="28" t="s">
        <v>6965</v>
      </c>
      <c r="G2204" s="9" t="s">
        <v>4635</v>
      </c>
      <c r="H2204" s="9" t="s">
        <v>2455</v>
      </c>
      <c r="I2204" s="9" t="s">
        <v>6966</v>
      </c>
      <c r="J2204" s="9">
        <v>3337823759</v>
      </c>
      <c r="K2204" s="28" t="s">
        <v>6965</v>
      </c>
      <c r="L2204" s="9">
        <v>29.1922222</v>
      </c>
      <c r="M2204" s="9">
        <v>66.788330000000002</v>
      </c>
      <c r="N2204" s="9" t="s">
        <v>8</v>
      </c>
      <c r="O2204" s="28" t="s">
        <v>4422</v>
      </c>
      <c r="P2204" s="9" t="s">
        <v>8</v>
      </c>
      <c r="Q2204" s="41">
        <v>7</v>
      </c>
      <c r="R2204" s="64"/>
      <c r="S2204" s="41"/>
      <c r="T2204" s="35">
        <v>44534</v>
      </c>
      <c r="U2204" s="226">
        <v>123375</v>
      </c>
      <c r="V2204" s="28" t="s">
        <v>258</v>
      </c>
      <c r="W2204" s="10" t="s">
        <v>107</v>
      </c>
      <c r="X2204" s="10" t="s">
        <v>1471</v>
      </c>
    </row>
    <row r="2205" spans="1:24" s="4" customFormat="1" ht="80.099999999999994" customHeight="1" x14ac:dyDescent="0.25">
      <c r="A2205" s="9">
        <f t="shared" si="673"/>
        <v>2201</v>
      </c>
      <c r="B2205" s="9">
        <f t="shared" si="673"/>
        <v>6</v>
      </c>
      <c r="C2205" s="9" t="s">
        <v>3878</v>
      </c>
      <c r="D2205" s="10" t="s">
        <v>4503</v>
      </c>
      <c r="E2205" s="9" t="s">
        <v>4503</v>
      </c>
      <c r="F2205" s="28" t="s">
        <v>6967</v>
      </c>
      <c r="G2205" s="9" t="s">
        <v>6968</v>
      </c>
      <c r="H2205" s="9" t="s">
        <v>636</v>
      </c>
      <c r="I2205" s="9" t="s">
        <v>6969</v>
      </c>
      <c r="J2205" s="9">
        <v>3333825151</v>
      </c>
      <c r="K2205" s="28" t="s">
        <v>6967</v>
      </c>
      <c r="L2205" s="9">
        <v>29.213055600000001</v>
      </c>
      <c r="M2205" s="9">
        <v>66.834159999999997</v>
      </c>
      <c r="N2205" s="9" t="s">
        <v>8</v>
      </c>
      <c r="O2205" s="28" t="s">
        <v>4422</v>
      </c>
      <c r="P2205" s="9" t="s">
        <v>8</v>
      </c>
      <c r="Q2205" s="41">
        <v>6</v>
      </c>
      <c r="R2205" s="64"/>
      <c r="S2205" s="41"/>
      <c r="T2205" s="35">
        <v>44534</v>
      </c>
      <c r="U2205" s="226">
        <v>105750</v>
      </c>
      <c r="V2205" s="28" t="s">
        <v>258</v>
      </c>
      <c r="W2205" s="10" t="s">
        <v>107</v>
      </c>
      <c r="X2205" s="10" t="s">
        <v>1471</v>
      </c>
    </row>
    <row r="2206" spans="1:24" s="4" customFormat="1" ht="80.099999999999994" customHeight="1" x14ac:dyDescent="0.25">
      <c r="A2206" s="9">
        <f t="shared" si="673"/>
        <v>2202</v>
      </c>
      <c r="B2206" s="9">
        <f t="shared" si="673"/>
        <v>7</v>
      </c>
      <c r="C2206" s="9" t="s">
        <v>3878</v>
      </c>
      <c r="D2206" s="10" t="s">
        <v>4503</v>
      </c>
      <c r="E2206" s="9" t="s">
        <v>4503</v>
      </c>
      <c r="F2206" s="28" t="s">
        <v>6970</v>
      </c>
      <c r="G2206" s="9" t="s">
        <v>6971</v>
      </c>
      <c r="H2206" s="9" t="s">
        <v>6972</v>
      </c>
      <c r="I2206" s="9" t="s">
        <v>6973</v>
      </c>
      <c r="J2206" s="9">
        <v>3023899919</v>
      </c>
      <c r="K2206" s="28" t="s">
        <v>6970</v>
      </c>
      <c r="L2206" s="9">
        <v>28.9575</v>
      </c>
      <c r="M2206" s="9">
        <v>66.684399999999997</v>
      </c>
      <c r="N2206" s="9" t="s">
        <v>8</v>
      </c>
      <c r="O2206" s="28" t="s">
        <v>4422</v>
      </c>
      <c r="P2206" s="9" t="s">
        <v>8</v>
      </c>
      <c r="Q2206" s="41">
        <v>7</v>
      </c>
      <c r="R2206" s="64"/>
      <c r="S2206" s="41"/>
      <c r="T2206" s="35">
        <v>44534</v>
      </c>
      <c r="U2206" s="226">
        <v>122934</v>
      </c>
      <c r="V2206" s="28" t="s">
        <v>258</v>
      </c>
      <c r="W2206" s="10" t="s">
        <v>107</v>
      </c>
      <c r="X2206" s="10" t="s">
        <v>1471</v>
      </c>
    </row>
    <row r="2207" spans="1:24" s="4" customFormat="1" ht="80.099999999999994" customHeight="1" x14ac:dyDescent="0.25">
      <c r="E2207" s="31"/>
      <c r="F2207" s="31"/>
      <c r="G2207" s="31"/>
      <c r="K2207" s="31"/>
      <c r="O2207" s="31"/>
      <c r="Q2207" s="227">
        <f>SUM(Q2199+Q2198+Q2197+Q2196+Q2195+Q2200+Q2201+Q2202+Q2203+Q2204+Q2205+Q2206)</f>
        <v>62</v>
      </c>
      <c r="R2207" s="227">
        <f>SUM(R2199+R2198+R2197+R2196+R2195+R2200+R2201+R2202+R2203+R2204+R2205+R2206)</f>
        <v>0</v>
      </c>
      <c r="S2207" s="227">
        <f>SUM(S2199+S2198+S2197+S2196+S2195+S2200+S2201+S2202+S2203+S2204+S2205+S2206)</f>
        <v>0</v>
      </c>
      <c r="T2207" s="155"/>
      <c r="U2207" s="228"/>
      <c r="V2207" s="31"/>
    </row>
    <row r="2208" spans="1:24" s="4" customFormat="1" ht="80.099999999999994" customHeight="1" x14ac:dyDescent="0.25">
      <c r="A2208" s="9">
        <f>A2193+1</f>
        <v>2139</v>
      </c>
      <c r="B2208" s="9">
        <v>1</v>
      </c>
      <c r="C2208" s="9" t="s">
        <v>109</v>
      </c>
      <c r="D2208" s="10" t="s">
        <v>1636</v>
      </c>
      <c r="E2208" s="9" t="s">
        <v>1339</v>
      </c>
      <c r="F2208" s="9" t="s">
        <v>3215</v>
      </c>
      <c r="G2208" s="28" t="s">
        <v>1339</v>
      </c>
      <c r="H2208" s="9" t="s">
        <v>3216</v>
      </c>
      <c r="I2208" s="41" t="s">
        <v>3217</v>
      </c>
      <c r="J2208" s="28" t="s">
        <v>3199</v>
      </c>
      <c r="K2208" s="9" t="s">
        <v>3215</v>
      </c>
      <c r="L2208" s="28">
        <v>29.882349999999999</v>
      </c>
      <c r="M2208" s="28">
        <v>66.901120000000006</v>
      </c>
      <c r="N2208" s="28" t="s">
        <v>6</v>
      </c>
      <c r="O2208" s="28" t="s">
        <v>932</v>
      </c>
      <c r="P2208" s="28" t="s">
        <v>8</v>
      </c>
      <c r="Q2208" s="9">
        <v>5</v>
      </c>
      <c r="R2208" s="9"/>
      <c r="S2208" s="9"/>
      <c r="T2208" s="28" t="s">
        <v>933</v>
      </c>
      <c r="U2208" s="28">
        <v>88125</v>
      </c>
      <c r="V2208" s="28" t="s">
        <v>258</v>
      </c>
      <c r="W2208" s="10" t="s">
        <v>107</v>
      </c>
      <c r="X2208" s="9"/>
    </row>
    <row r="2209" spans="1:24" s="4" customFormat="1" ht="80.099999999999994" customHeight="1" x14ac:dyDescent="0.25">
      <c r="A2209" s="9">
        <f t="shared" ref="A2209:B2224" si="674">A2208+1</f>
        <v>2140</v>
      </c>
      <c r="B2209" s="9">
        <f>B2208+1</f>
        <v>2</v>
      </c>
      <c r="C2209" s="9" t="s">
        <v>109</v>
      </c>
      <c r="D2209" s="10" t="s">
        <v>1636</v>
      </c>
      <c r="E2209" s="9" t="s">
        <v>1339</v>
      </c>
      <c r="F2209" s="9" t="s">
        <v>3218</v>
      </c>
      <c r="G2209" s="9" t="s">
        <v>1339</v>
      </c>
      <c r="H2209" s="9" t="s">
        <v>3166</v>
      </c>
      <c r="I2209" s="41" t="s">
        <v>3167</v>
      </c>
      <c r="J2209" s="28" t="s">
        <v>3199</v>
      </c>
      <c r="K2209" s="9" t="s">
        <v>3218</v>
      </c>
      <c r="L2209" s="9">
        <v>29.882210000000001</v>
      </c>
      <c r="M2209" s="9">
        <v>66.901049999999998</v>
      </c>
      <c r="N2209" s="28" t="s">
        <v>6</v>
      </c>
      <c r="O2209" s="28" t="s">
        <v>932</v>
      </c>
      <c r="P2209" s="28" t="s">
        <v>8</v>
      </c>
      <c r="Q2209" s="9">
        <v>10</v>
      </c>
      <c r="R2209" s="9"/>
      <c r="S2209" s="9"/>
      <c r="T2209" s="28" t="s">
        <v>933</v>
      </c>
      <c r="U2209" s="28">
        <v>176250</v>
      </c>
      <c r="V2209" s="28" t="s">
        <v>258</v>
      </c>
      <c r="W2209" s="10" t="s">
        <v>107</v>
      </c>
      <c r="X2209" s="9"/>
    </row>
    <row r="2210" spans="1:24" s="4" customFormat="1" ht="80.099999999999994" customHeight="1" x14ac:dyDescent="0.25">
      <c r="A2210" s="9">
        <f t="shared" si="674"/>
        <v>2141</v>
      </c>
      <c r="B2210" s="9">
        <f>B2209+1</f>
        <v>3</v>
      </c>
      <c r="C2210" s="9" t="s">
        <v>109</v>
      </c>
      <c r="D2210" s="10" t="s">
        <v>1636</v>
      </c>
      <c r="E2210" s="9" t="s">
        <v>1636</v>
      </c>
      <c r="F2210" s="9" t="s">
        <v>3219</v>
      </c>
      <c r="G2210" s="9" t="s">
        <v>3219</v>
      </c>
      <c r="H2210" s="9" t="s">
        <v>1898</v>
      </c>
      <c r="I2210" s="41" t="s">
        <v>3220</v>
      </c>
      <c r="J2210" s="28" t="s">
        <v>3199</v>
      </c>
      <c r="K2210" s="9" t="s">
        <v>3219</v>
      </c>
      <c r="L2210" s="9">
        <v>29.865100000000002</v>
      </c>
      <c r="M2210" s="9">
        <v>66.294120000000007</v>
      </c>
      <c r="N2210" s="28" t="s">
        <v>6</v>
      </c>
      <c r="O2210" s="28" t="s">
        <v>932</v>
      </c>
      <c r="P2210" s="28" t="s">
        <v>8</v>
      </c>
      <c r="Q2210" s="9">
        <v>5</v>
      </c>
      <c r="R2210" s="9"/>
      <c r="S2210" s="9"/>
      <c r="T2210" s="28" t="s">
        <v>933</v>
      </c>
      <c r="U2210" s="28">
        <v>88125</v>
      </c>
      <c r="V2210" s="28" t="s">
        <v>258</v>
      </c>
      <c r="W2210" s="10" t="s">
        <v>107</v>
      </c>
      <c r="X2210" s="9"/>
    </row>
    <row r="2211" spans="1:24" s="4" customFormat="1" ht="80.099999999999994" customHeight="1" x14ac:dyDescent="0.25">
      <c r="A2211" s="9">
        <f t="shared" ref="A2211" si="675">A2210+1</f>
        <v>2142</v>
      </c>
      <c r="B2211" s="9">
        <f t="shared" si="674"/>
        <v>4</v>
      </c>
      <c r="C2211" s="9" t="s">
        <v>109</v>
      </c>
      <c r="D2211" s="10" t="s">
        <v>1636</v>
      </c>
      <c r="E2211" s="9" t="s">
        <v>3221</v>
      </c>
      <c r="F2211" s="9" t="s">
        <v>3221</v>
      </c>
      <c r="G2211" s="9" t="s">
        <v>3221</v>
      </c>
      <c r="H2211" s="9" t="s">
        <v>3222</v>
      </c>
      <c r="I2211" s="41" t="s">
        <v>3223</v>
      </c>
      <c r="J2211" s="28" t="s">
        <v>3199</v>
      </c>
      <c r="K2211" s="9" t="s">
        <v>3221</v>
      </c>
      <c r="L2211" s="9">
        <v>29.574120000000001</v>
      </c>
      <c r="M2211" s="9">
        <v>66.480869999999996</v>
      </c>
      <c r="N2211" s="28" t="s">
        <v>6</v>
      </c>
      <c r="O2211" s="28" t="s">
        <v>932</v>
      </c>
      <c r="P2211" s="28" t="s">
        <v>8</v>
      </c>
      <c r="Q2211" s="9">
        <v>10</v>
      </c>
      <c r="R2211" s="9"/>
      <c r="S2211" s="9"/>
      <c r="T2211" s="28" t="s">
        <v>933</v>
      </c>
      <c r="U2211" s="28">
        <v>176250</v>
      </c>
      <c r="V2211" s="28" t="s">
        <v>258</v>
      </c>
      <c r="W2211" s="10" t="s">
        <v>107</v>
      </c>
      <c r="X2211" s="9"/>
    </row>
    <row r="2212" spans="1:24" s="4" customFormat="1" ht="80.099999999999994" customHeight="1" x14ac:dyDescent="0.25">
      <c r="A2212" s="9">
        <f t="shared" ref="A2212" si="676">A2211+1</f>
        <v>2143</v>
      </c>
      <c r="B2212" s="9">
        <f t="shared" si="674"/>
        <v>5</v>
      </c>
      <c r="C2212" s="9" t="s">
        <v>109</v>
      </c>
      <c r="D2212" s="10" t="s">
        <v>1636</v>
      </c>
      <c r="E2212" s="9" t="s">
        <v>1636</v>
      </c>
      <c r="F2212" s="9" t="s">
        <v>3212</v>
      </c>
      <c r="G2212" s="9" t="s">
        <v>3212</v>
      </c>
      <c r="H2212" s="9" t="s">
        <v>3023</v>
      </c>
      <c r="I2212" s="41" t="s">
        <v>3224</v>
      </c>
      <c r="J2212" s="28" t="s">
        <v>3199</v>
      </c>
      <c r="K2212" s="9" t="s">
        <v>3225</v>
      </c>
      <c r="L2212" s="9">
        <v>30.090340000000001</v>
      </c>
      <c r="M2212" s="9">
        <v>66.7761</v>
      </c>
      <c r="N2212" s="28" t="s">
        <v>6</v>
      </c>
      <c r="O2212" s="28" t="s">
        <v>932</v>
      </c>
      <c r="P2212" s="28" t="s">
        <v>8</v>
      </c>
      <c r="Q2212" s="9">
        <v>5</v>
      </c>
      <c r="R2212" s="9"/>
      <c r="S2212" s="9"/>
      <c r="T2212" s="28" t="s">
        <v>933</v>
      </c>
      <c r="U2212" s="28">
        <v>88125</v>
      </c>
      <c r="V2212" s="28" t="s">
        <v>258</v>
      </c>
      <c r="W2212" s="10" t="s">
        <v>107</v>
      </c>
      <c r="X2212" s="9"/>
    </row>
    <row r="2213" spans="1:24" s="4" customFormat="1" ht="80.099999999999994" customHeight="1" x14ac:dyDescent="0.25">
      <c r="A2213" s="9">
        <f t="shared" ref="A2213" si="677">A2212+1</f>
        <v>2144</v>
      </c>
      <c r="B2213" s="9">
        <f t="shared" si="674"/>
        <v>6</v>
      </c>
      <c r="C2213" s="9" t="s">
        <v>109</v>
      </c>
      <c r="D2213" s="10" t="s">
        <v>1636</v>
      </c>
      <c r="E2213" s="9" t="s">
        <v>1636</v>
      </c>
      <c r="F2213" s="9" t="s">
        <v>3226</v>
      </c>
      <c r="G2213" s="9" t="s">
        <v>3226</v>
      </c>
      <c r="H2213" s="9" t="s">
        <v>3227</v>
      </c>
      <c r="I2213" s="41" t="s">
        <v>3228</v>
      </c>
      <c r="J2213" s="28" t="s">
        <v>3199</v>
      </c>
      <c r="K2213" s="9" t="s">
        <v>3229</v>
      </c>
      <c r="L2213" s="9">
        <v>29.885400000000001</v>
      </c>
      <c r="M2213" s="9">
        <v>66.57405</v>
      </c>
      <c r="N2213" s="28" t="s">
        <v>6</v>
      </c>
      <c r="O2213" s="28" t="s">
        <v>932</v>
      </c>
      <c r="P2213" s="28" t="s">
        <v>8</v>
      </c>
      <c r="Q2213" s="9">
        <v>5</v>
      </c>
      <c r="R2213" s="9"/>
      <c r="S2213" s="9"/>
      <c r="T2213" s="28" t="s">
        <v>933</v>
      </c>
      <c r="U2213" s="28">
        <v>88125</v>
      </c>
      <c r="V2213" s="28" t="s">
        <v>258</v>
      </c>
      <c r="W2213" s="10" t="s">
        <v>107</v>
      </c>
      <c r="X2213" s="9"/>
    </row>
    <row r="2214" spans="1:24" s="4" customFormat="1" ht="80.099999999999994" customHeight="1" x14ac:dyDescent="0.25">
      <c r="A2214" s="9">
        <f t="shared" ref="A2214" si="678">A2213+1</f>
        <v>2145</v>
      </c>
      <c r="B2214" s="9">
        <f t="shared" si="674"/>
        <v>7</v>
      </c>
      <c r="C2214" s="9" t="s">
        <v>109</v>
      </c>
      <c r="D2214" s="10" t="s">
        <v>1636</v>
      </c>
      <c r="E2214" s="9" t="s">
        <v>1636</v>
      </c>
      <c r="F2214" s="9" t="s">
        <v>3230</v>
      </c>
      <c r="G2214" s="9" t="s">
        <v>3230</v>
      </c>
      <c r="H2214" s="9" t="s">
        <v>3231</v>
      </c>
      <c r="I2214" s="41" t="s">
        <v>3232</v>
      </c>
      <c r="J2214" s="28" t="s">
        <v>3199</v>
      </c>
      <c r="K2214" s="9" t="s">
        <v>3230</v>
      </c>
      <c r="L2214" s="9">
        <v>29.372240999999999</v>
      </c>
      <c r="M2214" s="9">
        <v>66.272271000000003</v>
      </c>
      <c r="N2214" s="28" t="s">
        <v>6</v>
      </c>
      <c r="O2214" s="28" t="s">
        <v>932</v>
      </c>
      <c r="P2214" s="28" t="s">
        <v>8</v>
      </c>
      <c r="Q2214" s="9">
        <v>10</v>
      </c>
      <c r="R2214" s="9"/>
      <c r="S2214" s="9"/>
      <c r="T2214" s="28" t="s">
        <v>933</v>
      </c>
      <c r="U2214" s="28">
        <v>176250</v>
      </c>
      <c r="V2214" s="28" t="s">
        <v>258</v>
      </c>
      <c r="W2214" s="10" t="s">
        <v>107</v>
      </c>
      <c r="X2214" s="9"/>
    </row>
    <row r="2215" spans="1:24" s="4" customFormat="1" ht="80.099999999999994" customHeight="1" x14ac:dyDescent="0.25">
      <c r="A2215" s="9">
        <f t="shared" ref="A2215" si="679">A2214+1</f>
        <v>2146</v>
      </c>
      <c r="B2215" s="9">
        <f t="shared" si="674"/>
        <v>8</v>
      </c>
      <c r="C2215" s="9" t="s">
        <v>109</v>
      </c>
      <c r="D2215" s="10" t="s">
        <v>1636</v>
      </c>
      <c r="E2215" s="9" t="s">
        <v>1339</v>
      </c>
      <c r="F2215" s="9" t="s">
        <v>3233</v>
      </c>
      <c r="G2215" s="9" t="s">
        <v>3233</v>
      </c>
      <c r="H2215" s="9" t="s">
        <v>3234</v>
      </c>
      <c r="I2215" s="41" t="s">
        <v>3742</v>
      </c>
      <c r="J2215" s="28" t="s">
        <v>3199</v>
      </c>
      <c r="K2215" s="9" t="s">
        <v>3233</v>
      </c>
      <c r="L2215" s="9">
        <v>29.894105</v>
      </c>
      <c r="M2215" s="9">
        <v>67.812124999999995</v>
      </c>
      <c r="N2215" s="28" t="s">
        <v>6</v>
      </c>
      <c r="O2215" s="28" t="s">
        <v>932</v>
      </c>
      <c r="P2215" s="28" t="s">
        <v>8</v>
      </c>
      <c r="Q2215" s="9">
        <v>10</v>
      </c>
      <c r="R2215" s="9"/>
      <c r="S2215" s="9"/>
      <c r="T2215" s="28" t="s">
        <v>933</v>
      </c>
      <c r="U2215" s="28">
        <v>176195</v>
      </c>
      <c r="V2215" s="28" t="s">
        <v>258</v>
      </c>
      <c r="W2215" s="10" t="s">
        <v>107</v>
      </c>
      <c r="X2215" s="9"/>
    </row>
    <row r="2216" spans="1:24" s="4" customFormat="1" ht="80.099999999999994" customHeight="1" x14ac:dyDescent="0.25">
      <c r="A2216" s="9">
        <f t="shared" ref="A2216" si="680">A2215+1</f>
        <v>2147</v>
      </c>
      <c r="B2216" s="9">
        <f t="shared" si="674"/>
        <v>9</v>
      </c>
      <c r="C2216" s="9" t="s">
        <v>109</v>
      </c>
      <c r="D2216" s="10" t="s">
        <v>1636</v>
      </c>
      <c r="E2216" s="9" t="s">
        <v>3221</v>
      </c>
      <c r="F2216" s="9" t="s">
        <v>3221</v>
      </c>
      <c r="G2216" s="9" t="s">
        <v>3221</v>
      </c>
      <c r="H2216" s="9" t="s">
        <v>3235</v>
      </c>
      <c r="I2216" s="41" t="s">
        <v>3236</v>
      </c>
      <c r="J2216" s="28" t="s">
        <v>3199</v>
      </c>
      <c r="K2216" s="9" t="s">
        <v>3221</v>
      </c>
      <c r="L2216" s="9">
        <v>29.577449999999999</v>
      </c>
      <c r="M2216" s="9">
        <v>66.726200000000006</v>
      </c>
      <c r="N2216" s="28" t="s">
        <v>6</v>
      </c>
      <c r="O2216" s="28" t="s">
        <v>932</v>
      </c>
      <c r="P2216" s="28" t="s">
        <v>8</v>
      </c>
      <c r="Q2216" s="9">
        <v>5</v>
      </c>
      <c r="R2216" s="9"/>
      <c r="S2216" s="9"/>
      <c r="T2216" s="28" t="s">
        <v>933</v>
      </c>
      <c r="U2216" s="28">
        <v>88125</v>
      </c>
      <c r="V2216" s="28" t="s">
        <v>258</v>
      </c>
      <c r="W2216" s="10" t="s">
        <v>107</v>
      </c>
      <c r="X2216" s="9"/>
    </row>
    <row r="2217" spans="1:24" s="4" customFormat="1" ht="80.099999999999994" customHeight="1" x14ac:dyDescent="0.25">
      <c r="A2217" s="9">
        <f t="shared" ref="A2217" si="681">A2216+1</f>
        <v>2148</v>
      </c>
      <c r="B2217" s="9">
        <f t="shared" si="674"/>
        <v>10</v>
      </c>
      <c r="C2217" s="9" t="s">
        <v>109</v>
      </c>
      <c r="D2217" s="10" t="s">
        <v>1636</v>
      </c>
      <c r="E2217" s="9" t="s">
        <v>1636</v>
      </c>
      <c r="F2217" s="9" t="s">
        <v>3237</v>
      </c>
      <c r="G2217" s="9" t="s">
        <v>2255</v>
      </c>
      <c r="H2217" s="9" t="s">
        <v>3238</v>
      </c>
      <c r="I2217" s="41" t="s">
        <v>3239</v>
      </c>
      <c r="J2217" s="28" t="s">
        <v>3199</v>
      </c>
      <c r="K2217" s="9" t="s">
        <v>3237</v>
      </c>
      <c r="L2217" s="9">
        <v>29.783760999999998</v>
      </c>
      <c r="M2217" s="9">
        <v>66.856694000000005</v>
      </c>
      <c r="N2217" s="28" t="s">
        <v>6</v>
      </c>
      <c r="O2217" s="28" t="s">
        <v>932</v>
      </c>
      <c r="P2217" s="28" t="s">
        <v>8</v>
      </c>
      <c r="Q2217" s="9">
        <v>5</v>
      </c>
      <c r="R2217" s="9"/>
      <c r="S2217" s="9"/>
      <c r="T2217" s="28" t="s">
        <v>933</v>
      </c>
      <c r="U2217" s="28">
        <v>88125</v>
      </c>
      <c r="V2217" s="28" t="s">
        <v>258</v>
      </c>
      <c r="W2217" s="10" t="s">
        <v>107</v>
      </c>
      <c r="X2217" s="9"/>
    </row>
    <row r="2218" spans="1:24" s="4" customFormat="1" ht="80.099999999999994" customHeight="1" x14ac:dyDescent="0.25">
      <c r="A2218" s="9">
        <f t="shared" ref="A2218" si="682">A2217+1</f>
        <v>2149</v>
      </c>
      <c r="B2218" s="9">
        <f t="shared" si="674"/>
        <v>11</v>
      </c>
      <c r="C2218" s="9" t="s">
        <v>109</v>
      </c>
      <c r="D2218" s="10" t="s">
        <v>1636</v>
      </c>
      <c r="E2218" s="9" t="s">
        <v>1636</v>
      </c>
      <c r="F2218" s="9" t="s">
        <v>3240</v>
      </c>
      <c r="G2218" s="9" t="s">
        <v>3240</v>
      </c>
      <c r="H2218" s="9" t="s">
        <v>3241</v>
      </c>
      <c r="I2218" s="41" t="s">
        <v>3242</v>
      </c>
      <c r="J2218" s="28" t="s">
        <v>3199</v>
      </c>
      <c r="K2218" s="9" t="s">
        <v>3240</v>
      </c>
      <c r="L2218" s="9">
        <v>29.811871</v>
      </c>
      <c r="M2218" s="9">
        <v>66.919151999999997</v>
      </c>
      <c r="N2218" s="28" t="s">
        <v>6</v>
      </c>
      <c r="O2218" s="28" t="s">
        <v>932</v>
      </c>
      <c r="P2218" s="28" t="s">
        <v>8</v>
      </c>
      <c r="Q2218" s="9">
        <v>5</v>
      </c>
      <c r="R2218" s="9"/>
      <c r="S2218" s="9"/>
      <c r="T2218" s="28" t="s">
        <v>933</v>
      </c>
      <c r="U2218" s="28">
        <v>88125</v>
      </c>
      <c r="V2218" s="28" t="s">
        <v>258</v>
      </c>
      <c r="W2218" s="10" t="s">
        <v>107</v>
      </c>
      <c r="X2218" s="9"/>
    </row>
    <row r="2219" spans="1:24" s="4" customFormat="1" ht="80.099999999999994" customHeight="1" x14ac:dyDescent="0.25">
      <c r="A2219" s="9">
        <f t="shared" ref="A2219" si="683">A2218+1</f>
        <v>2150</v>
      </c>
      <c r="B2219" s="9">
        <f t="shared" si="674"/>
        <v>12</v>
      </c>
      <c r="C2219" s="9" t="s">
        <v>109</v>
      </c>
      <c r="D2219" s="10" t="s">
        <v>1636</v>
      </c>
      <c r="E2219" s="9" t="s">
        <v>1636</v>
      </c>
      <c r="F2219" s="9" t="s">
        <v>3226</v>
      </c>
      <c r="G2219" s="9" t="s">
        <v>3226</v>
      </c>
      <c r="H2219" s="9" t="s">
        <v>3243</v>
      </c>
      <c r="I2219" s="41" t="s">
        <v>3244</v>
      </c>
      <c r="J2219" s="28" t="s">
        <v>3199</v>
      </c>
      <c r="K2219" s="9" t="s">
        <v>3226</v>
      </c>
      <c r="L2219" s="9">
        <v>29.872067000000001</v>
      </c>
      <c r="M2219" s="9">
        <v>66.847576000000004</v>
      </c>
      <c r="N2219" s="28" t="s">
        <v>6</v>
      </c>
      <c r="O2219" s="28" t="s">
        <v>932</v>
      </c>
      <c r="P2219" s="28" t="s">
        <v>8</v>
      </c>
      <c r="Q2219" s="9">
        <v>5</v>
      </c>
      <c r="R2219" s="9"/>
      <c r="S2219" s="9"/>
      <c r="T2219" s="28" t="s">
        <v>933</v>
      </c>
      <c r="U2219" s="28">
        <v>88125</v>
      </c>
      <c r="V2219" s="28" t="s">
        <v>258</v>
      </c>
      <c r="W2219" s="10" t="s">
        <v>107</v>
      </c>
      <c r="X2219" s="9"/>
    </row>
    <row r="2220" spans="1:24" s="4" customFormat="1" ht="80.099999999999994" customHeight="1" x14ac:dyDescent="0.25">
      <c r="A2220" s="9">
        <f t="shared" ref="A2220" si="684">A2219+1</f>
        <v>2151</v>
      </c>
      <c r="B2220" s="9">
        <f t="shared" si="674"/>
        <v>13</v>
      </c>
      <c r="C2220" s="9" t="s">
        <v>109</v>
      </c>
      <c r="D2220" s="10" t="s">
        <v>1636</v>
      </c>
      <c r="E2220" s="9" t="s">
        <v>1636</v>
      </c>
      <c r="F2220" s="9" t="s">
        <v>3124</v>
      </c>
      <c r="G2220" s="9" t="s">
        <v>3124</v>
      </c>
      <c r="H2220" s="9" t="s">
        <v>3125</v>
      </c>
      <c r="I2220" s="41" t="s">
        <v>3245</v>
      </c>
      <c r="J2220" s="28" t="s">
        <v>3199</v>
      </c>
      <c r="K2220" s="9" t="s">
        <v>3124</v>
      </c>
      <c r="L2220" s="9">
        <v>29.661830999999999</v>
      </c>
      <c r="M2220" s="9">
        <v>66.796611999999996</v>
      </c>
      <c r="N2220" s="28" t="s">
        <v>6</v>
      </c>
      <c r="O2220" s="28" t="s">
        <v>932</v>
      </c>
      <c r="P2220" s="28" t="s">
        <v>8</v>
      </c>
      <c r="Q2220" s="9">
        <v>10</v>
      </c>
      <c r="R2220" s="9"/>
      <c r="S2220" s="9"/>
      <c r="T2220" s="28" t="s">
        <v>933</v>
      </c>
      <c r="U2220" s="28">
        <v>176250</v>
      </c>
      <c r="V2220" s="28" t="s">
        <v>258</v>
      </c>
      <c r="W2220" s="10" t="s">
        <v>107</v>
      </c>
      <c r="X2220" s="9"/>
    </row>
    <row r="2221" spans="1:24" s="4" customFormat="1" ht="80.099999999999994" customHeight="1" x14ac:dyDescent="0.25">
      <c r="A2221" s="9">
        <f t="shared" ref="A2221" si="685">A2220+1</f>
        <v>2152</v>
      </c>
      <c r="B2221" s="9">
        <f t="shared" si="674"/>
        <v>14</v>
      </c>
      <c r="C2221" s="9" t="s">
        <v>109</v>
      </c>
      <c r="D2221" s="10" t="s">
        <v>1636</v>
      </c>
      <c r="E2221" s="9" t="s">
        <v>3221</v>
      </c>
      <c r="F2221" s="9" t="s">
        <v>3221</v>
      </c>
      <c r="G2221" s="9" t="s">
        <v>3221</v>
      </c>
      <c r="H2221" s="9" t="s">
        <v>3246</v>
      </c>
      <c r="I2221" s="41" t="s">
        <v>3247</v>
      </c>
      <c r="J2221" s="28" t="s">
        <v>3199</v>
      </c>
      <c r="K2221" s="9" t="s">
        <v>3221</v>
      </c>
      <c r="L2221" s="9">
        <v>29.742719000000001</v>
      </c>
      <c r="M2221" s="9">
        <v>66.795883000000003</v>
      </c>
      <c r="N2221" s="28" t="s">
        <v>6</v>
      </c>
      <c r="O2221" s="28" t="s">
        <v>932</v>
      </c>
      <c r="P2221" s="28" t="s">
        <v>8</v>
      </c>
      <c r="Q2221" s="9">
        <v>5</v>
      </c>
      <c r="R2221" s="9"/>
      <c r="S2221" s="9"/>
      <c r="T2221" s="28" t="s">
        <v>933</v>
      </c>
      <c r="U2221" s="28">
        <v>88125</v>
      </c>
      <c r="V2221" s="28" t="s">
        <v>258</v>
      </c>
      <c r="W2221" s="10" t="s">
        <v>107</v>
      </c>
      <c r="X2221" s="9"/>
    </row>
    <row r="2222" spans="1:24" s="4" customFormat="1" ht="80.099999999999994" customHeight="1" x14ac:dyDescent="0.25">
      <c r="A2222" s="9">
        <f t="shared" ref="A2222" si="686">A2221+1</f>
        <v>2153</v>
      </c>
      <c r="B2222" s="9">
        <f t="shared" si="674"/>
        <v>15</v>
      </c>
      <c r="C2222" s="9" t="s">
        <v>109</v>
      </c>
      <c r="D2222" s="10" t="s">
        <v>1636</v>
      </c>
      <c r="E2222" s="9" t="s">
        <v>1636</v>
      </c>
      <c r="F2222" s="9" t="s">
        <v>3212</v>
      </c>
      <c r="G2222" s="9" t="s">
        <v>3212</v>
      </c>
      <c r="H2222" s="9" t="s">
        <v>3248</v>
      </c>
      <c r="I2222" s="41" t="s">
        <v>3249</v>
      </c>
      <c r="J2222" s="28" t="s">
        <v>3199</v>
      </c>
      <c r="K2222" s="9" t="s">
        <v>3212</v>
      </c>
      <c r="L2222" s="9">
        <v>29.925529999999998</v>
      </c>
      <c r="M2222" s="9">
        <v>66.774510000000006</v>
      </c>
      <c r="N2222" s="28" t="s">
        <v>6</v>
      </c>
      <c r="O2222" s="28" t="s">
        <v>932</v>
      </c>
      <c r="P2222" s="28" t="s">
        <v>8</v>
      </c>
      <c r="Q2222" s="9">
        <v>5</v>
      </c>
      <c r="R2222" s="9"/>
      <c r="S2222" s="9"/>
      <c r="T2222" s="28" t="s">
        <v>933</v>
      </c>
      <c r="U2222" s="28">
        <v>88125</v>
      </c>
      <c r="V2222" s="28" t="s">
        <v>258</v>
      </c>
      <c r="W2222" s="10" t="s">
        <v>107</v>
      </c>
      <c r="X2222" s="9"/>
    </row>
    <row r="2223" spans="1:24" s="4" customFormat="1" ht="80.099999999999994" customHeight="1" x14ac:dyDescent="0.25">
      <c r="A2223" s="9">
        <f t="shared" ref="A2223" si="687">A2222+1</f>
        <v>2154</v>
      </c>
      <c r="B2223" s="9">
        <f t="shared" si="674"/>
        <v>16</v>
      </c>
      <c r="C2223" s="9" t="s">
        <v>109</v>
      </c>
      <c r="D2223" s="10" t="s">
        <v>1636</v>
      </c>
      <c r="E2223" s="9" t="s">
        <v>1636</v>
      </c>
      <c r="F2223" s="9" t="s">
        <v>2261</v>
      </c>
      <c r="G2223" s="9" t="s">
        <v>1636</v>
      </c>
      <c r="H2223" s="9" t="s">
        <v>3250</v>
      </c>
      <c r="I2223" s="41" t="s">
        <v>3251</v>
      </c>
      <c r="J2223" s="28" t="s">
        <v>3199</v>
      </c>
      <c r="K2223" s="9" t="s">
        <v>2261</v>
      </c>
      <c r="L2223" s="9">
        <v>29.789840000000002</v>
      </c>
      <c r="M2223" s="9">
        <v>66.882099999999994</v>
      </c>
      <c r="N2223" s="28" t="s">
        <v>6</v>
      </c>
      <c r="O2223" s="28" t="s">
        <v>932</v>
      </c>
      <c r="P2223" s="28" t="s">
        <v>8</v>
      </c>
      <c r="Q2223" s="9">
        <v>5</v>
      </c>
      <c r="R2223" s="9"/>
      <c r="S2223" s="9"/>
      <c r="T2223" s="28" t="s">
        <v>933</v>
      </c>
      <c r="U2223" s="28">
        <v>88125</v>
      </c>
      <c r="V2223" s="28" t="s">
        <v>258</v>
      </c>
      <c r="W2223" s="10" t="s">
        <v>107</v>
      </c>
      <c r="X2223" s="9"/>
    </row>
    <row r="2224" spans="1:24" s="4" customFormat="1" ht="80.099999999999994" customHeight="1" x14ac:dyDescent="0.25">
      <c r="A2224" s="9">
        <f t="shared" ref="A2224" si="688">A2223+1</f>
        <v>2155</v>
      </c>
      <c r="B2224" s="9">
        <f t="shared" si="674"/>
        <v>17</v>
      </c>
      <c r="C2224" s="9" t="s">
        <v>109</v>
      </c>
      <c r="D2224" s="10" t="s">
        <v>1636</v>
      </c>
      <c r="E2224" s="9" t="s">
        <v>1636</v>
      </c>
      <c r="F2224" s="9" t="s">
        <v>3252</v>
      </c>
      <c r="G2224" s="9" t="s">
        <v>1636</v>
      </c>
      <c r="H2224" s="9" t="s">
        <v>2966</v>
      </c>
      <c r="I2224" s="41" t="s">
        <v>3253</v>
      </c>
      <c r="J2224" s="28" t="s">
        <v>3199</v>
      </c>
      <c r="K2224" s="9" t="s">
        <v>3252</v>
      </c>
      <c r="L2224" s="9">
        <v>29.789650000000002</v>
      </c>
      <c r="M2224" s="9">
        <v>66.580010000000001</v>
      </c>
      <c r="N2224" s="28" t="s">
        <v>6</v>
      </c>
      <c r="O2224" s="28" t="s">
        <v>932</v>
      </c>
      <c r="P2224" s="28" t="s">
        <v>8</v>
      </c>
      <c r="Q2224" s="9"/>
      <c r="R2224" s="9"/>
      <c r="S2224" s="9">
        <v>8</v>
      </c>
      <c r="T2224" s="28" t="s">
        <v>933</v>
      </c>
      <c r="U2224" s="28">
        <v>102000</v>
      </c>
      <c r="V2224" s="28" t="s">
        <v>258</v>
      </c>
      <c r="W2224" s="10" t="s">
        <v>107</v>
      </c>
      <c r="X2224" s="9"/>
    </row>
    <row r="2225" spans="1:24" s="4" customFormat="1" ht="80.099999999999994" customHeight="1" x14ac:dyDescent="0.25">
      <c r="A2225" s="9">
        <f t="shared" ref="A2225" si="689">A2224+1</f>
        <v>2156</v>
      </c>
      <c r="B2225" s="9">
        <f t="shared" ref="B2225:B2240" si="690">B2224+1</f>
        <v>18</v>
      </c>
      <c r="C2225" s="9" t="s">
        <v>109</v>
      </c>
      <c r="D2225" s="10" t="s">
        <v>1636</v>
      </c>
      <c r="E2225" s="9" t="s">
        <v>1636</v>
      </c>
      <c r="F2225" s="9" t="s">
        <v>3237</v>
      </c>
      <c r="G2225" s="9" t="s">
        <v>1636</v>
      </c>
      <c r="H2225" s="9" t="s">
        <v>3254</v>
      </c>
      <c r="I2225" s="41" t="s">
        <v>3152</v>
      </c>
      <c r="J2225" s="28" t="s">
        <v>3199</v>
      </c>
      <c r="K2225" s="9" t="s">
        <v>3237</v>
      </c>
      <c r="L2225" s="9">
        <v>29.783760999999998</v>
      </c>
      <c r="M2225" s="9">
        <v>66.556894</v>
      </c>
      <c r="N2225" s="28" t="s">
        <v>6</v>
      </c>
      <c r="O2225" s="28" t="s">
        <v>932</v>
      </c>
      <c r="P2225" s="28" t="s">
        <v>8</v>
      </c>
      <c r="Q2225" s="9"/>
      <c r="R2225" s="9"/>
      <c r="S2225" s="9">
        <v>8</v>
      </c>
      <c r="T2225" s="28" t="s">
        <v>933</v>
      </c>
      <c r="U2225" s="28">
        <v>102000</v>
      </c>
      <c r="V2225" s="28" t="s">
        <v>258</v>
      </c>
      <c r="W2225" s="10" t="s">
        <v>107</v>
      </c>
      <c r="X2225" s="9"/>
    </row>
    <row r="2226" spans="1:24" s="4" customFormat="1" ht="80.099999999999994" customHeight="1" x14ac:dyDescent="0.25">
      <c r="A2226" s="9">
        <f t="shared" ref="A2226" si="691">A2225+1</f>
        <v>2157</v>
      </c>
      <c r="B2226" s="9">
        <f t="shared" si="690"/>
        <v>19</v>
      </c>
      <c r="C2226" s="9" t="s">
        <v>109</v>
      </c>
      <c r="D2226" s="10" t="s">
        <v>1636</v>
      </c>
      <c r="E2226" s="9" t="s">
        <v>1636</v>
      </c>
      <c r="F2226" s="9" t="s">
        <v>3237</v>
      </c>
      <c r="G2226" s="9" t="s">
        <v>1636</v>
      </c>
      <c r="H2226" s="9" t="s">
        <v>745</v>
      </c>
      <c r="I2226" s="41" t="s">
        <v>3255</v>
      </c>
      <c r="J2226" s="28" t="s">
        <v>3199</v>
      </c>
      <c r="K2226" s="9" t="s">
        <v>3237</v>
      </c>
      <c r="L2226" s="9">
        <v>29.783750999999999</v>
      </c>
      <c r="M2226" s="9">
        <v>66.558884000000006</v>
      </c>
      <c r="N2226" s="28" t="s">
        <v>6</v>
      </c>
      <c r="O2226" s="28" t="s">
        <v>932</v>
      </c>
      <c r="P2226" s="28" t="s">
        <v>8</v>
      </c>
      <c r="Q2226" s="9"/>
      <c r="R2226" s="9"/>
      <c r="S2226" s="9">
        <v>7</v>
      </c>
      <c r="T2226" s="28" t="s">
        <v>933</v>
      </c>
      <c r="U2226" s="28">
        <v>89250</v>
      </c>
      <c r="V2226" s="28" t="s">
        <v>258</v>
      </c>
      <c r="W2226" s="10" t="s">
        <v>107</v>
      </c>
      <c r="X2226" s="9"/>
    </row>
    <row r="2227" spans="1:24" s="4" customFormat="1" ht="80.099999999999994" customHeight="1" x14ac:dyDescent="0.25">
      <c r="A2227" s="9">
        <f t="shared" ref="A2227" si="692">A2226+1</f>
        <v>2158</v>
      </c>
      <c r="B2227" s="9">
        <f t="shared" si="690"/>
        <v>20</v>
      </c>
      <c r="C2227" s="9" t="s">
        <v>109</v>
      </c>
      <c r="D2227" s="10" t="s">
        <v>1636</v>
      </c>
      <c r="E2227" s="9" t="s">
        <v>1636</v>
      </c>
      <c r="F2227" s="9" t="s">
        <v>3256</v>
      </c>
      <c r="G2227" s="9" t="s">
        <v>1636</v>
      </c>
      <c r="H2227" s="9" t="s">
        <v>3257</v>
      </c>
      <c r="I2227" s="41" t="s">
        <v>3224</v>
      </c>
      <c r="J2227" s="28" t="s">
        <v>3199</v>
      </c>
      <c r="K2227" s="9" t="s">
        <v>3256</v>
      </c>
      <c r="L2227" s="9">
        <v>29.343720000000001</v>
      </c>
      <c r="M2227" s="9">
        <v>66.446100000000001</v>
      </c>
      <c r="N2227" s="28" t="s">
        <v>6</v>
      </c>
      <c r="O2227" s="28" t="s">
        <v>932</v>
      </c>
      <c r="P2227" s="28" t="s">
        <v>8</v>
      </c>
      <c r="Q2227" s="9"/>
      <c r="R2227" s="9"/>
      <c r="S2227" s="9">
        <v>6</v>
      </c>
      <c r="T2227" s="28" t="s">
        <v>933</v>
      </c>
      <c r="U2227" s="28">
        <v>76500</v>
      </c>
      <c r="V2227" s="28" t="s">
        <v>258</v>
      </c>
      <c r="W2227" s="10" t="s">
        <v>107</v>
      </c>
      <c r="X2227" s="9"/>
    </row>
    <row r="2228" spans="1:24" s="4" customFormat="1" ht="80.099999999999994" customHeight="1" x14ac:dyDescent="0.25">
      <c r="A2228" s="9">
        <f t="shared" ref="A2228" si="693">A2227+1</f>
        <v>2159</v>
      </c>
      <c r="B2228" s="9">
        <f t="shared" si="690"/>
        <v>21</v>
      </c>
      <c r="C2228" s="9" t="s">
        <v>109</v>
      </c>
      <c r="D2228" s="10" t="s">
        <v>1636</v>
      </c>
      <c r="E2228" s="9" t="s">
        <v>1636</v>
      </c>
      <c r="F2228" s="9" t="s">
        <v>3256</v>
      </c>
      <c r="G2228" s="9" t="s">
        <v>1636</v>
      </c>
      <c r="H2228" s="9" t="s">
        <v>3258</v>
      </c>
      <c r="I2228" s="41" t="s">
        <v>3259</v>
      </c>
      <c r="J2228" s="28" t="s">
        <v>3199</v>
      </c>
      <c r="K2228" s="9" t="s">
        <v>3256</v>
      </c>
      <c r="L2228" s="9">
        <v>29.54373</v>
      </c>
      <c r="M2228" s="9">
        <v>66.446399999999997</v>
      </c>
      <c r="N2228" s="28" t="s">
        <v>6</v>
      </c>
      <c r="O2228" s="28" t="s">
        <v>932</v>
      </c>
      <c r="P2228" s="28" t="s">
        <v>8</v>
      </c>
      <c r="Q2228" s="9"/>
      <c r="R2228" s="9"/>
      <c r="S2228" s="9">
        <v>5</v>
      </c>
      <c r="T2228" s="28" t="s">
        <v>933</v>
      </c>
      <c r="U2228" s="28">
        <v>63750</v>
      </c>
      <c r="V2228" s="28" t="s">
        <v>258</v>
      </c>
      <c r="W2228" s="10" t="s">
        <v>107</v>
      </c>
      <c r="X2228" s="9"/>
    </row>
    <row r="2229" spans="1:24" s="4" customFormat="1" ht="80.099999999999994" customHeight="1" x14ac:dyDescent="0.25">
      <c r="A2229" s="9">
        <f t="shared" ref="A2229" si="694">A2228+1</f>
        <v>2160</v>
      </c>
      <c r="B2229" s="9">
        <f t="shared" si="690"/>
        <v>22</v>
      </c>
      <c r="C2229" s="9" t="s">
        <v>109</v>
      </c>
      <c r="D2229" s="10" t="s">
        <v>1636</v>
      </c>
      <c r="E2229" s="9" t="s">
        <v>1636</v>
      </c>
      <c r="F2229" s="9" t="s">
        <v>3221</v>
      </c>
      <c r="G2229" s="9" t="s">
        <v>1636</v>
      </c>
      <c r="H2229" s="9" t="s">
        <v>3260</v>
      </c>
      <c r="I2229" s="41" t="s">
        <v>3261</v>
      </c>
      <c r="J2229" s="28" t="s">
        <v>3199</v>
      </c>
      <c r="K2229" s="9" t="s">
        <v>3221</v>
      </c>
      <c r="L2229" s="9">
        <v>29.57742</v>
      </c>
      <c r="M2229" s="9">
        <v>66.725899999999996</v>
      </c>
      <c r="N2229" s="28" t="s">
        <v>6</v>
      </c>
      <c r="O2229" s="28" t="s">
        <v>932</v>
      </c>
      <c r="P2229" s="28" t="s">
        <v>8</v>
      </c>
      <c r="Q2229" s="9"/>
      <c r="R2229" s="9"/>
      <c r="S2229" s="9">
        <v>6</v>
      </c>
      <c r="T2229" s="28" t="s">
        <v>933</v>
      </c>
      <c r="U2229" s="28">
        <v>76500</v>
      </c>
      <c r="V2229" s="28" t="s">
        <v>258</v>
      </c>
      <c r="W2229" s="10" t="s">
        <v>107</v>
      </c>
      <c r="X2229" s="9"/>
    </row>
    <row r="2230" spans="1:24" s="4" customFormat="1" ht="80.099999999999994" customHeight="1" x14ac:dyDescent="0.25">
      <c r="A2230" s="9">
        <f t="shared" ref="A2230" si="695">A2229+1</f>
        <v>2161</v>
      </c>
      <c r="B2230" s="9">
        <f t="shared" si="690"/>
        <v>23</v>
      </c>
      <c r="C2230" s="9" t="s">
        <v>109</v>
      </c>
      <c r="D2230" s="10" t="s">
        <v>1636</v>
      </c>
      <c r="E2230" s="9" t="s">
        <v>1636</v>
      </c>
      <c r="F2230" s="9" t="s">
        <v>3262</v>
      </c>
      <c r="G2230" s="9" t="s">
        <v>1636</v>
      </c>
      <c r="H2230" s="9" t="s">
        <v>3263</v>
      </c>
      <c r="I2230" s="41" t="s">
        <v>3264</v>
      </c>
      <c r="J2230" s="28" t="s">
        <v>3199</v>
      </c>
      <c r="K2230" s="9" t="s">
        <v>3262</v>
      </c>
      <c r="L2230" s="9">
        <v>29.57743</v>
      </c>
      <c r="M2230" s="9">
        <v>66.7256</v>
      </c>
      <c r="N2230" s="28" t="s">
        <v>6</v>
      </c>
      <c r="O2230" s="28" t="s">
        <v>932</v>
      </c>
      <c r="P2230" s="28" t="s">
        <v>8</v>
      </c>
      <c r="Q2230" s="9"/>
      <c r="R2230" s="9"/>
      <c r="S2230" s="9">
        <v>5</v>
      </c>
      <c r="T2230" s="28" t="s">
        <v>933</v>
      </c>
      <c r="U2230" s="28">
        <v>63750</v>
      </c>
      <c r="V2230" s="28" t="s">
        <v>258</v>
      </c>
      <c r="W2230" s="10" t="s">
        <v>107</v>
      </c>
      <c r="X2230" s="9"/>
    </row>
    <row r="2231" spans="1:24" s="4" customFormat="1" ht="80.099999999999994" customHeight="1" x14ac:dyDescent="0.25">
      <c r="A2231" s="9">
        <f t="shared" ref="A2231" si="696">A2230+1</f>
        <v>2162</v>
      </c>
      <c r="B2231" s="9">
        <f t="shared" si="690"/>
        <v>24</v>
      </c>
      <c r="C2231" s="9" t="s">
        <v>109</v>
      </c>
      <c r="D2231" s="10" t="s">
        <v>1636</v>
      </c>
      <c r="E2231" s="9" t="s">
        <v>3221</v>
      </c>
      <c r="F2231" s="9" t="s">
        <v>3265</v>
      </c>
      <c r="G2231" s="9" t="s">
        <v>1636</v>
      </c>
      <c r="H2231" s="9" t="s">
        <v>2062</v>
      </c>
      <c r="I2231" s="41" t="s">
        <v>3266</v>
      </c>
      <c r="J2231" s="28" t="s">
        <v>3199</v>
      </c>
      <c r="K2231" s="9" t="s">
        <v>3265</v>
      </c>
      <c r="L2231" s="9">
        <v>29.577449999999999</v>
      </c>
      <c r="M2231" s="9">
        <v>66.715000000000003</v>
      </c>
      <c r="N2231" s="28" t="s">
        <v>6</v>
      </c>
      <c r="O2231" s="28" t="s">
        <v>932</v>
      </c>
      <c r="P2231" s="28" t="s">
        <v>8</v>
      </c>
      <c r="Q2231" s="9"/>
      <c r="R2231" s="9"/>
      <c r="S2231" s="9">
        <v>6</v>
      </c>
      <c r="T2231" s="28" t="s">
        <v>933</v>
      </c>
      <c r="U2231" s="28">
        <v>76500</v>
      </c>
      <c r="V2231" s="28" t="s">
        <v>258</v>
      </c>
      <c r="W2231" s="10" t="s">
        <v>107</v>
      </c>
      <c r="X2231" s="9"/>
    </row>
    <row r="2232" spans="1:24" s="4" customFormat="1" ht="80.099999999999994" customHeight="1" x14ac:dyDescent="0.25">
      <c r="A2232" s="9">
        <f t="shared" ref="A2232" si="697">A2231+1</f>
        <v>2163</v>
      </c>
      <c r="B2232" s="9">
        <f t="shared" si="690"/>
        <v>25</v>
      </c>
      <c r="C2232" s="9" t="s">
        <v>109</v>
      </c>
      <c r="D2232" s="10" t="s">
        <v>1636</v>
      </c>
      <c r="E2232" s="9" t="s">
        <v>3221</v>
      </c>
      <c r="F2232" s="9" t="s">
        <v>3265</v>
      </c>
      <c r="G2232" s="9" t="s">
        <v>1636</v>
      </c>
      <c r="H2232" s="9" t="s">
        <v>39</v>
      </c>
      <c r="I2232" s="41" t="s">
        <v>3267</v>
      </c>
      <c r="J2232" s="28" t="s">
        <v>3199</v>
      </c>
      <c r="K2232" s="9" t="s">
        <v>3265</v>
      </c>
      <c r="L2232" s="9">
        <v>29.577259999999999</v>
      </c>
      <c r="M2232" s="9">
        <v>66.774209999999997</v>
      </c>
      <c r="N2232" s="28" t="s">
        <v>6</v>
      </c>
      <c r="O2232" s="28" t="s">
        <v>932</v>
      </c>
      <c r="P2232" s="28" t="s">
        <v>8</v>
      </c>
      <c r="Q2232" s="9"/>
      <c r="R2232" s="9"/>
      <c r="S2232" s="9">
        <v>5</v>
      </c>
      <c r="T2232" s="28" t="s">
        <v>933</v>
      </c>
      <c r="U2232" s="28">
        <v>63750</v>
      </c>
      <c r="V2232" s="28" t="s">
        <v>258</v>
      </c>
      <c r="W2232" s="10" t="s">
        <v>107</v>
      </c>
      <c r="X2232" s="9"/>
    </row>
    <row r="2233" spans="1:24" s="4" customFormat="1" ht="80.099999999999994" customHeight="1" x14ac:dyDescent="0.25">
      <c r="A2233" s="9">
        <f t="shared" ref="A2233" si="698">A2232+1</f>
        <v>2164</v>
      </c>
      <c r="B2233" s="9">
        <f t="shared" si="690"/>
        <v>26</v>
      </c>
      <c r="C2233" s="9" t="s">
        <v>109</v>
      </c>
      <c r="D2233" s="10" t="s">
        <v>1636</v>
      </c>
      <c r="E2233" s="9" t="s">
        <v>3221</v>
      </c>
      <c r="F2233" s="9" t="s">
        <v>3268</v>
      </c>
      <c r="G2233" s="9" t="s">
        <v>1636</v>
      </c>
      <c r="H2233" s="9" t="s">
        <v>3269</v>
      </c>
      <c r="I2233" s="41" t="s">
        <v>3270</v>
      </c>
      <c r="J2233" s="28" t="s">
        <v>3199</v>
      </c>
      <c r="K2233" s="9" t="s">
        <v>3268</v>
      </c>
      <c r="L2233" s="9">
        <v>29.7745</v>
      </c>
      <c r="M2233" s="9">
        <v>66.433099999999996</v>
      </c>
      <c r="N2233" s="28" t="s">
        <v>6</v>
      </c>
      <c r="O2233" s="28" t="s">
        <v>932</v>
      </c>
      <c r="P2233" s="28" t="s">
        <v>8</v>
      </c>
      <c r="Q2233" s="9"/>
      <c r="R2233" s="9"/>
      <c r="S2233" s="9">
        <v>5</v>
      </c>
      <c r="T2233" s="28" t="s">
        <v>933</v>
      </c>
      <c r="U2233" s="28">
        <v>63750</v>
      </c>
      <c r="V2233" s="28" t="s">
        <v>258</v>
      </c>
      <c r="W2233" s="10" t="s">
        <v>107</v>
      </c>
      <c r="X2233" s="9"/>
    </row>
    <row r="2234" spans="1:24" s="4" customFormat="1" ht="80.099999999999994" customHeight="1" x14ac:dyDescent="0.25">
      <c r="A2234" s="9">
        <f t="shared" ref="A2234" si="699">A2233+1</f>
        <v>2165</v>
      </c>
      <c r="B2234" s="9">
        <f t="shared" si="690"/>
        <v>27</v>
      </c>
      <c r="C2234" s="9" t="s">
        <v>109</v>
      </c>
      <c r="D2234" s="10" t="s">
        <v>1636</v>
      </c>
      <c r="E2234" s="9" t="s">
        <v>1636</v>
      </c>
      <c r="F2234" s="9" t="s">
        <v>3271</v>
      </c>
      <c r="G2234" s="9" t="s">
        <v>1636</v>
      </c>
      <c r="H2234" s="9" t="s">
        <v>3272</v>
      </c>
      <c r="I2234" s="41" t="s">
        <v>3273</v>
      </c>
      <c r="J2234" s="28" t="s">
        <v>3199</v>
      </c>
      <c r="K2234" s="9" t="s">
        <v>3271</v>
      </c>
      <c r="L2234" s="9">
        <v>29.667511000000001</v>
      </c>
      <c r="M2234" s="9">
        <v>67.856802000000002</v>
      </c>
      <c r="N2234" s="28" t="s">
        <v>6</v>
      </c>
      <c r="O2234" s="28" t="s">
        <v>932</v>
      </c>
      <c r="P2234" s="28" t="s">
        <v>8</v>
      </c>
      <c r="Q2234" s="9"/>
      <c r="R2234" s="9"/>
      <c r="S2234" s="9">
        <v>5</v>
      </c>
      <c r="T2234" s="28" t="s">
        <v>933</v>
      </c>
      <c r="U2234" s="28">
        <v>63750</v>
      </c>
      <c r="V2234" s="28" t="s">
        <v>258</v>
      </c>
      <c r="W2234" s="10" t="s">
        <v>107</v>
      </c>
      <c r="X2234" s="9"/>
    </row>
    <row r="2235" spans="1:24" s="4" customFormat="1" ht="80.099999999999994" customHeight="1" x14ac:dyDescent="0.25">
      <c r="A2235" s="9">
        <f t="shared" ref="A2235" si="700">A2234+1</f>
        <v>2166</v>
      </c>
      <c r="B2235" s="9">
        <f t="shared" si="690"/>
        <v>28</v>
      </c>
      <c r="C2235" s="9" t="s">
        <v>109</v>
      </c>
      <c r="D2235" s="10" t="s">
        <v>1636</v>
      </c>
      <c r="E2235" s="9" t="s">
        <v>1339</v>
      </c>
      <c r="F2235" s="9" t="s">
        <v>1339</v>
      </c>
      <c r="G2235" s="9" t="s">
        <v>1636</v>
      </c>
      <c r="H2235" s="9" t="s">
        <v>2875</v>
      </c>
      <c r="I2235" s="41" t="s">
        <v>3274</v>
      </c>
      <c r="J2235" s="28" t="s">
        <v>3199</v>
      </c>
      <c r="K2235" s="9" t="s">
        <v>1339</v>
      </c>
      <c r="L2235" s="9">
        <v>29.556609999999999</v>
      </c>
      <c r="M2235" s="9">
        <v>66.867199999999997</v>
      </c>
      <c r="N2235" s="28" t="s">
        <v>6</v>
      </c>
      <c r="O2235" s="28" t="s">
        <v>932</v>
      </c>
      <c r="P2235" s="28" t="s">
        <v>8</v>
      </c>
      <c r="Q2235" s="9"/>
      <c r="R2235" s="9"/>
      <c r="S2235" s="9">
        <v>8</v>
      </c>
      <c r="T2235" s="28" t="s">
        <v>933</v>
      </c>
      <c r="U2235" s="28">
        <v>102000</v>
      </c>
      <c r="V2235" s="28" t="s">
        <v>258</v>
      </c>
      <c r="W2235" s="10" t="s">
        <v>107</v>
      </c>
      <c r="X2235" s="9"/>
    </row>
    <row r="2236" spans="1:24" s="4" customFormat="1" ht="80.099999999999994" customHeight="1" x14ac:dyDescent="0.25">
      <c r="A2236" s="9">
        <f t="shared" ref="A2236" si="701">A2235+1</f>
        <v>2167</v>
      </c>
      <c r="B2236" s="9">
        <f t="shared" si="690"/>
        <v>29</v>
      </c>
      <c r="C2236" s="9" t="s">
        <v>109</v>
      </c>
      <c r="D2236" s="10" t="s">
        <v>1636</v>
      </c>
      <c r="E2236" s="9" t="s">
        <v>1636</v>
      </c>
      <c r="F2236" s="9" t="s">
        <v>3237</v>
      </c>
      <c r="G2236" s="9" t="s">
        <v>1636</v>
      </c>
      <c r="H2236" s="9" t="s">
        <v>3275</v>
      </c>
      <c r="I2236" s="41" t="s">
        <v>3276</v>
      </c>
      <c r="J2236" s="28" t="s">
        <v>3199</v>
      </c>
      <c r="K2236" s="9" t="s">
        <v>3237</v>
      </c>
      <c r="L2236" s="9">
        <v>29.5565</v>
      </c>
      <c r="M2236" s="9">
        <v>66.863500000000002</v>
      </c>
      <c r="N2236" s="28" t="s">
        <v>6</v>
      </c>
      <c r="O2236" s="28" t="s">
        <v>932</v>
      </c>
      <c r="P2236" s="28" t="s">
        <v>8</v>
      </c>
      <c r="Q2236" s="9"/>
      <c r="R2236" s="9"/>
      <c r="S2236" s="9">
        <v>8</v>
      </c>
      <c r="T2236" s="28" t="s">
        <v>933</v>
      </c>
      <c r="U2236" s="28">
        <v>102000</v>
      </c>
      <c r="V2236" s="28" t="s">
        <v>258</v>
      </c>
      <c r="W2236" s="10" t="s">
        <v>107</v>
      </c>
      <c r="X2236" s="9"/>
    </row>
    <row r="2237" spans="1:24" s="4" customFormat="1" ht="80.099999999999994" customHeight="1" x14ac:dyDescent="0.25">
      <c r="A2237" s="9">
        <f t="shared" ref="A2237" si="702">A2236+1</f>
        <v>2168</v>
      </c>
      <c r="B2237" s="9">
        <f t="shared" si="690"/>
        <v>30</v>
      </c>
      <c r="C2237" s="9" t="s">
        <v>109</v>
      </c>
      <c r="D2237" s="10" t="s">
        <v>1636</v>
      </c>
      <c r="E2237" s="9" t="s">
        <v>1636</v>
      </c>
      <c r="F2237" s="9" t="s">
        <v>3277</v>
      </c>
      <c r="G2237" s="9" t="s">
        <v>1636</v>
      </c>
      <c r="H2237" s="9" t="s">
        <v>2960</v>
      </c>
      <c r="I2237" s="41" t="s">
        <v>3278</v>
      </c>
      <c r="J2237" s="28" t="s">
        <v>3199</v>
      </c>
      <c r="K2237" s="9" t="s">
        <v>3277</v>
      </c>
      <c r="L2237" s="9">
        <v>29.557721000000001</v>
      </c>
      <c r="M2237" s="9">
        <v>66.720429999999993</v>
      </c>
      <c r="N2237" s="28" t="s">
        <v>6</v>
      </c>
      <c r="O2237" s="28" t="s">
        <v>932</v>
      </c>
      <c r="P2237" s="28" t="s">
        <v>8</v>
      </c>
      <c r="Q2237" s="9"/>
      <c r="R2237" s="9"/>
      <c r="S2237" s="9">
        <v>10</v>
      </c>
      <c r="T2237" s="28" t="s">
        <v>933</v>
      </c>
      <c r="U2237" s="28">
        <v>127500</v>
      </c>
      <c r="V2237" s="28" t="s">
        <v>258</v>
      </c>
      <c r="W2237" s="10" t="s">
        <v>107</v>
      </c>
      <c r="X2237" s="9"/>
    </row>
    <row r="2238" spans="1:24" s="4" customFormat="1" ht="80.099999999999994" customHeight="1" x14ac:dyDescent="0.25">
      <c r="A2238" s="9">
        <f t="shared" ref="A2238" si="703">A2237+1</f>
        <v>2169</v>
      </c>
      <c r="B2238" s="9">
        <f t="shared" si="690"/>
        <v>31</v>
      </c>
      <c r="C2238" s="9" t="s">
        <v>109</v>
      </c>
      <c r="D2238" s="10" t="s">
        <v>1636</v>
      </c>
      <c r="E2238" s="9" t="s">
        <v>3221</v>
      </c>
      <c r="F2238" s="9" t="s">
        <v>3279</v>
      </c>
      <c r="G2238" s="9" t="s">
        <v>1636</v>
      </c>
      <c r="H2238" s="9" t="s">
        <v>2783</v>
      </c>
      <c r="I2238" s="41" t="s">
        <v>3280</v>
      </c>
      <c r="J2238" s="28" t="s">
        <v>3199</v>
      </c>
      <c r="K2238" s="9" t="s">
        <v>3279</v>
      </c>
      <c r="L2238" s="9">
        <v>29.774213</v>
      </c>
      <c r="M2238" s="9">
        <v>66.556209999999993</v>
      </c>
      <c r="N2238" s="28" t="s">
        <v>6</v>
      </c>
      <c r="O2238" s="28" t="s">
        <v>932</v>
      </c>
      <c r="P2238" s="28" t="s">
        <v>8</v>
      </c>
      <c r="Q2238" s="9"/>
      <c r="R2238" s="9"/>
      <c r="S2238" s="9">
        <v>10</v>
      </c>
      <c r="T2238" s="28" t="s">
        <v>933</v>
      </c>
      <c r="U2238" s="28">
        <v>127500</v>
      </c>
      <c r="V2238" s="28" t="s">
        <v>258</v>
      </c>
      <c r="W2238" s="10" t="s">
        <v>107</v>
      </c>
      <c r="X2238" s="9"/>
    </row>
    <row r="2239" spans="1:24" s="4" customFormat="1" ht="80.099999999999994" customHeight="1" x14ac:dyDescent="0.25">
      <c r="A2239" s="9">
        <f t="shared" ref="A2239" si="704">A2238+1</f>
        <v>2170</v>
      </c>
      <c r="B2239" s="9">
        <f t="shared" si="690"/>
        <v>32</v>
      </c>
      <c r="C2239" s="9" t="s">
        <v>109</v>
      </c>
      <c r="D2239" s="10" t="s">
        <v>1636</v>
      </c>
      <c r="E2239" s="9" t="s">
        <v>1636</v>
      </c>
      <c r="F2239" s="9" t="s">
        <v>3281</v>
      </c>
      <c r="G2239" s="9" t="s">
        <v>1636</v>
      </c>
      <c r="H2239" s="9" t="s">
        <v>3282</v>
      </c>
      <c r="I2239" s="41" t="s">
        <v>3242</v>
      </c>
      <c r="J2239" s="28" t="s">
        <v>3199</v>
      </c>
      <c r="K2239" s="9" t="s">
        <v>3281</v>
      </c>
      <c r="L2239" s="9">
        <v>29.695101999999999</v>
      </c>
      <c r="M2239" s="9">
        <v>67.812102999999993</v>
      </c>
      <c r="N2239" s="28" t="s">
        <v>6</v>
      </c>
      <c r="O2239" s="28" t="s">
        <v>932</v>
      </c>
      <c r="P2239" s="28" t="s">
        <v>8</v>
      </c>
      <c r="Q2239" s="9"/>
      <c r="R2239" s="9"/>
      <c r="S2239" s="9">
        <v>7</v>
      </c>
      <c r="T2239" s="28" t="s">
        <v>933</v>
      </c>
      <c r="U2239" s="28">
        <v>89250</v>
      </c>
      <c r="V2239" s="28" t="s">
        <v>258</v>
      </c>
      <c r="W2239" s="10" t="s">
        <v>107</v>
      </c>
      <c r="X2239" s="9"/>
    </row>
    <row r="2240" spans="1:24" s="4" customFormat="1" ht="80.099999999999994" customHeight="1" x14ac:dyDescent="0.25">
      <c r="A2240" s="9">
        <f t="shared" ref="A2240" si="705">A2239+1</f>
        <v>2171</v>
      </c>
      <c r="B2240" s="9">
        <f t="shared" si="690"/>
        <v>33</v>
      </c>
      <c r="C2240" s="9" t="s">
        <v>109</v>
      </c>
      <c r="D2240" s="10" t="s">
        <v>1636</v>
      </c>
      <c r="E2240" s="9" t="s">
        <v>1636</v>
      </c>
      <c r="F2240" s="9" t="s">
        <v>2261</v>
      </c>
      <c r="G2240" s="9" t="s">
        <v>1636</v>
      </c>
      <c r="H2240" s="9" t="s">
        <v>3283</v>
      </c>
      <c r="I2240" s="41" t="s">
        <v>3284</v>
      </c>
      <c r="J2240" s="28" t="s">
        <v>3199</v>
      </c>
      <c r="K2240" s="9" t="s">
        <v>2261</v>
      </c>
      <c r="L2240" s="9">
        <v>29.594104999999999</v>
      </c>
      <c r="M2240" s="9">
        <v>67.812124999999995</v>
      </c>
      <c r="N2240" s="28" t="s">
        <v>6</v>
      </c>
      <c r="O2240" s="28" t="s">
        <v>932</v>
      </c>
      <c r="P2240" s="28" t="s">
        <v>8</v>
      </c>
      <c r="Q2240" s="9"/>
      <c r="R2240" s="9"/>
      <c r="S2240" s="9">
        <v>7</v>
      </c>
      <c r="T2240" s="28" t="s">
        <v>933</v>
      </c>
      <c r="U2240" s="28">
        <v>89250</v>
      </c>
      <c r="V2240" s="28" t="s">
        <v>258</v>
      </c>
      <c r="W2240" s="10" t="s">
        <v>107</v>
      </c>
      <c r="X2240" s="9"/>
    </row>
    <row r="2241" spans="1:29" s="4" customFormat="1" ht="80.099999999999994" customHeight="1" x14ac:dyDescent="0.25">
      <c r="A2241" s="9">
        <f t="shared" ref="A2241" si="706">A2240+1</f>
        <v>2172</v>
      </c>
      <c r="B2241" s="9">
        <f t="shared" ref="A2241:B2250" si="707">B2240+1</f>
        <v>34</v>
      </c>
      <c r="C2241" s="9" t="s">
        <v>109</v>
      </c>
      <c r="D2241" s="10" t="s">
        <v>1636</v>
      </c>
      <c r="E2241" s="9" t="s">
        <v>1339</v>
      </c>
      <c r="F2241" s="9" t="s">
        <v>3233</v>
      </c>
      <c r="G2241" s="9" t="s">
        <v>3233</v>
      </c>
      <c r="H2241" s="9" t="s">
        <v>3285</v>
      </c>
      <c r="I2241" s="41" t="s">
        <v>3286</v>
      </c>
      <c r="J2241" s="28" t="s">
        <v>3199</v>
      </c>
      <c r="K2241" s="9" t="s">
        <v>3233</v>
      </c>
      <c r="L2241" s="9">
        <v>29.896825</v>
      </c>
      <c r="M2241" s="9">
        <v>67.813569999999999</v>
      </c>
      <c r="N2241" s="28" t="s">
        <v>6</v>
      </c>
      <c r="O2241" s="28" t="s">
        <v>932</v>
      </c>
      <c r="P2241" s="28" t="s">
        <v>8</v>
      </c>
      <c r="Q2241" s="9"/>
      <c r="R2241" s="9"/>
      <c r="S2241" s="9">
        <v>5</v>
      </c>
      <c r="T2241" s="28" t="s">
        <v>933</v>
      </c>
      <c r="U2241" s="28">
        <v>63750</v>
      </c>
      <c r="V2241" s="28" t="s">
        <v>258</v>
      </c>
      <c r="W2241" s="10" t="s">
        <v>107</v>
      </c>
      <c r="X2241" s="9"/>
    </row>
    <row r="2242" spans="1:29" s="4" customFormat="1" ht="80.099999999999994" customHeight="1" x14ac:dyDescent="0.25">
      <c r="A2242" s="9">
        <f t="shared" ref="A2242" si="708">A2241+1</f>
        <v>2173</v>
      </c>
      <c r="B2242" s="9">
        <f t="shared" si="707"/>
        <v>35</v>
      </c>
      <c r="C2242" s="9" t="s">
        <v>109</v>
      </c>
      <c r="D2242" s="10" t="s">
        <v>1636</v>
      </c>
      <c r="E2242" s="9" t="s">
        <v>1339</v>
      </c>
      <c r="F2242" s="9" t="s">
        <v>3233</v>
      </c>
      <c r="G2242" s="9" t="s">
        <v>3233</v>
      </c>
      <c r="H2242" s="9" t="s">
        <v>3287</v>
      </c>
      <c r="I2242" s="41" t="s">
        <v>3288</v>
      </c>
      <c r="J2242" s="28" t="s">
        <v>3199</v>
      </c>
      <c r="K2242" s="9" t="s">
        <v>3233</v>
      </c>
      <c r="L2242" s="9">
        <v>29.856821</v>
      </c>
      <c r="M2242" s="9">
        <v>67.613550000000004</v>
      </c>
      <c r="N2242" s="28" t="s">
        <v>6</v>
      </c>
      <c r="O2242" s="28" t="s">
        <v>932</v>
      </c>
      <c r="P2242" s="28" t="s">
        <v>8</v>
      </c>
      <c r="Q2242" s="9"/>
      <c r="R2242" s="9"/>
      <c r="S2242" s="9">
        <v>5</v>
      </c>
      <c r="T2242" s="28" t="s">
        <v>933</v>
      </c>
      <c r="U2242" s="28">
        <v>63750</v>
      </c>
      <c r="V2242" s="28" t="s">
        <v>258</v>
      </c>
      <c r="W2242" s="10" t="s">
        <v>107</v>
      </c>
      <c r="X2242" s="9"/>
    </row>
    <row r="2243" spans="1:29" s="4" customFormat="1" ht="80.099999999999994" customHeight="1" x14ac:dyDescent="0.25">
      <c r="A2243" s="9">
        <f t="shared" ref="A2243" si="709">A2242+1</f>
        <v>2174</v>
      </c>
      <c r="B2243" s="9">
        <f t="shared" si="707"/>
        <v>36</v>
      </c>
      <c r="C2243" s="9" t="s">
        <v>109</v>
      </c>
      <c r="D2243" s="10" t="s">
        <v>1636</v>
      </c>
      <c r="E2243" s="9" t="s">
        <v>1339</v>
      </c>
      <c r="F2243" s="9" t="s">
        <v>3233</v>
      </c>
      <c r="G2243" s="9" t="s">
        <v>3233</v>
      </c>
      <c r="H2243" s="9" t="s">
        <v>17</v>
      </c>
      <c r="I2243" s="41" t="s">
        <v>3289</v>
      </c>
      <c r="J2243" s="28" t="s">
        <v>3199</v>
      </c>
      <c r="K2243" s="9" t="s">
        <v>3233</v>
      </c>
      <c r="L2243" s="9">
        <v>29.91253</v>
      </c>
      <c r="M2243" s="9">
        <v>66.656409999999994</v>
      </c>
      <c r="N2243" s="28" t="s">
        <v>6</v>
      </c>
      <c r="O2243" s="28" t="s">
        <v>932</v>
      </c>
      <c r="P2243" s="28" t="s">
        <v>8</v>
      </c>
      <c r="Q2243" s="9"/>
      <c r="R2243" s="9"/>
      <c r="S2243" s="9">
        <v>5</v>
      </c>
      <c r="T2243" s="28" t="s">
        <v>933</v>
      </c>
      <c r="U2243" s="28">
        <v>63750</v>
      </c>
      <c r="V2243" s="28" t="s">
        <v>258</v>
      </c>
      <c r="W2243" s="10" t="s">
        <v>107</v>
      </c>
      <c r="X2243" s="9"/>
    </row>
    <row r="2244" spans="1:29" s="4" customFormat="1" ht="80.099999999999994" customHeight="1" x14ac:dyDescent="0.25">
      <c r="A2244" s="9">
        <f t="shared" ref="A2244" si="710">A2243+1</f>
        <v>2175</v>
      </c>
      <c r="B2244" s="9">
        <f t="shared" si="707"/>
        <v>37</v>
      </c>
      <c r="C2244" s="9" t="s">
        <v>109</v>
      </c>
      <c r="D2244" s="10" t="s">
        <v>1636</v>
      </c>
      <c r="E2244" s="9" t="s">
        <v>1339</v>
      </c>
      <c r="F2244" s="9" t="s">
        <v>3290</v>
      </c>
      <c r="G2244" s="9" t="s">
        <v>1636</v>
      </c>
      <c r="H2244" s="9" t="s">
        <v>21</v>
      </c>
      <c r="I2244" s="41" t="s">
        <v>3291</v>
      </c>
      <c r="J2244" s="28" t="s">
        <v>3199</v>
      </c>
      <c r="K2244" s="9" t="s">
        <v>3290</v>
      </c>
      <c r="L2244" s="9">
        <v>29.92146</v>
      </c>
      <c r="M2244" s="9">
        <v>66.564149999999998</v>
      </c>
      <c r="N2244" s="28" t="s">
        <v>6</v>
      </c>
      <c r="O2244" s="28" t="s">
        <v>932</v>
      </c>
      <c r="P2244" s="28" t="s">
        <v>8</v>
      </c>
      <c r="Q2244" s="9"/>
      <c r="R2244" s="9"/>
      <c r="S2244" s="9">
        <v>5</v>
      </c>
      <c r="T2244" s="28" t="s">
        <v>933</v>
      </c>
      <c r="U2244" s="28">
        <v>63750</v>
      </c>
      <c r="V2244" s="28" t="s">
        <v>258</v>
      </c>
      <c r="W2244" s="10" t="s">
        <v>107</v>
      </c>
      <c r="X2244" s="9"/>
    </row>
    <row r="2245" spans="1:29" s="4" customFormat="1" ht="80.099999999999994" customHeight="1" x14ac:dyDescent="0.25">
      <c r="A2245" s="9">
        <f t="shared" ref="A2245" si="711">A2244+1</f>
        <v>2176</v>
      </c>
      <c r="B2245" s="9">
        <f t="shared" si="707"/>
        <v>38</v>
      </c>
      <c r="C2245" s="9" t="s">
        <v>109</v>
      </c>
      <c r="D2245" s="10" t="s">
        <v>1636</v>
      </c>
      <c r="E2245" s="9" t="s">
        <v>1339</v>
      </c>
      <c r="F2245" s="9" t="s">
        <v>3290</v>
      </c>
      <c r="G2245" s="9" t="s">
        <v>1636</v>
      </c>
      <c r="H2245" s="9" t="s">
        <v>2917</v>
      </c>
      <c r="I2245" s="41" t="s">
        <v>3292</v>
      </c>
      <c r="J2245" s="28" t="s">
        <v>3199</v>
      </c>
      <c r="K2245" s="9" t="s">
        <v>3290</v>
      </c>
      <c r="L2245" s="9">
        <v>29.6631</v>
      </c>
      <c r="M2245" s="9">
        <v>66.294120000000007</v>
      </c>
      <c r="N2245" s="28" t="s">
        <v>6</v>
      </c>
      <c r="O2245" s="28" t="s">
        <v>932</v>
      </c>
      <c r="P2245" s="28" t="s">
        <v>8</v>
      </c>
      <c r="Q2245" s="9"/>
      <c r="R2245" s="9"/>
      <c r="S2245" s="9">
        <v>5</v>
      </c>
      <c r="T2245" s="28" t="s">
        <v>933</v>
      </c>
      <c r="U2245" s="28">
        <v>63750</v>
      </c>
      <c r="V2245" s="28" t="s">
        <v>258</v>
      </c>
      <c r="W2245" s="10" t="s">
        <v>107</v>
      </c>
      <c r="X2245" s="9"/>
    </row>
    <row r="2246" spans="1:29" s="4" customFormat="1" ht="80.099999999999994" customHeight="1" x14ac:dyDescent="0.25">
      <c r="A2246" s="9">
        <f t="shared" ref="A2246" si="712">A2245+1</f>
        <v>2177</v>
      </c>
      <c r="B2246" s="9">
        <f t="shared" si="707"/>
        <v>39</v>
      </c>
      <c r="C2246" s="9" t="s">
        <v>109</v>
      </c>
      <c r="D2246" s="10" t="s">
        <v>1636</v>
      </c>
      <c r="E2246" s="9" t="s">
        <v>1339</v>
      </c>
      <c r="F2246" s="9" t="s">
        <v>3290</v>
      </c>
      <c r="G2246" s="9" t="s">
        <v>1636</v>
      </c>
      <c r="H2246" s="9" t="s">
        <v>3293</v>
      </c>
      <c r="I2246" s="41" t="s">
        <v>3294</v>
      </c>
      <c r="J2246" s="28" t="s">
        <v>3199</v>
      </c>
      <c r="K2246" s="9" t="s">
        <v>3290</v>
      </c>
      <c r="L2246" s="9">
        <v>29.951070000000001</v>
      </c>
      <c r="M2246" s="9">
        <v>66.882300000000001</v>
      </c>
      <c r="N2246" s="28" t="s">
        <v>6</v>
      </c>
      <c r="O2246" s="28" t="s">
        <v>932</v>
      </c>
      <c r="P2246" s="28" t="s">
        <v>8</v>
      </c>
      <c r="Q2246" s="9"/>
      <c r="R2246" s="9"/>
      <c r="S2246" s="9">
        <v>5</v>
      </c>
      <c r="T2246" s="28" t="s">
        <v>933</v>
      </c>
      <c r="U2246" s="28">
        <v>63750</v>
      </c>
      <c r="V2246" s="28" t="s">
        <v>258</v>
      </c>
      <c r="W2246" s="10" t="s">
        <v>107</v>
      </c>
      <c r="X2246" s="9"/>
    </row>
    <row r="2247" spans="1:29" s="4" customFormat="1" ht="80.099999999999994" customHeight="1" x14ac:dyDescent="0.25">
      <c r="A2247" s="9">
        <f t="shared" ref="A2247" si="713">A2246+1</f>
        <v>2178</v>
      </c>
      <c r="B2247" s="9">
        <f t="shared" si="707"/>
        <v>40</v>
      </c>
      <c r="C2247" s="9" t="s">
        <v>109</v>
      </c>
      <c r="D2247" s="10" t="s">
        <v>1636</v>
      </c>
      <c r="E2247" s="9" t="s">
        <v>1636</v>
      </c>
      <c r="F2247" s="9" t="s">
        <v>1989</v>
      </c>
      <c r="G2247" s="9" t="s">
        <v>1636</v>
      </c>
      <c r="H2247" s="9" t="s">
        <v>3295</v>
      </c>
      <c r="I2247" s="41" t="s">
        <v>3296</v>
      </c>
      <c r="J2247" s="28" t="s">
        <v>3199</v>
      </c>
      <c r="K2247" s="9" t="s">
        <v>1989</v>
      </c>
      <c r="L2247" s="9">
        <v>29.582350000000002</v>
      </c>
      <c r="M2247" s="9">
        <v>66.901719999999997</v>
      </c>
      <c r="N2247" s="28" t="s">
        <v>6</v>
      </c>
      <c r="O2247" s="28" t="s">
        <v>932</v>
      </c>
      <c r="P2247" s="28" t="s">
        <v>8</v>
      </c>
      <c r="Q2247" s="9"/>
      <c r="R2247" s="9"/>
      <c r="S2247" s="9">
        <v>5</v>
      </c>
      <c r="T2247" s="28" t="s">
        <v>933</v>
      </c>
      <c r="U2247" s="28">
        <v>63750</v>
      </c>
      <c r="V2247" s="28" t="s">
        <v>258</v>
      </c>
      <c r="W2247" s="10" t="s">
        <v>107</v>
      </c>
      <c r="X2247" s="9"/>
    </row>
    <row r="2248" spans="1:29" s="4" customFormat="1" ht="80.099999999999994" customHeight="1" x14ac:dyDescent="0.25">
      <c r="A2248" s="179"/>
      <c r="B2248" s="179"/>
      <c r="C2248" s="179"/>
      <c r="D2248" s="179"/>
      <c r="E2248" s="179"/>
      <c r="F2248" s="179"/>
      <c r="G2248" s="179"/>
      <c r="H2248" s="179"/>
      <c r="I2248" s="179"/>
      <c r="K2248" s="179"/>
      <c r="L2248" s="179"/>
      <c r="M2248" s="179"/>
      <c r="N2248" s="179"/>
      <c r="O2248" s="179"/>
      <c r="P2248" s="179"/>
      <c r="Q2248" s="229">
        <f>SUM(Q2208:Q2247)</f>
        <v>105</v>
      </c>
      <c r="R2248" s="229">
        <f t="shared" ref="R2248:S2248" si="714">SUM(R2208:R2247)</f>
        <v>0</v>
      </c>
      <c r="S2248" s="229">
        <f t="shared" si="714"/>
        <v>151</v>
      </c>
      <c r="T2248" s="179"/>
      <c r="U2248" s="179"/>
      <c r="V2248" s="179"/>
      <c r="W2248" s="179"/>
      <c r="X2248" s="179"/>
      <c r="Y2248" s="179"/>
      <c r="Z2248" s="179"/>
      <c r="AA2248" s="179"/>
      <c r="AB2248" s="179"/>
      <c r="AC2248" s="179"/>
    </row>
    <row r="2249" spans="1:29" s="4" customFormat="1" ht="80.099999999999994" customHeight="1" x14ac:dyDescent="0.25">
      <c r="A2249" s="9">
        <f>A2247+1</f>
        <v>2179</v>
      </c>
      <c r="B2249" s="9">
        <v>1</v>
      </c>
      <c r="C2249" s="9" t="s">
        <v>103</v>
      </c>
      <c r="D2249" s="10" t="s">
        <v>1636</v>
      </c>
      <c r="E2249" s="9" t="s">
        <v>1636</v>
      </c>
      <c r="F2249" s="9" t="s">
        <v>3212</v>
      </c>
      <c r="G2249" s="9" t="s">
        <v>3212</v>
      </c>
      <c r="H2249" s="9" t="s">
        <v>3297</v>
      </c>
      <c r="I2249" s="41" t="s">
        <v>3224</v>
      </c>
      <c r="J2249" s="28" t="s">
        <v>3199</v>
      </c>
      <c r="K2249" s="9" t="s">
        <v>3212</v>
      </c>
      <c r="L2249" s="9">
        <v>29.96331</v>
      </c>
      <c r="M2249" s="9">
        <v>66.796300000000002</v>
      </c>
      <c r="N2249" s="28" t="s">
        <v>6</v>
      </c>
      <c r="O2249" s="28" t="s">
        <v>932</v>
      </c>
      <c r="P2249" s="28" t="s">
        <v>8</v>
      </c>
      <c r="Q2249" s="9">
        <v>4</v>
      </c>
      <c r="R2249" s="9"/>
      <c r="S2249" s="9"/>
      <c r="T2249" s="35" t="s">
        <v>1642</v>
      </c>
      <c r="U2249" s="28">
        <v>70500</v>
      </c>
      <c r="V2249" s="28" t="s">
        <v>258</v>
      </c>
      <c r="W2249" s="10" t="s">
        <v>107</v>
      </c>
      <c r="X2249" s="9"/>
    </row>
    <row r="2250" spans="1:29" s="4" customFormat="1" ht="80.099999999999994" customHeight="1" x14ac:dyDescent="0.25">
      <c r="A2250" s="9">
        <f t="shared" si="707"/>
        <v>2180</v>
      </c>
      <c r="B2250" s="9">
        <f>B2249+1</f>
        <v>2</v>
      </c>
      <c r="C2250" s="9" t="s">
        <v>103</v>
      </c>
      <c r="D2250" s="10" t="s">
        <v>1636</v>
      </c>
      <c r="E2250" s="9" t="s">
        <v>1339</v>
      </c>
      <c r="F2250" s="9" t="s">
        <v>3233</v>
      </c>
      <c r="G2250" s="9" t="s">
        <v>3233</v>
      </c>
      <c r="H2250" s="9" t="s">
        <v>3298</v>
      </c>
      <c r="I2250" s="41" t="s">
        <v>3228</v>
      </c>
      <c r="J2250" s="28" t="s">
        <v>3199</v>
      </c>
      <c r="K2250" s="9" t="s">
        <v>3233</v>
      </c>
      <c r="L2250" s="9">
        <v>29.873401999999999</v>
      </c>
      <c r="M2250" s="9">
        <v>66.844596999999993</v>
      </c>
      <c r="N2250" s="28" t="s">
        <v>6</v>
      </c>
      <c r="O2250" s="28" t="s">
        <v>932</v>
      </c>
      <c r="P2250" s="28" t="s">
        <v>8</v>
      </c>
      <c r="Q2250" s="9">
        <v>3</v>
      </c>
      <c r="R2250" s="9"/>
      <c r="S2250" s="9"/>
      <c r="T2250" s="35" t="s">
        <v>1642</v>
      </c>
      <c r="U2250" s="28">
        <v>52875</v>
      </c>
      <c r="V2250" s="28" t="s">
        <v>258</v>
      </c>
      <c r="W2250" s="10" t="s">
        <v>107</v>
      </c>
      <c r="X2250" s="9"/>
    </row>
    <row r="2251" spans="1:29" s="4" customFormat="1" ht="80.099999999999994" customHeight="1" x14ac:dyDescent="0.25">
      <c r="A2251" s="179"/>
      <c r="B2251" s="179"/>
      <c r="C2251" s="179"/>
      <c r="D2251" s="179"/>
      <c r="E2251" s="179"/>
      <c r="F2251" s="179"/>
      <c r="G2251" s="179"/>
      <c r="H2251" s="179"/>
      <c r="I2251" s="179"/>
      <c r="K2251" s="179"/>
      <c r="L2251" s="179"/>
      <c r="M2251" s="179"/>
      <c r="N2251" s="179"/>
      <c r="O2251" s="179"/>
      <c r="P2251" s="179"/>
      <c r="Q2251" s="229">
        <f>SUM(Q2249:Q2250)</f>
        <v>7</v>
      </c>
      <c r="R2251" s="229">
        <f t="shared" ref="R2251:S2251" si="715">SUM(R2249:R2250)</f>
        <v>0</v>
      </c>
      <c r="S2251" s="229">
        <f t="shared" si="715"/>
        <v>0</v>
      </c>
      <c r="T2251" s="179"/>
      <c r="U2251" s="179"/>
      <c r="V2251" s="179"/>
      <c r="W2251" s="179"/>
      <c r="X2251" s="179"/>
      <c r="Y2251" s="179"/>
      <c r="Z2251" s="179"/>
      <c r="AA2251" s="179"/>
      <c r="AB2251" s="179"/>
      <c r="AC2251" s="179"/>
    </row>
    <row r="2252" spans="1:29" s="4" customFormat="1" ht="80.099999999999994" customHeight="1" x14ac:dyDescent="0.25">
      <c r="A2252" s="9">
        <f>A2250+1</f>
        <v>2181</v>
      </c>
      <c r="B2252" s="9">
        <v>1</v>
      </c>
      <c r="C2252" s="9" t="s">
        <v>216</v>
      </c>
      <c r="D2252" s="10" t="s">
        <v>1636</v>
      </c>
      <c r="E2252" s="9" t="s">
        <v>1636</v>
      </c>
      <c r="F2252" s="9" t="s">
        <v>3197</v>
      </c>
      <c r="G2252" s="9" t="s">
        <v>1636</v>
      </c>
      <c r="H2252" s="9" t="s">
        <v>133</v>
      </c>
      <c r="I2252" s="9" t="s">
        <v>1666</v>
      </c>
      <c r="J2252" s="9">
        <v>3338358596</v>
      </c>
      <c r="K2252" s="9" t="s">
        <v>3197</v>
      </c>
      <c r="L2252" s="28">
        <v>29.74333</v>
      </c>
      <c r="M2252" s="28">
        <v>66.555419999999998</v>
      </c>
      <c r="N2252" s="28" t="s">
        <v>6</v>
      </c>
      <c r="O2252" s="28" t="s">
        <v>932</v>
      </c>
      <c r="P2252" s="28" t="s">
        <v>8</v>
      </c>
      <c r="Q2252" s="28">
        <v>1</v>
      </c>
      <c r="R2252" s="28"/>
      <c r="S2252" s="28"/>
      <c r="T2252" s="9" t="s">
        <v>1659</v>
      </c>
      <c r="U2252" s="28">
        <v>17625</v>
      </c>
      <c r="V2252" s="28" t="s">
        <v>258</v>
      </c>
      <c r="W2252" s="10" t="s">
        <v>107</v>
      </c>
      <c r="X2252" s="9" t="s">
        <v>3305</v>
      </c>
    </row>
    <row r="2253" spans="1:29" s="4" customFormat="1" ht="80.099999999999994" customHeight="1" x14ac:dyDescent="0.25">
      <c r="A2253" s="9">
        <f t="shared" ref="A2253:B2261" si="716">A2252+1</f>
        <v>2182</v>
      </c>
      <c r="B2253" s="9">
        <f>B2252+1</f>
        <v>2</v>
      </c>
      <c r="C2253" s="9" t="s">
        <v>216</v>
      </c>
      <c r="D2253" s="10" t="s">
        <v>1636</v>
      </c>
      <c r="E2253" s="9" t="s">
        <v>1636</v>
      </c>
      <c r="F2253" s="9" t="s">
        <v>3198</v>
      </c>
      <c r="G2253" s="9" t="s">
        <v>1636</v>
      </c>
      <c r="H2253" s="9" t="s">
        <v>3125</v>
      </c>
      <c r="I2253" s="64" t="s">
        <v>3126</v>
      </c>
      <c r="J2253" s="28" t="s">
        <v>3199</v>
      </c>
      <c r="K2253" s="9" t="s">
        <v>3198</v>
      </c>
      <c r="L2253" s="28">
        <v>29.867726999999999</v>
      </c>
      <c r="M2253" s="28">
        <v>66.871370999999996</v>
      </c>
      <c r="N2253" s="28" t="s">
        <v>6</v>
      </c>
      <c r="O2253" s="28" t="s">
        <v>932</v>
      </c>
      <c r="P2253" s="28" t="s">
        <v>8</v>
      </c>
      <c r="Q2253" s="28">
        <v>2</v>
      </c>
      <c r="R2253" s="28"/>
      <c r="S2253" s="28"/>
      <c r="T2253" s="9" t="s">
        <v>1659</v>
      </c>
      <c r="U2253" s="28">
        <v>35250</v>
      </c>
      <c r="V2253" s="28" t="s">
        <v>258</v>
      </c>
      <c r="W2253" s="10" t="s">
        <v>107</v>
      </c>
      <c r="X2253" s="9" t="s">
        <v>3305</v>
      </c>
    </row>
    <row r="2254" spans="1:29" s="4" customFormat="1" ht="80.099999999999994" customHeight="1" x14ac:dyDescent="0.25">
      <c r="A2254" s="9">
        <f t="shared" si="716"/>
        <v>2183</v>
      </c>
      <c r="B2254" s="9">
        <f>B2253+1</f>
        <v>3</v>
      </c>
      <c r="C2254" s="9" t="s">
        <v>216</v>
      </c>
      <c r="D2254" s="10" t="s">
        <v>1636</v>
      </c>
      <c r="E2254" s="9" t="s">
        <v>1339</v>
      </c>
      <c r="F2254" s="9" t="s">
        <v>3200</v>
      </c>
      <c r="G2254" s="9" t="s">
        <v>3200</v>
      </c>
      <c r="H2254" s="9" t="s">
        <v>3201</v>
      </c>
      <c r="I2254" s="64" t="s">
        <v>3138</v>
      </c>
      <c r="J2254" s="28" t="s">
        <v>3199</v>
      </c>
      <c r="K2254" s="9" t="s">
        <v>3200</v>
      </c>
      <c r="L2254" s="28">
        <v>29.68741</v>
      </c>
      <c r="M2254" s="28">
        <v>66.421400000000006</v>
      </c>
      <c r="N2254" s="28" t="s">
        <v>6</v>
      </c>
      <c r="O2254" s="28" t="s">
        <v>932</v>
      </c>
      <c r="P2254" s="28" t="s">
        <v>8</v>
      </c>
      <c r="Q2254" s="28">
        <v>1</v>
      </c>
      <c r="R2254" s="28"/>
      <c r="S2254" s="28"/>
      <c r="T2254" s="9" t="s">
        <v>1659</v>
      </c>
      <c r="U2254" s="28">
        <v>17625</v>
      </c>
      <c r="V2254" s="28" t="s">
        <v>258</v>
      </c>
      <c r="W2254" s="10" t="s">
        <v>107</v>
      </c>
      <c r="X2254" s="9" t="s">
        <v>3305</v>
      </c>
    </row>
    <row r="2255" spans="1:29" s="4" customFormat="1" ht="80.099999999999994" customHeight="1" x14ac:dyDescent="0.25">
      <c r="A2255" s="9">
        <f t="shared" ref="A2255" si="717">A2254+1</f>
        <v>2184</v>
      </c>
      <c r="B2255" s="9">
        <f>B2254+1</f>
        <v>4</v>
      </c>
      <c r="C2255" s="9" t="s">
        <v>216</v>
      </c>
      <c r="D2255" s="10" t="s">
        <v>1636</v>
      </c>
      <c r="E2255" s="9" t="s">
        <v>1339</v>
      </c>
      <c r="F2255" s="9" t="s">
        <v>3200</v>
      </c>
      <c r="G2255" s="9" t="s">
        <v>3200</v>
      </c>
      <c r="H2255" s="9" t="s">
        <v>3202</v>
      </c>
      <c r="I2255" s="64" t="s">
        <v>3203</v>
      </c>
      <c r="J2255" s="28" t="s">
        <v>3199</v>
      </c>
      <c r="K2255" s="9" t="s">
        <v>3200</v>
      </c>
      <c r="L2255" s="28">
        <v>29.686509999999998</v>
      </c>
      <c r="M2255" s="28">
        <v>66.440200000000004</v>
      </c>
      <c r="N2255" s="28" t="s">
        <v>6</v>
      </c>
      <c r="O2255" s="28" t="s">
        <v>932</v>
      </c>
      <c r="P2255" s="28" t="s">
        <v>8</v>
      </c>
      <c r="Q2255" s="28">
        <v>1</v>
      </c>
      <c r="R2255" s="28"/>
      <c r="S2255" s="28"/>
      <c r="T2255" s="9" t="s">
        <v>1659</v>
      </c>
      <c r="U2255" s="28">
        <v>17625</v>
      </c>
      <c r="V2255" s="28" t="s">
        <v>258</v>
      </c>
      <c r="W2255" s="10" t="s">
        <v>107</v>
      </c>
      <c r="X2255" s="9" t="s">
        <v>3305</v>
      </c>
    </row>
    <row r="2256" spans="1:29" s="4" customFormat="1" ht="80.099999999999994" customHeight="1" x14ac:dyDescent="0.25">
      <c r="A2256" s="9">
        <f t="shared" ref="A2256" si="718">A2255+1</f>
        <v>2185</v>
      </c>
      <c r="B2256" s="9">
        <f t="shared" si="716"/>
        <v>5</v>
      </c>
      <c r="C2256" s="9" t="s">
        <v>216</v>
      </c>
      <c r="D2256" s="10" t="s">
        <v>1636</v>
      </c>
      <c r="E2256" s="9" t="s">
        <v>1636</v>
      </c>
      <c r="F2256" s="9" t="s">
        <v>3204</v>
      </c>
      <c r="G2256" s="9" t="s">
        <v>3204</v>
      </c>
      <c r="H2256" s="9" t="s">
        <v>3205</v>
      </c>
      <c r="I2256" s="64" t="s">
        <v>3206</v>
      </c>
      <c r="J2256" s="28" t="s">
        <v>3199</v>
      </c>
      <c r="K2256" s="9" t="s">
        <v>3204</v>
      </c>
      <c r="L2256" s="28">
        <v>29.825410000000002</v>
      </c>
      <c r="M2256" s="28">
        <v>66.846779999999995</v>
      </c>
      <c r="N2256" s="28" t="s">
        <v>6</v>
      </c>
      <c r="O2256" s="28" t="s">
        <v>932</v>
      </c>
      <c r="P2256" s="28" t="s">
        <v>8</v>
      </c>
      <c r="Q2256" s="28">
        <v>1</v>
      </c>
      <c r="R2256" s="28"/>
      <c r="S2256" s="28"/>
      <c r="T2256" s="9" t="s">
        <v>1659</v>
      </c>
      <c r="U2256" s="28">
        <v>17625</v>
      </c>
      <c r="V2256" s="28" t="s">
        <v>258</v>
      </c>
      <c r="W2256" s="10" t="s">
        <v>107</v>
      </c>
      <c r="X2256" s="9" t="s">
        <v>3305</v>
      </c>
    </row>
    <row r="2257" spans="1:24" s="4" customFormat="1" ht="80.099999999999994" customHeight="1" x14ac:dyDescent="0.25">
      <c r="A2257" s="9">
        <f t="shared" ref="A2257" si="719">A2256+1</f>
        <v>2186</v>
      </c>
      <c r="B2257" s="9">
        <f t="shared" si="716"/>
        <v>6</v>
      </c>
      <c r="C2257" s="9" t="s">
        <v>216</v>
      </c>
      <c r="D2257" s="10" t="s">
        <v>1636</v>
      </c>
      <c r="E2257" s="9" t="s">
        <v>1636</v>
      </c>
      <c r="F2257" s="9" t="s">
        <v>3207</v>
      </c>
      <c r="G2257" s="9" t="s">
        <v>3207</v>
      </c>
      <c r="H2257" s="9" t="s">
        <v>182</v>
      </c>
      <c r="I2257" s="64" t="s">
        <v>1657</v>
      </c>
      <c r="J2257" s="28" t="s">
        <v>3199</v>
      </c>
      <c r="K2257" s="9" t="s">
        <v>3207</v>
      </c>
      <c r="L2257" s="28">
        <v>29.823119999999999</v>
      </c>
      <c r="M2257" s="28">
        <v>66.846639999999994</v>
      </c>
      <c r="N2257" s="28" t="s">
        <v>6</v>
      </c>
      <c r="O2257" s="28" t="s">
        <v>932</v>
      </c>
      <c r="P2257" s="28" t="s">
        <v>8</v>
      </c>
      <c r="Q2257" s="28">
        <v>1</v>
      </c>
      <c r="R2257" s="28"/>
      <c r="S2257" s="28"/>
      <c r="T2257" s="9" t="s">
        <v>1659</v>
      </c>
      <c r="U2257" s="28">
        <v>17625</v>
      </c>
      <c r="V2257" s="28" t="s">
        <v>258</v>
      </c>
      <c r="W2257" s="10" t="s">
        <v>107</v>
      </c>
      <c r="X2257" s="9" t="s">
        <v>3305</v>
      </c>
    </row>
    <row r="2258" spans="1:24" s="4" customFormat="1" ht="80.099999999999994" customHeight="1" x14ac:dyDescent="0.25">
      <c r="A2258" s="9">
        <f t="shared" ref="A2258" si="720">A2257+1</f>
        <v>2187</v>
      </c>
      <c r="B2258" s="9">
        <f t="shared" si="716"/>
        <v>7</v>
      </c>
      <c r="C2258" s="9" t="s">
        <v>216</v>
      </c>
      <c r="D2258" s="10" t="s">
        <v>1636</v>
      </c>
      <c r="E2258" s="9" t="s">
        <v>1636</v>
      </c>
      <c r="F2258" s="9" t="s">
        <v>1654</v>
      </c>
      <c r="G2258" s="9" t="s">
        <v>1654</v>
      </c>
      <c r="H2258" s="9" t="s">
        <v>3208</v>
      </c>
      <c r="I2258" s="64" t="s">
        <v>1656</v>
      </c>
      <c r="J2258" s="28" t="s">
        <v>3199</v>
      </c>
      <c r="K2258" s="9" t="s">
        <v>1654</v>
      </c>
      <c r="L2258" s="28">
        <v>29.898309999999999</v>
      </c>
      <c r="M2258" s="28">
        <v>66.645399999999995</v>
      </c>
      <c r="N2258" s="28" t="s">
        <v>6</v>
      </c>
      <c r="O2258" s="28" t="s">
        <v>932</v>
      </c>
      <c r="P2258" s="28" t="s">
        <v>8</v>
      </c>
      <c r="Q2258" s="28">
        <v>3</v>
      </c>
      <c r="R2258" s="28"/>
      <c r="S2258" s="28"/>
      <c r="T2258" s="9" t="s">
        <v>1659</v>
      </c>
      <c r="U2258" s="28">
        <v>56305</v>
      </c>
      <c r="V2258" s="28" t="s">
        <v>258</v>
      </c>
      <c r="W2258" s="10" t="s">
        <v>107</v>
      </c>
      <c r="X2258" s="9" t="s">
        <v>3305</v>
      </c>
    </row>
    <row r="2259" spans="1:24" s="4" customFormat="1" ht="80.099999999999994" customHeight="1" x14ac:dyDescent="0.25">
      <c r="A2259" s="9">
        <f t="shared" ref="A2259" si="721">A2258+1</f>
        <v>2188</v>
      </c>
      <c r="B2259" s="9">
        <f t="shared" si="716"/>
        <v>8</v>
      </c>
      <c r="C2259" s="9" t="s">
        <v>216</v>
      </c>
      <c r="D2259" s="10" t="s">
        <v>1636</v>
      </c>
      <c r="E2259" s="9" t="s">
        <v>1636</v>
      </c>
      <c r="F2259" s="9" t="s">
        <v>3209</v>
      </c>
      <c r="G2259" s="9" t="s">
        <v>3209</v>
      </c>
      <c r="H2259" s="9" t="s">
        <v>3210</v>
      </c>
      <c r="I2259" s="64" t="s">
        <v>3165</v>
      </c>
      <c r="J2259" s="28" t="s">
        <v>3199</v>
      </c>
      <c r="K2259" s="9" t="s">
        <v>3209</v>
      </c>
      <c r="L2259" s="28">
        <v>29.343499999999999</v>
      </c>
      <c r="M2259" s="28">
        <v>66.450310000000002</v>
      </c>
      <c r="N2259" s="28" t="s">
        <v>6</v>
      </c>
      <c r="O2259" s="28" t="s">
        <v>932</v>
      </c>
      <c r="P2259" s="28" t="s">
        <v>8</v>
      </c>
      <c r="Q2259" s="28">
        <v>4</v>
      </c>
      <c r="R2259" s="28"/>
      <c r="S2259" s="28"/>
      <c r="T2259" s="9" t="s">
        <v>1659</v>
      </c>
      <c r="U2259" s="28">
        <v>70500</v>
      </c>
      <c r="V2259" s="28" t="s">
        <v>258</v>
      </c>
      <c r="W2259" s="10" t="s">
        <v>107</v>
      </c>
      <c r="X2259" s="9" t="s">
        <v>3305</v>
      </c>
    </row>
    <row r="2260" spans="1:24" s="4" customFormat="1" ht="80.099999999999994" customHeight="1" x14ac:dyDescent="0.25">
      <c r="A2260" s="9">
        <f t="shared" ref="A2260" si="722">A2259+1</f>
        <v>2189</v>
      </c>
      <c r="B2260" s="9">
        <f t="shared" si="716"/>
        <v>9</v>
      </c>
      <c r="C2260" s="9" t="s">
        <v>216</v>
      </c>
      <c r="D2260" s="10" t="s">
        <v>1636</v>
      </c>
      <c r="E2260" s="9" t="s">
        <v>1636</v>
      </c>
      <c r="F2260" s="9" t="s">
        <v>2255</v>
      </c>
      <c r="G2260" s="9" t="s">
        <v>2255</v>
      </c>
      <c r="H2260" s="9" t="s">
        <v>3211</v>
      </c>
      <c r="I2260" s="64" t="s">
        <v>2257</v>
      </c>
      <c r="J2260" s="28" t="s">
        <v>3199</v>
      </c>
      <c r="K2260" s="9" t="s">
        <v>2255</v>
      </c>
      <c r="L2260" s="28">
        <v>29.856670000000001</v>
      </c>
      <c r="M2260" s="28">
        <v>66.867490000000004</v>
      </c>
      <c r="N2260" s="28" t="s">
        <v>6</v>
      </c>
      <c r="O2260" s="28" t="s">
        <v>932</v>
      </c>
      <c r="P2260" s="28" t="s">
        <v>8</v>
      </c>
      <c r="Q2260" s="28">
        <v>2</v>
      </c>
      <c r="R2260" s="28"/>
      <c r="S2260" s="28"/>
      <c r="T2260" s="9" t="s">
        <v>1659</v>
      </c>
      <c r="U2260" s="28">
        <v>35250</v>
      </c>
      <c r="V2260" s="28" t="s">
        <v>258</v>
      </c>
      <c r="W2260" s="10" t="s">
        <v>107</v>
      </c>
      <c r="X2260" s="9" t="s">
        <v>3305</v>
      </c>
    </row>
    <row r="2261" spans="1:24" s="4" customFormat="1" ht="80.099999999999994" customHeight="1" x14ac:dyDescent="0.25">
      <c r="A2261" s="9">
        <f t="shared" ref="A2261" si="723">A2260+1</f>
        <v>2190</v>
      </c>
      <c r="B2261" s="9">
        <f t="shared" si="716"/>
        <v>10</v>
      </c>
      <c r="C2261" s="9" t="s">
        <v>216</v>
      </c>
      <c r="D2261" s="10" t="s">
        <v>1636</v>
      </c>
      <c r="E2261" s="9" t="s">
        <v>1636</v>
      </c>
      <c r="F2261" s="9" t="s">
        <v>3212</v>
      </c>
      <c r="G2261" s="9" t="s">
        <v>3212</v>
      </c>
      <c r="H2261" s="9" t="s">
        <v>3213</v>
      </c>
      <c r="I2261" s="64" t="s">
        <v>3214</v>
      </c>
      <c r="J2261" s="28" t="s">
        <v>3199</v>
      </c>
      <c r="K2261" s="9" t="s">
        <v>3212</v>
      </c>
      <c r="L2261" s="28">
        <v>29.925509999999999</v>
      </c>
      <c r="M2261" s="28">
        <v>66.786600000000007</v>
      </c>
      <c r="N2261" s="28" t="s">
        <v>6</v>
      </c>
      <c r="O2261" s="28" t="s">
        <v>932</v>
      </c>
      <c r="P2261" s="28" t="s">
        <v>8</v>
      </c>
      <c r="Q2261" s="28">
        <v>4</v>
      </c>
      <c r="R2261" s="28"/>
      <c r="S2261" s="28"/>
      <c r="T2261" s="9" t="s">
        <v>1659</v>
      </c>
      <c r="U2261" s="28">
        <v>70500</v>
      </c>
      <c r="V2261" s="28" t="s">
        <v>258</v>
      </c>
      <c r="W2261" s="10" t="s">
        <v>107</v>
      </c>
      <c r="X2261" s="9" t="s">
        <v>3305</v>
      </c>
    </row>
    <row r="2262" spans="1:24" s="4" customFormat="1" ht="80.099999999999994" customHeight="1" x14ac:dyDescent="0.25">
      <c r="I2262" s="123"/>
      <c r="Q2262" s="230">
        <f>SUM(Q2252:Q2261)</f>
        <v>20</v>
      </c>
      <c r="R2262" s="229">
        <f t="shared" ref="R2262:S2262" si="724">SUM(R2252:R2261)</f>
        <v>0</v>
      </c>
      <c r="S2262" s="229">
        <f t="shared" si="724"/>
        <v>0</v>
      </c>
      <c r="T2262" s="31"/>
      <c r="U2262" s="31"/>
      <c r="V2262" s="31"/>
      <c r="W2262" s="31"/>
    </row>
    <row r="2263" spans="1:24" s="4" customFormat="1" ht="80.099999999999994" customHeight="1" x14ac:dyDescent="0.25">
      <c r="A2263" s="9">
        <f>A2374+1</f>
        <v>2194</v>
      </c>
      <c r="B2263" s="9">
        <v>1</v>
      </c>
      <c r="C2263" s="9" t="s">
        <v>103</v>
      </c>
      <c r="D2263" s="10" t="s">
        <v>6523</v>
      </c>
      <c r="E2263" s="9" t="s">
        <v>6529</v>
      </c>
      <c r="F2263" s="9" t="s">
        <v>6529</v>
      </c>
      <c r="G2263" s="9" t="s">
        <v>6529</v>
      </c>
      <c r="H2263" s="9" t="s">
        <v>6623</v>
      </c>
      <c r="I2263" s="9" t="s">
        <v>6624</v>
      </c>
      <c r="J2263" s="9">
        <v>3338997971</v>
      </c>
      <c r="K2263" s="9" t="s">
        <v>6529</v>
      </c>
      <c r="L2263" s="9">
        <v>28.231016</v>
      </c>
      <c r="M2263" s="9">
        <v>66.102742000000006</v>
      </c>
      <c r="N2263" s="9" t="s">
        <v>8</v>
      </c>
      <c r="O2263" s="28" t="s">
        <v>4422</v>
      </c>
      <c r="P2263" s="9" t="s">
        <v>8</v>
      </c>
      <c r="Q2263" s="64">
        <v>3</v>
      </c>
      <c r="R2263" s="64"/>
      <c r="S2263" s="41"/>
      <c r="T2263" s="9" t="s">
        <v>6528</v>
      </c>
      <c r="U2263" s="9">
        <v>52875</v>
      </c>
      <c r="V2263" s="9" t="s">
        <v>258</v>
      </c>
      <c r="W2263" s="10" t="s">
        <v>11</v>
      </c>
      <c r="X2263" s="9"/>
    </row>
    <row r="2264" spans="1:24" s="4" customFormat="1" ht="80.099999999999994" customHeight="1" x14ac:dyDescent="0.25">
      <c r="A2264" s="9">
        <f>A2263+1</f>
        <v>2195</v>
      </c>
      <c r="B2264" s="9">
        <f>B2263+1</f>
        <v>2</v>
      </c>
      <c r="C2264" s="9" t="s">
        <v>103</v>
      </c>
      <c r="D2264" s="10" t="s">
        <v>6523</v>
      </c>
      <c r="E2264" s="9" t="s">
        <v>6529</v>
      </c>
      <c r="F2264" s="9" t="s">
        <v>6529</v>
      </c>
      <c r="G2264" s="9" t="s">
        <v>6529</v>
      </c>
      <c r="H2264" s="9" t="s">
        <v>1811</v>
      </c>
      <c r="I2264" s="9" t="s">
        <v>6625</v>
      </c>
      <c r="J2264" s="9">
        <v>3321203764</v>
      </c>
      <c r="K2264" s="9" t="s">
        <v>6529</v>
      </c>
      <c r="L2264" s="9">
        <v>28.223016999999999</v>
      </c>
      <c r="M2264" s="9">
        <v>66.097521</v>
      </c>
      <c r="N2264" s="9" t="s">
        <v>8</v>
      </c>
      <c r="O2264" s="28" t="s">
        <v>4422</v>
      </c>
      <c r="P2264" s="9" t="s">
        <v>8</v>
      </c>
      <c r="Q2264" s="64">
        <v>3</v>
      </c>
      <c r="R2264" s="64"/>
      <c r="S2264" s="41"/>
      <c r="T2264" s="9" t="s">
        <v>6528</v>
      </c>
      <c r="U2264" s="9">
        <v>52875</v>
      </c>
      <c r="V2264" s="9" t="s">
        <v>258</v>
      </c>
      <c r="W2264" s="10" t="s">
        <v>11</v>
      </c>
      <c r="X2264" s="9"/>
    </row>
    <row r="2265" spans="1:24" s="4" customFormat="1" ht="80.099999999999994" customHeight="1" x14ac:dyDescent="0.25">
      <c r="I2265" s="123"/>
      <c r="Q2265" s="230">
        <f>SUM(Q2263:Q2264)</f>
        <v>6</v>
      </c>
      <c r="R2265" s="230">
        <f t="shared" ref="R2265:S2265" si="725">SUM(R2263:R2264)</f>
        <v>0</v>
      </c>
      <c r="S2265" s="230">
        <f t="shared" si="725"/>
        <v>0</v>
      </c>
      <c r="T2265" s="31"/>
      <c r="U2265" s="31"/>
      <c r="V2265" s="31"/>
      <c r="W2265" s="31"/>
    </row>
    <row r="2266" spans="1:24" s="4" customFormat="1" ht="80.099999999999994" customHeight="1" x14ac:dyDescent="0.25">
      <c r="A2266" s="9">
        <f>A2264+1</f>
        <v>2196</v>
      </c>
      <c r="B2266" s="9">
        <v>1</v>
      </c>
      <c r="C2266" s="9" t="s">
        <v>216</v>
      </c>
      <c r="D2266" s="10" t="s">
        <v>6523</v>
      </c>
      <c r="E2266" s="9" t="s">
        <v>6523</v>
      </c>
      <c r="F2266" s="9" t="s">
        <v>6626</v>
      </c>
      <c r="G2266" s="9" t="s">
        <v>6626</v>
      </c>
      <c r="H2266" s="9" t="s">
        <v>131</v>
      </c>
      <c r="I2266" s="9" t="s">
        <v>6627</v>
      </c>
      <c r="J2266" s="9" t="s">
        <v>6594</v>
      </c>
      <c r="K2266" s="9" t="s">
        <v>6626</v>
      </c>
      <c r="L2266" s="192">
        <v>28.473099999999999</v>
      </c>
      <c r="M2266" s="192">
        <v>66.050899999999999</v>
      </c>
      <c r="N2266" s="9" t="s">
        <v>8</v>
      </c>
      <c r="O2266" s="9" t="s">
        <v>98</v>
      </c>
      <c r="P2266" s="9" t="s">
        <v>8</v>
      </c>
      <c r="Q2266" s="9">
        <v>3.26</v>
      </c>
      <c r="R2266" s="9"/>
      <c r="S2266" s="9"/>
      <c r="T2266" s="35">
        <v>44896</v>
      </c>
      <c r="U2266" s="9">
        <v>57458</v>
      </c>
      <c r="V2266" s="9" t="s">
        <v>258</v>
      </c>
      <c r="W2266" s="10" t="s">
        <v>11</v>
      </c>
      <c r="X2266" s="9"/>
    </row>
    <row r="2267" spans="1:24" s="4" customFormat="1" ht="80.099999999999994" customHeight="1" x14ac:dyDescent="0.25">
      <c r="A2267" s="9">
        <f t="shared" ref="A2267:A2275" si="726">A2266+1</f>
        <v>2197</v>
      </c>
      <c r="B2267" s="9">
        <v>2</v>
      </c>
      <c r="C2267" s="9" t="s">
        <v>216</v>
      </c>
      <c r="D2267" s="10" t="s">
        <v>6523</v>
      </c>
      <c r="E2267" s="9" t="s">
        <v>6523</v>
      </c>
      <c r="F2267" s="9" t="s">
        <v>6524</v>
      </c>
      <c r="G2267" s="9" t="s">
        <v>6524</v>
      </c>
      <c r="H2267" s="9" t="s">
        <v>999</v>
      </c>
      <c r="I2267" s="9" t="s">
        <v>6628</v>
      </c>
      <c r="J2267" s="9" t="s">
        <v>6585</v>
      </c>
      <c r="K2267" s="9" t="s">
        <v>6524</v>
      </c>
      <c r="L2267" s="192">
        <v>28.348299999999998</v>
      </c>
      <c r="M2267" s="192">
        <v>66.052800000000005</v>
      </c>
      <c r="N2267" s="9" t="s">
        <v>8</v>
      </c>
      <c r="O2267" s="9" t="s">
        <v>98</v>
      </c>
      <c r="P2267" s="9" t="s">
        <v>8</v>
      </c>
      <c r="Q2267" s="9">
        <v>4</v>
      </c>
      <c r="R2267" s="9"/>
      <c r="S2267" s="9"/>
      <c r="T2267" s="35">
        <v>44896</v>
      </c>
      <c r="U2267" s="9">
        <v>70500</v>
      </c>
      <c r="V2267" s="9" t="s">
        <v>258</v>
      </c>
      <c r="W2267" s="10" t="s">
        <v>11</v>
      </c>
      <c r="X2267" s="9"/>
    </row>
    <row r="2268" spans="1:24" s="4" customFormat="1" ht="80.099999999999994" customHeight="1" x14ac:dyDescent="0.25">
      <c r="A2268" s="9">
        <f t="shared" si="726"/>
        <v>2198</v>
      </c>
      <c r="B2268" s="9">
        <v>3</v>
      </c>
      <c r="C2268" s="9" t="s">
        <v>216</v>
      </c>
      <c r="D2268" s="10" t="s">
        <v>6523</v>
      </c>
      <c r="E2268" s="9" t="s">
        <v>6523</v>
      </c>
      <c r="F2268" s="9" t="s">
        <v>6561</v>
      </c>
      <c r="G2268" s="9" t="s">
        <v>6561</v>
      </c>
      <c r="H2268" s="9" t="s">
        <v>1735</v>
      </c>
      <c r="I2268" s="9" t="s">
        <v>6629</v>
      </c>
      <c r="J2268" s="9" t="s">
        <v>6630</v>
      </c>
      <c r="K2268" s="9" t="s">
        <v>6561</v>
      </c>
      <c r="L2268" s="192">
        <v>28.281199999999998</v>
      </c>
      <c r="M2268" s="192">
        <v>66.162400000000005</v>
      </c>
      <c r="N2268" s="9" t="s">
        <v>8</v>
      </c>
      <c r="O2268" s="9" t="s">
        <v>98</v>
      </c>
      <c r="P2268" s="9" t="s">
        <v>8</v>
      </c>
      <c r="Q2268" s="9">
        <v>2.74</v>
      </c>
      <c r="R2268" s="9"/>
      <c r="S2268" s="9"/>
      <c r="T2268" s="35">
        <v>44896</v>
      </c>
      <c r="U2268" s="9">
        <v>48293</v>
      </c>
      <c r="V2268" s="9" t="s">
        <v>258</v>
      </c>
      <c r="W2268" s="10" t="s">
        <v>11</v>
      </c>
      <c r="X2268" s="9"/>
    </row>
    <row r="2269" spans="1:24" s="4" customFormat="1" ht="80.099999999999994" customHeight="1" x14ac:dyDescent="0.25">
      <c r="A2269" s="9">
        <f t="shared" si="726"/>
        <v>2199</v>
      </c>
      <c r="B2269" s="9">
        <v>4</v>
      </c>
      <c r="C2269" s="9" t="s">
        <v>216</v>
      </c>
      <c r="D2269" s="10" t="s">
        <v>6523</v>
      </c>
      <c r="E2269" s="9" t="s">
        <v>6523</v>
      </c>
      <c r="F2269" s="9" t="s">
        <v>6631</v>
      </c>
      <c r="G2269" s="9" t="s">
        <v>6631</v>
      </c>
      <c r="H2269" s="9" t="s">
        <v>979</v>
      </c>
      <c r="I2269" s="9" t="s">
        <v>6632</v>
      </c>
      <c r="J2269" s="9" t="s">
        <v>6633</v>
      </c>
      <c r="K2269" s="9" t="s">
        <v>6631</v>
      </c>
      <c r="L2269" s="9">
        <v>28.285900000000002</v>
      </c>
      <c r="M2269" s="192">
        <v>66.154300000000006</v>
      </c>
      <c r="N2269" s="9" t="s">
        <v>8</v>
      </c>
      <c r="O2269" s="9" t="s">
        <v>98</v>
      </c>
      <c r="P2269" s="9" t="s">
        <v>8</v>
      </c>
      <c r="Q2269" s="9">
        <v>8</v>
      </c>
      <c r="R2269" s="9"/>
      <c r="S2269" s="9"/>
      <c r="T2269" s="35">
        <v>44896</v>
      </c>
      <c r="U2269" s="9">
        <v>141000</v>
      </c>
      <c r="V2269" s="9" t="s">
        <v>258</v>
      </c>
      <c r="W2269" s="10" t="s">
        <v>11</v>
      </c>
      <c r="X2269" s="9"/>
    </row>
    <row r="2270" spans="1:24" s="4" customFormat="1" ht="80.099999999999994" customHeight="1" x14ac:dyDescent="0.25">
      <c r="A2270" s="9">
        <f t="shared" si="726"/>
        <v>2200</v>
      </c>
      <c r="B2270" s="9">
        <v>5</v>
      </c>
      <c r="C2270" s="9" t="s">
        <v>216</v>
      </c>
      <c r="D2270" s="10" t="s">
        <v>6523</v>
      </c>
      <c r="E2270" s="9" t="s">
        <v>6529</v>
      </c>
      <c r="F2270" s="9" t="s">
        <v>6634</v>
      </c>
      <c r="G2270" s="9" t="s">
        <v>6634</v>
      </c>
      <c r="H2270" s="9" t="s">
        <v>2788</v>
      </c>
      <c r="I2270" s="9" t="s">
        <v>6635</v>
      </c>
      <c r="J2270" s="9" t="s">
        <v>6636</v>
      </c>
      <c r="K2270" s="9" t="s">
        <v>6634</v>
      </c>
      <c r="L2270" s="192">
        <v>28.362300000000001</v>
      </c>
      <c r="M2270" s="192">
        <v>66.208799999999997</v>
      </c>
      <c r="N2270" s="9" t="s">
        <v>8</v>
      </c>
      <c r="O2270" s="9" t="s">
        <v>98</v>
      </c>
      <c r="P2270" s="9" t="s">
        <v>8</v>
      </c>
      <c r="Q2270" s="9">
        <v>4</v>
      </c>
      <c r="R2270" s="9"/>
      <c r="S2270" s="9"/>
      <c r="T2270" s="35">
        <v>44896</v>
      </c>
      <c r="U2270" s="9">
        <v>70500</v>
      </c>
      <c r="V2270" s="9" t="s">
        <v>258</v>
      </c>
      <c r="W2270" s="10" t="s">
        <v>11</v>
      </c>
      <c r="X2270" s="9"/>
    </row>
    <row r="2271" spans="1:24" s="4" customFormat="1" ht="80.099999999999994" customHeight="1" x14ac:dyDescent="0.25">
      <c r="A2271" s="9">
        <f t="shared" si="726"/>
        <v>2201</v>
      </c>
      <c r="B2271" s="9">
        <v>6</v>
      </c>
      <c r="C2271" s="9" t="s">
        <v>216</v>
      </c>
      <c r="D2271" s="10" t="s">
        <v>6523</v>
      </c>
      <c r="E2271" s="9" t="s">
        <v>6529</v>
      </c>
      <c r="F2271" s="9" t="s">
        <v>6570</v>
      </c>
      <c r="G2271" s="9" t="s">
        <v>6570</v>
      </c>
      <c r="H2271" s="9" t="s">
        <v>3195</v>
      </c>
      <c r="I2271" s="9" t="s">
        <v>6571</v>
      </c>
      <c r="J2271" s="9" t="s">
        <v>6572</v>
      </c>
      <c r="K2271" s="9" t="s">
        <v>6570</v>
      </c>
      <c r="L2271" s="9">
        <v>28.314699999999998</v>
      </c>
      <c r="M2271" s="192">
        <v>66.112300000000005</v>
      </c>
      <c r="N2271" s="9" t="s">
        <v>8</v>
      </c>
      <c r="O2271" s="9" t="s">
        <v>98</v>
      </c>
      <c r="P2271" s="9" t="s">
        <v>8</v>
      </c>
      <c r="Q2271" s="9">
        <v>8</v>
      </c>
      <c r="R2271" s="9"/>
      <c r="S2271" s="9"/>
      <c r="T2271" s="35">
        <v>44896</v>
      </c>
      <c r="U2271" s="9">
        <v>141000</v>
      </c>
      <c r="V2271" s="9" t="s">
        <v>258</v>
      </c>
      <c r="W2271" s="10" t="s">
        <v>11</v>
      </c>
      <c r="X2271" s="9"/>
    </row>
    <row r="2272" spans="1:24" s="4" customFormat="1" ht="80.099999999999994" customHeight="1" x14ac:dyDescent="0.25">
      <c r="A2272" s="9">
        <f t="shared" si="726"/>
        <v>2202</v>
      </c>
      <c r="B2272" s="9">
        <v>7</v>
      </c>
      <c r="C2272" s="9" t="s">
        <v>216</v>
      </c>
      <c r="D2272" s="10" t="s">
        <v>6523</v>
      </c>
      <c r="E2272" s="9" t="s">
        <v>6529</v>
      </c>
      <c r="F2272" s="9" t="s">
        <v>6573</v>
      </c>
      <c r="G2272" s="9" t="s">
        <v>6573</v>
      </c>
      <c r="H2272" s="9" t="s">
        <v>236</v>
      </c>
      <c r="I2272" s="9" t="s">
        <v>6574</v>
      </c>
      <c r="J2272" s="9" t="s">
        <v>6575</v>
      </c>
      <c r="K2272" s="9" t="s">
        <v>6573</v>
      </c>
      <c r="L2272" s="192">
        <v>28.3203</v>
      </c>
      <c r="M2272" s="192">
        <v>66.062700000000007</v>
      </c>
      <c r="N2272" s="9" t="s">
        <v>8</v>
      </c>
      <c r="O2272" s="9" t="s">
        <v>98</v>
      </c>
      <c r="P2272" s="9" t="s">
        <v>8</v>
      </c>
      <c r="Q2272" s="9">
        <v>4</v>
      </c>
      <c r="R2272" s="9"/>
      <c r="S2272" s="9"/>
      <c r="T2272" s="35">
        <v>44896</v>
      </c>
      <c r="U2272" s="9">
        <v>70500</v>
      </c>
      <c r="V2272" s="9" t="s">
        <v>258</v>
      </c>
      <c r="W2272" s="10" t="s">
        <v>11</v>
      </c>
      <c r="X2272" s="9"/>
    </row>
    <row r="2273" spans="1:24" s="4" customFormat="1" ht="80.099999999999994" customHeight="1" x14ac:dyDescent="0.25">
      <c r="A2273" s="9">
        <f t="shared" si="726"/>
        <v>2203</v>
      </c>
      <c r="B2273" s="9">
        <v>8</v>
      </c>
      <c r="C2273" s="9" t="s">
        <v>216</v>
      </c>
      <c r="D2273" s="10" t="s">
        <v>6523</v>
      </c>
      <c r="E2273" s="9" t="s">
        <v>6523</v>
      </c>
      <c r="F2273" s="9" t="s">
        <v>6576</v>
      </c>
      <c r="G2273" s="9" t="s">
        <v>6576</v>
      </c>
      <c r="H2273" s="9" t="s">
        <v>1898</v>
      </c>
      <c r="I2273" s="9" t="s">
        <v>6577</v>
      </c>
      <c r="J2273" s="9" t="s">
        <v>6578</v>
      </c>
      <c r="K2273" s="9" t="s">
        <v>6576</v>
      </c>
      <c r="L2273" s="192">
        <v>28.361999999999998</v>
      </c>
      <c r="M2273" s="192">
        <v>66.208399999999997</v>
      </c>
      <c r="N2273" s="9" t="s">
        <v>8</v>
      </c>
      <c r="O2273" s="9" t="s">
        <v>98</v>
      </c>
      <c r="P2273" s="9" t="s">
        <v>8</v>
      </c>
      <c r="Q2273" s="9">
        <v>2</v>
      </c>
      <c r="R2273" s="9"/>
      <c r="S2273" s="9"/>
      <c r="T2273" s="35">
        <v>44896</v>
      </c>
      <c r="U2273" s="9">
        <v>35250</v>
      </c>
      <c r="V2273" s="9" t="s">
        <v>258</v>
      </c>
      <c r="W2273" s="10" t="s">
        <v>11</v>
      </c>
      <c r="X2273" s="9"/>
    </row>
    <row r="2274" spans="1:24" s="4" customFormat="1" ht="80.099999999999994" customHeight="1" x14ac:dyDescent="0.25">
      <c r="A2274" s="9">
        <f t="shared" si="726"/>
        <v>2204</v>
      </c>
      <c r="B2274" s="9">
        <v>9</v>
      </c>
      <c r="C2274" s="9" t="s">
        <v>216</v>
      </c>
      <c r="D2274" s="10" t="s">
        <v>6523</v>
      </c>
      <c r="E2274" s="9" t="s">
        <v>6529</v>
      </c>
      <c r="F2274" s="9" t="s">
        <v>6529</v>
      </c>
      <c r="G2274" s="9" t="s">
        <v>6529</v>
      </c>
      <c r="H2274" s="9" t="s">
        <v>6537</v>
      </c>
      <c r="I2274" s="9" t="s">
        <v>6538</v>
      </c>
      <c r="J2274" s="9" t="s">
        <v>6539</v>
      </c>
      <c r="K2274" s="9" t="s">
        <v>6529</v>
      </c>
      <c r="L2274" s="192">
        <v>28.348299999999998</v>
      </c>
      <c r="M2274" s="192">
        <v>66.052800000000005</v>
      </c>
      <c r="N2274" s="9" t="s">
        <v>8</v>
      </c>
      <c r="O2274" s="9" t="s">
        <v>98</v>
      </c>
      <c r="P2274" s="9" t="s">
        <v>8</v>
      </c>
      <c r="Q2274" s="9">
        <v>2.262</v>
      </c>
      <c r="R2274" s="9"/>
      <c r="S2274" s="9"/>
      <c r="T2274" s="35">
        <v>44896</v>
      </c>
      <c r="U2274" s="9">
        <v>49868</v>
      </c>
      <c r="V2274" s="9" t="s">
        <v>258</v>
      </c>
      <c r="W2274" s="10" t="s">
        <v>11</v>
      </c>
      <c r="X2274" s="9"/>
    </row>
    <row r="2275" spans="1:24" s="4" customFormat="1" ht="80.099999999999994" customHeight="1" x14ac:dyDescent="0.25">
      <c r="A2275" s="9">
        <f t="shared" si="726"/>
        <v>2205</v>
      </c>
      <c r="B2275" s="9">
        <v>10</v>
      </c>
      <c r="C2275" s="9" t="s">
        <v>216</v>
      </c>
      <c r="D2275" s="10" t="s">
        <v>6523</v>
      </c>
      <c r="E2275" s="9" t="s">
        <v>6523</v>
      </c>
      <c r="F2275" s="9" t="s">
        <v>6524</v>
      </c>
      <c r="G2275" s="9" t="s">
        <v>6524</v>
      </c>
      <c r="H2275" s="9" t="s">
        <v>999</v>
      </c>
      <c r="I2275" s="9" t="s">
        <v>6628</v>
      </c>
      <c r="J2275" s="9" t="s">
        <v>6585</v>
      </c>
      <c r="K2275" s="9" t="s">
        <v>6524</v>
      </c>
      <c r="L2275" s="192">
        <v>28.350999999999999</v>
      </c>
      <c r="M2275" s="192">
        <v>66.0535</v>
      </c>
      <c r="N2275" s="9" t="s">
        <v>8</v>
      </c>
      <c r="O2275" s="9" t="s">
        <v>98</v>
      </c>
      <c r="P2275" s="9" t="s">
        <v>8</v>
      </c>
      <c r="Q2275" s="9">
        <v>4</v>
      </c>
      <c r="R2275" s="9"/>
      <c r="S2275" s="9"/>
      <c r="T2275" s="35">
        <v>44896</v>
      </c>
      <c r="U2275" s="9">
        <v>70500</v>
      </c>
      <c r="V2275" s="9" t="s">
        <v>258</v>
      </c>
      <c r="W2275" s="10" t="s">
        <v>11</v>
      </c>
      <c r="X2275" s="9"/>
    </row>
    <row r="2276" spans="1:24" s="4" customFormat="1" ht="80.099999999999994" customHeight="1" x14ac:dyDescent="0.25">
      <c r="D2276" s="179"/>
      <c r="E2276" s="179"/>
      <c r="F2276" s="179"/>
      <c r="Q2276" s="231">
        <f>SUM(Q2266:Q2275)</f>
        <v>42.262</v>
      </c>
      <c r="R2276" s="232">
        <f t="shared" ref="R2276:S2276" si="727">SUM(R2266:R2275)</f>
        <v>0</v>
      </c>
      <c r="S2276" s="232">
        <f t="shared" si="727"/>
        <v>0</v>
      </c>
    </row>
    <row r="2277" spans="1:24" s="4" customFormat="1" ht="80.099999999999994" customHeight="1" x14ac:dyDescent="0.25">
      <c r="A2277" s="9">
        <f>A2275+1</f>
        <v>2206</v>
      </c>
      <c r="B2277" s="9">
        <v>1</v>
      </c>
      <c r="C2277" s="11" t="s">
        <v>109</v>
      </c>
      <c r="D2277" s="10" t="s">
        <v>3788</v>
      </c>
      <c r="E2277" s="9" t="s">
        <v>3788</v>
      </c>
      <c r="F2277" s="9" t="s">
        <v>2899</v>
      </c>
      <c r="G2277" s="9" t="s">
        <v>3788</v>
      </c>
      <c r="H2277" s="9" t="s">
        <v>2900</v>
      </c>
      <c r="I2277" s="9" t="s">
        <v>2901</v>
      </c>
      <c r="J2277" s="61" t="s">
        <v>2902</v>
      </c>
      <c r="K2277" s="9" t="s">
        <v>2899</v>
      </c>
      <c r="L2277" s="9">
        <v>27.535146080000001</v>
      </c>
      <c r="M2277" s="9">
        <v>66.282491680000007</v>
      </c>
      <c r="N2277" s="28" t="s">
        <v>6</v>
      </c>
      <c r="O2277" s="9" t="s">
        <v>7</v>
      </c>
      <c r="P2277" s="9" t="s">
        <v>8</v>
      </c>
      <c r="Q2277" s="9">
        <v>7</v>
      </c>
      <c r="R2277" s="9"/>
      <c r="S2277" s="9"/>
      <c r="T2277" s="9" t="s">
        <v>2295</v>
      </c>
      <c r="U2277" s="9">
        <v>94000</v>
      </c>
      <c r="V2277" s="9" t="s">
        <v>258</v>
      </c>
      <c r="W2277" s="10" t="s">
        <v>11</v>
      </c>
      <c r="X2277" s="9" t="s">
        <v>3743</v>
      </c>
    </row>
    <row r="2278" spans="1:24" s="4" customFormat="1" ht="80.099999999999994" customHeight="1" x14ac:dyDescent="0.25">
      <c r="A2278" s="9">
        <f t="shared" ref="A2278:A2341" si="728">A2277+1</f>
        <v>2207</v>
      </c>
      <c r="B2278" s="9">
        <f>B2277+1</f>
        <v>2</v>
      </c>
      <c r="C2278" s="11" t="s">
        <v>109</v>
      </c>
      <c r="D2278" s="10" t="s">
        <v>3788</v>
      </c>
      <c r="E2278" s="9" t="s">
        <v>3788</v>
      </c>
      <c r="F2278" s="9" t="s">
        <v>2904</v>
      </c>
      <c r="G2278" s="9" t="s">
        <v>3788</v>
      </c>
      <c r="H2278" s="9" t="s">
        <v>2905</v>
      </c>
      <c r="I2278" s="9" t="s">
        <v>2906</v>
      </c>
      <c r="J2278" s="61" t="s">
        <v>2907</v>
      </c>
      <c r="K2278" s="9" t="s">
        <v>2904</v>
      </c>
      <c r="L2278" s="9">
        <v>27.798989299999999</v>
      </c>
      <c r="M2278" s="9">
        <v>66.647623699999997</v>
      </c>
      <c r="N2278" s="28" t="s">
        <v>6</v>
      </c>
      <c r="O2278" s="9" t="s">
        <v>7</v>
      </c>
      <c r="P2278" s="9" t="s">
        <v>8</v>
      </c>
      <c r="Q2278" s="9">
        <v>4</v>
      </c>
      <c r="R2278" s="9"/>
      <c r="S2278" s="9"/>
      <c r="T2278" s="9" t="s">
        <v>2295</v>
      </c>
      <c r="U2278" s="9">
        <v>94000</v>
      </c>
      <c r="V2278" s="9" t="s">
        <v>258</v>
      </c>
      <c r="W2278" s="10" t="s">
        <v>11</v>
      </c>
      <c r="X2278" s="9"/>
    </row>
    <row r="2279" spans="1:24" s="4" customFormat="1" ht="80.099999999999994" customHeight="1" x14ac:dyDescent="0.25">
      <c r="A2279" s="9">
        <f t="shared" si="728"/>
        <v>2208</v>
      </c>
      <c r="B2279" s="9">
        <f>B2278+1</f>
        <v>3</v>
      </c>
      <c r="C2279" s="11" t="s">
        <v>109</v>
      </c>
      <c r="D2279" s="10" t="s">
        <v>3788</v>
      </c>
      <c r="E2279" s="9" t="s">
        <v>3788</v>
      </c>
      <c r="F2279" s="9" t="s">
        <v>2908</v>
      </c>
      <c r="G2279" s="9" t="s">
        <v>3788</v>
      </c>
      <c r="H2279" s="9" t="s">
        <v>2909</v>
      </c>
      <c r="I2279" s="9" t="s">
        <v>2910</v>
      </c>
      <c r="J2279" s="61" t="s">
        <v>2911</v>
      </c>
      <c r="K2279" s="9" t="s">
        <v>2908</v>
      </c>
      <c r="L2279" s="9">
        <v>28.040787680000001</v>
      </c>
      <c r="M2279" s="9">
        <v>66.215536799999995</v>
      </c>
      <c r="N2279" s="28" t="s">
        <v>6</v>
      </c>
      <c r="O2279" s="9" t="s">
        <v>7</v>
      </c>
      <c r="P2279" s="9" t="s">
        <v>8</v>
      </c>
      <c r="Q2279" s="9">
        <v>4</v>
      </c>
      <c r="R2279" s="9"/>
      <c r="S2279" s="9"/>
      <c r="T2279" s="9" t="s">
        <v>2295</v>
      </c>
      <c r="U2279" s="9">
        <v>94000</v>
      </c>
      <c r="V2279" s="9" t="s">
        <v>258</v>
      </c>
      <c r="W2279" s="10" t="s">
        <v>11</v>
      </c>
      <c r="X2279" s="9"/>
    </row>
    <row r="2280" spans="1:24" s="4" customFormat="1" ht="80.099999999999994" customHeight="1" x14ac:dyDescent="0.25">
      <c r="A2280" s="9">
        <f t="shared" si="728"/>
        <v>2209</v>
      </c>
      <c r="B2280" s="9">
        <f t="shared" ref="B2280:B2343" si="729">B2279+1</f>
        <v>4</v>
      </c>
      <c r="C2280" s="11" t="s">
        <v>109</v>
      </c>
      <c r="D2280" s="10" t="s">
        <v>3788</v>
      </c>
      <c r="E2280" s="9" t="s">
        <v>3788</v>
      </c>
      <c r="F2280" s="9" t="s">
        <v>2912</v>
      </c>
      <c r="G2280" s="9" t="s">
        <v>3788</v>
      </c>
      <c r="H2280" s="9" t="s">
        <v>2913</v>
      </c>
      <c r="I2280" s="9" t="s">
        <v>2914</v>
      </c>
      <c r="J2280" s="61" t="s">
        <v>2911</v>
      </c>
      <c r="K2280" s="9" t="s">
        <v>2912</v>
      </c>
      <c r="L2280" s="9">
        <v>28.040787680000001</v>
      </c>
      <c r="M2280" s="9">
        <v>66.21553668</v>
      </c>
      <c r="N2280" s="28" t="s">
        <v>6</v>
      </c>
      <c r="O2280" s="9" t="s">
        <v>7</v>
      </c>
      <c r="P2280" s="9" t="s">
        <v>8</v>
      </c>
      <c r="Q2280" s="9">
        <v>4</v>
      </c>
      <c r="R2280" s="9"/>
      <c r="S2280" s="9"/>
      <c r="T2280" s="9" t="s">
        <v>2295</v>
      </c>
      <c r="U2280" s="9">
        <v>94000</v>
      </c>
      <c r="V2280" s="9" t="s">
        <v>258</v>
      </c>
      <c r="W2280" s="10" t="s">
        <v>11</v>
      </c>
      <c r="X2280" s="9"/>
    </row>
    <row r="2281" spans="1:24" s="4" customFormat="1" ht="80.099999999999994" customHeight="1" x14ac:dyDescent="0.25">
      <c r="A2281" s="9">
        <f t="shared" si="728"/>
        <v>2210</v>
      </c>
      <c r="B2281" s="9">
        <f t="shared" si="729"/>
        <v>5</v>
      </c>
      <c r="C2281" s="11" t="s">
        <v>109</v>
      </c>
      <c r="D2281" s="10" t="s">
        <v>3788</v>
      </c>
      <c r="E2281" s="9" t="s">
        <v>3788</v>
      </c>
      <c r="F2281" s="9" t="s">
        <v>2912</v>
      </c>
      <c r="G2281" s="9" t="s">
        <v>3788</v>
      </c>
      <c r="H2281" s="9" t="s">
        <v>2915</v>
      </c>
      <c r="I2281" s="9" t="s">
        <v>2916</v>
      </c>
      <c r="J2281" s="61" t="s">
        <v>2911</v>
      </c>
      <c r="K2281" s="9" t="s">
        <v>2912</v>
      </c>
      <c r="L2281" s="9">
        <v>28.040787680000001</v>
      </c>
      <c r="M2281" s="9">
        <v>66.215536799999995</v>
      </c>
      <c r="N2281" s="28" t="s">
        <v>6</v>
      </c>
      <c r="O2281" s="9" t="s">
        <v>7</v>
      </c>
      <c r="P2281" s="9" t="s">
        <v>8</v>
      </c>
      <c r="Q2281" s="9">
        <v>4</v>
      </c>
      <c r="R2281" s="9"/>
      <c r="S2281" s="9"/>
      <c r="T2281" s="9" t="s">
        <v>2295</v>
      </c>
      <c r="U2281" s="9">
        <v>94000</v>
      </c>
      <c r="V2281" s="9" t="s">
        <v>258</v>
      </c>
      <c r="W2281" s="10" t="s">
        <v>11</v>
      </c>
      <c r="X2281" s="9"/>
    </row>
    <row r="2282" spans="1:24" s="4" customFormat="1" ht="80.099999999999994" customHeight="1" x14ac:dyDescent="0.25">
      <c r="A2282" s="9">
        <f t="shared" si="728"/>
        <v>2211</v>
      </c>
      <c r="B2282" s="9">
        <f t="shared" si="729"/>
        <v>6</v>
      </c>
      <c r="C2282" s="11" t="s">
        <v>109</v>
      </c>
      <c r="D2282" s="10" t="s">
        <v>3788</v>
      </c>
      <c r="E2282" s="9" t="s">
        <v>3788</v>
      </c>
      <c r="F2282" s="9" t="s">
        <v>2912</v>
      </c>
      <c r="G2282" s="9" t="s">
        <v>3788</v>
      </c>
      <c r="H2282" s="9" t="s">
        <v>2917</v>
      </c>
      <c r="I2282" s="9" t="s">
        <v>2918</v>
      </c>
      <c r="J2282" s="61" t="s">
        <v>2919</v>
      </c>
      <c r="K2282" s="9" t="s">
        <v>2912</v>
      </c>
      <c r="L2282" s="9">
        <v>28.030421199999999</v>
      </c>
      <c r="M2282" s="9">
        <v>66.310990099999998</v>
      </c>
      <c r="N2282" s="28" t="s">
        <v>6</v>
      </c>
      <c r="O2282" s="9" t="s">
        <v>7</v>
      </c>
      <c r="P2282" s="9" t="s">
        <v>8</v>
      </c>
      <c r="Q2282" s="9">
        <v>2</v>
      </c>
      <c r="R2282" s="9"/>
      <c r="S2282" s="9"/>
      <c r="T2282" s="9" t="s">
        <v>2295</v>
      </c>
      <c r="U2282" s="9">
        <v>47000</v>
      </c>
      <c r="V2282" s="9" t="s">
        <v>258</v>
      </c>
      <c r="W2282" s="10" t="s">
        <v>11</v>
      </c>
      <c r="X2282" s="9"/>
    </row>
    <row r="2283" spans="1:24" s="4" customFormat="1" ht="80.099999999999994" customHeight="1" x14ac:dyDescent="0.25">
      <c r="A2283" s="9">
        <f t="shared" si="728"/>
        <v>2212</v>
      </c>
      <c r="B2283" s="9">
        <f t="shared" si="729"/>
        <v>7</v>
      </c>
      <c r="C2283" s="11" t="s">
        <v>109</v>
      </c>
      <c r="D2283" s="10" t="s">
        <v>3788</v>
      </c>
      <c r="E2283" s="9" t="s">
        <v>3788</v>
      </c>
      <c r="F2283" s="9" t="s">
        <v>2920</v>
      </c>
      <c r="G2283" s="9" t="s">
        <v>3788</v>
      </c>
      <c r="H2283" s="9" t="s">
        <v>2921</v>
      </c>
      <c r="I2283" s="9" t="s">
        <v>2922</v>
      </c>
      <c r="J2283" s="61" t="s">
        <v>2923</v>
      </c>
      <c r="K2283" s="9" t="s">
        <v>2920</v>
      </c>
      <c r="L2283" s="9">
        <v>27.473757595999999</v>
      </c>
      <c r="M2283" s="9">
        <v>66.375643347999997</v>
      </c>
      <c r="N2283" s="28" t="s">
        <v>6</v>
      </c>
      <c r="O2283" s="9" t="s">
        <v>7</v>
      </c>
      <c r="P2283" s="9" t="s">
        <v>8</v>
      </c>
      <c r="Q2283" s="9">
        <v>2</v>
      </c>
      <c r="R2283" s="9"/>
      <c r="S2283" s="9"/>
      <c r="T2283" s="9" t="s">
        <v>2295</v>
      </c>
      <c r="U2283" s="9">
        <v>47000</v>
      </c>
      <c r="V2283" s="9" t="s">
        <v>258</v>
      </c>
      <c r="W2283" s="10" t="s">
        <v>11</v>
      </c>
      <c r="X2283" s="9"/>
    </row>
    <row r="2284" spans="1:24" s="4" customFormat="1" ht="80.099999999999994" customHeight="1" x14ac:dyDescent="0.25">
      <c r="A2284" s="9">
        <f t="shared" si="728"/>
        <v>2213</v>
      </c>
      <c r="B2284" s="9">
        <f t="shared" si="729"/>
        <v>8</v>
      </c>
      <c r="C2284" s="11" t="s">
        <v>109</v>
      </c>
      <c r="D2284" s="10" t="s">
        <v>3788</v>
      </c>
      <c r="E2284" s="9" t="s">
        <v>3788</v>
      </c>
      <c r="F2284" s="9" t="s">
        <v>2924</v>
      </c>
      <c r="G2284" s="9" t="s">
        <v>3788</v>
      </c>
      <c r="H2284" s="9" t="s">
        <v>2925</v>
      </c>
      <c r="I2284" s="9" t="s">
        <v>2926</v>
      </c>
      <c r="J2284" s="61" t="s">
        <v>2927</v>
      </c>
      <c r="K2284" s="9" t="s">
        <v>2924</v>
      </c>
      <c r="L2284" s="9">
        <v>27.473757595999999</v>
      </c>
      <c r="M2284" s="9">
        <v>66.375643347999997</v>
      </c>
      <c r="N2284" s="28" t="s">
        <v>6</v>
      </c>
      <c r="O2284" s="9" t="s">
        <v>7</v>
      </c>
      <c r="P2284" s="9" t="s">
        <v>8</v>
      </c>
      <c r="Q2284" s="9">
        <v>5</v>
      </c>
      <c r="R2284" s="9"/>
      <c r="S2284" s="9"/>
      <c r="T2284" s="9" t="s">
        <v>2295</v>
      </c>
      <c r="U2284" s="9">
        <v>117500</v>
      </c>
      <c r="V2284" s="9" t="s">
        <v>258</v>
      </c>
      <c r="W2284" s="10" t="s">
        <v>11</v>
      </c>
      <c r="X2284" s="9"/>
    </row>
    <row r="2285" spans="1:24" s="4" customFormat="1" ht="80.099999999999994" customHeight="1" x14ac:dyDescent="0.25">
      <c r="A2285" s="9">
        <f t="shared" si="728"/>
        <v>2214</v>
      </c>
      <c r="B2285" s="9">
        <f t="shared" si="729"/>
        <v>9</v>
      </c>
      <c r="C2285" s="11" t="s">
        <v>109</v>
      </c>
      <c r="D2285" s="10" t="s">
        <v>3788</v>
      </c>
      <c r="E2285" s="9" t="s">
        <v>3788</v>
      </c>
      <c r="F2285" s="9" t="s">
        <v>2908</v>
      </c>
      <c r="G2285" s="9" t="s">
        <v>3788</v>
      </c>
      <c r="H2285" s="9" t="s">
        <v>2928</v>
      </c>
      <c r="I2285" s="9" t="s">
        <v>2929</v>
      </c>
      <c r="J2285" s="61" t="s">
        <v>2930</v>
      </c>
      <c r="K2285" s="9" t="s">
        <v>2908</v>
      </c>
      <c r="L2285" s="9">
        <v>28.011179299999998</v>
      </c>
      <c r="M2285" s="9">
        <v>66.363642100000007</v>
      </c>
      <c r="N2285" s="28" t="s">
        <v>6</v>
      </c>
      <c r="O2285" s="9" t="s">
        <v>7</v>
      </c>
      <c r="P2285" s="9" t="s">
        <v>8</v>
      </c>
      <c r="Q2285" s="9">
        <v>2</v>
      </c>
      <c r="R2285" s="9"/>
      <c r="S2285" s="9"/>
      <c r="T2285" s="9" t="s">
        <v>2295</v>
      </c>
      <c r="U2285" s="9">
        <v>47000</v>
      </c>
      <c r="V2285" s="9" t="s">
        <v>258</v>
      </c>
      <c r="W2285" s="10" t="s">
        <v>11</v>
      </c>
      <c r="X2285" s="9"/>
    </row>
    <row r="2286" spans="1:24" s="4" customFormat="1" ht="80.099999999999994" customHeight="1" x14ac:dyDescent="0.25">
      <c r="A2286" s="9">
        <f t="shared" si="728"/>
        <v>2215</v>
      </c>
      <c r="B2286" s="9">
        <f t="shared" si="729"/>
        <v>10</v>
      </c>
      <c r="C2286" s="11" t="s">
        <v>109</v>
      </c>
      <c r="D2286" s="10" t="s">
        <v>3788</v>
      </c>
      <c r="E2286" s="9" t="s">
        <v>3788</v>
      </c>
      <c r="F2286" s="9" t="s">
        <v>2931</v>
      </c>
      <c r="G2286" s="9" t="s">
        <v>3788</v>
      </c>
      <c r="H2286" s="9" t="s">
        <v>2932</v>
      </c>
      <c r="I2286" s="9" t="s">
        <v>2933</v>
      </c>
      <c r="J2286" s="61" t="s">
        <v>2934</v>
      </c>
      <c r="K2286" s="9" t="s">
        <v>2931</v>
      </c>
      <c r="L2286" s="9">
        <v>22.535146080000001</v>
      </c>
      <c r="M2286" s="9">
        <v>66.282431680000002</v>
      </c>
      <c r="N2286" s="28" t="s">
        <v>6</v>
      </c>
      <c r="O2286" s="9" t="s">
        <v>7</v>
      </c>
      <c r="P2286" s="9" t="s">
        <v>8</v>
      </c>
      <c r="Q2286" s="9">
        <v>4</v>
      </c>
      <c r="R2286" s="9"/>
      <c r="S2286" s="9"/>
      <c r="T2286" s="9" t="s">
        <v>2295</v>
      </c>
      <c r="U2286" s="9">
        <v>94000</v>
      </c>
      <c r="V2286" s="9" t="s">
        <v>258</v>
      </c>
      <c r="W2286" s="10" t="s">
        <v>11</v>
      </c>
      <c r="X2286" s="9"/>
    </row>
    <row r="2287" spans="1:24" s="4" customFormat="1" ht="80.099999999999994" customHeight="1" x14ac:dyDescent="0.25">
      <c r="A2287" s="9">
        <f t="shared" si="728"/>
        <v>2216</v>
      </c>
      <c r="B2287" s="9">
        <f t="shared" si="729"/>
        <v>11</v>
      </c>
      <c r="C2287" s="11" t="s">
        <v>109</v>
      </c>
      <c r="D2287" s="10" t="s">
        <v>3788</v>
      </c>
      <c r="E2287" s="9" t="s">
        <v>3788</v>
      </c>
      <c r="F2287" s="9" t="s">
        <v>2899</v>
      </c>
      <c r="G2287" s="9" t="s">
        <v>3788</v>
      </c>
      <c r="H2287" s="9" t="s">
        <v>2935</v>
      </c>
      <c r="I2287" s="9" t="s">
        <v>2936</v>
      </c>
      <c r="J2287" s="61" t="s">
        <v>608</v>
      </c>
      <c r="K2287" s="9" t="s">
        <v>2899</v>
      </c>
      <c r="L2287" s="9">
        <v>27.7010924</v>
      </c>
      <c r="M2287" s="9">
        <v>66.775553360000004</v>
      </c>
      <c r="N2287" s="28" t="s">
        <v>6</v>
      </c>
      <c r="O2287" s="9" t="s">
        <v>7</v>
      </c>
      <c r="P2287" s="9" t="s">
        <v>8</v>
      </c>
      <c r="Q2287" s="9">
        <v>2</v>
      </c>
      <c r="R2287" s="9"/>
      <c r="S2287" s="9"/>
      <c r="T2287" s="9" t="s">
        <v>2295</v>
      </c>
      <c r="U2287" s="9">
        <v>47000</v>
      </c>
      <c r="V2287" s="9" t="s">
        <v>258</v>
      </c>
      <c r="W2287" s="10" t="s">
        <v>11</v>
      </c>
      <c r="X2287" s="9"/>
    </row>
    <row r="2288" spans="1:24" s="4" customFormat="1" ht="80.099999999999994" customHeight="1" x14ac:dyDescent="0.25">
      <c r="A2288" s="9">
        <f t="shared" si="728"/>
        <v>2217</v>
      </c>
      <c r="B2288" s="9">
        <f t="shared" si="729"/>
        <v>12</v>
      </c>
      <c r="C2288" s="11" t="s">
        <v>109</v>
      </c>
      <c r="D2288" s="10" t="s">
        <v>3788</v>
      </c>
      <c r="E2288" s="28" t="s">
        <v>2045</v>
      </c>
      <c r="F2288" s="9" t="s">
        <v>2937</v>
      </c>
      <c r="G2288" s="28" t="s">
        <v>2045</v>
      </c>
      <c r="H2288" s="9" t="s">
        <v>1342</v>
      </c>
      <c r="I2288" s="9" t="s">
        <v>2938</v>
      </c>
      <c r="J2288" s="61" t="s">
        <v>2939</v>
      </c>
      <c r="K2288" s="9" t="s">
        <v>2937</v>
      </c>
      <c r="L2288" s="9">
        <v>27.699403700000001</v>
      </c>
      <c r="M2288" s="9">
        <v>66.775062399999996</v>
      </c>
      <c r="N2288" s="28" t="s">
        <v>6</v>
      </c>
      <c r="O2288" s="9" t="s">
        <v>7</v>
      </c>
      <c r="P2288" s="9" t="s">
        <v>8</v>
      </c>
      <c r="Q2288" s="9">
        <v>13</v>
      </c>
      <c r="R2288" s="9"/>
      <c r="S2288" s="9"/>
      <c r="T2288" s="9" t="s">
        <v>2295</v>
      </c>
      <c r="U2288" s="9">
        <v>305500</v>
      </c>
      <c r="V2288" s="9" t="s">
        <v>258</v>
      </c>
      <c r="W2288" s="10" t="s">
        <v>11</v>
      </c>
      <c r="X2288" s="9"/>
    </row>
    <row r="2289" spans="1:24" s="4" customFormat="1" ht="80.099999999999994" customHeight="1" x14ac:dyDescent="0.25">
      <c r="A2289" s="9">
        <f t="shared" si="728"/>
        <v>2218</v>
      </c>
      <c r="B2289" s="9">
        <f t="shared" si="729"/>
        <v>13</v>
      </c>
      <c r="C2289" s="11" t="s">
        <v>109</v>
      </c>
      <c r="D2289" s="10" t="s">
        <v>3788</v>
      </c>
      <c r="E2289" s="28" t="s">
        <v>2045</v>
      </c>
      <c r="F2289" s="9" t="s">
        <v>2937</v>
      </c>
      <c r="G2289" s="28" t="s">
        <v>2045</v>
      </c>
      <c r="H2289" s="9" t="s">
        <v>2940</v>
      </c>
      <c r="I2289" s="9" t="s">
        <v>2941</v>
      </c>
      <c r="J2289" s="61" t="s">
        <v>2942</v>
      </c>
      <c r="K2289" s="9" t="s">
        <v>2937</v>
      </c>
      <c r="L2289" s="9">
        <v>27.535146080000001</v>
      </c>
      <c r="M2289" s="9">
        <v>66.282431680000002</v>
      </c>
      <c r="N2289" s="28" t="s">
        <v>6</v>
      </c>
      <c r="O2289" s="9" t="s">
        <v>7</v>
      </c>
      <c r="P2289" s="9" t="s">
        <v>8</v>
      </c>
      <c r="Q2289" s="9">
        <v>13</v>
      </c>
      <c r="R2289" s="9"/>
      <c r="S2289" s="9"/>
      <c r="T2289" s="9" t="s">
        <v>2295</v>
      </c>
      <c r="U2289" s="9">
        <v>305500</v>
      </c>
      <c r="V2289" s="9" t="s">
        <v>258</v>
      </c>
      <c r="W2289" s="10" t="s">
        <v>11</v>
      </c>
      <c r="X2289" s="9"/>
    </row>
    <row r="2290" spans="1:24" s="4" customFormat="1" ht="80.099999999999994" customHeight="1" x14ac:dyDescent="0.25">
      <c r="A2290" s="9">
        <f t="shared" si="728"/>
        <v>2219</v>
      </c>
      <c r="B2290" s="9">
        <f t="shared" si="729"/>
        <v>14</v>
      </c>
      <c r="C2290" s="11" t="s">
        <v>109</v>
      </c>
      <c r="D2290" s="10" t="s">
        <v>3788</v>
      </c>
      <c r="E2290" s="9" t="s">
        <v>3788</v>
      </c>
      <c r="F2290" s="9" t="s">
        <v>2943</v>
      </c>
      <c r="G2290" s="9" t="s">
        <v>3788</v>
      </c>
      <c r="H2290" s="9" t="s">
        <v>2944</v>
      </c>
      <c r="I2290" s="9" t="s">
        <v>2945</v>
      </c>
      <c r="J2290" s="61" t="s">
        <v>2946</v>
      </c>
      <c r="K2290" s="9" t="s">
        <v>2943</v>
      </c>
      <c r="L2290" s="9">
        <v>27.441724279999999</v>
      </c>
      <c r="M2290" s="9">
        <v>66.475751384000006</v>
      </c>
      <c r="N2290" s="28" t="s">
        <v>6</v>
      </c>
      <c r="O2290" s="9" t="s">
        <v>7</v>
      </c>
      <c r="P2290" s="9" t="s">
        <v>8</v>
      </c>
      <c r="Q2290" s="9">
        <v>10</v>
      </c>
      <c r="R2290" s="9"/>
      <c r="S2290" s="9"/>
      <c r="T2290" s="9" t="s">
        <v>2295</v>
      </c>
      <c r="U2290" s="9">
        <v>235000</v>
      </c>
      <c r="V2290" s="9" t="s">
        <v>258</v>
      </c>
      <c r="W2290" s="10" t="s">
        <v>11</v>
      </c>
      <c r="X2290" s="9"/>
    </row>
    <row r="2291" spans="1:24" s="4" customFormat="1" ht="80.099999999999994" customHeight="1" x14ac:dyDescent="0.25">
      <c r="A2291" s="9">
        <f t="shared" si="728"/>
        <v>2220</v>
      </c>
      <c r="B2291" s="9">
        <f t="shared" si="729"/>
        <v>15</v>
      </c>
      <c r="C2291" s="11" t="s">
        <v>109</v>
      </c>
      <c r="D2291" s="10" t="s">
        <v>3788</v>
      </c>
      <c r="E2291" s="9" t="s">
        <v>3788</v>
      </c>
      <c r="F2291" s="9" t="s">
        <v>2947</v>
      </c>
      <c r="G2291" s="9" t="s">
        <v>3788</v>
      </c>
      <c r="H2291" s="9" t="s">
        <v>2948</v>
      </c>
      <c r="I2291" s="9" t="s">
        <v>2949</v>
      </c>
      <c r="J2291" s="61" t="s">
        <v>2946</v>
      </c>
      <c r="K2291" s="9" t="s">
        <v>2947</v>
      </c>
      <c r="L2291" s="9">
        <v>27.441724279999999</v>
      </c>
      <c r="M2291" s="9">
        <v>66.475751384000006</v>
      </c>
      <c r="N2291" s="28" t="s">
        <v>6</v>
      </c>
      <c r="O2291" s="9" t="s">
        <v>7</v>
      </c>
      <c r="P2291" s="9" t="s">
        <v>8</v>
      </c>
      <c r="Q2291" s="9">
        <v>10</v>
      </c>
      <c r="R2291" s="9"/>
      <c r="S2291" s="9"/>
      <c r="T2291" s="9" t="s">
        <v>2295</v>
      </c>
      <c r="U2291" s="9">
        <v>235000</v>
      </c>
      <c r="V2291" s="9" t="s">
        <v>258</v>
      </c>
      <c r="W2291" s="10" t="s">
        <v>11</v>
      </c>
      <c r="X2291" s="9"/>
    </row>
    <row r="2292" spans="1:24" s="4" customFormat="1" ht="80.099999999999994" customHeight="1" x14ac:dyDescent="0.25">
      <c r="A2292" s="9">
        <f t="shared" si="728"/>
        <v>2221</v>
      </c>
      <c r="B2292" s="9">
        <f t="shared" si="729"/>
        <v>16</v>
      </c>
      <c r="C2292" s="11" t="s">
        <v>109</v>
      </c>
      <c r="D2292" s="10" t="s">
        <v>3788</v>
      </c>
      <c r="E2292" s="28" t="s">
        <v>2045</v>
      </c>
      <c r="F2292" s="9" t="s">
        <v>2937</v>
      </c>
      <c r="G2292" s="28" t="s">
        <v>2045</v>
      </c>
      <c r="H2292" s="9" t="s">
        <v>2950</v>
      </c>
      <c r="I2292" s="9" t="s">
        <v>2951</v>
      </c>
      <c r="J2292" s="61" t="s">
        <v>2952</v>
      </c>
      <c r="K2292" s="9" t="s">
        <v>2937</v>
      </c>
      <c r="L2292" s="9">
        <v>27.441724279999999</v>
      </c>
      <c r="M2292" s="9">
        <v>66.475751384000006</v>
      </c>
      <c r="N2292" s="28" t="s">
        <v>6</v>
      </c>
      <c r="O2292" s="9" t="s">
        <v>7</v>
      </c>
      <c r="P2292" s="9" t="s">
        <v>8</v>
      </c>
      <c r="Q2292" s="9">
        <v>10</v>
      </c>
      <c r="R2292" s="9"/>
      <c r="S2292" s="9"/>
      <c r="T2292" s="9" t="s">
        <v>2295</v>
      </c>
      <c r="U2292" s="9">
        <v>235000</v>
      </c>
      <c r="V2292" s="9" t="s">
        <v>258</v>
      </c>
      <c r="W2292" s="10" t="s">
        <v>11</v>
      </c>
      <c r="X2292" s="9"/>
    </row>
    <row r="2293" spans="1:24" s="4" customFormat="1" ht="80.099999999999994" customHeight="1" x14ac:dyDescent="0.25">
      <c r="A2293" s="9">
        <f t="shared" si="728"/>
        <v>2222</v>
      </c>
      <c r="B2293" s="9">
        <f t="shared" si="729"/>
        <v>17</v>
      </c>
      <c r="C2293" s="11" t="s">
        <v>109</v>
      </c>
      <c r="D2293" s="10" t="s">
        <v>3788</v>
      </c>
      <c r="E2293" s="9" t="s">
        <v>3788</v>
      </c>
      <c r="F2293" s="9" t="s">
        <v>2899</v>
      </c>
      <c r="G2293" s="9" t="s">
        <v>3788</v>
      </c>
      <c r="H2293" s="9" t="s">
        <v>2953</v>
      </c>
      <c r="I2293" s="9" t="s">
        <v>2954</v>
      </c>
      <c r="J2293" s="61" t="s">
        <v>2955</v>
      </c>
      <c r="K2293" s="9" t="s">
        <v>2899</v>
      </c>
      <c r="L2293" s="9">
        <v>27.441724279999999</v>
      </c>
      <c r="M2293" s="9">
        <v>66.475751384000006</v>
      </c>
      <c r="N2293" s="28" t="s">
        <v>6</v>
      </c>
      <c r="O2293" s="9" t="s">
        <v>7</v>
      </c>
      <c r="P2293" s="9" t="s">
        <v>8</v>
      </c>
      <c r="Q2293" s="9">
        <v>4</v>
      </c>
      <c r="R2293" s="30"/>
      <c r="S2293" s="9"/>
      <c r="T2293" s="9" t="s">
        <v>2295</v>
      </c>
      <c r="U2293" s="9">
        <v>94000</v>
      </c>
      <c r="V2293" s="9" t="s">
        <v>258</v>
      </c>
      <c r="W2293" s="10" t="s">
        <v>11</v>
      </c>
      <c r="X2293" s="9"/>
    </row>
    <row r="2294" spans="1:24" s="4" customFormat="1" ht="80.099999999999994" customHeight="1" x14ac:dyDescent="0.25">
      <c r="A2294" s="9">
        <f t="shared" si="728"/>
        <v>2223</v>
      </c>
      <c r="B2294" s="9">
        <f t="shared" si="729"/>
        <v>18</v>
      </c>
      <c r="C2294" s="11" t="s">
        <v>109</v>
      </c>
      <c r="D2294" s="10" t="s">
        <v>3788</v>
      </c>
      <c r="E2294" s="9" t="s">
        <v>3788</v>
      </c>
      <c r="F2294" s="9" t="s">
        <v>2956</v>
      </c>
      <c r="G2294" s="9" t="s">
        <v>3788</v>
      </c>
      <c r="H2294" s="9" t="s">
        <v>2957</v>
      </c>
      <c r="I2294" s="9" t="s">
        <v>2958</v>
      </c>
      <c r="J2294" s="43" t="s">
        <v>3199</v>
      </c>
      <c r="K2294" s="9" t="s">
        <v>2956</v>
      </c>
      <c r="L2294" s="9">
        <v>27.441724279999999</v>
      </c>
      <c r="M2294" s="9" t="s">
        <v>8093</v>
      </c>
      <c r="N2294" s="28" t="s">
        <v>6</v>
      </c>
      <c r="O2294" s="9" t="s">
        <v>7</v>
      </c>
      <c r="P2294" s="9" t="s">
        <v>8</v>
      </c>
      <c r="Q2294" s="79"/>
      <c r="R2294" s="9"/>
      <c r="S2294" s="9">
        <v>3</v>
      </c>
      <c r="T2294" s="9" t="s">
        <v>2295</v>
      </c>
      <c r="U2294" s="9">
        <v>25500</v>
      </c>
      <c r="V2294" s="9" t="s">
        <v>258</v>
      </c>
      <c r="W2294" s="10" t="s">
        <v>11</v>
      </c>
      <c r="X2294" s="9"/>
    </row>
    <row r="2295" spans="1:24" s="4" customFormat="1" ht="80.099999999999994" customHeight="1" x14ac:dyDescent="0.25">
      <c r="A2295" s="9">
        <f t="shared" si="728"/>
        <v>2224</v>
      </c>
      <c r="B2295" s="9">
        <f t="shared" si="729"/>
        <v>19</v>
      </c>
      <c r="C2295" s="11" t="s">
        <v>109</v>
      </c>
      <c r="D2295" s="10" t="s">
        <v>3788</v>
      </c>
      <c r="E2295" s="9" t="s">
        <v>3788</v>
      </c>
      <c r="F2295" s="9" t="s">
        <v>2959</v>
      </c>
      <c r="G2295" s="9" t="s">
        <v>3788</v>
      </c>
      <c r="H2295" s="9" t="s">
        <v>2960</v>
      </c>
      <c r="I2295" s="9" t="s">
        <v>2961</v>
      </c>
      <c r="J2295" s="61" t="s">
        <v>2962</v>
      </c>
      <c r="K2295" s="9" t="s">
        <v>2959</v>
      </c>
      <c r="L2295" s="9">
        <v>27.441724279999999</v>
      </c>
      <c r="M2295" s="9">
        <v>66.475713339999999</v>
      </c>
      <c r="N2295" s="28" t="s">
        <v>6</v>
      </c>
      <c r="O2295" s="9" t="s">
        <v>7</v>
      </c>
      <c r="P2295" s="9" t="s">
        <v>8</v>
      </c>
      <c r="Q2295" s="79"/>
      <c r="R2295" s="9"/>
      <c r="S2295" s="9">
        <v>2</v>
      </c>
      <c r="T2295" s="9" t="s">
        <v>2295</v>
      </c>
      <c r="U2295" s="9">
        <v>38250</v>
      </c>
      <c r="V2295" s="9" t="s">
        <v>258</v>
      </c>
      <c r="W2295" s="10" t="s">
        <v>11</v>
      </c>
      <c r="X2295" s="9"/>
    </row>
    <row r="2296" spans="1:24" s="4" customFormat="1" ht="80.099999999999994" customHeight="1" x14ac:dyDescent="0.25">
      <c r="A2296" s="9">
        <f t="shared" si="728"/>
        <v>2225</v>
      </c>
      <c r="B2296" s="9">
        <f t="shared" si="729"/>
        <v>20</v>
      </c>
      <c r="C2296" s="11" t="s">
        <v>109</v>
      </c>
      <c r="D2296" s="10" t="s">
        <v>3788</v>
      </c>
      <c r="E2296" s="9" t="s">
        <v>3788</v>
      </c>
      <c r="F2296" s="9" t="s">
        <v>2959</v>
      </c>
      <c r="G2296" s="9" t="s">
        <v>3788</v>
      </c>
      <c r="H2296" s="9" t="s">
        <v>2963</v>
      </c>
      <c r="I2296" s="9" t="s">
        <v>2964</v>
      </c>
      <c r="J2296" s="61" t="s">
        <v>2965</v>
      </c>
      <c r="K2296" s="9" t="s">
        <v>2959</v>
      </c>
      <c r="L2296" s="9">
        <v>27.441724279999999</v>
      </c>
      <c r="M2296" s="9">
        <v>66.475713339999999</v>
      </c>
      <c r="N2296" s="28" t="s">
        <v>6</v>
      </c>
      <c r="O2296" s="9" t="s">
        <v>7</v>
      </c>
      <c r="P2296" s="9" t="s">
        <v>8</v>
      </c>
      <c r="Q2296" s="79"/>
      <c r="R2296" s="9"/>
      <c r="S2296" s="9">
        <v>3</v>
      </c>
      <c r="T2296" s="9" t="s">
        <v>2295</v>
      </c>
      <c r="U2296" s="9">
        <v>25500</v>
      </c>
      <c r="V2296" s="9" t="s">
        <v>258</v>
      </c>
      <c r="W2296" s="10" t="s">
        <v>11</v>
      </c>
      <c r="X2296" s="9"/>
    </row>
    <row r="2297" spans="1:24" s="4" customFormat="1" ht="80.099999999999994" customHeight="1" x14ac:dyDescent="0.25">
      <c r="A2297" s="9">
        <f t="shared" si="728"/>
        <v>2226</v>
      </c>
      <c r="B2297" s="9">
        <f t="shared" si="729"/>
        <v>21</v>
      </c>
      <c r="C2297" s="11" t="s">
        <v>109</v>
      </c>
      <c r="D2297" s="10" t="s">
        <v>3788</v>
      </c>
      <c r="E2297" s="9" t="s">
        <v>3788</v>
      </c>
      <c r="F2297" s="9" t="s">
        <v>2956</v>
      </c>
      <c r="G2297" s="9" t="s">
        <v>3788</v>
      </c>
      <c r="H2297" s="9" t="s">
        <v>2966</v>
      </c>
      <c r="I2297" s="9" t="s">
        <v>2967</v>
      </c>
      <c r="J2297" s="61" t="s">
        <v>2968</v>
      </c>
      <c r="K2297" s="9" t="s">
        <v>2956</v>
      </c>
      <c r="L2297" s="9">
        <v>27.441724279999999</v>
      </c>
      <c r="M2297" s="9">
        <v>66.475713339999999</v>
      </c>
      <c r="N2297" s="28" t="s">
        <v>6</v>
      </c>
      <c r="O2297" s="9" t="s">
        <v>7</v>
      </c>
      <c r="P2297" s="9" t="s">
        <v>8</v>
      </c>
      <c r="Q2297" s="79"/>
      <c r="R2297" s="9"/>
      <c r="S2297" s="9">
        <v>1</v>
      </c>
      <c r="T2297" s="9" t="s">
        <v>2295</v>
      </c>
      <c r="U2297" s="9">
        <v>38250</v>
      </c>
      <c r="V2297" s="9" t="s">
        <v>258</v>
      </c>
      <c r="W2297" s="10" t="s">
        <v>11</v>
      </c>
      <c r="X2297" s="9"/>
    </row>
    <row r="2298" spans="1:24" s="4" customFormat="1" ht="80.099999999999994" customHeight="1" x14ac:dyDescent="0.25">
      <c r="A2298" s="9">
        <f t="shared" si="728"/>
        <v>2227</v>
      </c>
      <c r="B2298" s="9">
        <f t="shared" si="729"/>
        <v>22</v>
      </c>
      <c r="C2298" s="11" t="s">
        <v>109</v>
      </c>
      <c r="D2298" s="10" t="s">
        <v>3788</v>
      </c>
      <c r="E2298" s="9" t="s">
        <v>3788</v>
      </c>
      <c r="F2298" s="9" t="s">
        <v>2959</v>
      </c>
      <c r="G2298" s="9" t="s">
        <v>3788</v>
      </c>
      <c r="H2298" s="9" t="s">
        <v>2969</v>
      </c>
      <c r="I2298" s="9" t="s">
        <v>2970</v>
      </c>
      <c r="J2298" s="61" t="s">
        <v>2971</v>
      </c>
      <c r="K2298" s="9" t="s">
        <v>2959</v>
      </c>
      <c r="L2298" s="9">
        <v>27.441724279999999</v>
      </c>
      <c r="M2298" s="9">
        <v>66.475713339999999</v>
      </c>
      <c r="N2298" s="28" t="s">
        <v>6</v>
      </c>
      <c r="O2298" s="9" t="s">
        <v>7</v>
      </c>
      <c r="P2298" s="9" t="s">
        <v>8</v>
      </c>
      <c r="Q2298" s="79"/>
      <c r="R2298" s="9"/>
      <c r="S2298" s="9">
        <v>3</v>
      </c>
      <c r="T2298" s="9" t="s">
        <v>2295</v>
      </c>
      <c r="U2298" s="9">
        <v>12750</v>
      </c>
      <c r="V2298" s="9" t="s">
        <v>258</v>
      </c>
      <c r="W2298" s="10" t="s">
        <v>11</v>
      </c>
      <c r="X2298" s="9"/>
    </row>
    <row r="2299" spans="1:24" s="4" customFormat="1" ht="80.099999999999994" customHeight="1" x14ac:dyDescent="0.25">
      <c r="A2299" s="9">
        <f t="shared" si="728"/>
        <v>2228</v>
      </c>
      <c r="B2299" s="9">
        <f t="shared" si="729"/>
        <v>23</v>
      </c>
      <c r="C2299" s="11" t="s">
        <v>109</v>
      </c>
      <c r="D2299" s="10" t="s">
        <v>3788</v>
      </c>
      <c r="E2299" s="9" t="s">
        <v>3788</v>
      </c>
      <c r="F2299" s="9" t="s">
        <v>2959</v>
      </c>
      <c r="G2299" s="9" t="s">
        <v>3788</v>
      </c>
      <c r="H2299" s="9" t="s">
        <v>222</v>
      </c>
      <c r="I2299" s="9" t="s">
        <v>2972</v>
      </c>
      <c r="J2299" s="61" t="s">
        <v>2973</v>
      </c>
      <c r="K2299" s="9" t="s">
        <v>2959</v>
      </c>
      <c r="L2299" s="9">
        <v>27.441724279999999</v>
      </c>
      <c r="M2299" s="9">
        <v>66.475713339999999</v>
      </c>
      <c r="N2299" s="28" t="s">
        <v>6</v>
      </c>
      <c r="O2299" s="9" t="s">
        <v>7</v>
      </c>
      <c r="P2299" s="9" t="s">
        <v>8</v>
      </c>
      <c r="Q2299" s="79"/>
      <c r="R2299" s="9"/>
      <c r="S2299" s="9">
        <v>2</v>
      </c>
      <c r="T2299" s="9" t="s">
        <v>2295</v>
      </c>
      <c r="U2299" s="9">
        <v>38250</v>
      </c>
      <c r="V2299" s="9" t="s">
        <v>258</v>
      </c>
      <c r="W2299" s="10" t="s">
        <v>11</v>
      </c>
      <c r="X2299" s="9"/>
    </row>
    <row r="2300" spans="1:24" s="4" customFormat="1" ht="80.099999999999994" customHeight="1" x14ac:dyDescent="0.25">
      <c r="A2300" s="9">
        <f t="shared" si="728"/>
        <v>2229</v>
      </c>
      <c r="B2300" s="9">
        <f t="shared" si="729"/>
        <v>24</v>
      </c>
      <c r="C2300" s="11" t="s">
        <v>109</v>
      </c>
      <c r="D2300" s="10" t="s">
        <v>3788</v>
      </c>
      <c r="E2300" s="9" t="s">
        <v>3788</v>
      </c>
      <c r="F2300" s="9" t="s">
        <v>2959</v>
      </c>
      <c r="G2300" s="9" t="s">
        <v>3788</v>
      </c>
      <c r="H2300" s="9" t="s">
        <v>2974</v>
      </c>
      <c r="I2300" s="9" t="s">
        <v>2975</v>
      </c>
      <c r="J2300" s="43" t="s">
        <v>3199</v>
      </c>
      <c r="K2300" s="9" t="s">
        <v>2959</v>
      </c>
      <c r="L2300" s="9">
        <v>27.441724279999999</v>
      </c>
      <c r="M2300" s="9">
        <v>66.475713339999999</v>
      </c>
      <c r="N2300" s="28" t="s">
        <v>6</v>
      </c>
      <c r="O2300" s="9" t="s">
        <v>7</v>
      </c>
      <c r="P2300" s="9" t="s">
        <v>8</v>
      </c>
      <c r="Q2300" s="79"/>
      <c r="R2300" s="9"/>
      <c r="S2300" s="9">
        <v>3</v>
      </c>
      <c r="T2300" s="9" t="s">
        <v>2295</v>
      </c>
      <c r="U2300" s="9">
        <v>25500</v>
      </c>
      <c r="V2300" s="9" t="s">
        <v>258</v>
      </c>
      <c r="W2300" s="10" t="s">
        <v>11</v>
      </c>
      <c r="X2300" s="9"/>
    </row>
    <row r="2301" spans="1:24" s="4" customFormat="1" ht="80.099999999999994" customHeight="1" x14ac:dyDescent="0.25">
      <c r="A2301" s="9">
        <f t="shared" si="728"/>
        <v>2230</v>
      </c>
      <c r="B2301" s="9">
        <f t="shared" si="729"/>
        <v>25</v>
      </c>
      <c r="C2301" s="11" t="s">
        <v>109</v>
      </c>
      <c r="D2301" s="10" t="s">
        <v>3788</v>
      </c>
      <c r="E2301" s="9" t="s">
        <v>3788</v>
      </c>
      <c r="F2301" s="9" t="s">
        <v>2959</v>
      </c>
      <c r="G2301" s="9" t="s">
        <v>3788</v>
      </c>
      <c r="H2301" s="9" t="s">
        <v>2976</v>
      </c>
      <c r="I2301" s="9" t="s">
        <v>2977</v>
      </c>
      <c r="J2301" s="61" t="s">
        <v>2978</v>
      </c>
      <c r="K2301" s="9" t="s">
        <v>2959</v>
      </c>
      <c r="L2301" s="9">
        <v>27.441724279999999</v>
      </c>
      <c r="M2301" s="9">
        <v>66.475713339999999</v>
      </c>
      <c r="N2301" s="28" t="s">
        <v>6</v>
      </c>
      <c r="O2301" s="9" t="s">
        <v>7</v>
      </c>
      <c r="P2301" s="9" t="s">
        <v>8</v>
      </c>
      <c r="Q2301" s="79"/>
      <c r="R2301" s="9"/>
      <c r="S2301" s="9">
        <v>1</v>
      </c>
      <c r="T2301" s="9" t="s">
        <v>2295</v>
      </c>
      <c r="U2301" s="9">
        <v>38250</v>
      </c>
      <c r="V2301" s="9" t="s">
        <v>258</v>
      </c>
      <c r="W2301" s="10" t="s">
        <v>11</v>
      </c>
      <c r="X2301" s="9"/>
    </row>
    <row r="2302" spans="1:24" s="4" customFormat="1" ht="80.099999999999994" customHeight="1" x14ac:dyDescent="0.25">
      <c r="A2302" s="9">
        <f t="shared" si="728"/>
        <v>2231</v>
      </c>
      <c r="B2302" s="9">
        <f t="shared" si="729"/>
        <v>26</v>
      </c>
      <c r="C2302" s="11" t="s">
        <v>109</v>
      </c>
      <c r="D2302" s="10" t="s">
        <v>3788</v>
      </c>
      <c r="E2302" s="9" t="s">
        <v>3788</v>
      </c>
      <c r="F2302" s="9" t="s">
        <v>2959</v>
      </c>
      <c r="G2302" s="9" t="s">
        <v>3788</v>
      </c>
      <c r="H2302" s="9" t="s">
        <v>2979</v>
      </c>
      <c r="I2302" s="9" t="s">
        <v>2980</v>
      </c>
      <c r="J2302" s="43" t="s">
        <v>3199</v>
      </c>
      <c r="K2302" s="9" t="s">
        <v>2959</v>
      </c>
      <c r="L2302" s="9">
        <v>27.441724279999999</v>
      </c>
      <c r="M2302" s="9">
        <v>66.475713339999999</v>
      </c>
      <c r="N2302" s="28" t="s">
        <v>6</v>
      </c>
      <c r="O2302" s="9" t="s">
        <v>7</v>
      </c>
      <c r="P2302" s="9" t="s">
        <v>8</v>
      </c>
      <c r="Q2302" s="79"/>
      <c r="R2302" s="9"/>
      <c r="S2302" s="9">
        <v>2</v>
      </c>
      <c r="T2302" s="9" t="s">
        <v>2295</v>
      </c>
      <c r="U2302" s="9">
        <v>12750</v>
      </c>
      <c r="V2302" s="9" t="s">
        <v>258</v>
      </c>
      <c r="W2302" s="10" t="s">
        <v>11</v>
      </c>
      <c r="X2302" s="9"/>
    </row>
    <row r="2303" spans="1:24" s="4" customFormat="1" ht="80.099999999999994" customHeight="1" x14ac:dyDescent="0.25">
      <c r="A2303" s="9">
        <f t="shared" si="728"/>
        <v>2232</v>
      </c>
      <c r="B2303" s="9">
        <f t="shared" si="729"/>
        <v>27</v>
      </c>
      <c r="C2303" s="11" t="s">
        <v>109</v>
      </c>
      <c r="D2303" s="10" t="s">
        <v>3788</v>
      </c>
      <c r="E2303" s="9" t="s">
        <v>3788</v>
      </c>
      <c r="F2303" s="9" t="s">
        <v>2959</v>
      </c>
      <c r="G2303" s="9" t="s">
        <v>3788</v>
      </c>
      <c r="H2303" s="9" t="s">
        <v>2981</v>
      </c>
      <c r="I2303" s="9" t="s">
        <v>2982</v>
      </c>
      <c r="J2303" s="61" t="s">
        <v>2983</v>
      </c>
      <c r="K2303" s="9" t="s">
        <v>2959</v>
      </c>
      <c r="L2303" s="9">
        <v>27.441724279999999</v>
      </c>
      <c r="M2303" s="9">
        <v>66.475713339999999</v>
      </c>
      <c r="N2303" s="28" t="s">
        <v>6</v>
      </c>
      <c r="O2303" s="9" t="s">
        <v>7</v>
      </c>
      <c r="P2303" s="9" t="s">
        <v>8</v>
      </c>
      <c r="Q2303" s="79"/>
      <c r="R2303" s="9"/>
      <c r="S2303" s="9">
        <v>2</v>
      </c>
      <c r="T2303" s="9" t="s">
        <v>2295</v>
      </c>
      <c r="U2303" s="9">
        <v>25500</v>
      </c>
      <c r="V2303" s="9" t="s">
        <v>258</v>
      </c>
      <c r="W2303" s="10" t="s">
        <v>11</v>
      </c>
      <c r="X2303" s="9"/>
    </row>
    <row r="2304" spans="1:24" s="4" customFormat="1" ht="80.099999999999994" customHeight="1" x14ac:dyDescent="0.25">
      <c r="A2304" s="9">
        <f t="shared" si="728"/>
        <v>2233</v>
      </c>
      <c r="B2304" s="9">
        <f t="shared" si="729"/>
        <v>28</v>
      </c>
      <c r="C2304" s="11" t="s">
        <v>109</v>
      </c>
      <c r="D2304" s="10" t="s">
        <v>3788</v>
      </c>
      <c r="E2304" s="9" t="s">
        <v>3788</v>
      </c>
      <c r="F2304" s="9" t="s">
        <v>2959</v>
      </c>
      <c r="G2304" s="9" t="s">
        <v>3788</v>
      </c>
      <c r="H2304" s="9" t="s">
        <v>2984</v>
      </c>
      <c r="I2304" s="9" t="s">
        <v>2985</v>
      </c>
      <c r="J2304" s="61" t="s">
        <v>2986</v>
      </c>
      <c r="K2304" s="9" t="s">
        <v>2959</v>
      </c>
      <c r="L2304" s="9">
        <v>27.441724279999999</v>
      </c>
      <c r="M2304" s="9">
        <v>66.475713339999999</v>
      </c>
      <c r="N2304" s="28" t="s">
        <v>6</v>
      </c>
      <c r="O2304" s="9" t="s">
        <v>7</v>
      </c>
      <c r="P2304" s="9" t="s">
        <v>8</v>
      </c>
      <c r="Q2304" s="79"/>
      <c r="R2304" s="9"/>
      <c r="S2304" s="9">
        <v>1</v>
      </c>
      <c r="T2304" s="9" t="s">
        <v>2295</v>
      </c>
      <c r="U2304" s="9">
        <v>25500</v>
      </c>
      <c r="V2304" s="9" t="s">
        <v>258</v>
      </c>
      <c r="W2304" s="10" t="s">
        <v>11</v>
      </c>
      <c r="X2304" s="9"/>
    </row>
    <row r="2305" spans="1:24" s="4" customFormat="1" ht="80.099999999999994" customHeight="1" x14ac:dyDescent="0.25">
      <c r="A2305" s="9">
        <f t="shared" si="728"/>
        <v>2234</v>
      </c>
      <c r="B2305" s="9">
        <f t="shared" si="729"/>
        <v>29</v>
      </c>
      <c r="C2305" s="11" t="s">
        <v>109</v>
      </c>
      <c r="D2305" s="10" t="s">
        <v>3788</v>
      </c>
      <c r="E2305" s="9" t="s">
        <v>3788</v>
      </c>
      <c r="F2305" s="9" t="s">
        <v>2959</v>
      </c>
      <c r="G2305" s="9" t="s">
        <v>3788</v>
      </c>
      <c r="H2305" s="9" t="s">
        <v>2987</v>
      </c>
      <c r="I2305" s="9" t="s">
        <v>2988</v>
      </c>
      <c r="J2305" s="61" t="s">
        <v>2989</v>
      </c>
      <c r="K2305" s="9" t="s">
        <v>2959</v>
      </c>
      <c r="L2305" s="9">
        <v>27.441724279999999</v>
      </c>
      <c r="M2305" s="9">
        <v>66.475713339999999</v>
      </c>
      <c r="N2305" s="28" t="s">
        <v>6</v>
      </c>
      <c r="O2305" s="9" t="s">
        <v>7</v>
      </c>
      <c r="P2305" s="9" t="s">
        <v>8</v>
      </c>
      <c r="Q2305" s="79"/>
      <c r="R2305" s="9"/>
      <c r="S2305" s="9">
        <v>2</v>
      </c>
      <c r="T2305" s="9" t="s">
        <v>2295</v>
      </c>
      <c r="U2305" s="9">
        <v>12750</v>
      </c>
      <c r="V2305" s="9" t="s">
        <v>258</v>
      </c>
      <c r="W2305" s="10" t="s">
        <v>11</v>
      </c>
      <c r="X2305" s="9"/>
    </row>
    <row r="2306" spans="1:24" s="4" customFormat="1" ht="80.099999999999994" customHeight="1" x14ac:dyDescent="0.25">
      <c r="A2306" s="9">
        <f t="shared" si="728"/>
        <v>2235</v>
      </c>
      <c r="B2306" s="9">
        <f t="shared" si="729"/>
        <v>30</v>
      </c>
      <c r="C2306" s="11" t="s">
        <v>109</v>
      </c>
      <c r="D2306" s="10" t="s">
        <v>3788</v>
      </c>
      <c r="E2306" s="9" t="s">
        <v>3788</v>
      </c>
      <c r="F2306" s="9" t="s">
        <v>2959</v>
      </c>
      <c r="G2306" s="9" t="s">
        <v>3788</v>
      </c>
      <c r="H2306" s="9" t="s">
        <v>2990</v>
      </c>
      <c r="I2306" s="9" t="s">
        <v>2991</v>
      </c>
      <c r="J2306" s="43" t="s">
        <v>3199</v>
      </c>
      <c r="K2306" s="9" t="s">
        <v>2959</v>
      </c>
      <c r="L2306" s="9">
        <v>27.552690292000001</v>
      </c>
      <c r="M2306" s="9">
        <v>66.305103504000002</v>
      </c>
      <c r="N2306" s="28" t="s">
        <v>6</v>
      </c>
      <c r="O2306" s="9" t="s">
        <v>7</v>
      </c>
      <c r="P2306" s="9" t="s">
        <v>8</v>
      </c>
      <c r="Q2306" s="79"/>
      <c r="R2306" s="9"/>
      <c r="S2306" s="9">
        <v>2</v>
      </c>
      <c r="T2306" s="9" t="s">
        <v>2295</v>
      </c>
      <c r="U2306" s="9">
        <v>25500</v>
      </c>
      <c r="V2306" s="9" t="s">
        <v>258</v>
      </c>
      <c r="W2306" s="10" t="s">
        <v>11</v>
      </c>
      <c r="X2306" s="9"/>
    </row>
    <row r="2307" spans="1:24" s="4" customFormat="1" ht="80.099999999999994" customHeight="1" x14ac:dyDescent="0.25">
      <c r="A2307" s="9">
        <f t="shared" si="728"/>
        <v>2236</v>
      </c>
      <c r="B2307" s="9">
        <f t="shared" si="729"/>
        <v>31</v>
      </c>
      <c r="C2307" s="11" t="s">
        <v>109</v>
      </c>
      <c r="D2307" s="10" t="s">
        <v>3788</v>
      </c>
      <c r="E2307" s="9" t="s">
        <v>3788</v>
      </c>
      <c r="F2307" s="9" t="s">
        <v>2959</v>
      </c>
      <c r="G2307" s="9" t="s">
        <v>3788</v>
      </c>
      <c r="H2307" s="9" t="s">
        <v>2992</v>
      </c>
      <c r="I2307" s="9" t="s">
        <v>2993</v>
      </c>
      <c r="J2307" s="61" t="s">
        <v>2994</v>
      </c>
      <c r="K2307" s="9" t="s">
        <v>2959</v>
      </c>
      <c r="L2307" s="9">
        <v>27.552690292000001</v>
      </c>
      <c r="M2307" s="9">
        <v>66.305103504000002</v>
      </c>
      <c r="N2307" s="28" t="s">
        <v>6</v>
      </c>
      <c r="O2307" s="9" t="s">
        <v>7</v>
      </c>
      <c r="P2307" s="9" t="s">
        <v>8</v>
      </c>
      <c r="Q2307" s="79"/>
      <c r="R2307" s="9"/>
      <c r="S2307" s="9">
        <v>1</v>
      </c>
      <c r="T2307" s="9" t="s">
        <v>2295</v>
      </c>
      <c r="U2307" s="9">
        <v>25500</v>
      </c>
      <c r="V2307" s="9" t="s">
        <v>258</v>
      </c>
      <c r="W2307" s="10" t="s">
        <v>11</v>
      </c>
      <c r="X2307" s="9"/>
    </row>
    <row r="2308" spans="1:24" s="4" customFormat="1" ht="80.099999999999994" customHeight="1" x14ac:dyDescent="0.25">
      <c r="A2308" s="9">
        <f t="shared" si="728"/>
        <v>2237</v>
      </c>
      <c r="B2308" s="9">
        <f t="shared" si="729"/>
        <v>32</v>
      </c>
      <c r="C2308" s="11" t="s">
        <v>109</v>
      </c>
      <c r="D2308" s="10" t="s">
        <v>3788</v>
      </c>
      <c r="E2308" s="9" t="s">
        <v>3788</v>
      </c>
      <c r="F2308" s="9" t="s">
        <v>2959</v>
      </c>
      <c r="G2308" s="9" t="s">
        <v>3788</v>
      </c>
      <c r="H2308" s="9" t="s">
        <v>1505</v>
      </c>
      <c r="I2308" s="9" t="s">
        <v>2995</v>
      </c>
      <c r="J2308" s="61" t="s">
        <v>2996</v>
      </c>
      <c r="K2308" s="9" t="s">
        <v>2959</v>
      </c>
      <c r="L2308" s="9">
        <v>27.552690292000001</v>
      </c>
      <c r="M2308" s="9">
        <v>66.305103504000002</v>
      </c>
      <c r="N2308" s="28" t="s">
        <v>6</v>
      </c>
      <c r="O2308" s="9" t="s">
        <v>7</v>
      </c>
      <c r="P2308" s="9" t="s">
        <v>8</v>
      </c>
      <c r="Q2308" s="79"/>
      <c r="R2308" s="9"/>
      <c r="S2308" s="9">
        <v>2</v>
      </c>
      <c r="T2308" s="9" t="s">
        <v>2295</v>
      </c>
      <c r="U2308" s="9">
        <v>12750</v>
      </c>
      <c r="V2308" s="9" t="s">
        <v>258</v>
      </c>
      <c r="W2308" s="10" t="s">
        <v>11</v>
      </c>
      <c r="X2308" s="9"/>
    </row>
    <row r="2309" spans="1:24" s="4" customFormat="1" ht="80.099999999999994" customHeight="1" x14ac:dyDescent="0.25">
      <c r="A2309" s="9">
        <f t="shared" si="728"/>
        <v>2238</v>
      </c>
      <c r="B2309" s="9">
        <f t="shared" si="729"/>
        <v>33</v>
      </c>
      <c r="C2309" s="11" t="s">
        <v>109</v>
      </c>
      <c r="D2309" s="10" t="s">
        <v>3788</v>
      </c>
      <c r="E2309" s="9" t="s">
        <v>3788</v>
      </c>
      <c r="F2309" s="9" t="s">
        <v>2959</v>
      </c>
      <c r="G2309" s="9" t="s">
        <v>3788</v>
      </c>
      <c r="H2309" s="9" t="s">
        <v>2997</v>
      </c>
      <c r="I2309" s="9" t="s">
        <v>2998</v>
      </c>
      <c r="J2309" s="61" t="s">
        <v>2983</v>
      </c>
      <c r="K2309" s="9" t="s">
        <v>2959</v>
      </c>
      <c r="L2309" s="9">
        <v>27.552690292000001</v>
      </c>
      <c r="M2309" s="9">
        <v>66.305103504000002</v>
      </c>
      <c r="N2309" s="28" t="s">
        <v>6</v>
      </c>
      <c r="O2309" s="9" t="s">
        <v>7</v>
      </c>
      <c r="P2309" s="9" t="s">
        <v>8</v>
      </c>
      <c r="Q2309" s="79"/>
      <c r="R2309" s="9"/>
      <c r="S2309" s="9">
        <v>2</v>
      </c>
      <c r="T2309" s="9" t="s">
        <v>2295</v>
      </c>
      <c r="U2309" s="9">
        <v>25500</v>
      </c>
      <c r="V2309" s="9" t="s">
        <v>258</v>
      </c>
      <c r="W2309" s="10" t="s">
        <v>11</v>
      </c>
      <c r="X2309" s="9"/>
    </row>
    <row r="2310" spans="1:24" s="4" customFormat="1" ht="80.099999999999994" customHeight="1" x14ac:dyDescent="0.25">
      <c r="A2310" s="9">
        <f t="shared" si="728"/>
        <v>2239</v>
      </c>
      <c r="B2310" s="9">
        <f t="shared" si="729"/>
        <v>34</v>
      </c>
      <c r="C2310" s="11" t="s">
        <v>109</v>
      </c>
      <c r="D2310" s="10" t="s">
        <v>3788</v>
      </c>
      <c r="E2310" s="9" t="s">
        <v>3788</v>
      </c>
      <c r="F2310" s="9" t="s">
        <v>2999</v>
      </c>
      <c r="G2310" s="9" t="s">
        <v>3788</v>
      </c>
      <c r="H2310" s="9" t="s">
        <v>3000</v>
      </c>
      <c r="I2310" s="9" t="s">
        <v>3001</v>
      </c>
      <c r="J2310" s="43" t="s">
        <v>3199</v>
      </c>
      <c r="K2310" s="9" t="s">
        <v>2999</v>
      </c>
      <c r="L2310" s="9">
        <v>27.552690292000001</v>
      </c>
      <c r="M2310" s="9">
        <v>66.305103504000002</v>
      </c>
      <c r="N2310" s="28" t="s">
        <v>6</v>
      </c>
      <c r="O2310" s="9" t="s">
        <v>7</v>
      </c>
      <c r="P2310" s="9" t="s">
        <v>8</v>
      </c>
      <c r="Q2310" s="79"/>
      <c r="R2310" s="9"/>
      <c r="S2310" s="9">
        <v>2</v>
      </c>
      <c r="T2310" s="9" t="s">
        <v>2295</v>
      </c>
      <c r="U2310" s="9">
        <v>25500</v>
      </c>
      <c r="V2310" s="9" t="s">
        <v>258</v>
      </c>
      <c r="W2310" s="10" t="s">
        <v>11</v>
      </c>
      <c r="X2310" s="9"/>
    </row>
    <row r="2311" spans="1:24" s="4" customFormat="1" ht="80.099999999999994" customHeight="1" x14ac:dyDescent="0.25">
      <c r="A2311" s="9">
        <f t="shared" si="728"/>
        <v>2240</v>
      </c>
      <c r="B2311" s="9">
        <f t="shared" si="729"/>
        <v>35</v>
      </c>
      <c r="C2311" s="11" t="s">
        <v>109</v>
      </c>
      <c r="D2311" s="10" t="s">
        <v>3788</v>
      </c>
      <c r="E2311" s="9" t="s">
        <v>3788</v>
      </c>
      <c r="F2311" s="9" t="s">
        <v>3002</v>
      </c>
      <c r="G2311" s="9" t="s">
        <v>3788</v>
      </c>
      <c r="H2311" s="9" t="s">
        <v>3003</v>
      </c>
      <c r="I2311" s="9" t="s">
        <v>3004</v>
      </c>
      <c r="J2311" s="43" t="s">
        <v>3199</v>
      </c>
      <c r="K2311" s="9" t="s">
        <v>3002</v>
      </c>
      <c r="L2311" s="9">
        <v>27.552690292000001</v>
      </c>
      <c r="M2311" s="9">
        <v>66.305103504000002</v>
      </c>
      <c r="N2311" s="28" t="s">
        <v>6</v>
      </c>
      <c r="O2311" s="9" t="s">
        <v>7</v>
      </c>
      <c r="P2311" s="9" t="s">
        <v>8</v>
      </c>
      <c r="Q2311" s="79"/>
      <c r="R2311" s="9"/>
      <c r="S2311" s="9">
        <v>1</v>
      </c>
      <c r="T2311" s="9" t="s">
        <v>2295</v>
      </c>
      <c r="U2311" s="9">
        <v>25500</v>
      </c>
      <c r="V2311" s="9" t="s">
        <v>258</v>
      </c>
      <c r="W2311" s="10" t="s">
        <v>11</v>
      </c>
      <c r="X2311" s="9"/>
    </row>
    <row r="2312" spans="1:24" s="4" customFormat="1" ht="80.099999999999994" customHeight="1" x14ac:dyDescent="0.25">
      <c r="A2312" s="9">
        <f t="shared" si="728"/>
        <v>2241</v>
      </c>
      <c r="B2312" s="9">
        <f t="shared" si="729"/>
        <v>36</v>
      </c>
      <c r="C2312" s="11" t="s">
        <v>109</v>
      </c>
      <c r="D2312" s="10" t="s">
        <v>3788</v>
      </c>
      <c r="E2312" s="9" t="s">
        <v>3788</v>
      </c>
      <c r="F2312" s="9" t="s">
        <v>3002</v>
      </c>
      <c r="G2312" s="9" t="s">
        <v>3788</v>
      </c>
      <c r="H2312" s="9" t="s">
        <v>2925</v>
      </c>
      <c r="I2312" s="9" t="s">
        <v>3005</v>
      </c>
      <c r="J2312" s="43" t="s">
        <v>3199</v>
      </c>
      <c r="K2312" s="9" t="s">
        <v>3002</v>
      </c>
      <c r="L2312" s="9">
        <v>27.552690292000001</v>
      </c>
      <c r="M2312" s="9">
        <v>66.305103504000002</v>
      </c>
      <c r="N2312" s="28" t="s">
        <v>6</v>
      </c>
      <c r="O2312" s="9" t="s">
        <v>7</v>
      </c>
      <c r="P2312" s="9" t="s">
        <v>8</v>
      </c>
      <c r="Q2312" s="79"/>
      <c r="R2312" s="9"/>
      <c r="S2312" s="9">
        <v>2</v>
      </c>
      <c r="T2312" s="9" t="s">
        <v>2295</v>
      </c>
      <c r="U2312" s="9">
        <v>12750</v>
      </c>
      <c r="V2312" s="9" t="s">
        <v>258</v>
      </c>
      <c r="W2312" s="10" t="s">
        <v>11</v>
      </c>
      <c r="X2312" s="9"/>
    </row>
    <row r="2313" spans="1:24" s="4" customFormat="1" ht="80.099999999999994" customHeight="1" x14ac:dyDescent="0.25">
      <c r="A2313" s="9">
        <f t="shared" si="728"/>
        <v>2242</v>
      </c>
      <c r="B2313" s="9">
        <f t="shared" si="729"/>
        <v>37</v>
      </c>
      <c r="C2313" s="11" t="s">
        <v>109</v>
      </c>
      <c r="D2313" s="10" t="s">
        <v>3788</v>
      </c>
      <c r="E2313" s="9" t="s">
        <v>3788</v>
      </c>
      <c r="F2313" s="9" t="s">
        <v>3002</v>
      </c>
      <c r="G2313" s="9" t="s">
        <v>3788</v>
      </c>
      <c r="H2313" s="9" t="s">
        <v>3006</v>
      </c>
      <c r="I2313" s="9" t="s">
        <v>3007</v>
      </c>
      <c r="J2313" s="43" t="s">
        <v>3199</v>
      </c>
      <c r="K2313" s="9" t="s">
        <v>3002</v>
      </c>
      <c r="L2313" s="9">
        <v>27.552690292000001</v>
      </c>
      <c r="M2313" s="9">
        <v>66.305103504000002</v>
      </c>
      <c r="N2313" s="28" t="s">
        <v>6</v>
      </c>
      <c r="O2313" s="9" t="s">
        <v>7</v>
      </c>
      <c r="P2313" s="9" t="s">
        <v>8</v>
      </c>
      <c r="Q2313" s="79"/>
      <c r="R2313" s="9"/>
      <c r="S2313" s="9">
        <v>2</v>
      </c>
      <c r="T2313" s="9" t="s">
        <v>2295</v>
      </c>
      <c r="U2313" s="9">
        <v>25500</v>
      </c>
      <c r="V2313" s="9" t="s">
        <v>258</v>
      </c>
      <c r="W2313" s="10" t="s">
        <v>11</v>
      </c>
      <c r="X2313" s="9"/>
    </row>
    <row r="2314" spans="1:24" s="4" customFormat="1" ht="80.099999999999994" customHeight="1" x14ac:dyDescent="0.25">
      <c r="A2314" s="9">
        <f t="shared" si="728"/>
        <v>2243</v>
      </c>
      <c r="B2314" s="9">
        <f t="shared" si="729"/>
        <v>38</v>
      </c>
      <c r="C2314" s="11" t="s">
        <v>109</v>
      </c>
      <c r="D2314" s="10" t="s">
        <v>3788</v>
      </c>
      <c r="E2314" s="9" t="s">
        <v>3788</v>
      </c>
      <c r="F2314" s="9" t="s">
        <v>3002</v>
      </c>
      <c r="G2314" s="9" t="s">
        <v>3788</v>
      </c>
      <c r="H2314" s="9" t="s">
        <v>3008</v>
      </c>
      <c r="I2314" s="9" t="s">
        <v>3009</v>
      </c>
      <c r="J2314" s="43" t="s">
        <v>3199</v>
      </c>
      <c r="K2314" s="9" t="s">
        <v>3002</v>
      </c>
      <c r="L2314" s="9">
        <v>27.552690292000001</v>
      </c>
      <c r="M2314" s="9">
        <v>66.305103504000002</v>
      </c>
      <c r="N2314" s="28" t="s">
        <v>6</v>
      </c>
      <c r="O2314" s="9" t="s">
        <v>7</v>
      </c>
      <c r="P2314" s="9" t="s">
        <v>8</v>
      </c>
      <c r="Q2314" s="79"/>
      <c r="R2314" s="9"/>
      <c r="S2314" s="9">
        <v>2</v>
      </c>
      <c r="T2314" s="9" t="s">
        <v>2295</v>
      </c>
      <c r="U2314" s="9">
        <v>25500</v>
      </c>
      <c r="V2314" s="9" t="s">
        <v>258</v>
      </c>
      <c r="W2314" s="10" t="s">
        <v>11</v>
      </c>
      <c r="X2314" s="9"/>
    </row>
    <row r="2315" spans="1:24" s="4" customFormat="1" ht="80.099999999999994" customHeight="1" x14ac:dyDescent="0.25">
      <c r="A2315" s="9">
        <f t="shared" si="728"/>
        <v>2244</v>
      </c>
      <c r="B2315" s="9">
        <f t="shared" si="729"/>
        <v>39</v>
      </c>
      <c r="C2315" s="11" t="s">
        <v>109</v>
      </c>
      <c r="D2315" s="10" t="s">
        <v>3788</v>
      </c>
      <c r="E2315" s="9" t="s">
        <v>3788</v>
      </c>
      <c r="F2315" s="9" t="s">
        <v>3002</v>
      </c>
      <c r="G2315" s="9" t="s">
        <v>3788</v>
      </c>
      <c r="H2315" s="9" t="s">
        <v>182</v>
      </c>
      <c r="I2315" s="9" t="s">
        <v>3010</v>
      </c>
      <c r="J2315" s="43" t="s">
        <v>3199</v>
      </c>
      <c r="K2315" s="9" t="s">
        <v>3002</v>
      </c>
      <c r="L2315" s="9">
        <v>27.552690292000001</v>
      </c>
      <c r="M2315" s="9">
        <v>66.305103504000002</v>
      </c>
      <c r="N2315" s="28" t="s">
        <v>6</v>
      </c>
      <c r="O2315" s="9" t="s">
        <v>7</v>
      </c>
      <c r="P2315" s="9" t="s">
        <v>8</v>
      </c>
      <c r="Q2315" s="79"/>
      <c r="R2315" s="9"/>
      <c r="S2315" s="9">
        <v>1</v>
      </c>
      <c r="T2315" s="9" t="s">
        <v>2295</v>
      </c>
      <c r="U2315" s="9">
        <v>25500</v>
      </c>
      <c r="V2315" s="9" t="s">
        <v>258</v>
      </c>
      <c r="W2315" s="10" t="s">
        <v>11</v>
      </c>
      <c r="X2315" s="9"/>
    </row>
    <row r="2316" spans="1:24" s="4" customFormat="1" ht="80.099999999999994" customHeight="1" x14ac:dyDescent="0.25">
      <c r="A2316" s="9">
        <f t="shared" si="728"/>
        <v>2245</v>
      </c>
      <c r="B2316" s="9">
        <f t="shared" si="729"/>
        <v>40</v>
      </c>
      <c r="C2316" s="11" t="s">
        <v>109</v>
      </c>
      <c r="D2316" s="10" t="s">
        <v>3788</v>
      </c>
      <c r="E2316" s="9" t="s">
        <v>3788</v>
      </c>
      <c r="F2316" s="9" t="s">
        <v>3002</v>
      </c>
      <c r="G2316" s="9" t="s">
        <v>3788</v>
      </c>
      <c r="H2316" s="9" t="s">
        <v>3011</v>
      </c>
      <c r="I2316" s="9" t="s">
        <v>3012</v>
      </c>
      <c r="J2316" s="43" t="s">
        <v>3199</v>
      </c>
      <c r="K2316" s="9" t="s">
        <v>3002</v>
      </c>
      <c r="L2316" s="9">
        <v>27.552690292000001</v>
      </c>
      <c r="M2316" s="9">
        <v>66.305103504000002</v>
      </c>
      <c r="N2316" s="28" t="s">
        <v>6</v>
      </c>
      <c r="O2316" s="9" t="s">
        <v>7</v>
      </c>
      <c r="P2316" s="9" t="s">
        <v>8</v>
      </c>
      <c r="Q2316" s="79"/>
      <c r="R2316" s="9"/>
      <c r="S2316" s="9">
        <v>2</v>
      </c>
      <c r="T2316" s="9" t="s">
        <v>2295</v>
      </c>
      <c r="U2316" s="9">
        <v>12750</v>
      </c>
      <c r="V2316" s="9" t="s">
        <v>258</v>
      </c>
      <c r="W2316" s="10" t="s">
        <v>11</v>
      </c>
      <c r="X2316" s="9"/>
    </row>
    <row r="2317" spans="1:24" s="4" customFormat="1" ht="80.099999999999994" customHeight="1" x14ac:dyDescent="0.25">
      <c r="A2317" s="9">
        <f t="shared" si="728"/>
        <v>2246</v>
      </c>
      <c r="B2317" s="9">
        <f t="shared" si="729"/>
        <v>41</v>
      </c>
      <c r="C2317" s="11" t="s">
        <v>109</v>
      </c>
      <c r="D2317" s="10" t="s">
        <v>3788</v>
      </c>
      <c r="E2317" s="9" t="s">
        <v>3788</v>
      </c>
      <c r="F2317" s="9" t="s">
        <v>3002</v>
      </c>
      <c r="G2317" s="9" t="s">
        <v>3788</v>
      </c>
      <c r="H2317" s="9" t="s">
        <v>3013</v>
      </c>
      <c r="I2317" s="9" t="s">
        <v>3014</v>
      </c>
      <c r="J2317" s="43" t="s">
        <v>3199</v>
      </c>
      <c r="K2317" s="9" t="s">
        <v>3002</v>
      </c>
      <c r="L2317" s="9">
        <v>27.552690292000001</v>
      </c>
      <c r="M2317" s="9">
        <v>66.305103504000002</v>
      </c>
      <c r="N2317" s="28" t="s">
        <v>6</v>
      </c>
      <c r="O2317" s="9" t="s">
        <v>7</v>
      </c>
      <c r="P2317" s="9" t="s">
        <v>8</v>
      </c>
      <c r="Q2317" s="79"/>
      <c r="R2317" s="9"/>
      <c r="S2317" s="9">
        <v>2</v>
      </c>
      <c r="T2317" s="9" t="s">
        <v>2295</v>
      </c>
      <c r="U2317" s="9">
        <v>25500</v>
      </c>
      <c r="V2317" s="9" t="s">
        <v>258</v>
      </c>
      <c r="W2317" s="10" t="s">
        <v>11</v>
      </c>
      <c r="X2317" s="9"/>
    </row>
    <row r="2318" spans="1:24" s="4" customFormat="1" ht="80.099999999999994" customHeight="1" x14ac:dyDescent="0.25">
      <c r="A2318" s="9">
        <f t="shared" si="728"/>
        <v>2247</v>
      </c>
      <c r="B2318" s="9">
        <f t="shared" si="729"/>
        <v>42</v>
      </c>
      <c r="C2318" s="11" t="s">
        <v>109</v>
      </c>
      <c r="D2318" s="10" t="s">
        <v>3788</v>
      </c>
      <c r="E2318" s="9" t="s">
        <v>3788</v>
      </c>
      <c r="F2318" s="9" t="s">
        <v>3002</v>
      </c>
      <c r="G2318" s="9" t="s">
        <v>3788</v>
      </c>
      <c r="H2318" s="9" t="s">
        <v>2010</v>
      </c>
      <c r="I2318" s="9" t="s">
        <v>3015</v>
      </c>
      <c r="J2318" s="43" t="s">
        <v>3199</v>
      </c>
      <c r="K2318" s="9" t="s">
        <v>3002</v>
      </c>
      <c r="L2318" s="9">
        <v>27.927893300000001</v>
      </c>
      <c r="M2318" s="9">
        <v>66.520075000000006</v>
      </c>
      <c r="N2318" s="28" t="s">
        <v>6</v>
      </c>
      <c r="O2318" s="9" t="s">
        <v>7</v>
      </c>
      <c r="P2318" s="9" t="s">
        <v>8</v>
      </c>
      <c r="Q2318" s="79"/>
      <c r="R2318" s="9"/>
      <c r="S2318" s="9">
        <v>2</v>
      </c>
      <c r="T2318" s="9" t="s">
        <v>2295</v>
      </c>
      <c r="U2318" s="9">
        <v>25500</v>
      </c>
      <c r="V2318" s="9" t="s">
        <v>258</v>
      </c>
      <c r="W2318" s="10" t="s">
        <v>11</v>
      </c>
      <c r="X2318" s="9"/>
    </row>
    <row r="2319" spans="1:24" s="4" customFormat="1" ht="80.099999999999994" customHeight="1" x14ac:dyDescent="0.25">
      <c r="A2319" s="9">
        <f t="shared" si="728"/>
        <v>2248</v>
      </c>
      <c r="B2319" s="9">
        <f t="shared" si="729"/>
        <v>43</v>
      </c>
      <c r="C2319" s="11" t="s">
        <v>109</v>
      </c>
      <c r="D2319" s="10" t="s">
        <v>3788</v>
      </c>
      <c r="E2319" s="9" t="s">
        <v>3788</v>
      </c>
      <c r="F2319" s="9" t="s">
        <v>3002</v>
      </c>
      <c r="G2319" s="9" t="s">
        <v>3788</v>
      </c>
      <c r="H2319" s="9" t="s">
        <v>2917</v>
      </c>
      <c r="I2319" s="9" t="s">
        <v>3016</v>
      </c>
      <c r="J2319" s="43" t="s">
        <v>3199</v>
      </c>
      <c r="K2319" s="9" t="s">
        <v>3002</v>
      </c>
      <c r="L2319" s="9">
        <v>27.898481</v>
      </c>
      <c r="M2319" s="9">
        <v>66.468432300000003</v>
      </c>
      <c r="N2319" s="28" t="s">
        <v>6</v>
      </c>
      <c r="O2319" s="9" t="s">
        <v>7</v>
      </c>
      <c r="P2319" s="9" t="s">
        <v>8</v>
      </c>
      <c r="Q2319" s="79"/>
      <c r="R2319" s="9"/>
      <c r="S2319" s="9">
        <v>1</v>
      </c>
      <c r="T2319" s="9" t="s">
        <v>2295</v>
      </c>
      <c r="U2319" s="9">
        <v>25500</v>
      </c>
      <c r="V2319" s="9" t="s">
        <v>258</v>
      </c>
      <c r="W2319" s="10" t="s">
        <v>11</v>
      </c>
      <c r="X2319" s="9"/>
    </row>
    <row r="2320" spans="1:24" s="4" customFormat="1" ht="80.099999999999994" customHeight="1" x14ac:dyDescent="0.25">
      <c r="A2320" s="9">
        <f t="shared" si="728"/>
        <v>2249</v>
      </c>
      <c r="B2320" s="9">
        <f t="shared" si="729"/>
        <v>44</v>
      </c>
      <c r="C2320" s="11" t="s">
        <v>109</v>
      </c>
      <c r="D2320" s="10" t="s">
        <v>3788</v>
      </c>
      <c r="E2320" s="9" t="s">
        <v>3788</v>
      </c>
      <c r="F2320" s="9" t="s">
        <v>3002</v>
      </c>
      <c r="G2320" s="9" t="s">
        <v>3788</v>
      </c>
      <c r="H2320" s="9" t="s">
        <v>2987</v>
      </c>
      <c r="I2320" s="43" t="s">
        <v>3199</v>
      </c>
      <c r="J2320" s="43" t="s">
        <v>3199</v>
      </c>
      <c r="K2320" s="9" t="s">
        <v>3002</v>
      </c>
      <c r="L2320" s="9">
        <v>27.898481</v>
      </c>
      <c r="M2320" s="9">
        <v>66.468432300000003</v>
      </c>
      <c r="N2320" s="28" t="s">
        <v>6</v>
      </c>
      <c r="O2320" s="9" t="s">
        <v>7</v>
      </c>
      <c r="P2320" s="9" t="s">
        <v>8</v>
      </c>
      <c r="Q2320" s="79"/>
      <c r="R2320" s="9"/>
      <c r="S2320" s="9">
        <v>2</v>
      </c>
      <c r="T2320" s="9" t="s">
        <v>2295</v>
      </c>
      <c r="U2320" s="9">
        <v>12750</v>
      </c>
      <c r="V2320" s="9" t="s">
        <v>258</v>
      </c>
      <c r="W2320" s="10" t="s">
        <v>11</v>
      </c>
      <c r="X2320" s="9"/>
    </row>
    <row r="2321" spans="1:24" s="4" customFormat="1" ht="80.099999999999994" customHeight="1" x14ac:dyDescent="0.25">
      <c r="A2321" s="9">
        <f t="shared" si="728"/>
        <v>2250</v>
      </c>
      <c r="B2321" s="9">
        <f t="shared" si="729"/>
        <v>45</v>
      </c>
      <c r="C2321" s="11" t="s">
        <v>109</v>
      </c>
      <c r="D2321" s="10" t="s">
        <v>3788</v>
      </c>
      <c r="E2321" s="9" t="s">
        <v>3788</v>
      </c>
      <c r="F2321" s="9" t="s">
        <v>3002</v>
      </c>
      <c r="G2321" s="9" t="s">
        <v>3788</v>
      </c>
      <c r="H2321" s="9" t="s">
        <v>3017</v>
      </c>
      <c r="I2321" s="9" t="s">
        <v>3018</v>
      </c>
      <c r="J2321" s="43" t="s">
        <v>3199</v>
      </c>
      <c r="K2321" s="9" t="s">
        <v>3002</v>
      </c>
      <c r="L2321" s="9">
        <v>27.898481</v>
      </c>
      <c r="M2321" s="9">
        <v>66.468432300000003</v>
      </c>
      <c r="N2321" s="28" t="s">
        <v>6</v>
      </c>
      <c r="O2321" s="9" t="s">
        <v>7</v>
      </c>
      <c r="P2321" s="9" t="s">
        <v>8</v>
      </c>
      <c r="Q2321" s="79"/>
      <c r="R2321" s="9"/>
      <c r="S2321" s="9">
        <v>1</v>
      </c>
      <c r="T2321" s="9" t="s">
        <v>2295</v>
      </c>
      <c r="U2321" s="9">
        <v>25500</v>
      </c>
      <c r="V2321" s="9" t="s">
        <v>258</v>
      </c>
      <c r="W2321" s="10" t="s">
        <v>11</v>
      </c>
      <c r="X2321" s="9"/>
    </row>
    <row r="2322" spans="1:24" s="4" customFormat="1" ht="80.099999999999994" customHeight="1" x14ac:dyDescent="0.25">
      <c r="A2322" s="9">
        <f t="shared" si="728"/>
        <v>2251</v>
      </c>
      <c r="B2322" s="9">
        <f t="shared" si="729"/>
        <v>46</v>
      </c>
      <c r="C2322" s="11" t="s">
        <v>109</v>
      </c>
      <c r="D2322" s="10" t="s">
        <v>3788</v>
      </c>
      <c r="E2322" s="9" t="s">
        <v>3788</v>
      </c>
      <c r="F2322" s="9" t="s">
        <v>3002</v>
      </c>
      <c r="G2322" s="9" t="s">
        <v>3788</v>
      </c>
      <c r="H2322" s="9" t="s">
        <v>3019</v>
      </c>
      <c r="I2322" s="43" t="s">
        <v>3199</v>
      </c>
      <c r="J2322" s="43" t="s">
        <v>3199</v>
      </c>
      <c r="K2322" s="9" t="s">
        <v>3002</v>
      </c>
      <c r="L2322" s="9">
        <v>27.898481</v>
      </c>
      <c r="M2322" s="9">
        <v>66.468432300000003</v>
      </c>
      <c r="N2322" s="28" t="s">
        <v>6</v>
      </c>
      <c r="O2322" s="9" t="s">
        <v>7</v>
      </c>
      <c r="P2322" s="9" t="s">
        <v>8</v>
      </c>
      <c r="Q2322" s="79"/>
      <c r="R2322" s="9"/>
      <c r="S2322" s="9">
        <v>1</v>
      </c>
      <c r="T2322" s="9" t="s">
        <v>2295</v>
      </c>
      <c r="U2322" s="9">
        <v>12750</v>
      </c>
      <c r="V2322" s="9" t="s">
        <v>258</v>
      </c>
      <c r="W2322" s="10" t="s">
        <v>11</v>
      </c>
      <c r="X2322" s="9"/>
    </row>
    <row r="2323" spans="1:24" s="4" customFormat="1" ht="80.099999999999994" customHeight="1" x14ac:dyDescent="0.25">
      <c r="A2323" s="9">
        <f t="shared" si="728"/>
        <v>2252</v>
      </c>
      <c r="B2323" s="9">
        <f t="shared" si="729"/>
        <v>47</v>
      </c>
      <c r="C2323" s="11" t="s">
        <v>109</v>
      </c>
      <c r="D2323" s="10" t="s">
        <v>3788</v>
      </c>
      <c r="E2323" s="9" t="s">
        <v>3788</v>
      </c>
      <c r="F2323" s="9" t="s">
        <v>3020</v>
      </c>
      <c r="G2323" s="9" t="s">
        <v>3789</v>
      </c>
      <c r="H2323" s="9" t="s">
        <v>2990</v>
      </c>
      <c r="I2323" s="9" t="s">
        <v>3021</v>
      </c>
      <c r="J2323" s="61" t="s">
        <v>3022</v>
      </c>
      <c r="K2323" s="9" t="s">
        <v>3020</v>
      </c>
      <c r="L2323" s="9">
        <v>27.898481</v>
      </c>
      <c r="M2323" s="9">
        <v>66.468432300000003</v>
      </c>
      <c r="N2323" s="28" t="s">
        <v>6</v>
      </c>
      <c r="O2323" s="9" t="s">
        <v>7</v>
      </c>
      <c r="P2323" s="9" t="s">
        <v>8</v>
      </c>
      <c r="Q2323" s="79"/>
      <c r="R2323" s="9"/>
      <c r="S2323" s="9">
        <v>2.5</v>
      </c>
      <c r="T2323" s="9" t="s">
        <v>2295</v>
      </c>
      <c r="U2323" s="9">
        <v>12750</v>
      </c>
      <c r="V2323" s="9" t="s">
        <v>258</v>
      </c>
      <c r="W2323" s="10" t="s">
        <v>11</v>
      </c>
      <c r="X2323" s="9"/>
    </row>
    <row r="2324" spans="1:24" s="4" customFormat="1" ht="80.099999999999994" customHeight="1" x14ac:dyDescent="0.25">
      <c r="A2324" s="9">
        <f t="shared" si="728"/>
        <v>2253</v>
      </c>
      <c r="B2324" s="9">
        <f t="shared" si="729"/>
        <v>48</v>
      </c>
      <c r="C2324" s="11" t="s">
        <v>109</v>
      </c>
      <c r="D2324" s="10" t="s">
        <v>3788</v>
      </c>
      <c r="E2324" s="9" t="s">
        <v>3788</v>
      </c>
      <c r="F2324" s="9" t="s">
        <v>3020</v>
      </c>
      <c r="G2324" s="9" t="s">
        <v>3789</v>
      </c>
      <c r="H2324" s="9" t="s">
        <v>3023</v>
      </c>
      <c r="I2324" s="9" t="s">
        <v>3024</v>
      </c>
      <c r="J2324" s="61" t="s">
        <v>3025</v>
      </c>
      <c r="K2324" s="9" t="s">
        <v>3020</v>
      </c>
      <c r="L2324" s="9">
        <v>27.898481</v>
      </c>
      <c r="M2324" s="9">
        <v>66.468432300000003</v>
      </c>
      <c r="N2324" s="28" t="s">
        <v>6</v>
      </c>
      <c r="O2324" s="9" t="s">
        <v>7</v>
      </c>
      <c r="P2324" s="9" t="s">
        <v>8</v>
      </c>
      <c r="Q2324" s="79"/>
      <c r="R2324" s="9"/>
      <c r="S2324" s="9">
        <v>3</v>
      </c>
      <c r="T2324" s="9" t="s">
        <v>2295</v>
      </c>
      <c r="U2324" s="9">
        <v>31875</v>
      </c>
      <c r="V2324" s="9" t="s">
        <v>258</v>
      </c>
      <c r="W2324" s="10" t="s">
        <v>11</v>
      </c>
      <c r="X2324" s="9"/>
    </row>
    <row r="2325" spans="1:24" s="4" customFormat="1" ht="80.099999999999994" customHeight="1" x14ac:dyDescent="0.25">
      <c r="A2325" s="9">
        <f t="shared" si="728"/>
        <v>2254</v>
      </c>
      <c r="B2325" s="9">
        <f t="shared" si="729"/>
        <v>49</v>
      </c>
      <c r="C2325" s="11" t="s">
        <v>109</v>
      </c>
      <c r="D2325" s="10" t="s">
        <v>3788</v>
      </c>
      <c r="E2325" s="9" t="s">
        <v>3788</v>
      </c>
      <c r="F2325" s="9" t="s">
        <v>3020</v>
      </c>
      <c r="G2325" s="9" t="s">
        <v>3789</v>
      </c>
      <c r="H2325" s="9" t="s">
        <v>3026</v>
      </c>
      <c r="I2325" s="9" t="s">
        <v>3027</v>
      </c>
      <c r="J2325" s="61" t="s">
        <v>3028</v>
      </c>
      <c r="K2325" s="9" t="s">
        <v>3020</v>
      </c>
      <c r="L2325" s="9">
        <v>27.898481</v>
      </c>
      <c r="M2325" s="9">
        <v>66.468432300000003</v>
      </c>
      <c r="N2325" s="28" t="s">
        <v>6</v>
      </c>
      <c r="O2325" s="9" t="s">
        <v>7</v>
      </c>
      <c r="P2325" s="9" t="s">
        <v>8</v>
      </c>
      <c r="Q2325" s="79"/>
      <c r="R2325" s="9"/>
      <c r="S2325" s="9">
        <v>4</v>
      </c>
      <c r="T2325" s="9" t="s">
        <v>2295</v>
      </c>
      <c r="U2325" s="9">
        <v>38250</v>
      </c>
      <c r="V2325" s="9" t="s">
        <v>258</v>
      </c>
      <c r="W2325" s="10" t="s">
        <v>11</v>
      </c>
      <c r="X2325" s="9"/>
    </row>
    <row r="2326" spans="1:24" s="4" customFormat="1" ht="80.099999999999994" customHeight="1" x14ac:dyDescent="0.25">
      <c r="A2326" s="9">
        <f t="shared" si="728"/>
        <v>2255</v>
      </c>
      <c r="B2326" s="9">
        <f t="shared" si="729"/>
        <v>50</v>
      </c>
      <c r="C2326" s="11" t="s">
        <v>109</v>
      </c>
      <c r="D2326" s="10" t="s">
        <v>3788</v>
      </c>
      <c r="E2326" s="9" t="s">
        <v>3788</v>
      </c>
      <c r="F2326" s="9" t="s">
        <v>3020</v>
      </c>
      <c r="G2326" s="9" t="s">
        <v>3789</v>
      </c>
      <c r="H2326" s="9" t="s">
        <v>129</v>
      </c>
      <c r="I2326" s="9" t="s">
        <v>3029</v>
      </c>
      <c r="J2326" s="61" t="s">
        <v>3030</v>
      </c>
      <c r="K2326" s="9" t="s">
        <v>3020</v>
      </c>
      <c r="L2326" s="9">
        <v>27.898481</v>
      </c>
      <c r="M2326" s="9">
        <v>66.468432300000003</v>
      </c>
      <c r="N2326" s="28" t="s">
        <v>6</v>
      </c>
      <c r="O2326" s="9" t="s">
        <v>7</v>
      </c>
      <c r="P2326" s="9" t="s">
        <v>8</v>
      </c>
      <c r="Q2326" s="79"/>
      <c r="R2326" s="9"/>
      <c r="S2326" s="9">
        <v>3</v>
      </c>
      <c r="T2326" s="9" t="s">
        <v>2295</v>
      </c>
      <c r="U2326" s="9">
        <v>51000</v>
      </c>
      <c r="V2326" s="9" t="s">
        <v>258</v>
      </c>
      <c r="W2326" s="10" t="s">
        <v>11</v>
      </c>
      <c r="X2326" s="9"/>
    </row>
    <row r="2327" spans="1:24" s="4" customFormat="1" ht="80.099999999999994" customHeight="1" x14ac:dyDescent="0.25">
      <c r="A2327" s="9">
        <f t="shared" si="728"/>
        <v>2256</v>
      </c>
      <c r="B2327" s="9">
        <f t="shared" si="729"/>
        <v>51</v>
      </c>
      <c r="C2327" s="11" t="s">
        <v>109</v>
      </c>
      <c r="D2327" s="10" t="s">
        <v>3788</v>
      </c>
      <c r="E2327" s="9" t="s">
        <v>3788</v>
      </c>
      <c r="F2327" s="9" t="s">
        <v>3020</v>
      </c>
      <c r="G2327" s="9" t="s">
        <v>3789</v>
      </c>
      <c r="H2327" s="9" t="s">
        <v>3031</v>
      </c>
      <c r="I2327" s="9" t="s">
        <v>3032</v>
      </c>
      <c r="J2327" s="61" t="s">
        <v>3033</v>
      </c>
      <c r="K2327" s="9" t="s">
        <v>3020</v>
      </c>
      <c r="L2327" s="9">
        <v>27.898481</v>
      </c>
      <c r="M2327" s="9">
        <v>66.468432300000003</v>
      </c>
      <c r="N2327" s="28" t="s">
        <v>6</v>
      </c>
      <c r="O2327" s="9" t="s">
        <v>7</v>
      </c>
      <c r="P2327" s="9" t="s">
        <v>8</v>
      </c>
      <c r="Q2327" s="79"/>
      <c r="R2327" s="9"/>
      <c r="S2327" s="9">
        <v>3</v>
      </c>
      <c r="T2327" s="9" t="s">
        <v>2295</v>
      </c>
      <c r="U2327" s="9">
        <v>38250</v>
      </c>
      <c r="V2327" s="9" t="s">
        <v>258</v>
      </c>
      <c r="W2327" s="10" t="s">
        <v>11</v>
      </c>
      <c r="X2327" s="9"/>
    </row>
    <row r="2328" spans="1:24" s="4" customFormat="1" ht="80.099999999999994" customHeight="1" x14ac:dyDescent="0.25">
      <c r="A2328" s="9">
        <f t="shared" si="728"/>
        <v>2257</v>
      </c>
      <c r="B2328" s="9">
        <f t="shared" si="729"/>
        <v>52</v>
      </c>
      <c r="C2328" s="11" t="s">
        <v>109</v>
      </c>
      <c r="D2328" s="10" t="s">
        <v>3788</v>
      </c>
      <c r="E2328" s="9" t="s">
        <v>3788</v>
      </c>
      <c r="F2328" s="9" t="s">
        <v>3020</v>
      </c>
      <c r="G2328" s="9" t="s">
        <v>3789</v>
      </c>
      <c r="H2328" s="9" t="s">
        <v>3034</v>
      </c>
      <c r="I2328" s="9" t="s">
        <v>3035</v>
      </c>
      <c r="J2328" s="61" t="s">
        <v>3036</v>
      </c>
      <c r="K2328" s="9" t="s">
        <v>3020</v>
      </c>
      <c r="L2328" s="9">
        <v>27.898481</v>
      </c>
      <c r="M2328" s="9">
        <v>66.468432300000003</v>
      </c>
      <c r="N2328" s="28" t="s">
        <v>6</v>
      </c>
      <c r="O2328" s="9" t="s">
        <v>7</v>
      </c>
      <c r="P2328" s="9" t="s">
        <v>8</v>
      </c>
      <c r="Q2328" s="79"/>
      <c r="R2328" s="9"/>
      <c r="S2328" s="9">
        <v>3</v>
      </c>
      <c r="T2328" s="9" t="s">
        <v>2295</v>
      </c>
      <c r="U2328" s="9">
        <v>38250</v>
      </c>
      <c r="V2328" s="9" t="s">
        <v>258</v>
      </c>
      <c r="W2328" s="10" t="s">
        <v>11</v>
      </c>
      <c r="X2328" s="9"/>
    </row>
    <row r="2329" spans="1:24" s="4" customFormat="1" ht="80.099999999999994" customHeight="1" x14ac:dyDescent="0.25">
      <c r="A2329" s="9">
        <f t="shared" si="728"/>
        <v>2258</v>
      </c>
      <c r="B2329" s="9">
        <f t="shared" si="729"/>
        <v>53</v>
      </c>
      <c r="C2329" s="11" t="s">
        <v>109</v>
      </c>
      <c r="D2329" s="10" t="s">
        <v>3788</v>
      </c>
      <c r="E2329" s="9" t="s">
        <v>3788</v>
      </c>
      <c r="F2329" s="9" t="s">
        <v>3020</v>
      </c>
      <c r="G2329" s="9" t="s">
        <v>3789</v>
      </c>
      <c r="H2329" s="9" t="s">
        <v>3037</v>
      </c>
      <c r="I2329" s="9" t="s">
        <v>3038</v>
      </c>
      <c r="J2329" s="61" t="s">
        <v>3039</v>
      </c>
      <c r="K2329" s="9" t="s">
        <v>3020</v>
      </c>
      <c r="L2329" s="9">
        <v>27.898481</v>
      </c>
      <c r="M2329" s="9">
        <v>66.468432300000003</v>
      </c>
      <c r="N2329" s="28" t="s">
        <v>6</v>
      </c>
      <c r="O2329" s="9" t="s">
        <v>7</v>
      </c>
      <c r="P2329" s="9" t="s">
        <v>8</v>
      </c>
      <c r="Q2329" s="79"/>
      <c r="R2329" s="9"/>
      <c r="S2329" s="9">
        <v>3</v>
      </c>
      <c r="T2329" s="9" t="s">
        <v>2295</v>
      </c>
      <c r="U2329" s="9">
        <v>38250</v>
      </c>
      <c r="V2329" s="9" t="s">
        <v>258</v>
      </c>
      <c r="W2329" s="10" t="s">
        <v>11</v>
      </c>
      <c r="X2329" s="9"/>
    </row>
    <row r="2330" spans="1:24" s="4" customFormat="1" ht="80.099999999999994" customHeight="1" x14ac:dyDescent="0.25">
      <c r="A2330" s="9">
        <f t="shared" si="728"/>
        <v>2259</v>
      </c>
      <c r="B2330" s="9">
        <f t="shared" si="729"/>
        <v>54</v>
      </c>
      <c r="C2330" s="11" t="s">
        <v>109</v>
      </c>
      <c r="D2330" s="10" t="s">
        <v>3788</v>
      </c>
      <c r="E2330" s="9" t="s">
        <v>3788</v>
      </c>
      <c r="F2330" s="9" t="s">
        <v>3020</v>
      </c>
      <c r="G2330" s="9" t="s">
        <v>3789</v>
      </c>
      <c r="H2330" s="9" t="s">
        <v>3040</v>
      </c>
      <c r="I2330" s="9" t="s">
        <v>3041</v>
      </c>
      <c r="J2330" s="61" t="s">
        <v>3042</v>
      </c>
      <c r="K2330" s="9" t="s">
        <v>3020</v>
      </c>
      <c r="L2330" s="9">
        <v>27.898481</v>
      </c>
      <c r="M2330" s="9">
        <v>66.468432300000003</v>
      </c>
      <c r="N2330" s="28" t="s">
        <v>6</v>
      </c>
      <c r="O2330" s="9" t="s">
        <v>7</v>
      </c>
      <c r="P2330" s="9" t="s">
        <v>8</v>
      </c>
      <c r="Q2330" s="79"/>
      <c r="R2330" s="9"/>
      <c r="S2330" s="9">
        <v>2</v>
      </c>
      <c r="T2330" s="9" t="s">
        <v>2295</v>
      </c>
      <c r="U2330" s="9">
        <v>38250</v>
      </c>
      <c r="V2330" s="9" t="s">
        <v>258</v>
      </c>
      <c r="W2330" s="10" t="s">
        <v>11</v>
      </c>
      <c r="X2330" s="9"/>
    </row>
    <row r="2331" spans="1:24" s="4" customFormat="1" ht="80.099999999999994" customHeight="1" x14ac:dyDescent="0.25">
      <c r="A2331" s="9">
        <f t="shared" si="728"/>
        <v>2260</v>
      </c>
      <c r="B2331" s="9">
        <f t="shared" si="729"/>
        <v>55</v>
      </c>
      <c r="C2331" s="11" t="s">
        <v>109</v>
      </c>
      <c r="D2331" s="10" t="s">
        <v>3788</v>
      </c>
      <c r="E2331" s="9" t="s">
        <v>3788</v>
      </c>
      <c r="F2331" s="9" t="s">
        <v>3020</v>
      </c>
      <c r="G2331" s="9" t="s">
        <v>3789</v>
      </c>
      <c r="H2331" s="9" t="s">
        <v>3043</v>
      </c>
      <c r="I2331" s="9" t="s">
        <v>3044</v>
      </c>
      <c r="J2331" s="61" t="s">
        <v>3045</v>
      </c>
      <c r="K2331" s="9" t="s">
        <v>3020</v>
      </c>
      <c r="L2331" s="9">
        <v>27.898481</v>
      </c>
      <c r="M2331" s="9">
        <v>66.468432300000003</v>
      </c>
      <c r="N2331" s="28" t="s">
        <v>6</v>
      </c>
      <c r="O2331" s="9" t="s">
        <v>7</v>
      </c>
      <c r="P2331" s="9" t="s">
        <v>8</v>
      </c>
      <c r="Q2331" s="79"/>
      <c r="R2331" s="9"/>
      <c r="S2331" s="9">
        <v>3</v>
      </c>
      <c r="T2331" s="9" t="s">
        <v>2295</v>
      </c>
      <c r="U2331" s="9">
        <v>25500</v>
      </c>
      <c r="V2331" s="9" t="s">
        <v>258</v>
      </c>
      <c r="W2331" s="10" t="s">
        <v>11</v>
      </c>
      <c r="X2331" s="9"/>
    </row>
    <row r="2332" spans="1:24" s="4" customFormat="1" ht="80.099999999999994" customHeight="1" x14ac:dyDescent="0.25">
      <c r="A2332" s="9">
        <f t="shared" si="728"/>
        <v>2261</v>
      </c>
      <c r="B2332" s="9">
        <f t="shared" si="729"/>
        <v>56</v>
      </c>
      <c r="C2332" s="11" t="s">
        <v>109</v>
      </c>
      <c r="D2332" s="10" t="s">
        <v>3788</v>
      </c>
      <c r="E2332" s="9" t="s">
        <v>3788</v>
      </c>
      <c r="F2332" s="9" t="s">
        <v>3020</v>
      </c>
      <c r="G2332" s="9" t="s">
        <v>3789</v>
      </c>
      <c r="H2332" s="9" t="s">
        <v>2925</v>
      </c>
      <c r="I2332" s="9" t="s">
        <v>3046</v>
      </c>
      <c r="J2332" s="61" t="s">
        <v>3047</v>
      </c>
      <c r="K2332" s="9" t="s">
        <v>3020</v>
      </c>
      <c r="L2332" s="9">
        <v>27.898481</v>
      </c>
      <c r="M2332" s="9">
        <v>66.468432300000003</v>
      </c>
      <c r="N2332" s="28" t="s">
        <v>6</v>
      </c>
      <c r="O2332" s="9" t="s">
        <v>7</v>
      </c>
      <c r="P2332" s="9" t="s">
        <v>8</v>
      </c>
      <c r="Q2332" s="79"/>
      <c r="R2332" s="9"/>
      <c r="S2332" s="9">
        <v>5</v>
      </c>
      <c r="T2332" s="9" t="s">
        <v>2295</v>
      </c>
      <c r="U2332" s="9">
        <v>38250</v>
      </c>
      <c r="V2332" s="9" t="s">
        <v>258</v>
      </c>
      <c r="W2332" s="10" t="s">
        <v>11</v>
      </c>
      <c r="X2332" s="9"/>
    </row>
    <row r="2333" spans="1:24" s="4" customFormat="1" ht="80.099999999999994" customHeight="1" x14ac:dyDescent="0.25">
      <c r="A2333" s="9">
        <f t="shared" si="728"/>
        <v>2262</v>
      </c>
      <c r="B2333" s="9">
        <f t="shared" si="729"/>
        <v>57</v>
      </c>
      <c r="C2333" s="11" t="s">
        <v>109</v>
      </c>
      <c r="D2333" s="10" t="s">
        <v>3788</v>
      </c>
      <c r="E2333" s="9" t="s">
        <v>3788</v>
      </c>
      <c r="F2333" s="9" t="s">
        <v>3020</v>
      </c>
      <c r="G2333" s="9" t="s">
        <v>3789</v>
      </c>
      <c r="H2333" s="9" t="s">
        <v>2990</v>
      </c>
      <c r="I2333" s="9" t="s">
        <v>3048</v>
      </c>
      <c r="J2333" s="61" t="s">
        <v>3049</v>
      </c>
      <c r="K2333" s="9" t="s">
        <v>3020</v>
      </c>
      <c r="L2333" s="9">
        <v>27.898481</v>
      </c>
      <c r="M2333" s="9">
        <v>66.468432300000003</v>
      </c>
      <c r="N2333" s="28" t="s">
        <v>6</v>
      </c>
      <c r="O2333" s="9" t="s">
        <v>7</v>
      </c>
      <c r="P2333" s="9" t="s">
        <v>8</v>
      </c>
      <c r="Q2333" s="79"/>
      <c r="R2333" s="9"/>
      <c r="S2333" s="9">
        <v>3</v>
      </c>
      <c r="T2333" s="9" t="s">
        <v>2295</v>
      </c>
      <c r="U2333" s="9">
        <v>63750</v>
      </c>
      <c r="V2333" s="9" t="s">
        <v>258</v>
      </c>
      <c r="W2333" s="10" t="s">
        <v>11</v>
      </c>
      <c r="X2333" s="9"/>
    </row>
    <row r="2334" spans="1:24" s="4" customFormat="1" ht="80.099999999999994" customHeight="1" x14ac:dyDescent="0.25">
      <c r="A2334" s="9">
        <f t="shared" si="728"/>
        <v>2263</v>
      </c>
      <c r="B2334" s="9">
        <f t="shared" si="729"/>
        <v>58</v>
      </c>
      <c r="C2334" s="11" t="s">
        <v>109</v>
      </c>
      <c r="D2334" s="10" t="s">
        <v>3788</v>
      </c>
      <c r="E2334" s="9" t="s">
        <v>3788</v>
      </c>
      <c r="F2334" s="9" t="s">
        <v>3020</v>
      </c>
      <c r="G2334" s="9" t="s">
        <v>3789</v>
      </c>
      <c r="H2334" s="9" t="s">
        <v>3050</v>
      </c>
      <c r="I2334" s="9" t="s">
        <v>3051</v>
      </c>
      <c r="J2334" s="61" t="s">
        <v>3052</v>
      </c>
      <c r="K2334" s="9" t="s">
        <v>3020</v>
      </c>
      <c r="L2334" s="9">
        <v>27.898481</v>
      </c>
      <c r="M2334" s="9">
        <v>66.468432300000003</v>
      </c>
      <c r="N2334" s="28" t="s">
        <v>6</v>
      </c>
      <c r="O2334" s="9" t="s">
        <v>7</v>
      </c>
      <c r="P2334" s="9" t="s">
        <v>8</v>
      </c>
      <c r="Q2334" s="79"/>
      <c r="R2334" s="9"/>
      <c r="S2334" s="9">
        <v>3</v>
      </c>
      <c r="T2334" s="9" t="s">
        <v>2295</v>
      </c>
      <c r="U2334" s="9">
        <v>38250</v>
      </c>
      <c r="V2334" s="9" t="s">
        <v>258</v>
      </c>
      <c r="W2334" s="10" t="s">
        <v>11</v>
      </c>
      <c r="X2334" s="9"/>
    </row>
    <row r="2335" spans="1:24" s="4" customFormat="1" ht="80.099999999999994" customHeight="1" x14ac:dyDescent="0.25">
      <c r="A2335" s="9">
        <f t="shared" si="728"/>
        <v>2264</v>
      </c>
      <c r="B2335" s="9">
        <f t="shared" si="729"/>
        <v>59</v>
      </c>
      <c r="C2335" s="11" t="s">
        <v>109</v>
      </c>
      <c r="D2335" s="10" t="s">
        <v>3788</v>
      </c>
      <c r="E2335" s="9" t="s">
        <v>3788</v>
      </c>
      <c r="F2335" s="9" t="s">
        <v>3020</v>
      </c>
      <c r="G2335" s="9" t="s">
        <v>3789</v>
      </c>
      <c r="H2335" s="9" t="s">
        <v>3053</v>
      </c>
      <c r="I2335" s="9" t="s">
        <v>3054</v>
      </c>
      <c r="J2335" s="61" t="s">
        <v>3055</v>
      </c>
      <c r="K2335" s="9" t="s">
        <v>3020</v>
      </c>
      <c r="L2335" s="9">
        <v>27.535146080000001</v>
      </c>
      <c r="M2335" s="9">
        <v>66.282491680000007</v>
      </c>
      <c r="N2335" s="28" t="s">
        <v>6</v>
      </c>
      <c r="O2335" s="9" t="s">
        <v>7</v>
      </c>
      <c r="P2335" s="9" t="s">
        <v>8</v>
      </c>
      <c r="Q2335" s="79"/>
      <c r="R2335" s="9"/>
      <c r="S2335" s="9">
        <v>2</v>
      </c>
      <c r="T2335" s="9" t="s">
        <v>2295</v>
      </c>
      <c r="U2335" s="9">
        <v>38250</v>
      </c>
      <c r="V2335" s="9" t="s">
        <v>258</v>
      </c>
      <c r="W2335" s="10" t="s">
        <v>11</v>
      </c>
      <c r="X2335" s="9"/>
    </row>
    <row r="2336" spans="1:24" s="4" customFormat="1" ht="80.099999999999994" customHeight="1" x14ac:dyDescent="0.25">
      <c r="A2336" s="9">
        <f t="shared" si="728"/>
        <v>2265</v>
      </c>
      <c r="B2336" s="9">
        <f t="shared" si="729"/>
        <v>60</v>
      </c>
      <c r="C2336" s="11" t="s">
        <v>109</v>
      </c>
      <c r="D2336" s="10" t="s">
        <v>3788</v>
      </c>
      <c r="E2336" s="9" t="s">
        <v>3788</v>
      </c>
      <c r="F2336" s="9" t="s">
        <v>3020</v>
      </c>
      <c r="G2336" s="9" t="s">
        <v>3789</v>
      </c>
      <c r="H2336" s="9" t="s">
        <v>3056</v>
      </c>
      <c r="I2336" s="9" t="s">
        <v>3057</v>
      </c>
      <c r="J2336" s="61" t="s">
        <v>3058</v>
      </c>
      <c r="K2336" s="9" t="s">
        <v>3020</v>
      </c>
      <c r="L2336" s="9">
        <v>27.535146080000001</v>
      </c>
      <c r="M2336" s="9">
        <v>66.282491680000007</v>
      </c>
      <c r="N2336" s="28" t="s">
        <v>6</v>
      </c>
      <c r="O2336" s="9" t="s">
        <v>7</v>
      </c>
      <c r="P2336" s="9" t="s">
        <v>8</v>
      </c>
      <c r="Q2336" s="79"/>
      <c r="R2336" s="9"/>
      <c r="S2336" s="9">
        <v>3</v>
      </c>
      <c r="T2336" s="9" t="s">
        <v>2295</v>
      </c>
      <c r="U2336" s="9">
        <v>25500</v>
      </c>
      <c r="V2336" s="9" t="s">
        <v>258</v>
      </c>
      <c r="W2336" s="10" t="s">
        <v>11</v>
      </c>
      <c r="X2336" s="9"/>
    </row>
    <row r="2337" spans="1:24" s="4" customFormat="1" ht="80.099999999999994" customHeight="1" x14ac:dyDescent="0.25">
      <c r="A2337" s="9">
        <f t="shared" si="728"/>
        <v>2266</v>
      </c>
      <c r="B2337" s="9">
        <f t="shared" si="729"/>
        <v>61</v>
      </c>
      <c r="C2337" s="11" t="s">
        <v>109</v>
      </c>
      <c r="D2337" s="10" t="s">
        <v>3788</v>
      </c>
      <c r="E2337" s="9" t="s">
        <v>3788</v>
      </c>
      <c r="F2337" s="9" t="s">
        <v>3020</v>
      </c>
      <c r="G2337" s="9" t="s">
        <v>3789</v>
      </c>
      <c r="H2337" s="9" t="s">
        <v>3059</v>
      </c>
      <c r="I2337" s="9" t="s">
        <v>3060</v>
      </c>
      <c r="J2337" s="43" t="s">
        <v>3199</v>
      </c>
      <c r="K2337" s="9" t="s">
        <v>3020</v>
      </c>
      <c r="L2337" s="9">
        <v>27.788327800000001</v>
      </c>
      <c r="M2337" s="9">
        <v>66.618929300000005</v>
      </c>
      <c r="N2337" s="28" t="s">
        <v>6</v>
      </c>
      <c r="O2337" s="9" t="s">
        <v>7</v>
      </c>
      <c r="P2337" s="9" t="s">
        <v>8</v>
      </c>
      <c r="Q2337" s="79"/>
      <c r="R2337" s="9"/>
      <c r="S2337" s="9">
        <v>3</v>
      </c>
      <c r="T2337" s="9" t="s">
        <v>2295</v>
      </c>
      <c r="U2337" s="9">
        <v>38250</v>
      </c>
      <c r="V2337" s="9" t="s">
        <v>258</v>
      </c>
      <c r="W2337" s="10" t="s">
        <v>11</v>
      </c>
      <c r="X2337" s="9"/>
    </row>
    <row r="2338" spans="1:24" s="4" customFormat="1" ht="80.099999999999994" customHeight="1" x14ac:dyDescent="0.25">
      <c r="A2338" s="9">
        <f t="shared" si="728"/>
        <v>2267</v>
      </c>
      <c r="B2338" s="9">
        <f t="shared" si="729"/>
        <v>62</v>
      </c>
      <c r="C2338" s="11" t="s">
        <v>109</v>
      </c>
      <c r="D2338" s="10" t="s">
        <v>3788</v>
      </c>
      <c r="E2338" s="9" t="s">
        <v>3788</v>
      </c>
      <c r="F2338" s="9" t="s">
        <v>3020</v>
      </c>
      <c r="G2338" s="9" t="s">
        <v>3789</v>
      </c>
      <c r="H2338" s="9" t="s">
        <v>3061</v>
      </c>
      <c r="I2338" s="9" t="s">
        <v>3062</v>
      </c>
      <c r="J2338" s="43" t="s">
        <v>3199</v>
      </c>
      <c r="K2338" s="9" t="s">
        <v>3020</v>
      </c>
      <c r="L2338" s="9">
        <v>27.781583000000001</v>
      </c>
      <c r="M2338" s="9">
        <v>66.634551700000003</v>
      </c>
      <c r="N2338" s="28" t="s">
        <v>6</v>
      </c>
      <c r="O2338" s="9" t="s">
        <v>7</v>
      </c>
      <c r="P2338" s="9" t="s">
        <v>8</v>
      </c>
      <c r="Q2338" s="79"/>
      <c r="R2338" s="9"/>
      <c r="S2338" s="9">
        <v>2</v>
      </c>
      <c r="T2338" s="9" t="s">
        <v>2295</v>
      </c>
      <c r="U2338" s="9">
        <v>38250</v>
      </c>
      <c r="V2338" s="9" t="s">
        <v>258</v>
      </c>
      <c r="W2338" s="10" t="s">
        <v>11</v>
      </c>
      <c r="X2338" s="9"/>
    </row>
    <row r="2339" spans="1:24" s="4" customFormat="1" ht="80.099999999999994" customHeight="1" x14ac:dyDescent="0.25">
      <c r="A2339" s="9">
        <f t="shared" si="728"/>
        <v>2268</v>
      </c>
      <c r="B2339" s="9">
        <f t="shared" si="729"/>
        <v>63</v>
      </c>
      <c r="C2339" s="11" t="s">
        <v>109</v>
      </c>
      <c r="D2339" s="10" t="s">
        <v>3788</v>
      </c>
      <c r="E2339" s="9" t="s">
        <v>3788</v>
      </c>
      <c r="F2339" s="9" t="s">
        <v>3063</v>
      </c>
      <c r="G2339" s="9" t="s">
        <v>3789</v>
      </c>
      <c r="H2339" s="9" t="s">
        <v>222</v>
      </c>
      <c r="I2339" s="9" t="s">
        <v>3064</v>
      </c>
      <c r="J2339" s="43" t="s">
        <v>3199</v>
      </c>
      <c r="K2339" s="9" t="s">
        <v>3063</v>
      </c>
      <c r="L2339" s="9">
        <v>27.535146080000001</v>
      </c>
      <c r="M2339" s="9">
        <v>66.282491680000007</v>
      </c>
      <c r="N2339" s="28" t="s">
        <v>6</v>
      </c>
      <c r="O2339" s="9" t="s">
        <v>7</v>
      </c>
      <c r="P2339" s="9" t="s">
        <v>8</v>
      </c>
      <c r="Q2339" s="79"/>
      <c r="R2339" s="9"/>
      <c r="S2339" s="9">
        <v>4</v>
      </c>
      <c r="T2339" s="9" t="s">
        <v>2295</v>
      </c>
      <c r="U2339" s="9">
        <v>25500</v>
      </c>
      <c r="V2339" s="9" t="s">
        <v>258</v>
      </c>
      <c r="W2339" s="10" t="s">
        <v>11</v>
      </c>
      <c r="X2339" s="9"/>
    </row>
    <row r="2340" spans="1:24" s="4" customFormat="1" ht="80.099999999999994" customHeight="1" x14ac:dyDescent="0.25">
      <c r="A2340" s="9">
        <f t="shared" si="728"/>
        <v>2269</v>
      </c>
      <c r="B2340" s="9">
        <f t="shared" si="729"/>
        <v>64</v>
      </c>
      <c r="C2340" s="11" t="s">
        <v>109</v>
      </c>
      <c r="D2340" s="10" t="s">
        <v>3788</v>
      </c>
      <c r="E2340" s="9" t="s">
        <v>3788</v>
      </c>
      <c r="F2340" s="9" t="s">
        <v>3063</v>
      </c>
      <c r="G2340" s="9" t="s">
        <v>3789</v>
      </c>
      <c r="H2340" s="9" t="s">
        <v>2348</v>
      </c>
      <c r="I2340" s="9" t="s">
        <v>3065</v>
      </c>
      <c r="J2340" s="43" t="s">
        <v>3199</v>
      </c>
      <c r="K2340" s="9" t="s">
        <v>3063</v>
      </c>
      <c r="L2340" s="9">
        <v>27.535146080000001</v>
      </c>
      <c r="M2340" s="9">
        <v>66.282491680000007</v>
      </c>
      <c r="N2340" s="28" t="s">
        <v>6</v>
      </c>
      <c r="O2340" s="9" t="s">
        <v>7</v>
      </c>
      <c r="P2340" s="9" t="s">
        <v>8</v>
      </c>
      <c r="Q2340" s="79"/>
      <c r="R2340" s="9"/>
      <c r="S2340" s="9">
        <v>4</v>
      </c>
      <c r="T2340" s="9" t="s">
        <v>2295</v>
      </c>
      <c r="U2340" s="9">
        <v>51000</v>
      </c>
      <c r="V2340" s="9" t="s">
        <v>258</v>
      </c>
      <c r="W2340" s="10" t="s">
        <v>11</v>
      </c>
      <c r="X2340" s="9"/>
    </row>
    <row r="2341" spans="1:24" s="4" customFormat="1" ht="80.099999999999994" customHeight="1" x14ac:dyDescent="0.25">
      <c r="A2341" s="9">
        <f t="shared" si="728"/>
        <v>2270</v>
      </c>
      <c r="B2341" s="9">
        <f t="shared" si="729"/>
        <v>65</v>
      </c>
      <c r="C2341" s="11" t="s">
        <v>109</v>
      </c>
      <c r="D2341" s="10" t="s">
        <v>3788</v>
      </c>
      <c r="E2341" s="9" t="s">
        <v>3788</v>
      </c>
      <c r="F2341" s="9" t="s">
        <v>3066</v>
      </c>
      <c r="G2341" s="9" t="s">
        <v>3788</v>
      </c>
      <c r="H2341" s="9" t="s">
        <v>3067</v>
      </c>
      <c r="I2341" s="9" t="s">
        <v>3068</v>
      </c>
      <c r="J2341" s="43" t="s">
        <v>3199</v>
      </c>
      <c r="K2341" s="9" t="s">
        <v>3066</v>
      </c>
      <c r="L2341" s="9">
        <v>27.781538300000001</v>
      </c>
      <c r="M2341" s="9">
        <v>66.634751699999995</v>
      </c>
      <c r="N2341" s="28" t="s">
        <v>6</v>
      </c>
      <c r="O2341" s="9" t="s">
        <v>7</v>
      </c>
      <c r="P2341" s="9" t="s">
        <v>8</v>
      </c>
      <c r="Q2341" s="79"/>
      <c r="R2341" s="9"/>
      <c r="S2341" s="9">
        <v>2.5</v>
      </c>
      <c r="T2341" s="9" t="s">
        <v>2295</v>
      </c>
      <c r="U2341" s="9">
        <v>51000</v>
      </c>
      <c r="V2341" s="9" t="s">
        <v>258</v>
      </c>
      <c r="W2341" s="10" t="s">
        <v>11</v>
      </c>
      <c r="X2341" s="9"/>
    </row>
    <row r="2342" spans="1:24" s="4" customFormat="1" ht="80.099999999999994" customHeight="1" x14ac:dyDescent="0.25">
      <c r="A2342" s="9">
        <f t="shared" ref="A2342:A2353" si="730">A2341+1</f>
        <v>2271</v>
      </c>
      <c r="B2342" s="9">
        <f t="shared" si="729"/>
        <v>66</v>
      </c>
      <c r="C2342" s="11" t="s">
        <v>109</v>
      </c>
      <c r="D2342" s="10" t="s">
        <v>3788</v>
      </c>
      <c r="E2342" s="9" t="s">
        <v>3788</v>
      </c>
      <c r="F2342" s="9" t="s">
        <v>3069</v>
      </c>
      <c r="G2342" s="9" t="s">
        <v>3788</v>
      </c>
      <c r="H2342" s="9" t="s">
        <v>3070</v>
      </c>
      <c r="I2342" s="9" t="s">
        <v>3071</v>
      </c>
      <c r="J2342" s="61" t="s">
        <v>3072</v>
      </c>
      <c r="K2342" s="9" t="s">
        <v>3069</v>
      </c>
      <c r="L2342" s="9">
        <v>27.779613000000001</v>
      </c>
      <c r="M2342" s="9">
        <v>66.632681599999998</v>
      </c>
      <c r="N2342" s="28" t="s">
        <v>6</v>
      </c>
      <c r="O2342" s="9" t="s">
        <v>7</v>
      </c>
      <c r="P2342" s="9" t="s">
        <v>8</v>
      </c>
      <c r="Q2342" s="79"/>
      <c r="R2342" s="9"/>
      <c r="S2342" s="9">
        <v>2.5</v>
      </c>
      <c r="T2342" s="9" t="s">
        <v>2295</v>
      </c>
      <c r="U2342" s="9">
        <v>31875</v>
      </c>
      <c r="V2342" s="9" t="s">
        <v>258</v>
      </c>
      <c r="W2342" s="10" t="s">
        <v>11</v>
      </c>
      <c r="X2342" s="9"/>
    </row>
    <row r="2343" spans="1:24" s="4" customFormat="1" ht="80.099999999999994" customHeight="1" x14ac:dyDescent="0.25">
      <c r="A2343" s="9">
        <f t="shared" si="730"/>
        <v>2272</v>
      </c>
      <c r="B2343" s="9">
        <f t="shared" si="729"/>
        <v>67</v>
      </c>
      <c r="C2343" s="11" t="s">
        <v>109</v>
      </c>
      <c r="D2343" s="10" t="s">
        <v>3788</v>
      </c>
      <c r="E2343" s="9" t="s">
        <v>3788</v>
      </c>
      <c r="F2343" s="9" t="s">
        <v>3073</v>
      </c>
      <c r="G2343" s="9" t="s">
        <v>3788</v>
      </c>
      <c r="H2343" s="9" t="s">
        <v>3074</v>
      </c>
      <c r="I2343" s="9" t="s">
        <v>2954</v>
      </c>
      <c r="J2343" s="61" t="s">
        <v>2955</v>
      </c>
      <c r="K2343" s="9" t="s">
        <v>3073</v>
      </c>
      <c r="L2343" s="9">
        <v>27.788327800000001</v>
      </c>
      <c r="M2343" s="9">
        <v>66.618929300000005</v>
      </c>
      <c r="N2343" s="28" t="s">
        <v>6</v>
      </c>
      <c r="O2343" s="9" t="s">
        <v>7</v>
      </c>
      <c r="P2343" s="9" t="s">
        <v>8</v>
      </c>
      <c r="Q2343" s="79"/>
      <c r="R2343" s="9"/>
      <c r="S2343" s="9">
        <v>3</v>
      </c>
      <c r="T2343" s="9" t="s">
        <v>2295</v>
      </c>
      <c r="U2343" s="9">
        <v>31875</v>
      </c>
      <c r="V2343" s="9" t="s">
        <v>258</v>
      </c>
      <c r="W2343" s="10" t="s">
        <v>11</v>
      </c>
      <c r="X2343" s="9"/>
    </row>
    <row r="2344" spans="1:24" s="4" customFormat="1" ht="80.099999999999994" customHeight="1" x14ac:dyDescent="0.25">
      <c r="A2344" s="9">
        <f t="shared" si="730"/>
        <v>2273</v>
      </c>
      <c r="B2344" s="9">
        <f t="shared" ref="A2344:B2362" si="731">B2343+1</f>
        <v>68</v>
      </c>
      <c r="C2344" s="11" t="s">
        <v>109</v>
      </c>
      <c r="D2344" s="10" t="s">
        <v>3788</v>
      </c>
      <c r="E2344" s="9" t="s">
        <v>3788</v>
      </c>
      <c r="F2344" s="9" t="s">
        <v>2943</v>
      </c>
      <c r="G2344" s="9" t="s">
        <v>3788</v>
      </c>
      <c r="H2344" s="9" t="s">
        <v>3075</v>
      </c>
      <c r="I2344" s="9" t="s">
        <v>3076</v>
      </c>
      <c r="J2344" s="61" t="s">
        <v>3077</v>
      </c>
      <c r="K2344" s="9" t="s">
        <v>2943</v>
      </c>
      <c r="L2344" s="9">
        <v>27.778306799999999</v>
      </c>
      <c r="M2344" s="9">
        <v>66.618937299999999</v>
      </c>
      <c r="N2344" s="28" t="s">
        <v>6</v>
      </c>
      <c r="O2344" s="9" t="s">
        <v>7</v>
      </c>
      <c r="P2344" s="9" t="s">
        <v>8</v>
      </c>
      <c r="Q2344" s="79"/>
      <c r="R2344" s="9"/>
      <c r="S2344" s="9">
        <v>2.5</v>
      </c>
      <c r="T2344" s="9" t="s">
        <v>2295</v>
      </c>
      <c r="U2344" s="9">
        <v>38250</v>
      </c>
      <c r="V2344" s="9" t="s">
        <v>258</v>
      </c>
      <c r="W2344" s="10" t="s">
        <v>11</v>
      </c>
      <c r="X2344" s="9"/>
    </row>
    <row r="2345" spans="1:24" s="4" customFormat="1" ht="80.099999999999994" customHeight="1" x14ac:dyDescent="0.25">
      <c r="A2345" s="9">
        <f t="shared" si="730"/>
        <v>2274</v>
      </c>
      <c r="B2345" s="9">
        <f t="shared" si="731"/>
        <v>69</v>
      </c>
      <c r="C2345" s="11" t="s">
        <v>109</v>
      </c>
      <c r="D2345" s="10" t="s">
        <v>3788</v>
      </c>
      <c r="E2345" s="9" t="s">
        <v>3788</v>
      </c>
      <c r="F2345" s="9" t="s">
        <v>3078</v>
      </c>
      <c r="G2345" s="9" t="s">
        <v>3788</v>
      </c>
      <c r="H2345" s="9" t="s">
        <v>2822</v>
      </c>
      <c r="I2345" s="9" t="s">
        <v>3079</v>
      </c>
      <c r="J2345" s="43" t="s">
        <v>3199</v>
      </c>
      <c r="K2345" s="9" t="s">
        <v>3078</v>
      </c>
      <c r="L2345" s="9">
        <v>27.788306800000001</v>
      </c>
      <c r="M2345" s="9">
        <v>66.618935399999998</v>
      </c>
      <c r="N2345" s="28" t="s">
        <v>6</v>
      </c>
      <c r="O2345" s="9" t="s">
        <v>7</v>
      </c>
      <c r="P2345" s="9" t="s">
        <v>8</v>
      </c>
      <c r="Q2345" s="79"/>
      <c r="R2345" s="9"/>
      <c r="S2345" s="9">
        <v>2.5</v>
      </c>
      <c r="T2345" s="9" t="s">
        <v>2295</v>
      </c>
      <c r="U2345" s="9">
        <v>31875</v>
      </c>
      <c r="V2345" s="9" t="s">
        <v>258</v>
      </c>
      <c r="W2345" s="10" t="s">
        <v>11</v>
      </c>
      <c r="X2345" s="9"/>
    </row>
    <row r="2346" spans="1:24" s="4" customFormat="1" ht="80.099999999999994" customHeight="1" x14ac:dyDescent="0.25">
      <c r="A2346" s="9">
        <f t="shared" si="730"/>
        <v>2275</v>
      </c>
      <c r="B2346" s="9">
        <f t="shared" si="731"/>
        <v>70</v>
      </c>
      <c r="C2346" s="11" t="s">
        <v>109</v>
      </c>
      <c r="D2346" s="10" t="s">
        <v>3788</v>
      </c>
      <c r="E2346" s="9" t="s">
        <v>3788</v>
      </c>
      <c r="F2346" s="9" t="s">
        <v>3080</v>
      </c>
      <c r="G2346" s="9" t="s">
        <v>3788</v>
      </c>
      <c r="H2346" s="9" t="s">
        <v>2925</v>
      </c>
      <c r="I2346" s="9" t="s">
        <v>3081</v>
      </c>
      <c r="J2346" s="61" t="s">
        <v>3082</v>
      </c>
      <c r="K2346" s="9" t="s">
        <v>3080</v>
      </c>
      <c r="L2346" s="9">
        <v>27.790867899999999</v>
      </c>
      <c r="M2346" s="9">
        <v>66.640020899999996</v>
      </c>
      <c r="N2346" s="28" t="s">
        <v>6</v>
      </c>
      <c r="O2346" s="9" t="s">
        <v>7</v>
      </c>
      <c r="P2346" s="9" t="s">
        <v>8</v>
      </c>
      <c r="Q2346" s="79"/>
      <c r="R2346" s="9"/>
      <c r="S2346" s="9">
        <v>5</v>
      </c>
      <c r="T2346" s="9" t="s">
        <v>2295</v>
      </c>
      <c r="U2346" s="9">
        <v>31875</v>
      </c>
      <c r="V2346" s="9" t="s">
        <v>258</v>
      </c>
      <c r="W2346" s="10" t="s">
        <v>11</v>
      </c>
      <c r="X2346" s="9"/>
    </row>
    <row r="2347" spans="1:24" s="4" customFormat="1" ht="80.099999999999994" customHeight="1" x14ac:dyDescent="0.25">
      <c r="A2347" s="9">
        <f t="shared" si="730"/>
        <v>2276</v>
      </c>
      <c r="B2347" s="9">
        <f t="shared" si="731"/>
        <v>71</v>
      </c>
      <c r="C2347" s="11" t="s">
        <v>109</v>
      </c>
      <c r="D2347" s="10" t="s">
        <v>3788</v>
      </c>
      <c r="E2347" s="9" t="s">
        <v>3788</v>
      </c>
      <c r="F2347" s="9" t="s">
        <v>2040</v>
      </c>
      <c r="G2347" s="9" t="s">
        <v>3788</v>
      </c>
      <c r="H2347" s="9" t="s">
        <v>3083</v>
      </c>
      <c r="I2347" s="9" t="s">
        <v>3084</v>
      </c>
      <c r="J2347" s="43" t="s">
        <v>3199</v>
      </c>
      <c r="K2347" s="9" t="s">
        <v>2040</v>
      </c>
      <c r="L2347" s="9">
        <v>27.790867899999999</v>
      </c>
      <c r="M2347" s="9">
        <v>66.640020899999996</v>
      </c>
      <c r="N2347" s="28" t="s">
        <v>6</v>
      </c>
      <c r="O2347" s="9" t="s">
        <v>7</v>
      </c>
      <c r="P2347" s="9" t="s">
        <v>8</v>
      </c>
      <c r="Q2347" s="79"/>
      <c r="R2347" s="9"/>
      <c r="S2347" s="9">
        <v>2</v>
      </c>
      <c r="T2347" s="9" t="s">
        <v>2295</v>
      </c>
      <c r="U2347" s="9">
        <v>63750</v>
      </c>
      <c r="V2347" s="9" t="s">
        <v>258</v>
      </c>
      <c r="W2347" s="10" t="s">
        <v>11</v>
      </c>
      <c r="X2347" s="9"/>
    </row>
    <row r="2348" spans="1:24" s="4" customFormat="1" ht="80.099999999999994" customHeight="1" x14ac:dyDescent="0.25">
      <c r="A2348" s="9">
        <f t="shared" si="730"/>
        <v>2277</v>
      </c>
      <c r="B2348" s="9">
        <f t="shared" si="731"/>
        <v>72</v>
      </c>
      <c r="C2348" s="11" t="s">
        <v>109</v>
      </c>
      <c r="D2348" s="10" t="s">
        <v>3788</v>
      </c>
      <c r="E2348" s="9" t="s">
        <v>3788</v>
      </c>
      <c r="F2348" s="9" t="s">
        <v>2040</v>
      </c>
      <c r="G2348" s="9" t="s">
        <v>3788</v>
      </c>
      <c r="H2348" s="9" t="s">
        <v>3085</v>
      </c>
      <c r="I2348" s="9" t="s">
        <v>2041</v>
      </c>
      <c r="J2348" s="43" t="s">
        <v>3199</v>
      </c>
      <c r="K2348" s="9" t="s">
        <v>2040</v>
      </c>
      <c r="L2348" s="9">
        <v>27.535146080000001</v>
      </c>
      <c r="M2348" s="9">
        <v>66.282491680000007</v>
      </c>
      <c r="N2348" s="28" t="s">
        <v>6</v>
      </c>
      <c r="O2348" s="9" t="s">
        <v>7</v>
      </c>
      <c r="P2348" s="9" t="s">
        <v>8</v>
      </c>
      <c r="Q2348" s="79"/>
      <c r="R2348" s="9"/>
      <c r="S2348" s="9">
        <v>4</v>
      </c>
      <c r="T2348" s="9" t="s">
        <v>2295</v>
      </c>
      <c r="U2348" s="9">
        <v>25500</v>
      </c>
      <c r="V2348" s="9" t="s">
        <v>258</v>
      </c>
      <c r="W2348" s="10" t="s">
        <v>11</v>
      </c>
      <c r="X2348" s="9"/>
    </row>
    <row r="2349" spans="1:24" s="4" customFormat="1" ht="80.099999999999994" customHeight="1" x14ac:dyDescent="0.25">
      <c r="A2349" s="9">
        <f t="shared" si="730"/>
        <v>2278</v>
      </c>
      <c r="B2349" s="9">
        <f t="shared" si="731"/>
        <v>73</v>
      </c>
      <c r="C2349" s="11" t="s">
        <v>109</v>
      </c>
      <c r="D2349" s="10" t="s">
        <v>3788</v>
      </c>
      <c r="E2349" s="9" t="s">
        <v>3788</v>
      </c>
      <c r="F2349" s="9" t="s">
        <v>2040</v>
      </c>
      <c r="G2349" s="9" t="s">
        <v>3788</v>
      </c>
      <c r="H2349" s="9" t="s">
        <v>3017</v>
      </c>
      <c r="I2349" s="9" t="s">
        <v>3086</v>
      </c>
      <c r="J2349" s="43" t="s">
        <v>3199</v>
      </c>
      <c r="K2349" s="9" t="s">
        <v>2040</v>
      </c>
      <c r="L2349" s="9">
        <v>27.523628956</v>
      </c>
      <c r="M2349" s="9">
        <v>66.415482355999998</v>
      </c>
      <c r="N2349" s="28" t="s">
        <v>6</v>
      </c>
      <c r="O2349" s="9" t="s">
        <v>7</v>
      </c>
      <c r="P2349" s="9" t="s">
        <v>8</v>
      </c>
      <c r="Q2349" s="79"/>
      <c r="R2349" s="9"/>
      <c r="S2349" s="9">
        <v>4</v>
      </c>
      <c r="T2349" s="9" t="s">
        <v>2295</v>
      </c>
      <c r="U2349" s="9">
        <v>51000</v>
      </c>
      <c r="V2349" s="9" t="s">
        <v>258</v>
      </c>
      <c r="W2349" s="10" t="s">
        <v>11</v>
      </c>
      <c r="X2349" s="9"/>
    </row>
    <row r="2350" spans="1:24" s="4" customFormat="1" ht="80.099999999999994" customHeight="1" x14ac:dyDescent="0.25">
      <c r="A2350" s="9">
        <f t="shared" si="730"/>
        <v>2279</v>
      </c>
      <c r="B2350" s="9">
        <f t="shared" si="731"/>
        <v>74</v>
      </c>
      <c r="C2350" s="11" t="s">
        <v>109</v>
      </c>
      <c r="D2350" s="10" t="s">
        <v>3788</v>
      </c>
      <c r="E2350" s="9" t="s">
        <v>3788</v>
      </c>
      <c r="F2350" s="9" t="s">
        <v>3087</v>
      </c>
      <c r="G2350" s="9" t="s">
        <v>3788</v>
      </c>
      <c r="H2350" s="9" t="s">
        <v>3088</v>
      </c>
      <c r="I2350" s="9" t="s">
        <v>3089</v>
      </c>
      <c r="J2350" s="61" t="s">
        <v>3090</v>
      </c>
      <c r="K2350" s="9" t="s">
        <v>3087</v>
      </c>
      <c r="L2350" s="9">
        <v>27.788306800000001</v>
      </c>
      <c r="M2350" s="9">
        <v>66.618935399999998</v>
      </c>
      <c r="N2350" s="28" t="s">
        <v>6</v>
      </c>
      <c r="O2350" s="9" t="s">
        <v>7</v>
      </c>
      <c r="P2350" s="9" t="s">
        <v>8</v>
      </c>
      <c r="Q2350" s="79"/>
      <c r="R2350" s="9"/>
      <c r="S2350" s="9">
        <v>4</v>
      </c>
      <c r="T2350" s="9" t="s">
        <v>2295</v>
      </c>
      <c r="U2350" s="9">
        <v>51000</v>
      </c>
      <c r="V2350" s="9" t="s">
        <v>258</v>
      </c>
      <c r="W2350" s="10" t="s">
        <v>11</v>
      </c>
      <c r="X2350" s="9"/>
    </row>
    <row r="2351" spans="1:24" s="4" customFormat="1" ht="80.099999999999994" customHeight="1" x14ac:dyDescent="0.25">
      <c r="A2351" s="9">
        <f t="shared" si="730"/>
        <v>2280</v>
      </c>
      <c r="B2351" s="9">
        <f t="shared" si="731"/>
        <v>75</v>
      </c>
      <c r="C2351" s="11" t="s">
        <v>109</v>
      </c>
      <c r="D2351" s="10" t="s">
        <v>3788</v>
      </c>
      <c r="E2351" s="9" t="s">
        <v>3788</v>
      </c>
      <c r="F2351" s="9" t="s">
        <v>3087</v>
      </c>
      <c r="G2351" s="9" t="s">
        <v>3788</v>
      </c>
      <c r="H2351" s="9" t="s">
        <v>3091</v>
      </c>
      <c r="I2351" s="9" t="s">
        <v>3092</v>
      </c>
      <c r="J2351" s="43" t="s">
        <v>3199</v>
      </c>
      <c r="K2351" s="9" t="s">
        <v>3087</v>
      </c>
      <c r="L2351" s="9">
        <v>27.790867899999999</v>
      </c>
      <c r="M2351" s="9">
        <v>66.640020899999996</v>
      </c>
      <c r="N2351" s="28" t="s">
        <v>6</v>
      </c>
      <c r="O2351" s="9" t="s">
        <v>7</v>
      </c>
      <c r="P2351" s="9" t="s">
        <v>8</v>
      </c>
      <c r="Q2351" s="79"/>
      <c r="R2351" s="9"/>
      <c r="S2351" s="9">
        <v>4</v>
      </c>
      <c r="T2351" s="9" t="s">
        <v>2295</v>
      </c>
      <c r="U2351" s="9">
        <v>51000</v>
      </c>
      <c r="V2351" s="9" t="s">
        <v>258</v>
      </c>
      <c r="W2351" s="10" t="s">
        <v>11</v>
      </c>
      <c r="X2351" s="9"/>
    </row>
    <row r="2352" spans="1:24" s="4" customFormat="1" ht="80.099999999999994" customHeight="1" x14ac:dyDescent="0.25">
      <c r="A2352" s="9">
        <f t="shared" si="730"/>
        <v>2281</v>
      </c>
      <c r="B2352" s="9">
        <f t="shared" si="731"/>
        <v>76</v>
      </c>
      <c r="C2352" s="11" t="s">
        <v>109</v>
      </c>
      <c r="D2352" s="10" t="s">
        <v>3788</v>
      </c>
      <c r="E2352" s="9" t="s">
        <v>3788</v>
      </c>
      <c r="F2352" s="9" t="s">
        <v>2943</v>
      </c>
      <c r="G2352" s="9" t="s">
        <v>3789</v>
      </c>
      <c r="H2352" s="9" t="s">
        <v>2981</v>
      </c>
      <c r="I2352" s="9" t="s">
        <v>3093</v>
      </c>
      <c r="J2352" s="43" t="s">
        <v>3199</v>
      </c>
      <c r="K2352" s="9" t="s">
        <v>2943</v>
      </c>
      <c r="L2352" s="9">
        <v>27.790867899999999</v>
      </c>
      <c r="M2352" s="9">
        <v>66.640020899999996</v>
      </c>
      <c r="N2352" s="28" t="s">
        <v>6</v>
      </c>
      <c r="O2352" s="9" t="s">
        <v>7</v>
      </c>
      <c r="P2352" s="9" t="s">
        <v>8</v>
      </c>
      <c r="Q2352" s="79"/>
      <c r="R2352" s="9"/>
      <c r="S2352" s="9">
        <v>3</v>
      </c>
      <c r="T2352" s="9" t="s">
        <v>2295</v>
      </c>
      <c r="U2352" s="9">
        <v>51000</v>
      </c>
      <c r="V2352" s="9" t="s">
        <v>258</v>
      </c>
      <c r="W2352" s="10" t="s">
        <v>11</v>
      </c>
      <c r="X2352" s="9"/>
    </row>
    <row r="2353" spans="1:24" s="4" customFormat="1" ht="80.099999999999994" customHeight="1" x14ac:dyDescent="0.25">
      <c r="A2353" s="9">
        <f t="shared" si="730"/>
        <v>2282</v>
      </c>
      <c r="B2353" s="9">
        <f t="shared" si="731"/>
        <v>77</v>
      </c>
      <c r="C2353" s="11" t="s">
        <v>109</v>
      </c>
      <c r="D2353" s="10" t="s">
        <v>3788</v>
      </c>
      <c r="E2353" s="9" t="s">
        <v>3788</v>
      </c>
      <c r="F2353" s="9" t="s">
        <v>2899</v>
      </c>
      <c r="G2353" s="9" t="s">
        <v>3789</v>
      </c>
      <c r="H2353" s="9" t="s">
        <v>2935</v>
      </c>
      <c r="I2353" s="9" t="s">
        <v>2936</v>
      </c>
      <c r="J2353" s="43" t="s">
        <v>3199</v>
      </c>
      <c r="K2353" s="9" t="s">
        <v>2899</v>
      </c>
      <c r="L2353" s="9">
        <v>27.535146080000001</v>
      </c>
      <c r="M2353" s="9">
        <v>66.282491680000007</v>
      </c>
      <c r="N2353" s="28" t="s">
        <v>6</v>
      </c>
      <c r="O2353" s="9" t="s">
        <v>7</v>
      </c>
      <c r="P2353" s="9" t="s">
        <v>8</v>
      </c>
      <c r="Q2353" s="79"/>
      <c r="R2353" s="9"/>
      <c r="S2353" s="9">
        <v>2.5</v>
      </c>
      <c r="T2353" s="9" t="s">
        <v>2295</v>
      </c>
      <c r="U2353" s="9">
        <v>38250</v>
      </c>
      <c r="V2353" s="9" t="s">
        <v>258</v>
      </c>
      <c r="W2353" s="10" t="s">
        <v>11</v>
      </c>
      <c r="X2353" s="9"/>
    </row>
    <row r="2354" spans="1:24" s="4" customFormat="1" ht="80.099999999999994" customHeight="1" x14ac:dyDescent="0.25">
      <c r="F2354" s="124"/>
      <c r="G2354" s="125"/>
      <c r="H2354" s="124"/>
      <c r="I2354" s="125"/>
      <c r="K2354" s="124"/>
      <c r="L2354" s="124"/>
      <c r="N2354" s="126"/>
      <c r="P2354" s="124"/>
      <c r="Q2354" s="233">
        <f>SUM(Q2277:Q2353)</f>
        <v>100</v>
      </c>
      <c r="R2354" s="233">
        <f t="shared" ref="R2354:S2354" si="732">SUM(R2277:R2353)</f>
        <v>0</v>
      </c>
      <c r="S2354" s="233">
        <f t="shared" si="732"/>
        <v>150</v>
      </c>
    </row>
    <row r="2355" spans="1:24" s="4" customFormat="1" ht="80.099999999999994" customHeight="1" x14ac:dyDescent="0.25">
      <c r="A2355" s="9">
        <f>A2353+1</f>
        <v>2283</v>
      </c>
      <c r="B2355" s="9">
        <v>1</v>
      </c>
      <c r="C2355" s="11" t="s">
        <v>103</v>
      </c>
      <c r="D2355" s="10" t="s">
        <v>3788</v>
      </c>
      <c r="E2355" s="9" t="s">
        <v>3788</v>
      </c>
      <c r="F2355" s="9" t="s">
        <v>3094</v>
      </c>
      <c r="G2355" s="9" t="s">
        <v>3788</v>
      </c>
      <c r="H2355" s="9" t="s">
        <v>3095</v>
      </c>
      <c r="I2355" s="9" t="s">
        <v>3096</v>
      </c>
      <c r="J2355" s="9" t="s">
        <v>3094</v>
      </c>
      <c r="K2355" s="9" t="s">
        <v>3094</v>
      </c>
      <c r="L2355" s="9" t="s">
        <v>8094</v>
      </c>
      <c r="M2355" s="9" t="s">
        <v>8094</v>
      </c>
      <c r="N2355" s="28" t="s">
        <v>6</v>
      </c>
      <c r="O2355" s="9" t="s">
        <v>7</v>
      </c>
      <c r="P2355" s="9" t="s">
        <v>8</v>
      </c>
      <c r="Q2355" s="9">
        <v>2</v>
      </c>
      <c r="R2355" s="9"/>
      <c r="S2355" s="9"/>
      <c r="T2355" s="28" t="s">
        <v>3777</v>
      </c>
      <c r="U2355" s="9">
        <v>35250</v>
      </c>
      <c r="V2355" s="9" t="s">
        <v>258</v>
      </c>
      <c r="W2355" s="10" t="s">
        <v>11</v>
      </c>
      <c r="X2355" s="9"/>
    </row>
    <row r="2356" spans="1:24" s="4" customFormat="1" ht="80.099999999999994" customHeight="1" x14ac:dyDescent="0.25">
      <c r="A2356" s="9">
        <f t="shared" si="731"/>
        <v>2284</v>
      </c>
      <c r="B2356" s="9">
        <f>B2355+1</f>
        <v>2</v>
      </c>
      <c r="C2356" s="11" t="s">
        <v>103</v>
      </c>
      <c r="D2356" s="10" t="s">
        <v>3788</v>
      </c>
      <c r="E2356" s="9" t="s">
        <v>3788</v>
      </c>
      <c r="F2356" s="9" t="s">
        <v>2899</v>
      </c>
      <c r="G2356" s="9" t="s">
        <v>3789</v>
      </c>
      <c r="H2356" s="9" t="s">
        <v>814</v>
      </c>
      <c r="I2356" s="9" t="s">
        <v>3097</v>
      </c>
      <c r="J2356" s="9" t="s">
        <v>2899</v>
      </c>
      <c r="K2356" s="9" t="s">
        <v>2899</v>
      </c>
      <c r="L2356" s="9" t="s">
        <v>8094</v>
      </c>
      <c r="M2356" s="9" t="s">
        <v>8094</v>
      </c>
      <c r="N2356" s="28" t="s">
        <v>6</v>
      </c>
      <c r="O2356" s="9" t="s">
        <v>7</v>
      </c>
      <c r="P2356" s="9" t="s">
        <v>8</v>
      </c>
      <c r="Q2356" s="9">
        <v>1</v>
      </c>
      <c r="R2356" s="9"/>
      <c r="S2356" s="9"/>
      <c r="T2356" s="28" t="s">
        <v>3777</v>
      </c>
      <c r="U2356" s="9">
        <v>17625</v>
      </c>
      <c r="V2356" s="9" t="s">
        <v>258</v>
      </c>
      <c r="W2356" s="10" t="s">
        <v>11</v>
      </c>
      <c r="X2356" s="9"/>
    </row>
    <row r="2357" spans="1:24" s="4" customFormat="1" ht="80.099999999999994" customHeight="1" x14ac:dyDescent="0.25">
      <c r="A2357" s="9">
        <f t="shared" si="731"/>
        <v>2285</v>
      </c>
      <c r="B2357" s="9">
        <f>B2356+1</f>
        <v>3</v>
      </c>
      <c r="C2357" s="11" t="s">
        <v>103</v>
      </c>
      <c r="D2357" s="10" t="s">
        <v>3788</v>
      </c>
      <c r="E2357" s="9" t="s">
        <v>3788</v>
      </c>
      <c r="F2357" s="9" t="s">
        <v>2899</v>
      </c>
      <c r="G2357" s="9" t="s">
        <v>3789</v>
      </c>
      <c r="H2357" s="9" t="s">
        <v>3098</v>
      </c>
      <c r="I2357" s="9" t="s">
        <v>3099</v>
      </c>
      <c r="J2357" s="9" t="s">
        <v>2899</v>
      </c>
      <c r="K2357" s="9" t="s">
        <v>2899</v>
      </c>
      <c r="L2357" s="9" t="s">
        <v>8094</v>
      </c>
      <c r="M2357" s="9" t="s">
        <v>8094</v>
      </c>
      <c r="N2357" s="28" t="s">
        <v>6</v>
      </c>
      <c r="O2357" s="9" t="s">
        <v>7</v>
      </c>
      <c r="P2357" s="9" t="s">
        <v>8</v>
      </c>
      <c r="Q2357" s="9">
        <v>1</v>
      </c>
      <c r="R2357" s="9"/>
      <c r="S2357" s="9"/>
      <c r="T2357" s="28" t="s">
        <v>3777</v>
      </c>
      <c r="U2357" s="9">
        <v>17625</v>
      </c>
      <c r="V2357" s="9" t="s">
        <v>258</v>
      </c>
      <c r="W2357" s="10" t="s">
        <v>11</v>
      </c>
      <c r="X2357" s="9"/>
    </row>
    <row r="2358" spans="1:24" s="4" customFormat="1" ht="80.099999999999994" customHeight="1" x14ac:dyDescent="0.25">
      <c r="A2358" s="9">
        <f t="shared" ref="A2358" si="733">A2357+1</f>
        <v>2286</v>
      </c>
      <c r="B2358" s="9">
        <f>B2357+1</f>
        <v>4</v>
      </c>
      <c r="C2358" s="11" t="s">
        <v>103</v>
      </c>
      <c r="D2358" s="10" t="s">
        <v>3788</v>
      </c>
      <c r="E2358" s="9" t="s">
        <v>3788</v>
      </c>
      <c r="F2358" s="9" t="s">
        <v>3100</v>
      </c>
      <c r="G2358" s="9" t="s">
        <v>3789</v>
      </c>
      <c r="H2358" s="9" t="s">
        <v>3101</v>
      </c>
      <c r="I2358" s="9" t="s">
        <v>3102</v>
      </c>
      <c r="J2358" s="9" t="s">
        <v>3100</v>
      </c>
      <c r="K2358" s="9" t="s">
        <v>3100</v>
      </c>
      <c r="L2358" s="9" t="s">
        <v>8094</v>
      </c>
      <c r="M2358" s="9" t="s">
        <v>8094</v>
      </c>
      <c r="N2358" s="28" t="s">
        <v>6</v>
      </c>
      <c r="O2358" s="9" t="s">
        <v>7</v>
      </c>
      <c r="P2358" s="9" t="s">
        <v>8</v>
      </c>
      <c r="Q2358" s="9">
        <v>1</v>
      </c>
      <c r="R2358" s="9"/>
      <c r="S2358" s="9"/>
      <c r="T2358" s="28" t="s">
        <v>3777</v>
      </c>
      <c r="U2358" s="9">
        <v>17625</v>
      </c>
      <c r="V2358" s="9" t="s">
        <v>258</v>
      </c>
      <c r="W2358" s="10" t="s">
        <v>11</v>
      </c>
      <c r="X2358" s="9"/>
    </row>
    <row r="2359" spans="1:24" s="4" customFormat="1" ht="80.099999999999994" customHeight="1" x14ac:dyDescent="0.25">
      <c r="A2359" s="9">
        <f t="shared" ref="A2359" si="734">A2358+1</f>
        <v>2287</v>
      </c>
      <c r="B2359" s="9">
        <f t="shared" si="731"/>
        <v>5</v>
      </c>
      <c r="C2359" s="11" t="s">
        <v>103</v>
      </c>
      <c r="D2359" s="10" t="s">
        <v>3788</v>
      </c>
      <c r="E2359" s="9" t="s">
        <v>3788</v>
      </c>
      <c r="F2359" s="9" t="s">
        <v>2956</v>
      </c>
      <c r="G2359" s="9" t="s">
        <v>3788</v>
      </c>
      <c r="H2359" s="9" t="s">
        <v>174</v>
      </c>
      <c r="I2359" s="9" t="s">
        <v>2961</v>
      </c>
      <c r="J2359" s="9" t="s">
        <v>2956</v>
      </c>
      <c r="K2359" s="9" t="s">
        <v>2956</v>
      </c>
      <c r="L2359" s="9" t="s">
        <v>8094</v>
      </c>
      <c r="M2359" s="9" t="s">
        <v>8094</v>
      </c>
      <c r="N2359" s="28" t="s">
        <v>6</v>
      </c>
      <c r="O2359" s="9" t="s">
        <v>7</v>
      </c>
      <c r="P2359" s="9" t="s">
        <v>8</v>
      </c>
      <c r="Q2359" s="9">
        <v>1</v>
      </c>
      <c r="R2359" s="9"/>
      <c r="S2359" s="9"/>
      <c r="T2359" s="28" t="s">
        <v>3777</v>
      </c>
      <c r="U2359" s="9">
        <v>17625</v>
      </c>
      <c r="V2359" s="9" t="s">
        <v>258</v>
      </c>
      <c r="W2359" s="10" t="s">
        <v>11</v>
      </c>
      <c r="X2359" s="9"/>
    </row>
    <row r="2360" spans="1:24" s="4" customFormat="1" ht="80.099999999999994" customHeight="1" x14ac:dyDescent="0.25">
      <c r="A2360" s="9">
        <f t="shared" ref="A2360" si="735">A2359+1</f>
        <v>2288</v>
      </c>
      <c r="B2360" s="9">
        <f t="shared" si="731"/>
        <v>6</v>
      </c>
      <c r="C2360" s="11" t="s">
        <v>103</v>
      </c>
      <c r="D2360" s="10" t="s">
        <v>3788</v>
      </c>
      <c r="E2360" s="9" t="s">
        <v>3788</v>
      </c>
      <c r="F2360" s="9" t="s">
        <v>3103</v>
      </c>
      <c r="G2360" s="9" t="s">
        <v>3104</v>
      </c>
      <c r="H2360" s="9" t="s">
        <v>3105</v>
      </c>
      <c r="I2360" s="9" t="s">
        <v>3106</v>
      </c>
      <c r="J2360" s="9" t="s">
        <v>3103</v>
      </c>
      <c r="K2360" s="9" t="s">
        <v>3103</v>
      </c>
      <c r="L2360" s="9" t="s">
        <v>8094</v>
      </c>
      <c r="M2360" s="9" t="s">
        <v>8094</v>
      </c>
      <c r="N2360" s="28" t="s">
        <v>6</v>
      </c>
      <c r="O2360" s="9" t="s">
        <v>7</v>
      </c>
      <c r="P2360" s="9" t="s">
        <v>8</v>
      </c>
      <c r="Q2360" s="9">
        <v>1</v>
      </c>
      <c r="R2360" s="9"/>
      <c r="S2360" s="9"/>
      <c r="T2360" s="28" t="s">
        <v>3777</v>
      </c>
      <c r="U2360" s="9">
        <v>17625</v>
      </c>
      <c r="V2360" s="9" t="s">
        <v>258</v>
      </c>
      <c r="W2360" s="10" t="s">
        <v>11</v>
      </c>
      <c r="X2360" s="9"/>
    </row>
    <row r="2361" spans="1:24" s="4" customFormat="1" ht="80.099999999999994" customHeight="1" x14ac:dyDescent="0.25">
      <c r="A2361" s="9">
        <f t="shared" ref="A2361" si="736">A2360+1</f>
        <v>2289</v>
      </c>
      <c r="B2361" s="9">
        <f t="shared" si="731"/>
        <v>7</v>
      </c>
      <c r="C2361" s="11" t="s">
        <v>103</v>
      </c>
      <c r="D2361" s="10" t="s">
        <v>3788</v>
      </c>
      <c r="E2361" s="9" t="s">
        <v>3107</v>
      </c>
      <c r="F2361" s="9" t="s">
        <v>3108</v>
      </c>
      <c r="G2361" s="9" t="s">
        <v>3788</v>
      </c>
      <c r="H2361" s="9" t="s">
        <v>3109</v>
      </c>
      <c r="I2361" s="9" t="s">
        <v>3110</v>
      </c>
      <c r="J2361" s="9" t="s">
        <v>3108</v>
      </c>
      <c r="K2361" s="9" t="s">
        <v>3108</v>
      </c>
      <c r="L2361" s="9" t="s">
        <v>8094</v>
      </c>
      <c r="M2361" s="9" t="s">
        <v>8094</v>
      </c>
      <c r="N2361" s="28" t="s">
        <v>6</v>
      </c>
      <c r="O2361" s="9" t="s">
        <v>7</v>
      </c>
      <c r="P2361" s="9" t="s">
        <v>8</v>
      </c>
      <c r="Q2361" s="9">
        <v>2</v>
      </c>
      <c r="R2361" s="9"/>
      <c r="S2361" s="9"/>
      <c r="T2361" s="28" t="s">
        <v>3777</v>
      </c>
      <c r="U2361" s="9">
        <v>35250</v>
      </c>
      <c r="V2361" s="9" t="s">
        <v>258</v>
      </c>
      <c r="W2361" s="10" t="s">
        <v>11</v>
      </c>
      <c r="X2361" s="9"/>
    </row>
    <row r="2362" spans="1:24" s="4" customFormat="1" ht="80.099999999999994" customHeight="1" x14ac:dyDescent="0.25">
      <c r="A2362" s="9">
        <f t="shared" ref="A2362" si="737">A2361+1</f>
        <v>2290</v>
      </c>
      <c r="B2362" s="9">
        <f t="shared" si="731"/>
        <v>8</v>
      </c>
      <c r="C2362" s="11" t="s">
        <v>103</v>
      </c>
      <c r="D2362" s="10" t="s">
        <v>3788</v>
      </c>
      <c r="E2362" s="9" t="s">
        <v>3788</v>
      </c>
      <c r="F2362" s="9" t="s">
        <v>3111</v>
      </c>
      <c r="G2362" s="9" t="s">
        <v>3788</v>
      </c>
      <c r="H2362" s="9" t="s">
        <v>222</v>
      </c>
      <c r="I2362" s="9" t="s">
        <v>3064</v>
      </c>
      <c r="J2362" s="9" t="s">
        <v>3111</v>
      </c>
      <c r="K2362" s="9" t="s">
        <v>3111</v>
      </c>
      <c r="L2362" s="9" t="s">
        <v>8094</v>
      </c>
      <c r="M2362" s="9" t="s">
        <v>8094</v>
      </c>
      <c r="N2362" s="28" t="s">
        <v>6</v>
      </c>
      <c r="O2362" s="9" t="s">
        <v>7</v>
      </c>
      <c r="P2362" s="9" t="s">
        <v>8</v>
      </c>
      <c r="Q2362" s="9">
        <v>1</v>
      </c>
      <c r="R2362" s="9"/>
      <c r="S2362" s="9"/>
      <c r="T2362" s="28" t="s">
        <v>3777</v>
      </c>
      <c r="U2362" s="9">
        <v>17625</v>
      </c>
      <c r="V2362" s="9" t="s">
        <v>258</v>
      </c>
      <c r="W2362" s="10" t="s">
        <v>11</v>
      </c>
      <c r="X2362" s="9"/>
    </row>
    <row r="2363" spans="1:24" s="4" customFormat="1" ht="80.099999999999994" customHeight="1" x14ac:dyDescent="0.25">
      <c r="F2363" s="124"/>
      <c r="G2363" s="125"/>
      <c r="H2363" s="124"/>
      <c r="I2363" s="125"/>
      <c r="K2363" s="124"/>
      <c r="L2363" s="124"/>
      <c r="N2363" s="126"/>
      <c r="P2363" s="124"/>
      <c r="Q2363" s="233">
        <f>SUM(Q2355:Q2362)</f>
        <v>10</v>
      </c>
      <c r="R2363" s="233">
        <f t="shared" ref="R2363:S2363" si="738">SUM(R2355:R2362)</f>
        <v>0</v>
      </c>
      <c r="S2363" s="233">
        <f t="shared" si="738"/>
        <v>0</v>
      </c>
    </row>
    <row r="2364" spans="1:24" s="4" customFormat="1" ht="80.099999999999994" customHeight="1" x14ac:dyDescent="0.25">
      <c r="A2364" s="9">
        <f>A2362+1</f>
        <v>2291</v>
      </c>
      <c r="B2364" s="9">
        <v>1</v>
      </c>
      <c r="C2364" s="9" t="s">
        <v>3878</v>
      </c>
      <c r="D2364" s="10" t="s">
        <v>1706</v>
      </c>
      <c r="E2364" s="9" t="s">
        <v>2025</v>
      </c>
      <c r="F2364" s="9" t="s">
        <v>2025</v>
      </c>
      <c r="G2364" s="9" t="s">
        <v>2025</v>
      </c>
      <c r="H2364" s="9" t="s">
        <v>3545</v>
      </c>
      <c r="I2364" s="9" t="s">
        <v>7723</v>
      </c>
      <c r="J2364" s="9" t="s">
        <v>7724</v>
      </c>
      <c r="K2364" s="9" t="s">
        <v>2025</v>
      </c>
      <c r="L2364" s="9">
        <v>27.694877000000002</v>
      </c>
      <c r="M2364" s="9">
        <v>67.128303000000002</v>
      </c>
      <c r="N2364" s="9" t="s">
        <v>931</v>
      </c>
      <c r="O2364" s="9" t="s">
        <v>5248</v>
      </c>
      <c r="P2364" s="9" t="s">
        <v>8</v>
      </c>
      <c r="Q2364" s="42">
        <v>2</v>
      </c>
      <c r="R2364" s="9"/>
      <c r="S2364" s="9"/>
      <c r="T2364" s="9" t="s">
        <v>1286</v>
      </c>
      <c r="U2364" s="9">
        <v>35250</v>
      </c>
      <c r="V2364" s="9" t="s">
        <v>5249</v>
      </c>
      <c r="W2364" s="141" t="s">
        <v>107</v>
      </c>
      <c r="X2364" s="9"/>
    </row>
    <row r="2365" spans="1:24" s="4" customFormat="1" ht="80.099999999999994" customHeight="1" x14ac:dyDescent="0.25">
      <c r="A2365" s="9">
        <f>A2364+1</f>
        <v>2292</v>
      </c>
      <c r="B2365" s="9">
        <v>2</v>
      </c>
      <c r="C2365" s="9" t="s">
        <v>3878</v>
      </c>
      <c r="D2365" s="10" t="s">
        <v>1706</v>
      </c>
      <c r="E2365" s="9" t="s">
        <v>2025</v>
      </c>
      <c r="F2365" s="9" t="s">
        <v>2025</v>
      </c>
      <c r="G2365" s="9" t="s">
        <v>2025</v>
      </c>
      <c r="H2365" s="9" t="s">
        <v>1514</v>
      </c>
      <c r="I2365" s="9" t="s">
        <v>7725</v>
      </c>
      <c r="J2365" s="9" t="s">
        <v>7726</v>
      </c>
      <c r="K2365" s="9" t="s">
        <v>2025</v>
      </c>
      <c r="L2365" s="9">
        <v>27.695799999999998</v>
      </c>
      <c r="M2365" s="9">
        <v>67.131020000000007</v>
      </c>
      <c r="N2365" s="9" t="s">
        <v>931</v>
      </c>
      <c r="O2365" s="9" t="s">
        <v>5248</v>
      </c>
      <c r="P2365" s="9" t="s">
        <v>8</v>
      </c>
      <c r="Q2365" s="9">
        <v>2</v>
      </c>
      <c r="R2365" s="9"/>
      <c r="S2365" s="9"/>
      <c r="T2365" s="9" t="s">
        <v>1286</v>
      </c>
      <c r="U2365" s="9">
        <v>35250</v>
      </c>
      <c r="V2365" s="9" t="s">
        <v>5249</v>
      </c>
      <c r="W2365" s="141" t="s">
        <v>107</v>
      </c>
      <c r="X2365" s="9"/>
    </row>
    <row r="2366" spans="1:24" s="4" customFormat="1" ht="80.099999999999994" customHeight="1" x14ac:dyDescent="0.25">
      <c r="A2366" s="9">
        <f t="shared" ref="A2366:A2370" si="739">A2365+1</f>
        <v>2293</v>
      </c>
      <c r="B2366" s="9">
        <v>3</v>
      </c>
      <c r="C2366" s="9" t="s">
        <v>3878</v>
      </c>
      <c r="D2366" s="10" t="s">
        <v>1706</v>
      </c>
      <c r="E2366" s="9" t="s">
        <v>7727</v>
      </c>
      <c r="F2366" s="9" t="s">
        <v>7727</v>
      </c>
      <c r="G2366" s="9" t="s">
        <v>7727</v>
      </c>
      <c r="H2366" s="9" t="s">
        <v>739</v>
      </c>
      <c r="I2366" s="9" t="s">
        <v>7728</v>
      </c>
      <c r="J2366" s="9" t="s">
        <v>7729</v>
      </c>
      <c r="K2366" s="9" t="s">
        <v>7727</v>
      </c>
      <c r="L2366" s="9">
        <v>27.441700000000001</v>
      </c>
      <c r="M2366" s="9">
        <v>66.475700000000003</v>
      </c>
      <c r="N2366" s="9" t="s">
        <v>931</v>
      </c>
      <c r="O2366" s="9" t="s">
        <v>5248</v>
      </c>
      <c r="P2366" s="9" t="s">
        <v>8</v>
      </c>
      <c r="Q2366" s="9">
        <v>4</v>
      </c>
      <c r="R2366" s="9"/>
      <c r="S2366" s="9"/>
      <c r="T2366" s="9" t="s">
        <v>1286</v>
      </c>
      <c r="U2366" s="9">
        <v>70500</v>
      </c>
      <c r="V2366" s="9" t="s">
        <v>5249</v>
      </c>
      <c r="W2366" s="141" t="s">
        <v>107</v>
      </c>
      <c r="X2366" s="9"/>
    </row>
    <row r="2367" spans="1:24" s="4" customFormat="1" ht="80.099999999999994" customHeight="1" x14ac:dyDescent="0.25">
      <c r="A2367" s="9">
        <f t="shared" si="739"/>
        <v>2294</v>
      </c>
      <c r="B2367" s="9">
        <v>4</v>
      </c>
      <c r="C2367" s="9" t="s">
        <v>3878</v>
      </c>
      <c r="D2367" s="10" t="s">
        <v>1706</v>
      </c>
      <c r="E2367" s="9" t="s">
        <v>2045</v>
      </c>
      <c r="F2367" s="9" t="s">
        <v>7730</v>
      </c>
      <c r="G2367" s="9" t="s">
        <v>2045</v>
      </c>
      <c r="H2367" s="9" t="s">
        <v>7731</v>
      </c>
      <c r="I2367" s="9" t="s">
        <v>7732</v>
      </c>
      <c r="J2367" s="9" t="s">
        <v>7733</v>
      </c>
      <c r="K2367" s="9" t="s">
        <v>7730</v>
      </c>
      <c r="L2367" s="9">
        <v>27.5351</v>
      </c>
      <c r="M2367" s="9">
        <v>66.282399999999996</v>
      </c>
      <c r="N2367" s="9" t="s">
        <v>931</v>
      </c>
      <c r="O2367" s="9" t="s">
        <v>5248</v>
      </c>
      <c r="P2367" s="9" t="s">
        <v>8</v>
      </c>
      <c r="Q2367" s="9">
        <v>4</v>
      </c>
      <c r="R2367" s="9"/>
      <c r="S2367" s="9"/>
      <c r="T2367" s="9" t="s">
        <v>1286</v>
      </c>
      <c r="U2367" s="9">
        <v>70500</v>
      </c>
      <c r="V2367" s="9" t="s">
        <v>5249</v>
      </c>
      <c r="W2367" s="141" t="s">
        <v>107</v>
      </c>
      <c r="X2367" s="9"/>
    </row>
    <row r="2368" spans="1:24" s="4" customFormat="1" ht="80.099999999999994" customHeight="1" x14ac:dyDescent="0.25">
      <c r="A2368" s="9">
        <f t="shared" si="739"/>
        <v>2295</v>
      </c>
      <c r="B2368" s="9">
        <v>5</v>
      </c>
      <c r="C2368" s="9" t="s">
        <v>3878</v>
      </c>
      <c r="D2368" s="10" t="s">
        <v>1706</v>
      </c>
      <c r="E2368" s="9" t="s">
        <v>7727</v>
      </c>
      <c r="F2368" s="9" t="s">
        <v>7727</v>
      </c>
      <c r="G2368" s="9" t="s">
        <v>7727</v>
      </c>
      <c r="H2368" s="9" t="s">
        <v>7734</v>
      </c>
      <c r="I2368" s="9" t="s">
        <v>7735</v>
      </c>
      <c r="J2368" s="9" t="s">
        <v>7733</v>
      </c>
      <c r="K2368" s="9" t="s">
        <v>7727</v>
      </c>
      <c r="L2368" s="9">
        <v>28.040700000000001</v>
      </c>
      <c r="M2368" s="9">
        <v>66.215500000000006</v>
      </c>
      <c r="N2368" s="9" t="s">
        <v>931</v>
      </c>
      <c r="O2368" s="9" t="s">
        <v>5248</v>
      </c>
      <c r="P2368" s="9" t="s">
        <v>8</v>
      </c>
      <c r="Q2368" s="9">
        <v>2</v>
      </c>
      <c r="R2368" s="9"/>
      <c r="S2368" s="9"/>
      <c r="T2368" s="9" t="s">
        <v>1286</v>
      </c>
      <c r="U2368" s="9">
        <v>35250</v>
      </c>
      <c r="V2368" s="9" t="s">
        <v>5249</v>
      </c>
      <c r="W2368" s="141" t="s">
        <v>107</v>
      </c>
      <c r="X2368" s="9"/>
    </row>
    <row r="2369" spans="1:269" s="4" customFormat="1" ht="80.099999999999994" customHeight="1" x14ac:dyDescent="0.25">
      <c r="A2369" s="9">
        <f t="shared" si="739"/>
        <v>2296</v>
      </c>
      <c r="B2369" s="9">
        <v>6</v>
      </c>
      <c r="C2369" s="9" t="s">
        <v>3878</v>
      </c>
      <c r="D2369" s="10" t="s">
        <v>1706</v>
      </c>
      <c r="E2369" s="9" t="s">
        <v>7727</v>
      </c>
      <c r="F2369" s="9" t="s">
        <v>7736</v>
      </c>
      <c r="G2369" s="9" t="s">
        <v>7727</v>
      </c>
      <c r="H2369" s="9" t="s">
        <v>1443</v>
      </c>
      <c r="I2369" s="9" t="s">
        <v>7737</v>
      </c>
      <c r="J2369" s="9" t="s">
        <v>7738</v>
      </c>
      <c r="K2369" s="9" t="s">
        <v>7736</v>
      </c>
      <c r="L2369" s="9">
        <v>28.0304</v>
      </c>
      <c r="M2369" s="9">
        <v>66.310900000000004</v>
      </c>
      <c r="N2369" s="9" t="s">
        <v>931</v>
      </c>
      <c r="O2369" s="9" t="s">
        <v>5248</v>
      </c>
      <c r="P2369" s="9" t="s">
        <v>8</v>
      </c>
      <c r="Q2369" s="9">
        <v>4</v>
      </c>
      <c r="R2369" s="9"/>
      <c r="S2369" s="9"/>
      <c r="T2369" s="9" t="s">
        <v>1286</v>
      </c>
      <c r="U2369" s="9">
        <v>70500</v>
      </c>
      <c r="V2369" s="9" t="s">
        <v>5249</v>
      </c>
      <c r="W2369" s="141" t="s">
        <v>107</v>
      </c>
      <c r="X2369" s="9"/>
    </row>
    <row r="2370" spans="1:269" s="4" customFormat="1" ht="80.099999999999994" customHeight="1" x14ac:dyDescent="0.25">
      <c r="A2370" s="9">
        <f t="shared" si="739"/>
        <v>2297</v>
      </c>
      <c r="B2370" s="9">
        <v>7</v>
      </c>
      <c r="C2370" s="9" t="s">
        <v>3878</v>
      </c>
      <c r="D2370" s="10" t="s">
        <v>1706</v>
      </c>
      <c r="E2370" s="9" t="s">
        <v>7727</v>
      </c>
      <c r="F2370" s="9" t="s">
        <v>7736</v>
      </c>
      <c r="G2370" s="9" t="s">
        <v>7727</v>
      </c>
      <c r="H2370" s="9" t="s">
        <v>7739</v>
      </c>
      <c r="I2370" s="9" t="s">
        <v>7740</v>
      </c>
      <c r="J2370" s="9" t="s">
        <v>7741</v>
      </c>
      <c r="K2370" s="9" t="s">
        <v>7736</v>
      </c>
      <c r="L2370" s="9">
        <v>27.441700000000001</v>
      </c>
      <c r="M2370" s="9">
        <v>66.475700000000003</v>
      </c>
      <c r="N2370" s="9" t="s">
        <v>931</v>
      </c>
      <c r="O2370" s="9" t="s">
        <v>5248</v>
      </c>
      <c r="P2370" s="9" t="s">
        <v>8</v>
      </c>
      <c r="Q2370" s="9">
        <v>2</v>
      </c>
      <c r="R2370" s="9"/>
      <c r="S2370" s="9"/>
      <c r="T2370" s="9" t="s">
        <v>1286</v>
      </c>
      <c r="U2370" s="9">
        <v>35250</v>
      </c>
      <c r="V2370" s="9" t="s">
        <v>5249</v>
      </c>
      <c r="W2370" s="141" t="s">
        <v>107</v>
      </c>
      <c r="X2370" s="9"/>
    </row>
    <row r="2371" spans="1:269" s="4" customFormat="1" ht="80.099999999999994" customHeight="1" x14ac:dyDescent="0.25">
      <c r="D2371" s="179"/>
      <c r="E2371" s="179"/>
      <c r="F2371" s="179"/>
      <c r="Q2371" s="233">
        <f>SUM(Q2364:Q2370)</f>
        <v>20</v>
      </c>
      <c r="R2371" s="233">
        <f t="shared" ref="R2371:S2371" si="740">SUM(R2364:R2370)</f>
        <v>0</v>
      </c>
      <c r="S2371" s="233">
        <f t="shared" si="740"/>
        <v>0</v>
      </c>
      <c r="X2371" s="186"/>
    </row>
    <row r="2372" spans="1:269" s="234" customFormat="1" ht="80.099999999999994" customHeight="1" x14ac:dyDescent="0.25">
      <c r="A2372" s="28">
        <f>A2261+1</f>
        <v>2191</v>
      </c>
      <c r="B2372" s="9">
        <f>B2262+1</f>
        <v>1</v>
      </c>
      <c r="C2372" s="9" t="s">
        <v>3797</v>
      </c>
      <c r="D2372" s="10" t="s">
        <v>6709</v>
      </c>
      <c r="E2372" s="9" t="s">
        <v>6709</v>
      </c>
      <c r="F2372" s="28" t="s">
        <v>6714</v>
      </c>
      <c r="G2372" s="9" t="s">
        <v>6709</v>
      </c>
      <c r="H2372" s="9" t="s">
        <v>1386</v>
      </c>
      <c r="I2372" s="28" t="s">
        <v>8171</v>
      </c>
      <c r="J2372" s="28">
        <v>3128278511</v>
      </c>
      <c r="K2372" s="28" t="s">
        <v>6714</v>
      </c>
      <c r="L2372" s="28">
        <v>26.006019999999999</v>
      </c>
      <c r="M2372" s="28">
        <v>64.011409999999998</v>
      </c>
      <c r="N2372" s="28" t="s">
        <v>6</v>
      </c>
      <c r="O2372" s="9" t="s">
        <v>7</v>
      </c>
      <c r="P2372" s="28" t="s">
        <v>8</v>
      </c>
      <c r="Q2372" s="28">
        <v>2</v>
      </c>
      <c r="R2372" s="28"/>
      <c r="S2372" s="28"/>
      <c r="T2372" s="34">
        <v>44299</v>
      </c>
      <c r="U2372" s="28">
        <v>35250</v>
      </c>
      <c r="V2372" s="28" t="s">
        <v>258</v>
      </c>
      <c r="W2372" s="28"/>
      <c r="X2372" s="9"/>
      <c r="Y2372" s="4"/>
      <c r="Z2372" s="4"/>
      <c r="AA2372" s="4"/>
    </row>
    <row r="2373" spans="1:269" s="234" customFormat="1" ht="80.099999999999994" customHeight="1" x14ac:dyDescent="0.25">
      <c r="A2373" s="28">
        <f>A2372+1</f>
        <v>2192</v>
      </c>
      <c r="B2373" s="9">
        <f>B2372+1</f>
        <v>2</v>
      </c>
      <c r="C2373" s="9" t="s">
        <v>3797</v>
      </c>
      <c r="D2373" s="10" t="s">
        <v>6709</v>
      </c>
      <c r="E2373" s="9" t="s">
        <v>6709</v>
      </c>
      <c r="F2373" s="28" t="s">
        <v>6714</v>
      </c>
      <c r="G2373" s="9" t="s">
        <v>6709</v>
      </c>
      <c r="H2373" s="9" t="s">
        <v>5632</v>
      </c>
      <c r="I2373" s="28" t="s">
        <v>8172</v>
      </c>
      <c r="J2373" s="28">
        <v>316217447</v>
      </c>
      <c r="K2373" s="28" t="s">
        <v>6714</v>
      </c>
      <c r="L2373" s="28">
        <v>27.038039999999999</v>
      </c>
      <c r="M2373" s="28">
        <v>64.038039999999995</v>
      </c>
      <c r="N2373" s="28" t="s">
        <v>6</v>
      </c>
      <c r="O2373" s="9" t="s">
        <v>7</v>
      </c>
      <c r="P2373" s="28" t="s">
        <v>8</v>
      </c>
      <c r="Q2373" s="28">
        <v>2</v>
      </c>
      <c r="R2373" s="28"/>
      <c r="S2373" s="28"/>
      <c r="T2373" s="34">
        <v>44299</v>
      </c>
      <c r="U2373" s="28">
        <v>35250</v>
      </c>
      <c r="V2373" s="28" t="s">
        <v>258</v>
      </c>
      <c r="W2373" s="28"/>
      <c r="X2373" s="9"/>
      <c r="Y2373" s="4"/>
      <c r="Z2373" s="4"/>
      <c r="AA2373" s="4"/>
    </row>
    <row r="2374" spans="1:269" s="234" customFormat="1" ht="80.099999999999994" customHeight="1" x14ac:dyDescent="0.25">
      <c r="A2374" s="28">
        <f>A2373+1</f>
        <v>2193</v>
      </c>
      <c r="B2374" s="9">
        <f>B2373+1</f>
        <v>3</v>
      </c>
      <c r="C2374" s="9" t="s">
        <v>3797</v>
      </c>
      <c r="D2374" s="10" t="s">
        <v>6709</v>
      </c>
      <c r="E2374" s="9" t="s">
        <v>6709</v>
      </c>
      <c r="F2374" s="28" t="s">
        <v>6714</v>
      </c>
      <c r="G2374" s="9" t="s">
        <v>6709</v>
      </c>
      <c r="H2374" s="9" t="s">
        <v>8173</v>
      </c>
      <c r="I2374" s="28" t="s">
        <v>8174</v>
      </c>
      <c r="J2374" s="28">
        <v>3166772267</v>
      </c>
      <c r="K2374" s="28" t="s">
        <v>6714</v>
      </c>
      <c r="L2374" s="28">
        <v>27.025649999999999</v>
      </c>
      <c r="M2374" s="28">
        <v>64.129900000000006</v>
      </c>
      <c r="N2374" s="28" t="s">
        <v>6</v>
      </c>
      <c r="O2374" s="9" t="s">
        <v>7</v>
      </c>
      <c r="P2374" s="28" t="s">
        <v>8</v>
      </c>
      <c r="Q2374" s="28">
        <v>2</v>
      </c>
      <c r="R2374" s="28"/>
      <c r="S2374" s="28"/>
      <c r="T2374" s="34">
        <v>44299</v>
      </c>
      <c r="U2374" s="28">
        <v>35250</v>
      </c>
      <c r="V2374" s="28" t="s">
        <v>258</v>
      </c>
      <c r="W2374" s="28"/>
      <c r="X2374" s="9"/>
      <c r="Y2374" s="9"/>
      <c r="Z2374" s="4"/>
      <c r="AA2374" s="4"/>
    </row>
    <row r="2375" spans="1:269" s="243" customFormat="1" ht="80.099999999999994" customHeight="1" x14ac:dyDescent="0.25">
      <c r="A2375" s="4"/>
      <c r="B2375" s="4"/>
      <c r="C2375" s="4"/>
      <c r="D2375" s="4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229">
        <f>(Q2374+Q2373+Q2372)</f>
        <v>6</v>
      </c>
      <c r="R2375" s="229">
        <f t="shared" ref="R2375:S2375" si="741">(R2374+R2373+R2372)</f>
        <v>0</v>
      </c>
      <c r="S2375" s="229">
        <f t="shared" si="741"/>
        <v>0</v>
      </c>
      <c r="T2375" s="4"/>
      <c r="U2375" s="4"/>
      <c r="V2375" s="4"/>
      <c r="W2375" s="4"/>
      <c r="X2375" s="4"/>
      <c r="Y2375" s="4"/>
      <c r="Z2375" s="4"/>
      <c r="AA2375" s="4"/>
    </row>
    <row r="2376" spans="1:269" s="4" customFormat="1" ht="80.099999999999994" customHeight="1" x14ac:dyDescent="0.25">
      <c r="A2376" s="9">
        <f>A2370+1</f>
        <v>2298</v>
      </c>
      <c r="B2376" s="9">
        <v>1</v>
      </c>
      <c r="C2376" s="9" t="s">
        <v>216</v>
      </c>
      <c r="D2376" s="10" t="s">
        <v>4742</v>
      </c>
      <c r="E2376" s="47" t="s">
        <v>4752</v>
      </c>
      <c r="F2376" s="47" t="s">
        <v>4799</v>
      </c>
      <c r="G2376" s="47" t="s">
        <v>4799</v>
      </c>
      <c r="H2376" s="47" t="s">
        <v>4800</v>
      </c>
      <c r="I2376" s="75" t="s">
        <v>4801</v>
      </c>
      <c r="J2376" s="9" t="s">
        <v>835</v>
      </c>
      <c r="K2376" s="47" t="s">
        <v>4799</v>
      </c>
      <c r="L2376" s="47" t="s">
        <v>4802</v>
      </c>
      <c r="M2376" s="47" t="s">
        <v>4803</v>
      </c>
      <c r="N2376" s="28" t="s">
        <v>6</v>
      </c>
      <c r="O2376" s="9" t="s">
        <v>106</v>
      </c>
      <c r="P2376" s="9" t="s">
        <v>8</v>
      </c>
      <c r="Q2376" s="102">
        <v>3</v>
      </c>
      <c r="R2376" s="64"/>
      <c r="S2376" s="64"/>
      <c r="T2376" s="9" t="s">
        <v>1286</v>
      </c>
      <c r="U2376" s="47">
        <v>52875</v>
      </c>
      <c r="V2376" s="28" t="s">
        <v>258</v>
      </c>
      <c r="W2376" s="10" t="s">
        <v>107</v>
      </c>
      <c r="X2376" s="10" t="s">
        <v>4394</v>
      </c>
      <c r="Z2376" s="179"/>
      <c r="AA2376" s="179"/>
      <c r="AB2376" s="179"/>
      <c r="AC2376" s="179"/>
      <c r="AD2376" s="179"/>
      <c r="AE2376" s="179"/>
      <c r="AF2376" s="179"/>
      <c r="AG2376" s="179"/>
      <c r="AH2376" s="179"/>
      <c r="AI2376" s="179"/>
      <c r="AJ2376" s="179"/>
      <c r="AK2376" s="179"/>
      <c r="AL2376" s="179"/>
      <c r="AM2376" s="179"/>
      <c r="AN2376" s="179"/>
      <c r="AO2376" s="179"/>
      <c r="AP2376" s="179"/>
      <c r="AQ2376" s="179"/>
      <c r="AR2376" s="179"/>
      <c r="AS2376" s="179"/>
      <c r="AT2376" s="179"/>
      <c r="AU2376" s="179"/>
      <c r="AV2376" s="179"/>
      <c r="AW2376" s="179"/>
      <c r="AX2376" s="179"/>
      <c r="AY2376" s="179"/>
      <c r="AZ2376" s="179"/>
      <c r="BA2376" s="179"/>
      <c r="BB2376" s="179"/>
      <c r="BC2376" s="179"/>
      <c r="BD2376" s="179"/>
      <c r="BE2376" s="179"/>
      <c r="BF2376" s="179"/>
      <c r="BG2376" s="179"/>
      <c r="BH2376" s="179"/>
      <c r="BI2376" s="179"/>
      <c r="BJ2376" s="179"/>
      <c r="BK2376" s="179"/>
      <c r="BL2376" s="179"/>
      <c r="BM2376" s="179"/>
      <c r="BN2376" s="179"/>
      <c r="BO2376" s="179"/>
      <c r="BP2376" s="179"/>
      <c r="BQ2376" s="179"/>
      <c r="BR2376" s="179"/>
      <c r="BS2376" s="179"/>
      <c r="BT2376" s="179"/>
      <c r="BU2376" s="179"/>
      <c r="BV2376" s="179"/>
      <c r="BW2376" s="179"/>
      <c r="BX2376" s="179"/>
      <c r="BY2376" s="179"/>
      <c r="BZ2376" s="179"/>
      <c r="CA2376" s="179"/>
      <c r="CB2376" s="179"/>
      <c r="CC2376" s="179"/>
      <c r="CD2376" s="179"/>
      <c r="CE2376" s="179"/>
      <c r="CF2376" s="179"/>
      <c r="CG2376" s="179"/>
      <c r="CH2376" s="179"/>
      <c r="CI2376" s="179"/>
      <c r="CJ2376" s="179"/>
      <c r="CK2376" s="179"/>
      <c r="CL2376" s="179"/>
      <c r="CM2376" s="179"/>
      <c r="CN2376" s="179"/>
      <c r="CO2376" s="179"/>
      <c r="CP2376" s="179"/>
      <c r="CQ2376" s="179"/>
      <c r="CR2376" s="179"/>
      <c r="CS2376" s="179"/>
      <c r="CT2376" s="179"/>
      <c r="CU2376" s="179"/>
      <c r="CV2376" s="179"/>
      <c r="CW2376" s="179"/>
      <c r="CX2376" s="179"/>
      <c r="CY2376" s="179"/>
      <c r="CZ2376" s="179"/>
      <c r="DA2376" s="179"/>
      <c r="DB2376" s="179"/>
      <c r="DC2376" s="179"/>
      <c r="DD2376" s="179"/>
      <c r="DE2376" s="179"/>
      <c r="DF2376" s="179"/>
      <c r="DG2376" s="179"/>
      <c r="DH2376" s="179"/>
      <c r="DI2376" s="179"/>
      <c r="DJ2376" s="179"/>
      <c r="DK2376" s="179"/>
      <c r="DL2376" s="179"/>
      <c r="DM2376" s="179"/>
      <c r="DN2376" s="179"/>
      <c r="DO2376" s="179"/>
      <c r="DP2376" s="179"/>
      <c r="DQ2376" s="179"/>
      <c r="DR2376" s="179"/>
      <c r="DS2376" s="179"/>
      <c r="DT2376" s="179"/>
      <c r="DU2376" s="179"/>
      <c r="DV2376" s="179"/>
      <c r="DW2376" s="179"/>
      <c r="DX2376" s="179"/>
      <c r="DY2376" s="179"/>
      <c r="DZ2376" s="179"/>
      <c r="EA2376" s="179"/>
      <c r="EB2376" s="179"/>
      <c r="EC2376" s="179"/>
      <c r="ED2376" s="179"/>
      <c r="EE2376" s="179"/>
      <c r="EF2376" s="179"/>
      <c r="EG2376" s="179"/>
      <c r="EH2376" s="179"/>
      <c r="EI2376" s="179"/>
      <c r="EJ2376" s="179"/>
      <c r="EK2376" s="179"/>
      <c r="EL2376" s="179"/>
      <c r="EM2376" s="179"/>
      <c r="EN2376" s="179"/>
      <c r="EO2376" s="179"/>
      <c r="EP2376" s="179"/>
      <c r="EQ2376" s="179"/>
      <c r="ER2376" s="179"/>
      <c r="ES2376" s="179"/>
      <c r="ET2376" s="179"/>
      <c r="EU2376" s="179"/>
      <c r="EV2376" s="179"/>
      <c r="EW2376" s="179"/>
      <c r="EX2376" s="179"/>
      <c r="EY2376" s="179"/>
      <c r="EZ2376" s="179"/>
      <c r="FA2376" s="179"/>
      <c r="FB2376" s="179"/>
      <c r="FC2376" s="179"/>
      <c r="FD2376" s="179"/>
      <c r="FE2376" s="179"/>
      <c r="FF2376" s="179"/>
      <c r="FG2376" s="179"/>
      <c r="FH2376" s="179"/>
      <c r="FI2376" s="179"/>
      <c r="FJ2376" s="179"/>
      <c r="FK2376" s="179"/>
      <c r="FL2376" s="179"/>
      <c r="FM2376" s="179"/>
      <c r="FN2376" s="179"/>
      <c r="FO2376" s="179"/>
      <c r="FP2376" s="179"/>
      <c r="FQ2376" s="179"/>
      <c r="FR2376" s="179"/>
      <c r="FS2376" s="179"/>
      <c r="FT2376" s="179"/>
      <c r="FU2376" s="179"/>
      <c r="FV2376" s="179"/>
      <c r="FW2376" s="179"/>
      <c r="FX2376" s="179"/>
      <c r="FY2376" s="179"/>
      <c r="FZ2376" s="179"/>
      <c r="GA2376" s="179"/>
      <c r="GB2376" s="179"/>
      <c r="GC2376" s="179"/>
      <c r="GD2376" s="179"/>
      <c r="GE2376" s="179"/>
      <c r="GF2376" s="179"/>
      <c r="GG2376" s="179"/>
      <c r="GH2376" s="179"/>
      <c r="GI2376" s="179"/>
      <c r="GJ2376" s="179"/>
      <c r="GK2376" s="179"/>
      <c r="GL2376" s="179"/>
      <c r="GM2376" s="179"/>
      <c r="GN2376" s="179"/>
      <c r="GO2376" s="179"/>
      <c r="GP2376" s="179"/>
      <c r="GQ2376" s="179"/>
      <c r="GR2376" s="179"/>
      <c r="GS2376" s="179"/>
      <c r="GT2376" s="179"/>
      <c r="GU2376" s="179"/>
      <c r="GV2376" s="179"/>
      <c r="GW2376" s="179"/>
      <c r="GX2376" s="179"/>
      <c r="GY2376" s="179"/>
      <c r="GZ2376" s="179"/>
      <c r="HA2376" s="179"/>
      <c r="HB2376" s="179"/>
      <c r="HC2376" s="179"/>
      <c r="HD2376" s="179"/>
      <c r="HE2376" s="179"/>
      <c r="HF2376" s="179"/>
      <c r="HG2376" s="179"/>
      <c r="HH2376" s="179"/>
      <c r="HI2376" s="179"/>
      <c r="HJ2376" s="179"/>
      <c r="HK2376" s="179"/>
      <c r="HL2376" s="179"/>
      <c r="HM2376" s="179"/>
      <c r="HN2376" s="179"/>
      <c r="HO2376" s="179"/>
      <c r="HP2376" s="179"/>
      <c r="HQ2376" s="179"/>
      <c r="HR2376" s="179"/>
      <c r="HS2376" s="179"/>
      <c r="HT2376" s="179"/>
      <c r="HU2376" s="179"/>
      <c r="HV2376" s="179"/>
      <c r="HW2376" s="179"/>
      <c r="HX2376" s="179"/>
      <c r="HY2376" s="179"/>
      <c r="HZ2376" s="179"/>
      <c r="IA2376" s="179"/>
      <c r="IB2376" s="179"/>
      <c r="IC2376" s="179"/>
      <c r="ID2376" s="179"/>
      <c r="IE2376" s="179"/>
      <c r="IF2376" s="179"/>
      <c r="IG2376" s="179"/>
      <c r="IH2376" s="179"/>
      <c r="II2376" s="179"/>
      <c r="IJ2376" s="179"/>
      <c r="IK2376" s="179"/>
      <c r="IL2376" s="179"/>
      <c r="IM2376" s="179"/>
      <c r="IN2376" s="179"/>
      <c r="IO2376" s="179"/>
      <c r="IP2376" s="179"/>
      <c r="IQ2376" s="179"/>
      <c r="IR2376" s="179"/>
      <c r="IS2376" s="179"/>
      <c r="IT2376" s="179"/>
      <c r="IU2376" s="179"/>
      <c r="IV2376" s="179"/>
      <c r="IW2376" s="179"/>
      <c r="IX2376" s="179"/>
      <c r="IY2376" s="179"/>
      <c r="IZ2376" s="179"/>
      <c r="JA2376" s="179"/>
      <c r="JB2376" s="179"/>
      <c r="JC2376" s="179"/>
      <c r="JD2376" s="179"/>
      <c r="JE2376" s="179"/>
      <c r="JF2376" s="179"/>
      <c r="JG2376" s="179"/>
      <c r="JH2376" s="179"/>
      <c r="JI2376" s="179"/>
    </row>
    <row r="2377" spans="1:269" s="4" customFormat="1" ht="80.099999999999994" customHeight="1" x14ac:dyDescent="0.25">
      <c r="A2377" s="9">
        <f>A2376+1</f>
        <v>2299</v>
      </c>
      <c r="B2377" s="9">
        <f>B2376+1</f>
        <v>2</v>
      </c>
      <c r="C2377" s="9" t="s">
        <v>216</v>
      </c>
      <c r="D2377" s="10" t="s">
        <v>4742</v>
      </c>
      <c r="E2377" s="47" t="s">
        <v>4752</v>
      </c>
      <c r="F2377" s="47" t="s">
        <v>4799</v>
      </c>
      <c r="G2377" s="47" t="s">
        <v>4799</v>
      </c>
      <c r="H2377" s="47" t="s">
        <v>4804</v>
      </c>
      <c r="I2377" s="75" t="s">
        <v>4805</v>
      </c>
      <c r="J2377" s="9" t="s">
        <v>835</v>
      </c>
      <c r="K2377" s="47" t="s">
        <v>4799</v>
      </c>
      <c r="L2377" s="47" t="s">
        <v>4806</v>
      </c>
      <c r="M2377" s="47" t="s">
        <v>4807</v>
      </c>
      <c r="N2377" s="28" t="s">
        <v>6</v>
      </c>
      <c r="O2377" s="9" t="s">
        <v>106</v>
      </c>
      <c r="P2377" s="9" t="s">
        <v>8</v>
      </c>
      <c r="Q2377" s="102">
        <v>3</v>
      </c>
      <c r="R2377" s="64"/>
      <c r="S2377" s="64"/>
      <c r="T2377" s="9" t="s">
        <v>1286</v>
      </c>
      <c r="U2377" s="47">
        <v>52875</v>
      </c>
      <c r="V2377" s="28" t="s">
        <v>258</v>
      </c>
      <c r="W2377" s="10" t="s">
        <v>107</v>
      </c>
      <c r="X2377" s="10" t="s">
        <v>4394</v>
      </c>
      <c r="Z2377" s="179"/>
      <c r="AA2377" s="179"/>
      <c r="AB2377" s="179"/>
      <c r="AC2377" s="179"/>
      <c r="AD2377" s="179"/>
      <c r="AE2377" s="179"/>
      <c r="AF2377" s="179"/>
      <c r="AG2377" s="179"/>
      <c r="AH2377" s="179"/>
      <c r="AI2377" s="179"/>
      <c r="AJ2377" s="179"/>
      <c r="AK2377" s="179"/>
      <c r="AL2377" s="179"/>
      <c r="AM2377" s="179"/>
      <c r="AN2377" s="179"/>
      <c r="AO2377" s="179"/>
      <c r="AP2377" s="179"/>
      <c r="AQ2377" s="179"/>
      <c r="AR2377" s="179"/>
      <c r="AS2377" s="179"/>
      <c r="AT2377" s="179"/>
      <c r="AU2377" s="179"/>
      <c r="AV2377" s="179"/>
      <c r="AW2377" s="179"/>
      <c r="AX2377" s="179"/>
      <c r="AY2377" s="179"/>
      <c r="AZ2377" s="179"/>
      <c r="BA2377" s="179"/>
      <c r="BB2377" s="179"/>
      <c r="BC2377" s="179"/>
      <c r="BD2377" s="179"/>
      <c r="BE2377" s="179"/>
      <c r="BF2377" s="179"/>
      <c r="BG2377" s="179"/>
      <c r="BH2377" s="179"/>
      <c r="BI2377" s="179"/>
      <c r="BJ2377" s="179"/>
      <c r="BK2377" s="179"/>
      <c r="BL2377" s="179"/>
      <c r="BM2377" s="179"/>
      <c r="BN2377" s="179"/>
      <c r="BO2377" s="179"/>
      <c r="BP2377" s="179"/>
      <c r="BQ2377" s="179"/>
      <c r="BR2377" s="179"/>
      <c r="BS2377" s="179"/>
      <c r="BT2377" s="179"/>
      <c r="BU2377" s="179"/>
      <c r="BV2377" s="179"/>
      <c r="BW2377" s="179"/>
      <c r="BX2377" s="179"/>
      <c r="BY2377" s="179"/>
      <c r="BZ2377" s="179"/>
      <c r="CA2377" s="179"/>
      <c r="CB2377" s="179"/>
      <c r="CC2377" s="179"/>
      <c r="CD2377" s="179"/>
      <c r="CE2377" s="179"/>
      <c r="CF2377" s="179"/>
      <c r="CG2377" s="179"/>
      <c r="CH2377" s="179"/>
      <c r="CI2377" s="179"/>
      <c r="CJ2377" s="179"/>
      <c r="CK2377" s="179"/>
      <c r="CL2377" s="179"/>
      <c r="CM2377" s="179"/>
      <c r="CN2377" s="179"/>
      <c r="CO2377" s="179"/>
      <c r="CP2377" s="179"/>
      <c r="CQ2377" s="179"/>
      <c r="CR2377" s="179"/>
      <c r="CS2377" s="179"/>
      <c r="CT2377" s="179"/>
      <c r="CU2377" s="179"/>
      <c r="CV2377" s="179"/>
      <c r="CW2377" s="179"/>
      <c r="CX2377" s="179"/>
      <c r="CY2377" s="179"/>
      <c r="CZ2377" s="179"/>
      <c r="DA2377" s="179"/>
      <c r="DB2377" s="179"/>
      <c r="DC2377" s="179"/>
      <c r="DD2377" s="179"/>
      <c r="DE2377" s="179"/>
      <c r="DF2377" s="179"/>
      <c r="DG2377" s="179"/>
      <c r="DH2377" s="179"/>
      <c r="DI2377" s="179"/>
      <c r="DJ2377" s="179"/>
      <c r="DK2377" s="179"/>
      <c r="DL2377" s="179"/>
      <c r="DM2377" s="179"/>
      <c r="DN2377" s="179"/>
      <c r="DO2377" s="179"/>
      <c r="DP2377" s="179"/>
      <c r="DQ2377" s="179"/>
      <c r="DR2377" s="179"/>
      <c r="DS2377" s="179"/>
      <c r="DT2377" s="179"/>
      <c r="DU2377" s="179"/>
      <c r="DV2377" s="179"/>
      <c r="DW2377" s="179"/>
      <c r="DX2377" s="179"/>
      <c r="DY2377" s="179"/>
      <c r="DZ2377" s="179"/>
      <c r="EA2377" s="179"/>
      <c r="EB2377" s="179"/>
      <c r="EC2377" s="179"/>
      <c r="ED2377" s="179"/>
      <c r="EE2377" s="179"/>
      <c r="EF2377" s="179"/>
      <c r="EG2377" s="179"/>
      <c r="EH2377" s="179"/>
      <c r="EI2377" s="179"/>
      <c r="EJ2377" s="179"/>
      <c r="EK2377" s="179"/>
      <c r="EL2377" s="179"/>
      <c r="EM2377" s="179"/>
      <c r="EN2377" s="179"/>
      <c r="EO2377" s="179"/>
      <c r="EP2377" s="179"/>
      <c r="EQ2377" s="179"/>
      <c r="ER2377" s="179"/>
      <c r="ES2377" s="179"/>
      <c r="ET2377" s="179"/>
      <c r="EU2377" s="179"/>
      <c r="EV2377" s="179"/>
      <c r="EW2377" s="179"/>
      <c r="EX2377" s="179"/>
      <c r="EY2377" s="179"/>
      <c r="EZ2377" s="179"/>
      <c r="FA2377" s="179"/>
      <c r="FB2377" s="179"/>
      <c r="FC2377" s="179"/>
      <c r="FD2377" s="179"/>
      <c r="FE2377" s="179"/>
      <c r="FF2377" s="179"/>
      <c r="FG2377" s="179"/>
      <c r="FH2377" s="179"/>
      <c r="FI2377" s="179"/>
      <c r="FJ2377" s="179"/>
      <c r="FK2377" s="179"/>
      <c r="FL2377" s="179"/>
      <c r="FM2377" s="179"/>
      <c r="FN2377" s="179"/>
      <c r="FO2377" s="179"/>
      <c r="FP2377" s="179"/>
      <c r="FQ2377" s="179"/>
      <c r="FR2377" s="179"/>
      <c r="FS2377" s="179"/>
      <c r="FT2377" s="179"/>
      <c r="FU2377" s="179"/>
      <c r="FV2377" s="179"/>
      <c r="FW2377" s="179"/>
      <c r="FX2377" s="179"/>
      <c r="FY2377" s="179"/>
      <c r="FZ2377" s="179"/>
      <c r="GA2377" s="179"/>
      <c r="GB2377" s="179"/>
      <c r="GC2377" s="179"/>
      <c r="GD2377" s="179"/>
      <c r="GE2377" s="179"/>
      <c r="GF2377" s="179"/>
      <c r="GG2377" s="179"/>
      <c r="GH2377" s="179"/>
      <c r="GI2377" s="179"/>
      <c r="GJ2377" s="179"/>
      <c r="GK2377" s="179"/>
      <c r="GL2377" s="179"/>
      <c r="GM2377" s="179"/>
      <c r="GN2377" s="179"/>
      <c r="GO2377" s="179"/>
      <c r="GP2377" s="179"/>
      <c r="GQ2377" s="179"/>
      <c r="GR2377" s="179"/>
      <c r="GS2377" s="179"/>
      <c r="GT2377" s="179"/>
      <c r="GU2377" s="179"/>
      <c r="GV2377" s="179"/>
      <c r="GW2377" s="179"/>
      <c r="GX2377" s="179"/>
      <c r="GY2377" s="179"/>
      <c r="GZ2377" s="179"/>
      <c r="HA2377" s="179"/>
      <c r="HB2377" s="179"/>
      <c r="HC2377" s="179"/>
      <c r="HD2377" s="179"/>
      <c r="HE2377" s="179"/>
      <c r="HF2377" s="179"/>
      <c r="HG2377" s="179"/>
      <c r="HH2377" s="179"/>
      <c r="HI2377" s="179"/>
      <c r="HJ2377" s="179"/>
      <c r="HK2377" s="179"/>
      <c r="HL2377" s="179"/>
      <c r="HM2377" s="179"/>
      <c r="HN2377" s="179"/>
      <c r="HO2377" s="179"/>
      <c r="HP2377" s="179"/>
      <c r="HQ2377" s="179"/>
      <c r="HR2377" s="179"/>
      <c r="HS2377" s="179"/>
      <c r="HT2377" s="179"/>
      <c r="HU2377" s="179"/>
      <c r="HV2377" s="179"/>
      <c r="HW2377" s="179"/>
      <c r="HX2377" s="179"/>
      <c r="HY2377" s="179"/>
      <c r="HZ2377" s="179"/>
      <c r="IA2377" s="179"/>
      <c r="IB2377" s="179"/>
      <c r="IC2377" s="179"/>
      <c r="ID2377" s="179"/>
      <c r="IE2377" s="179"/>
      <c r="IF2377" s="179"/>
      <c r="IG2377" s="179"/>
      <c r="IH2377" s="179"/>
      <c r="II2377" s="179"/>
      <c r="IJ2377" s="179"/>
      <c r="IK2377" s="179"/>
      <c r="IL2377" s="179"/>
      <c r="IM2377" s="179"/>
      <c r="IN2377" s="179"/>
      <c r="IO2377" s="179"/>
      <c r="IP2377" s="179"/>
      <c r="IQ2377" s="179"/>
      <c r="IR2377" s="179"/>
      <c r="IS2377" s="179"/>
      <c r="IT2377" s="179"/>
      <c r="IU2377" s="179"/>
      <c r="IV2377" s="179"/>
      <c r="IW2377" s="179"/>
      <c r="IX2377" s="179"/>
      <c r="IY2377" s="179"/>
      <c r="IZ2377" s="179"/>
      <c r="JA2377" s="179"/>
      <c r="JB2377" s="179"/>
      <c r="JC2377" s="179"/>
      <c r="JD2377" s="179"/>
      <c r="JE2377" s="179"/>
      <c r="JF2377" s="179"/>
      <c r="JG2377" s="179"/>
      <c r="JH2377" s="179"/>
      <c r="JI2377" s="179"/>
    </row>
    <row r="2378" spans="1:269" s="4" customFormat="1" ht="80.099999999999994" customHeight="1" x14ac:dyDescent="0.25">
      <c r="A2378" s="9">
        <f>A2377+1</f>
        <v>2300</v>
      </c>
      <c r="B2378" s="9">
        <f>B2377+1</f>
        <v>3</v>
      </c>
      <c r="C2378" s="9" t="s">
        <v>216</v>
      </c>
      <c r="D2378" s="10" t="s">
        <v>4742</v>
      </c>
      <c r="E2378" s="47" t="s">
        <v>4752</v>
      </c>
      <c r="F2378" s="47" t="s">
        <v>4799</v>
      </c>
      <c r="G2378" s="47" t="s">
        <v>4799</v>
      </c>
      <c r="H2378" s="47" t="s">
        <v>4808</v>
      </c>
      <c r="I2378" s="75" t="s">
        <v>4801</v>
      </c>
      <c r="J2378" s="9" t="s">
        <v>835</v>
      </c>
      <c r="K2378" s="47" t="s">
        <v>4799</v>
      </c>
      <c r="L2378" s="47" t="s">
        <v>4809</v>
      </c>
      <c r="M2378" s="47" t="s">
        <v>4810</v>
      </c>
      <c r="N2378" s="28" t="s">
        <v>6</v>
      </c>
      <c r="O2378" s="9" t="s">
        <v>106</v>
      </c>
      <c r="P2378" s="9" t="s">
        <v>8</v>
      </c>
      <c r="Q2378" s="102">
        <v>2</v>
      </c>
      <c r="R2378" s="64"/>
      <c r="S2378" s="235"/>
      <c r="T2378" s="9" t="s">
        <v>1286</v>
      </c>
      <c r="U2378" s="47">
        <v>35250</v>
      </c>
      <c r="V2378" s="28" t="s">
        <v>258</v>
      </c>
      <c r="W2378" s="10" t="s">
        <v>107</v>
      </c>
      <c r="X2378" s="10" t="s">
        <v>4394</v>
      </c>
      <c r="Z2378" s="179"/>
      <c r="AA2378" s="179"/>
      <c r="AB2378" s="179"/>
      <c r="AC2378" s="179"/>
      <c r="AD2378" s="179"/>
      <c r="AE2378" s="179"/>
      <c r="AF2378" s="179"/>
      <c r="AG2378" s="179"/>
      <c r="AH2378" s="179"/>
      <c r="AI2378" s="179"/>
      <c r="AJ2378" s="179"/>
      <c r="AK2378" s="179"/>
      <c r="AL2378" s="179"/>
      <c r="AM2378" s="179"/>
      <c r="AN2378" s="179"/>
      <c r="AO2378" s="179"/>
      <c r="AP2378" s="179"/>
      <c r="AQ2378" s="179"/>
      <c r="AR2378" s="179"/>
      <c r="AS2378" s="179"/>
      <c r="AT2378" s="179"/>
      <c r="AU2378" s="179"/>
      <c r="AV2378" s="179"/>
      <c r="AW2378" s="179"/>
      <c r="AX2378" s="179"/>
      <c r="AY2378" s="179"/>
      <c r="AZ2378" s="179"/>
      <c r="BA2378" s="179"/>
      <c r="BB2378" s="179"/>
      <c r="BC2378" s="179"/>
      <c r="BD2378" s="179"/>
      <c r="BE2378" s="179"/>
      <c r="BF2378" s="179"/>
      <c r="BG2378" s="179"/>
      <c r="BH2378" s="179"/>
      <c r="BI2378" s="179"/>
      <c r="BJ2378" s="179"/>
      <c r="BK2378" s="179"/>
      <c r="BL2378" s="179"/>
      <c r="BM2378" s="179"/>
      <c r="BN2378" s="179"/>
      <c r="BO2378" s="179"/>
      <c r="BP2378" s="179"/>
      <c r="BQ2378" s="179"/>
      <c r="BR2378" s="179"/>
      <c r="BS2378" s="179"/>
      <c r="BT2378" s="179"/>
      <c r="BU2378" s="179"/>
      <c r="BV2378" s="179"/>
      <c r="BW2378" s="179"/>
      <c r="BX2378" s="179"/>
      <c r="BY2378" s="179"/>
      <c r="BZ2378" s="179"/>
      <c r="CA2378" s="179"/>
      <c r="CB2378" s="179"/>
      <c r="CC2378" s="179"/>
      <c r="CD2378" s="179"/>
      <c r="CE2378" s="179"/>
      <c r="CF2378" s="179"/>
      <c r="CG2378" s="179"/>
      <c r="CH2378" s="179"/>
      <c r="CI2378" s="179"/>
      <c r="CJ2378" s="179"/>
      <c r="CK2378" s="179"/>
      <c r="CL2378" s="179"/>
      <c r="CM2378" s="179"/>
      <c r="CN2378" s="179"/>
      <c r="CO2378" s="179"/>
      <c r="CP2378" s="179"/>
      <c r="CQ2378" s="179"/>
      <c r="CR2378" s="179"/>
      <c r="CS2378" s="179"/>
      <c r="CT2378" s="179"/>
      <c r="CU2378" s="179"/>
      <c r="CV2378" s="179"/>
      <c r="CW2378" s="179"/>
      <c r="CX2378" s="179"/>
      <c r="CY2378" s="179"/>
      <c r="CZ2378" s="179"/>
      <c r="DA2378" s="179"/>
      <c r="DB2378" s="179"/>
      <c r="DC2378" s="179"/>
      <c r="DD2378" s="179"/>
      <c r="DE2378" s="179"/>
      <c r="DF2378" s="179"/>
      <c r="DG2378" s="179"/>
      <c r="DH2378" s="179"/>
      <c r="DI2378" s="179"/>
      <c r="DJ2378" s="179"/>
      <c r="DK2378" s="179"/>
      <c r="DL2378" s="179"/>
      <c r="DM2378" s="179"/>
      <c r="DN2378" s="179"/>
      <c r="DO2378" s="179"/>
      <c r="DP2378" s="179"/>
      <c r="DQ2378" s="179"/>
      <c r="DR2378" s="179"/>
      <c r="DS2378" s="179"/>
      <c r="DT2378" s="179"/>
      <c r="DU2378" s="179"/>
      <c r="DV2378" s="179"/>
      <c r="DW2378" s="179"/>
      <c r="DX2378" s="179"/>
      <c r="DY2378" s="179"/>
      <c r="DZ2378" s="179"/>
      <c r="EA2378" s="179"/>
      <c r="EB2378" s="179"/>
      <c r="EC2378" s="179"/>
      <c r="ED2378" s="179"/>
      <c r="EE2378" s="179"/>
      <c r="EF2378" s="179"/>
      <c r="EG2378" s="179"/>
      <c r="EH2378" s="179"/>
      <c r="EI2378" s="179"/>
      <c r="EJ2378" s="179"/>
      <c r="EK2378" s="179"/>
      <c r="EL2378" s="179"/>
      <c r="EM2378" s="179"/>
      <c r="EN2378" s="179"/>
      <c r="EO2378" s="179"/>
      <c r="EP2378" s="179"/>
      <c r="EQ2378" s="179"/>
      <c r="ER2378" s="179"/>
      <c r="ES2378" s="179"/>
      <c r="ET2378" s="179"/>
      <c r="EU2378" s="179"/>
      <c r="EV2378" s="179"/>
      <c r="EW2378" s="179"/>
      <c r="EX2378" s="179"/>
      <c r="EY2378" s="179"/>
      <c r="EZ2378" s="179"/>
      <c r="FA2378" s="179"/>
      <c r="FB2378" s="179"/>
      <c r="FC2378" s="179"/>
      <c r="FD2378" s="179"/>
      <c r="FE2378" s="179"/>
      <c r="FF2378" s="179"/>
      <c r="FG2378" s="179"/>
      <c r="FH2378" s="179"/>
      <c r="FI2378" s="179"/>
      <c r="FJ2378" s="179"/>
      <c r="FK2378" s="179"/>
      <c r="FL2378" s="179"/>
      <c r="FM2378" s="179"/>
      <c r="FN2378" s="179"/>
      <c r="FO2378" s="179"/>
      <c r="FP2378" s="179"/>
      <c r="FQ2378" s="179"/>
      <c r="FR2378" s="179"/>
      <c r="FS2378" s="179"/>
      <c r="FT2378" s="179"/>
      <c r="FU2378" s="179"/>
      <c r="FV2378" s="179"/>
      <c r="FW2378" s="179"/>
      <c r="FX2378" s="179"/>
      <c r="FY2378" s="179"/>
      <c r="FZ2378" s="179"/>
      <c r="GA2378" s="179"/>
      <c r="GB2378" s="179"/>
      <c r="GC2378" s="179"/>
      <c r="GD2378" s="179"/>
      <c r="GE2378" s="179"/>
      <c r="GF2378" s="179"/>
      <c r="GG2378" s="179"/>
      <c r="GH2378" s="179"/>
      <c r="GI2378" s="179"/>
      <c r="GJ2378" s="179"/>
      <c r="GK2378" s="179"/>
      <c r="GL2378" s="179"/>
      <c r="GM2378" s="179"/>
      <c r="GN2378" s="179"/>
      <c r="GO2378" s="179"/>
      <c r="GP2378" s="179"/>
      <c r="GQ2378" s="179"/>
      <c r="GR2378" s="179"/>
      <c r="GS2378" s="179"/>
      <c r="GT2378" s="179"/>
      <c r="GU2378" s="179"/>
      <c r="GV2378" s="179"/>
      <c r="GW2378" s="179"/>
      <c r="GX2378" s="179"/>
      <c r="GY2378" s="179"/>
      <c r="GZ2378" s="179"/>
      <c r="HA2378" s="179"/>
      <c r="HB2378" s="179"/>
      <c r="HC2378" s="179"/>
      <c r="HD2378" s="179"/>
      <c r="HE2378" s="179"/>
      <c r="HF2378" s="179"/>
      <c r="HG2378" s="179"/>
      <c r="HH2378" s="179"/>
      <c r="HI2378" s="179"/>
      <c r="HJ2378" s="179"/>
      <c r="HK2378" s="179"/>
      <c r="HL2378" s="179"/>
      <c r="HM2378" s="179"/>
      <c r="HN2378" s="179"/>
      <c r="HO2378" s="179"/>
      <c r="HP2378" s="179"/>
      <c r="HQ2378" s="179"/>
      <c r="HR2378" s="179"/>
      <c r="HS2378" s="179"/>
      <c r="HT2378" s="179"/>
      <c r="HU2378" s="179"/>
      <c r="HV2378" s="179"/>
      <c r="HW2378" s="179"/>
      <c r="HX2378" s="179"/>
      <c r="HY2378" s="179"/>
      <c r="HZ2378" s="179"/>
      <c r="IA2378" s="179"/>
      <c r="IB2378" s="179"/>
      <c r="IC2378" s="179"/>
      <c r="ID2378" s="179"/>
      <c r="IE2378" s="179"/>
      <c r="IF2378" s="179"/>
      <c r="IG2378" s="179"/>
      <c r="IH2378" s="179"/>
      <c r="II2378" s="179"/>
      <c r="IJ2378" s="179"/>
      <c r="IK2378" s="179"/>
      <c r="IL2378" s="179"/>
      <c r="IM2378" s="179"/>
      <c r="IN2378" s="179"/>
      <c r="IO2378" s="179"/>
      <c r="IP2378" s="179"/>
      <c r="IQ2378" s="179"/>
      <c r="IR2378" s="179"/>
      <c r="IS2378" s="179"/>
      <c r="IT2378" s="179"/>
      <c r="IU2378" s="179"/>
      <c r="IV2378" s="179"/>
      <c r="IW2378" s="179"/>
      <c r="IX2378" s="179"/>
      <c r="IY2378" s="179"/>
      <c r="IZ2378" s="179"/>
      <c r="JA2378" s="179"/>
      <c r="JB2378" s="179"/>
      <c r="JC2378" s="179"/>
      <c r="JD2378" s="179"/>
      <c r="JE2378" s="179"/>
      <c r="JF2378" s="179"/>
      <c r="JG2378" s="179"/>
      <c r="JH2378" s="179"/>
      <c r="JI2378" s="179"/>
    </row>
    <row r="2379" spans="1:269" s="4" customFormat="1" ht="80.099999999999994" customHeight="1" x14ac:dyDescent="0.25">
      <c r="A2379" s="9">
        <f t="shared" ref="A2379:A2380" si="742">A2378+1</f>
        <v>2301</v>
      </c>
      <c r="B2379" s="9">
        <f t="shared" ref="B2379:B2380" si="743">B2378+1</f>
        <v>4</v>
      </c>
      <c r="C2379" s="9" t="s">
        <v>216</v>
      </c>
      <c r="D2379" s="10" t="s">
        <v>4742</v>
      </c>
      <c r="E2379" s="47" t="s">
        <v>4752</v>
      </c>
      <c r="F2379" s="47" t="s">
        <v>4799</v>
      </c>
      <c r="G2379" s="47" t="s">
        <v>4799</v>
      </c>
      <c r="H2379" s="47" t="s">
        <v>4811</v>
      </c>
      <c r="I2379" s="75" t="s">
        <v>4812</v>
      </c>
      <c r="J2379" s="9" t="s">
        <v>835</v>
      </c>
      <c r="K2379" s="47" t="s">
        <v>4799</v>
      </c>
      <c r="L2379" s="47" t="s">
        <v>4813</v>
      </c>
      <c r="M2379" s="47" t="s">
        <v>4814</v>
      </c>
      <c r="N2379" s="28" t="s">
        <v>6</v>
      </c>
      <c r="O2379" s="9" t="s">
        <v>106</v>
      </c>
      <c r="P2379" s="9" t="s">
        <v>8</v>
      </c>
      <c r="Q2379" s="102">
        <v>4</v>
      </c>
      <c r="R2379" s="64"/>
      <c r="S2379" s="64"/>
      <c r="T2379" s="9" t="s">
        <v>1286</v>
      </c>
      <c r="U2379" s="47">
        <v>70500</v>
      </c>
      <c r="V2379" s="28" t="s">
        <v>258</v>
      </c>
      <c r="W2379" s="10" t="s">
        <v>107</v>
      </c>
      <c r="X2379" s="10" t="s">
        <v>1471</v>
      </c>
      <c r="Z2379" s="179"/>
      <c r="AA2379" s="179"/>
      <c r="AB2379" s="179"/>
      <c r="AC2379" s="179"/>
      <c r="AD2379" s="179"/>
      <c r="AE2379" s="179"/>
      <c r="AF2379" s="179"/>
      <c r="AG2379" s="179"/>
      <c r="AH2379" s="179"/>
      <c r="AI2379" s="179"/>
      <c r="AJ2379" s="179"/>
      <c r="AK2379" s="179"/>
      <c r="AL2379" s="179"/>
      <c r="AM2379" s="179"/>
      <c r="AN2379" s="179"/>
      <c r="AO2379" s="179"/>
      <c r="AP2379" s="179"/>
      <c r="AQ2379" s="179"/>
      <c r="AR2379" s="179"/>
      <c r="AS2379" s="179"/>
      <c r="AT2379" s="179"/>
      <c r="AU2379" s="179"/>
      <c r="AV2379" s="179"/>
      <c r="AW2379" s="179"/>
      <c r="AX2379" s="179"/>
      <c r="AY2379" s="179"/>
      <c r="AZ2379" s="179"/>
      <c r="BA2379" s="179"/>
      <c r="BB2379" s="179"/>
      <c r="BC2379" s="179"/>
      <c r="BD2379" s="179"/>
      <c r="BE2379" s="179"/>
      <c r="BF2379" s="179"/>
      <c r="BG2379" s="179"/>
      <c r="BH2379" s="179"/>
      <c r="BI2379" s="179"/>
      <c r="BJ2379" s="179"/>
      <c r="BK2379" s="179"/>
      <c r="BL2379" s="179"/>
      <c r="BM2379" s="179"/>
      <c r="BN2379" s="179"/>
      <c r="BO2379" s="179"/>
      <c r="BP2379" s="179"/>
      <c r="BQ2379" s="179"/>
      <c r="BR2379" s="179"/>
      <c r="BS2379" s="179"/>
      <c r="BT2379" s="179"/>
      <c r="BU2379" s="179"/>
      <c r="BV2379" s="179"/>
      <c r="BW2379" s="179"/>
      <c r="BX2379" s="179"/>
      <c r="BY2379" s="179"/>
      <c r="BZ2379" s="179"/>
      <c r="CA2379" s="179"/>
      <c r="CB2379" s="179"/>
      <c r="CC2379" s="179"/>
      <c r="CD2379" s="179"/>
      <c r="CE2379" s="179"/>
      <c r="CF2379" s="179"/>
      <c r="CG2379" s="179"/>
      <c r="CH2379" s="179"/>
      <c r="CI2379" s="179"/>
      <c r="CJ2379" s="179"/>
      <c r="CK2379" s="179"/>
      <c r="CL2379" s="179"/>
      <c r="CM2379" s="179"/>
      <c r="CN2379" s="179"/>
      <c r="CO2379" s="179"/>
      <c r="CP2379" s="179"/>
      <c r="CQ2379" s="179"/>
      <c r="CR2379" s="179"/>
      <c r="CS2379" s="179"/>
      <c r="CT2379" s="179"/>
      <c r="CU2379" s="179"/>
      <c r="CV2379" s="179"/>
      <c r="CW2379" s="179"/>
      <c r="CX2379" s="179"/>
      <c r="CY2379" s="179"/>
      <c r="CZ2379" s="179"/>
      <c r="DA2379" s="179"/>
      <c r="DB2379" s="179"/>
      <c r="DC2379" s="179"/>
      <c r="DD2379" s="179"/>
      <c r="DE2379" s="179"/>
      <c r="DF2379" s="179"/>
      <c r="DG2379" s="179"/>
      <c r="DH2379" s="179"/>
      <c r="DI2379" s="179"/>
      <c r="DJ2379" s="179"/>
      <c r="DK2379" s="179"/>
      <c r="DL2379" s="179"/>
      <c r="DM2379" s="179"/>
      <c r="DN2379" s="179"/>
      <c r="DO2379" s="179"/>
      <c r="DP2379" s="179"/>
      <c r="DQ2379" s="179"/>
      <c r="DR2379" s="179"/>
      <c r="DS2379" s="179"/>
      <c r="DT2379" s="179"/>
      <c r="DU2379" s="179"/>
      <c r="DV2379" s="179"/>
      <c r="DW2379" s="179"/>
      <c r="DX2379" s="179"/>
      <c r="DY2379" s="179"/>
      <c r="DZ2379" s="179"/>
      <c r="EA2379" s="179"/>
      <c r="EB2379" s="179"/>
      <c r="EC2379" s="179"/>
      <c r="ED2379" s="179"/>
      <c r="EE2379" s="179"/>
      <c r="EF2379" s="179"/>
      <c r="EG2379" s="179"/>
      <c r="EH2379" s="179"/>
      <c r="EI2379" s="179"/>
      <c r="EJ2379" s="179"/>
      <c r="EK2379" s="179"/>
      <c r="EL2379" s="179"/>
      <c r="EM2379" s="179"/>
      <c r="EN2379" s="179"/>
      <c r="EO2379" s="179"/>
      <c r="EP2379" s="179"/>
      <c r="EQ2379" s="179"/>
      <c r="ER2379" s="179"/>
      <c r="ES2379" s="179"/>
      <c r="ET2379" s="179"/>
      <c r="EU2379" s="179"/>
      <c r="EV2379" s="179"/>
      <c r="EW2379" s="179"/>
      <c r="EX2379" s="179"/>
      <c r="EY2379" s="179"/>
      <c r="EZ2379" s="179"/>
      <c r="FA2379" s="179"/>
      <c r="FB2379" s="179"/>
      <c r="FC2379" s="179"/>
      <c r="FD2379" s="179"/>
      <c r="FE2379" s="179"/>
      <c r="FF2379" s="179"/>
      <c r="FG2379" s="179"/>
      <c r="FH2379" s="179"/>
      <c r="FI2379" s="179"/>
      <c r="FJ2379" s="179"/>
      <c r="FK2379" s="179"/>
      <c r="FL2379" s="179"/>
      <c r="FM2379" s="179"/>
      <c r="FN2379" s="179"/>
      <c r="FO2379" s="179"/>
      <c r="FP2379" s="179"/>
      <c r="FQ2379" s="179"/>
      <c r="FR2379" s="179"/>
      <c r="FS2379" s="179"/>
      <c r="FT2379" s="179"/>
      <c r="FU2379" s="179"/>
      <c r="FV2379" s="179"/>
      <c r="FW2379" s="179"/>
      <c r="FX2379" s="179"/>
      <c r="FY2379" s="179"/>
      <c r="FZ2379" s="179"/>
      <c r="GA2379" s="179"/>
      <c r="GB2379" s="179"/>
      <c r="GC2379" s="179"/>
      <c r="GD2379" s="179"/>
      <c r="GE2379" s="179"/>
      <c r="GF2379" s="179"/>
      <c r="GG2379" s="179"/>
      <c r="GH2379" s="179"/>
      <c r="GI2379" s="179"/>
      <c r="GJ2379" s="179"/>
      <c r="GK2379" s="179"/>
      <c r="GL2379" s="179"/>
      <c r="GM2379" s="179"/>
      <c r="GN2379" s="179"/>
      <c r="GO2379" s="179"/>
      <c r="GP2379" s="179"/>
      <c r="GQ2379" s="179"/>
      <c r="GR2379" s="179"/>
      <c r="GS2379" s="179"/>
      <c r="GT2379" s="179"/>
      <c r="GU2379" s="179"/>
      <c r="GV2379" s="179"/>
      <c r="GW2379" s="179"/>
      <c r="GX2379" s="179"/>
      <c r="GY2379" s="179"/>
      <c r="GZ2379" s="179"/>
      <c r="HA2379" s="179"/>
      <c r="HB2379" s="179"/>
      <c r="HC2379" s="179"/>
      <c r="HD2379" s="179"/>
      <c r="HE2379" s="179"/>
      <c r="HF2379" s="179"/>
      <c r="HG2379" s="179"/>
      <c r="HH2379" s="179"/>
      <c r="HI2379" s="179"/>
      <c r="HJ2379" s="179"/>
      <c r="HK2379" s="179"/>
      <c r="HL2379" s="179"/>
      <c r="HM2379" s="179"/>
      <c r="HN2379" s="179"/>
      <c r="HO2379" s="179"/>
      <c r="HP2379" s="179"/>
      <c r="HQ2379" s="179"/>
      <c r="HR2379" s="179"/>
      <c r="HS2379" s="179"/>
      <c r="HT2379" s="179"/>
      <c r="HU2379" s="179"/>
      <c r="HV2379" s="179"/>
      <c r="HW2379" s="179"/>
      <c r="HX2379" s="179"/>
      <c r="HY2379" s="179"/>
      <c r="HZ2379" s="179"/>
      <c r="IA2379" s="179"/>
      <c r="IB2379" s="179"/>
      <c r="IC2379" s="179"/>
      <c r="ID2379" s="179"/>
      <c r="IE2379" s="179"/>
      <c r="IF2379" s="179"/>
      <c r="IG2379" s="179"/>
      <c r="IH2379" s="179"/>
      <c r="II2379" s="179"/>
      <c r="IJ2379" s="179"/>
      <c r="IK2379" s="179"/>
      <c r="IL2379" s="179"/>
      <c r="IM2379" s="179"/>
      <c r="IN2379" s="179"/>
      <c r="IO2379" s="179"/>
      <c r="IP2379" s="179"/>
      <c r="IQ2379" s="179"/>
      <c r="IR2379" s="179"/>
      <c r="IS2379" s="179"/>
      <c r="IT2379" s="179"/>
      <c r="IU2379" s="179"/>
      <c r="IV2379" s="179"/>
      <c r="IW2379" s="179"/>
      <c r="IX2379" s="179"/>
      <c r="IY2379" s="179"/>
      <c r="IZ2379" s="179"/>
      <c r="JA2379" s="179"/>
      <c r="JB2379" s="179"/>
      <c r="JC2379" s="179"/>
      <c r="JD2379" s="179"/>
      <c r="JE2379" s="179"/>
      <c r="JF2379" s="179"/>
      <c r="JG2379" s="179"/>
      <c r="JH2379" s="179"/>
      <c r="JI2379" s="179"/>
    </row>
    <row r="2380" spans="1:269" s="4" customFormat="1" ht="80.099999999999994" customHeight="1" x14ac:dyDescent="0.25">
      <c r="A2380" s="9">
        <f t="shared" si="742"/>
        <v>2302</v>
      </c>
      <c r="B2380" s="9">
        <f t="shared" si="743"/>
        <v>5</v>
      </c>
      <c r="C2380" s="9" t="s">
        <v>216</v>
      </c>
      <c r="D2380" s="10" t="s">
        <v>4742</v>
      </c>
      <c r="E2380" s="47" t="s">
        <v>4752</v>
      </c>
      <c r="F2380" s="47" t="s">
        <v>4799</v>
      </c>
      <c r="G2380" s="47" t="s">
        <v>4799</v>
      </c>
      <c r="H2380" s="47" t="s">
        <v>4811</v>
      </c>
      <c r="I2380" s="47" t="s">
        <v>4815</v>
      </c>
      <c r="J2380" s="9" t="s">
        <v>835</v>
      </c>
      <c r="K2380" s="47" t="s">
        <v>4799</v>
      </c>
      <c r="L2380" s="47" t="s">
        <v>4816</v>
      </c>
      <c r="M2380" s="47" t="s">
        <v>4817</v>
      </c>
      <c r="N2380" s="28" t="s">
        <v>6</v>
      </c>
      <c r="O2380" s="9" t="s">
        <v>106</v>
      </c>
      <c r="P2380" s="9" t="s">
        <v>8</v>
      </c>
      <c r="Q2380" s="102">
        <v>2</v>
      </c>
      <c r="R2380" s="64"/>
      <c r="S2380" s="64"/>
      <c r="T2380" s="9" t="s">
        <v>1286</v>
      </c>
      <c r="U2380" s="47">
        <v>35250</v>
      </c>
      <c r="V2380" s="28" t="s">
        <v>258</v>
      </c>
      <c r="W2380" s="10" t="s">
        <v>107</v>
      </c>
      <c r="X2380" s="10" t="s">
        <v>1471</v>
      </c>
      <c r="Z2380" s="179"/>
      <c r="AA2380" s="179"/>
      <c r="AB2380" s="179"/>
      <c r="AC2380" s="179"/>
      <c r="AD2380" s="179"/>
      <c r="AE2380" s="179"/>
      <c r="AF2380" s="179"/>
      <c r="AG2380" s="179"/>
      <c r="AH2380" s="179"/>
      <c r="AI2380" s="179"/>
      <c r="AJ2380" s="179"/>
      <c r="AK2380" s="179"/>
      <c r="AL2380" s="179"/>
      <c r="AM2380" s="179"/>
      <c r="AN2380" s="179"/>
      <c r="AO2380" s="179"/>
      <c r="AP2380" s="179"/>
      <c r="AQ2380" s="179"/>
      <c r="AR2380" s="179"/>
      <c r="AS2380" s="179"/>
      <c r="AT2380" s="179"/>
      <c r="AU2380" s="179"/>
      <c r="AV2380" s="179"/>
      <c r="AW2380" s="179"/>
      <c r="AX2380" s="179"/>
      <c r="AY2380" s="179"/>
      <c r="AZ2380" s="179"/>
      <c r="BA2380" s="179"/>
      <c r="BB2380" s="179"/>
      <c r="BC2380" s="179"/>
      <c r="BD2380" s="179"/>
      <c r="BE2380" s="179"/>
      <c r="BF2380" s="179"/>
      <c r="BG2380" s="179"/>
      <c r="BH2380" s="179"/>
      <c r="BI2380" s="179"/>
      <c r="BJ2380" s="179"/>
      <c r="BK2380" s="179"/>
      <c r="BL2380" s="179"/>
      <c r="BM2380" s="179"/>
      <c r="BN2380" s="179"/>
      <c r="BO2380" s="179"/>
      <c r="BP2380" s="179"/>
      <c r="BQ2380" s="179"/>
      <c r="BR2380" s="179"/>
      <c r="BS2380" s="179"/>
      <c r="BT2380" s="179"/>
      <c r="BU2380" s="179"/>
      <c r="BV2380" s="179"/>
      <c r="BW2380" s="179"/>
      <c r="BX2380" s="179"/>
      <c r="BY2380" s="179"/>
      <c r="BZ2380" s="179"/>
      <c r="CA2380" s="179"/>
      <c r="CB2380" s="179"/>
      <c r="CC2380" s="179"/>
      <c r="CD2380" s="179"/>
      <c r="CE2380" s="179"/>
      <c r="CF2380" s="179"/>
      <c r="CG2380" s="179"/>
      <c r="CH2380" s="179"/>
      <c r="CI2380" s="179"/>
      <c r="CJ2380" s="179"/>
      <c r="CK2380" s="179"/>
      <c r="CL2380" s="179"/>
      <c r="CM2380" s="179"/>
      <c r="CN2380" s="179"/>
      <c r="CO2380" s="179"/>
      <c r="CP2380" s="179"/>
      <c r="CQ2380" s="179"/>
      <c r="CR2380" s="179"/>
      <c r="CS2380" s="179"/>
      <c r="CT2380" s="179"/>
      <c r="CU2380" s="179"/>
      <c r="CV2380" s="179"/>
      <c r="CW2380" s="179"/>
      <c r="CX2380" s="179"/>
      <c r="CY2380" s="179"/>
      <c r="CZ2380" s="179"/>
      <c r="DA2380" s="179"/>
      <c r="DB2380" s="179"/>
      <c r="DC2380" s="179"/>
      <c r="DD2380" s="179"/>
      <c r="DE2380" s="179"/>
      <c r="DF2380" s="179"/>
      <c r="DG2380" s="179"/>
      <c r="DH2380" s="179"/>
      <c r="DI2380" s="179"/>
      <c r="DJ2380" s="179"/>
      <c r="DK2380" s="179"/>
      <c r="DL2380" s="179"/>
      <c r="DM2380" s="179"/>
      <c r="DN2380" s="179"/>
      <c r="DO2380" s="179"/>
      <c r="DP2380" s="179"/>
      <c r="DQ2380" s="179"/>
      <c r="DR2380" s="179"/>
      <c r="DS2380" s="179"/>
      <c r="DT2380" s="179"/>
      <c r="DU2380" s="179"/>
      <c r="DV2380" s="179"/>
      <c r="DW2380" s="179"/>
      <c r="DX2380" s="179"/>
      <c r="DY2380" s="179"/>
      <c r="DZ2380" s="179"/>
      <c r="EA2380" s="179"/>
      <c r="EB2380" s="179"/>
      <c r="EC2380" s="179"/>
      <c r="ED2380" s="179"/>
      <c r="EE2380" s="179"/>
      <c r="EF2380" s="179"/>
      <c r="EG2380" s="179"/>
      <c r="EH2380" s="179"/>
      <c r="EI2380" s="179"/>
      <c r="EJ2380" s="179"/>
      <c r="EK2380" s="179"/>
      <c r="EL2380" s="179"/>
      <c r="EM2380" s="179"/>
      <c r="EN2380" s="179"/>
      <c r="EO2380" s="179"/>
      <c r="EP2380" s="179"/>
      <c r="EQ2380" s="179"/>
      <c r="ER2380" s="179"/>
      <c r="ES2380" s="179"/>
      <c r="ET2380" s="179"/>
      <c r="EU2380" s="179"/>
      <c r="EV2380" s="179"/>
      <c r="EW2380" s="179"/>
      <c r="EX2380" s="179"/>
      <c r="EY2380" s="179"/>
      <c r="EZ2380" s="179"/>
      <c r="FA2380" s="179"/>
      <c r="FB2380" s="179"/>
      <c r="FC2380" s="179"/>
      <c r="FD2380" s="179"/>
      <c r="FE2380" s="179"/>
      <c r="FF2380" s="179"/>
      <c r="FG2380" s="179"/>
      <c r="FH2380" s="179"/>
      <c r="FI2380" s="179"/>
      <c r="FJ2380" s="179"/>
      <c r="FK2380" s="179"/>
      <c r="FL2380" s="179"/>
      <c r="FM2380" s="179"/>
      <c r="FN2380" s="179"/>
      <c r="FO2380" s="179"/>
      <c r="FP2380" s="179"/>
      <c r="FQ2380" s="179"/>
      <c r="FR2380" s="179"/>
      <c r="FS2380" s="179"/>
      <c r="FT2380" s="179"/>
      <c r="FU2380" s="179"/>
      <c r="FV2380" s="179"/>
      <c r="FW2380" s="179"/>
      <c r="FX2380" s="179"/>
      <c r="FY2380" s="179"/>
      <c r="FZ2380" s="179"/>
      <c r="GA2380" s="179"/>
      <c r="GB2380" s="179"/>
      <c r="GC2380" s="179"/>
      <c r="GD2380" s="179"/>
      <c r="GE2380" s="179"/>
      <c r="GF2380" s="179"/>
      <c r="GG2380" s="179"/>
      <c r="GH2380" s="179"/>
      <c r="GI2380" s="179"/>
      <c r="GJ2380" s="179"/>
      <c r="GK2380" s="179"/>
      <c r="GL2380" s="179"/>
      <c r="GM2380" s="179"/>
      <c r="GN2380" s="179"/>
      <c r="GO2380" s="179"/>
      <c r="GP2380" s="179"/>
      <c r="GQ2380" s="179"/>
      <c r="GR2380" s="179"/>
      <c r="GS2380" s="179"/>
      <c r="GT2380" s="179"/>
      <c r="GU2380" s="179"/>
      <c r="GV2380" s="179"/>
      <c r="GW2380" s="179"/>
      <c r="GX2380" s="179"/>
      <c r="GY2380" s="179"/>
      <c r="GZ2380" s="179"/>
      <c r="HA2380" s="179"/>
      <c r="HB2380" s="179"/>
      <c r="HC2380" s="179"/>
      <c r="HD2380" s="179"/>
      <c r="HE2380" s="179"/>
      <c r="HF2380" s="179"/>
      <c r="HG2380" s="179"/>
      <c r="HH2380" s="179"/>
      <c r="HI2380" s="179"/>
      <c r="HJ2380" s="179"/>
      <c r="HK2380" s="179"/>
      <c r="HL2380" s="179"/>
      <c r="HM2380" s="179"/>
      <c r="HN2380" s="179"/>
      <c r="HO2380" s="179"/>
      <c r="HP2380" s="179"/>
      <c r="HQ2380" s="179"/>
      <c r="HR2380" s="179"/>
      <c r="HS2380" s="179"/>
      <c r="HT2380" s="179"/>
      <c r="HU2380" s="179"/>
      <c r="HV2380" s="179"/>
      <c r="HW2380" s="179"/>
      <c r="HX2380" s="179"/>
      <c r="HY2380" s="179"/>
      <c r="HZ2380" s="179"/>
      <c r="IA2380" s="179"/>
      <c r="IB2380" s="179"/>
      <c r="IC2380" s="179"/>
      <c r="ID2380" s="179"/>
      <c r="IE2380" s="179"/>
      <c r="IF2380" s="179"/>
      <c r="IG2380" s="179"/>
      <c r="IH2380" s="179"/>
      <c r="II2380" s="179"/>
      <c r="IJ2380" s="179"/>
      <c r="IK2380" s="179"/>
      <c r="IL2380" s="179"/>
      <c r="IM2380" s="179"/>
      <c r="IN2380" s="179"/>
      <c r="IO2380" s="179"/>
      <c r="IP2380" s="179"/>
      <c r="IQ2380" s="179"/>
      <c r="IR2380" s="179"/>
      <c r="IS2380" s="179"/>
      <c r="IT2380" s="179"/>
      <c r="IU2380" s="179"/>
      <c r="IV2380" s="179"/>
      <c r="IW2380" s="179"/>
      <c r="IX2380" s="179"/>
      <c r="IY2380" s="179"/>
      <c r="IZ2380" s="179"/>
      <c r="JA2380" s="179"/>
      <c r="JB2380" s="179"/>
      <c r="JC2380" s="179"/>
      <c r="JD2380" s="179"/>
      <c r="JE2380" s="179"/>
      <c r="JF2380" s="179"/>
      <c r="JG2380" s="179"/>
      <c r="JH2380" s="179"/>
      <c r="JI2380" s="179"/>
    </row>
    <row r="2381" spans="1:269" s="4" customFormat="1" ht="80.099999999999994" customHeight="1" x14ac:dyDescent="0.25">
      <c r="Q2381" s="222">
        <f>SUM(Q2376:Q2380)</f>
        <v>14</v>
      </c>
      <c r="R2381" s="222">
        <f t="shared" ref="R2381:S2381" si="744">SUM(R2376:R2380)</f>
        <v>0</v>
      </c>
      <c r="S2381" s="222">
        <f t="shared" si="744"/>
        <v>0</v>
      </c>
      <c r="Z2381" s="179"/>
      <c r="AA2381" s="179"/>
      <c r="AB2381" s="179"/>
      <c r="AC2381" s="179"/>
      <c r="AD2381" s="179"/>
      <c r="AE2381" s="179"/>
      <c r="AF2381" s="179"/>
      <c r="AG2381" s="179"/>
      <c r="AH2381" s="179"/>
      <c r="AI2381" s="179"/>
      <c r="AJ2381" s="179"/>
      <c r="AK2381" s="179"/>
      <c r="AL2381" s="179"/>
      <c r="AM2381" s="179"/>
      <c r="AN2381" s="179"/>
      <c r="AO2381" s="179"/>
      <c r="AP2381" s="179"/>
      <c r="AQ2381" s="179"/>
      <c r="AR2381" s="179"/>
      <c r="AS2381" s="179"/>
      <c r="AT2381" s="179"/>
      <c r="AU2381" s="179"/>
      <c r="AV2381" s="179"/>
      <c r="AW2381" s="179"/>
      <c r="AX2381" s="179"/>
      <c r="AY2381" s="179"/>
      <c r="AZ2381" s="179"/>
      <c r="BA2381" s="179"/>
      <c r="BB2381" s="179"/>
      <c r="BC2381" s="179"/>
      <c r="BD2381" s="179"/>
      <c r="BE2381" s="179"/>
      <c r="BF2381" s="179"/>
      <c r="BG2381" s="179"/>
      <c r="BH2381" s="179"/>
      <c r="BI2381" s="179"/>
      <c r="BJ2381" s="179"/>
      <c r="BK2381" s="179"/>
      <c r="BL2381" s="179"/>
      <c r="BM2381" s="179"/>
      <c r="BN2381" s="179"/>
      <c r="BO2381" s="179"/>
      <c r="BP2381" s="179"/>
      <c r="BQ2381" s="179"/>
      <c r="BR2381" s="179"/>
      <c r="BS2381" s="179"/>
      <c r="BT2381" s="179"/>
      <c r="BU2381" s="179"/>
      <c r="BV2381" s="179"/>
      <c r="BW2381" s="179"/>
      <c r="BX2381" s="179"/>
      <c r="BY2381" s="179"/>
      <c r="BZ2381" s="179"/>
      <c r="CA2381" s="179"/>
      <c r="CB2381" s="179"/>
      <c r="CC2381" s="179"/>
      <c r="CD2381" s="179"/>
      <c r="CE2381" s="179"/>
      <c r="CF2381" s="179"/>
      <c r="CG2381" s="179"/>
      <c r="CH2381" s="179"/>
      <c r="CI2381" s="179"/>
      <c r="CJ2381" s="179"/>
      <c r="CK2381" s="179"/>
      <c r="CL2381" s="179"/>
      <c r="CM2381" s="179"/>
      <c r="CN2381" s="179"/>
      <c r="CO2381" s="179"/>
      <c r="CP2381" s="179"/>
      <c r="CQ2381" s="179"/>
      <c r="CR2381" s="179"/>
      <c r="CS2381" s="179"/>
      <c r="CT2381" s="179"/>
      <c r="CU2381" s="179"/>
      <c r="CV2381" s="179"/>
      <c r="CW2381" s="179"/>
      <c r="CX2381" s="179"/>
      <c r="CY2381" s="179"/>
      <c r="CZ2381" s="179"/>
      <c r="DA2381" s="179"/>
      <c r="DB2381" s="179"/>
      <c r="DC2381" s="179"/>
      <c r="DD2381" s="179"/>
      <c r="DE2381" s="179"/>
      <c r="DF2381" s="179"/>
      <c r="DG2381" s="179"/>
      <c r="DH2381" s="179"/>
      <c r="DI2381" s="179"/>
      <c r="DJ2381" s="179"/>
      <c r="DK2381" s="179"/>
      <c r="DL2381" s="179"/>
      <c r="DM2381" s="179"/>
      <c r="DN2381" s="179"/>
      <c r="DO2381" s="179"/>
      <c r="DP2381" s="179"/>
      <c r="DQ2381" s="179"/>
      <c r="DR2381" s="179"/>
      <c r="DS2381" s="179"/>
      <c r="DT2381" s="179"/>
      <c r="DU2381" s="179"/>
      <c r="DV2381" s="179"/>
      <c r="DW2381" s="179"/>
      <c r="DX2381" s="179"/>
      <c r="DY2381" s="179"/>
      <c r="DZ2381" s="179"/>
      <c r="EA2381" s="179"/>
      <c r="EB2381" s="179"/>
      <c r="EC2381" s="179"/>
      <c r="ED2381" s="179"/>
      <c r="EE2381" s="179"/>
      <c r="EF2381" s="179"/>
      <c r="EG2381" s="179"/>
      <c r="EH2381" s="179"/>
      <c r="EI2381" s="179"/>
      <c r="EJ2381" s="179"/>
      <c r="EK2381" s="179"/>
      <c r="EL2381" s="179"/>
      <c r="EM2381" s="179"/>
      <c r="EN2381" s="179"/>
      <c r="EO2381" s="179"/>
      <c r="EP2381" s="179"/>
      <c r="EQ2381" s="179"/>
      <c r="ER2381" s="179"/>
      <c r="ES2381" s="179"/>
      <c r="ET2381" s="179"/>
      <c r="EU2381" s="179"/>
      <c r="EV2381" s="179"/>
      <c r="EW2381" s="179"/>
      <c r="EX2381" s="179"/>
      <c r="EY2381" s="179"/>
      <c r="EZ2381" s="179"/>
      <c r="FA2381" s="179"/>
      <c r="FB2381" s="179"/>
      <c r="FC2381" s="179"/>
      <c r="FD2381" s="179"/>
      <c r="FE2381" s="179"/>
      <c r="FF2381" s="179"/>
      <c r="FG2381" s="179"/>
      <c r="FH2381" s="179"/>
      <c r="FI2381" s="179"/>
      <c r="FJ2381" s="179"/>
      <c r="FK2381" s="179"/>
      <c r="FL2381" s="179"/>
      <c r="FM2381" s="179"/>
      <c r="FN2381" s="179"/>
      <c r="FO2381" s="179"/>
      <c r="FP2381" s="179"/>
      <c r="FQ2381" s="179"/>
      <c r="FR2381" s="179"/>
      <c r="FS2381" s="179"/>
      <c r="FT2381" s="179"/>
      <c r="FU2381" s="179"/>
      <c r="FV2381" s="179"/>
      <c r="FW2381" s="179"/>
      <c r="FX2381" s="179"/>
      <c r="FY2381" s="179"/>
      <c r="FZ2381" s="179"/>
      <c r="GA2381" s="179"/>
      <c r="GB2381" s="179"/>
      <c r="GC2381" s="179"/>
      <c r="GD2381" s="179"/>
      <c r="GE2381" s="179"/>
      <c r="GF2381" s="179"/>
      <c r="GG2381" s="179"/>
      <c r="GH2381" s="179"/>
      <c r="GI2381" s="179"/>
      <c r="GJ2381" s="179"/>
      <c r="GK2381" s="179"/>
      <c r="GL2381" s="179"/>
      <c r="GM2381" s="179"/>
      <c r="GN2381" s="179"/>
      <c r="GO2381" s="179"/>
      <c r="GP2381" s="179"/>
      <c r="GQ2381" s="179"/>
      <c r="GR2381" s="179"/>
      <c r="GS2381" s="179"/>
      <c r="GT2381" s="179"/>
      <c r="GU2381" s="179"/>
      <c r="GV2381" s="179"/>
      <c r="GW2381" s="179"/>
      <c r="GX2381" s="179"/>
      <c r="GY2381" s="179"/>
      <c r="GZ2381" s="179"/>
      <c r="HA2381" s="179"/>
      <c r="HB2381" s="179"/>
      <c r="HC2381" s="179"/>
      <c r="HD2381" s="179"/>
      <c r="HE2381" s="179"/>
      <c r="HF2381" s="179"/>
      <c r="HG2381" s="179"/>
      <c r="HH2381" s="179"/>
      <c r="HI2381" s="179"/>
      <c r="HJ2381" s="179"/>
      <c r="HK2381" s="179"/>
      <c r="HL2381" s="179"/>
      <c r="HM2381" s="179"/>
      <c r="HN2381" s="179"/>
      <c r="HO2381" s="179"/>
      <c r="HP2381" s="179"/>
      <c r="HQ2381" s="179"/>
      <c r="HR2381" s="179"/>
      <c r="HS2381" s="179"/>
      <c r="HT2381" s="179"/>
      <c r="HU2381" s="179"/>
      <c r="HV2381" s="179"/>
      <c r="HW2381" s="179"/>
      <c r="HX2381" s="179"/>
      <c r="HY2381" s="179"/>
      <c r="HZ2381" s="179"/>
      <c r="IA2381" s="179"/>
      <c r="IB2381" s="179"/>
      <c r="IC2381" s="179"/>
      <c r="ID2381" s="179"/>
      <c r="IE2381" s="179"/>
      <c r="IF2381" s="179"/>
      <c r="IG2381" s="179"/>
      <c r="IH2381" s="179"/>
      <c r="II2381" s="179"/>
      <c r="IJ2381" s="179"/>
      <c r="IK2381" s="179"/>
      <c r="IL2381" s="179"/>
      <c r="IM2381" s="179"/>
      <c r="IN2381" s="179"/>
      <c r="IO2381" s="179"/>
      <c r="IP2381" s="179"/>
      <c r="IQ2381" s="179"/>
      <c r="IR2381" s="179"/>
      <c r="IS2381" s="179"/>
      <c r="IT2381" s="179"/>
      <c r="IU2381" s="179"/>
      <c r="IV2381" s="179"/>
      <c r="IW2381" s="179"/>
      <c r="IX2381" s="179"/>
      <c r="IY2381" s="179"/>
      <c r="IZ2381" s="179"/>
      <c r="JA2381" s="179"/>
      <c r="JB2381" s="179"/>
      <c r="JC2381" s="179"/>
      <c r="JD2381" s="179"/>
      <c r="JE2381" s="179"/>
      <c r="JF2381" s="179"/>
      <c r="JG2381" s="179"/>
      <c r="JH2381" s="179"/>
      <c r="JI2381" s="179"/>
    </row>
    <row r="2382" spans="1:269" s="4" customFormat="1" ht="80.099999999999994" customHeight="1" x14ac:dyDescent="0.25">
      <c r="A2382" s="9">
        <f>A2380+1</f>
        <v>2303</v>
      </c>
      <c r="B2382" s="9">
        <v>1</v>
      </c>
      <c r="C2382" s="9" t="s">
        <v>109</v>
      </c>
      <c r="D2382" s="10" t="s">
        <v>1305</v>
      </c>
      <c r="E2382" s="9" t="s">
        <v>1306</v>
      </c>
      <c r="F2382" s="75" t="s">
        <v>1307</v>
      </c>
      <c r="G2382" s="75" t="s">
        <v>1307</v>
      </c>
      <c r="H2382" s="128" t="s">
        <v>1308</v>
      </c>
      <c r="I2382" s="129" t="s">
        <v>1309</v>
      </c>
      <c r="J2382" s="9">
        <v>3218091881</v>
      </c>
      <c r="K2382" s="75" t="s">
        <v>1307</v>
      </c>
      <c r="L2382" s="9" t="s">
        <v>8095</v>
      </c>
      <c r="M2382" s="9" t="s">
        <v>8132</v>
      </c>
      <c r="N2382" s="28" t="s">
        <v>6</v>
      </c>
      <c r="O2382" s="9" t="s">
        <v>1310</v>
      </c>
      <c r="P2382" s="9" t="s">
        <v>8</v>
      </c>
      <c r="Q2382" s="64">
        <v>2</v>
      </c>
      <c r="R2382" s="64"/>
      <c r="S2382" s="64">
        <v>5</v>
      </c>
      <c r="T2382" s="35" t="s">
        <v>933</v>
      </c>
      <c r="U2382" s="131">
        <f>35250+63750</f>
        <v>99000</v>
      </c>
      <c r="V2382" s="9" t="s">
        <v>10</v>
      </c>
      <c r="W2382" s="10" t="s">
        <v>107</v>
      </c>
      <c r="X2382" s="9" t="s">
        <v>1311</v>
      </c>
    </row>
    <row r="2383" spans="1:269" s="4" customFormat="1" ht="80.099999999999994" customHeight="1" x14ac:dyDescent="0.25">
      <c r="A2383" s="9">
        <f>A2382+1</f>
        <v>2304</v>
      </c>
      <c r="B2383" s="9">
        <f>B2382+1</f>
        <v>2</v>
      </c>
      <c r="C2383" s="9" t="s">
        <v>109</v>
      </c>
      <c r="D2383" s="10" t="s">
        <v>1305</v>
      </c>
      <c r="E2383" s="9" t="s">
        <v>1306</v>
      </c>
      <c r="F2383" s="129" t="s">
        <v>1312</v>
      </c>
      <c r="G2383" s="129" t="s">
        <v>1312</v>
      </c>
      <c r="H2383" s="101" t="s">
        <v>1322</v>
      </c>
      <c r="I2383" s="129" t="s">
        <v>1323</v>
      </c>
      <c r="J2383" s="9" t="s">
        <v>1324</v>
      </c>
      <c r="K2383" s="129" t="s">
        <v>1312</v>
      </c>
      <c r="L2383" s="9">
        <v>26.019673000000001</v>
      </c>
      <c r="M2383" s="9">
        <v>62.998728999999997</v>
      </c>
      <c r="N2383" s="28" t="s">
        <v>6</v>
      </c>
      <c r="O2383" s="9" t="s">
        <v>1310</v>
      </c>
      <c r="P2383" s="79" t="s">
        <v>8</v>
      </c>
      <c r="Q2383" s="64"/>
      <c r="R2383" s="64"/>
      <c r="S2383" s="130">
        <v>5</v>
      </c>
      <c r="T2383" s="35" t="s">
        <v>933</v>
      </c>
      <c r="U2383" s="131">
        <v>63750</v>
      </c>
      <c r="V2383" s="9" t="s">
        <v>10</v>
      </c>
      <c r="W2383" s="10" t="s">
        <v>107</v>
      </c>
      <c r="X2383" s="9" t="s">
        <v>1311</v>
      </c>
    </row>
    <row r="2384" spans="1:269" s="4" customFormat="1" ht="80.099999999999994" customHeight="1" x14ac:dyDescent="0.25">
      <c r="A2384" s="9">
        <f>A2383+1</f>
        <v>2305</v>
      </c>
      <c r="B2384" s="9">
        <f>B2383+1</f>
        <v>3</v>
      </c>
      <c r="C2384" s="9" t="s">
        <v>109</v>
      </c>
      <c r="D2384" s="10" t="s">
        <v>1305</v>
      </c>
      <c r="E2384" s="9" t="s">
        <v>1306</v>
      </c>
      <c r="F2384" s="129" t="s">
        <v>1312</v>
      </c>
      <c r="G2384" s="129" t="s">
        <v>1312</v>
      </c>
      <c r="H2384" s="101" t="s">
        <v>1313</v>
      </c>
      <c r="I2384" s="129" t="s">
        <v>1314</v>
      </c>
      <c r="J2384" s="129">
        <v>3213486967</v>
      </c>
      <c r="K2384" s="129" t="s">
        <v>1312</v>
      </c>
      <c r="L2384" s="9">
        <v>26.019976</v>
      </c>
      <c r="M2384" s="9">
        <v>63.008184999999997</v>
      </c>
      <c r="N2384" s="28" t="s">
        <v>6</v>
      </c>
      <c r="O2384" s="9" t="s">
        <v>1310</v>
      </c>
      <c r="P2384" s="79" t="s">
        <v>8</v>
      </c>
      <c r="Q2384" s="64">
        <v>1</v>
      </c>
      <c r="R2384" s="64"/>
      <c r="S2384" s="130">
        <v>7</v>
      </c>
      <c r="T2384" s="35" t="s">
        <v>933</v>
      </c>
      <c r="U2384" s="131">
        <f>17625+89250</f>
        <v>106875</v>
      </c>
      <c r="V2384" s="9" t="s">
        <v>10</v>
      </c>
      <c r="W2384" s="10" t="s">
        <v>107</v>
      </c>
      <c r="X2384" s="9" t="s">
        <v>1311</v>
      </c>
    </row>
    <row r="2385" spans="1:74" s="4" customFormat="1" ht="80.099999999999994" customHeight="1" x14ac:dyDescent="0.25">
      <c r="A2385" s="9">
        <f t="shared" ref="A2385:A2433" si="745">A2384+1</f>
        <v>2306</v>
      </c>
      <c r="B2385" s="9">
        <f t="shared" ref="B2385:B2433" si="746">B2384+1</f>
        <v>4</v>
      </c>
      <c r="C2385" s="9" t="s">
        <v>109</v>
      </c>
      <c r="D2385" s="10" t="s">
        <v>1305</v>
      </c>
      <c r="E2385" s="9" t="s">
        <v>1306</v>
      </c>
      <c r="F2385" s="129" t="s">
        <v>1315</v>
      </c>
      <c r="G2385" s="129" t="s">
        <v>1316</v>
      </c>
      <c r="H2385" s="101" t="s">
        <v>1317</v>
      </c>
      <c r="I2385" s="129" t="s">
        <v>1318</v>
      </c>
      <c r="J2385" s="129">
        <v>3342459479</v>
      </c>
      <c r="K2385" s="129" t="s">
        <v>1315</v>
      </c>
      <c r="L2385" s="9">
        <v>26.004054</v>
      </c>
      <c r="M2385" s="9">
        <v>63.066679999999998</v>
      </c>
      <c r="N2385" s="28" t="s">
        <v>6</v>
      </c>
      <c r="O2385" s="9" t="s">
        <v>1310</v>
      </c>
      <c r="P2385" s="79" t="s">
        <v>8</v>
      </c>
      <c r="Q2385" s="64">
        <v>1</v>
      </c>
      <c r="R2385" s="64"/>
      <c r="S2385" s="130">
        <v>7</v>
      </c>
      <c r="T2385" s="35" t="s">
        <v>933</v>
      </c>
      <c r="U2385" s="131">
        <f>17625+89250</f>
        <v>106875</v>
      </c>
      <c r="V2385" s="9" t="s">
        <v>10</v>
      </c>
      <c r="W2385" s="10" t="s">
        <v>107</v>
      </c>
      <c r="X2385" s="9" t="s">
        <v>1311</v>
      </c>
    </row>
    <row r="2386" spans="1:74" s="4" customFormat="1" ht="80.099999999999994" customHeight="1" x14ac:dyDescent="0.25">
      <c r="A2386" s="9">
        <f t="shared" si="745"/>
        <v>2307</v>
      </c>
      <c r="B2386" s="9">
        <f t="shared" si="746"/>
        <v>5</v>
      </c>
      <c r="C2386" s="9" t="s">
        <v>109</v>
      </c>
      <c r="D2386" s="10" t="s">
        <v>1305</v>
      </c>
      <c r="E2386" s="9" t="s">
        <v>1306</v>
      </c>
      <c r="F2386" s="129" t="s">
        <v>1319</v>
      </c>
      <c r="G2386" s="129" t="s">
        <v>1319</v>
      </c>
      <c r="H2386" s="101" t="s">
        <v>1320</v>
      </c>
      <c r="I2386" s="129" t="s">
        <v>1321</v>
      </c>
      <c r="J2386" s="129">
        <v>3218620227</v>
      </c>
      <c r="K2386" s="129" t="s">
        <v>1319</v>
      </c>
      <c r="L2386" s="9">
        <v>26.0701</v>
      </c>
      <c r="M2386" s="9">
        <v>62.743229999999997</v>
      </c>
      <c r="N2386" s="28" t="s">
        <v>6</v>
      </c>
      <c r="O2386" s="9" t="s">
        <v>1310</v>
      </c>
      <c r="P2386" s="79" t="s">
        <v>8</v>
      </c>
      <c r="Q2386" s="64">
        <v>2</v>
      </c>
      <c r="R2386" s="64"/>
      <c r="S2386" s="130">
        <v>7</v>
      </c>
      <c r="T2386" s="35" t="s">
        <v>933</v>
      </c>
      <c r="U2386" s="131">
        <f>35250+89250</f>
        <v>124500</v>
      </c>
      <c r="V2386" s="9" t="s">
        <v>10</v>
      </c>
      <c r="W2386" s="10" t="s">
        <v>107</v>
      </c>
      <c r="X2386" s="9" t="s">
        <v>1311</v>
      </c>
    </row>
    <row r="2387" spans="1:74" s="4" customFormat="1" ht="80.099999999999994" customHeight="1" x14ac:dyDescent="0.25">
      <c r="A2387" s="9">
        <f t="shared" si="745"/>
        <v>2308</v>
      </c>
      <c r="B2387" s="9">
        <f t="shared" si="746"/>
        <v>6</v>
      </c>
      <c r="C2387" s="9" t="s">
        <v>109</v>
      </c>
      <c r="D2387" s="10" t="s">
        <v>1305</v>
      </c>
      <c r="E2387" s="9" t="s">
        <v>1325</v>
      </c>
      <c r="F2387" s="129" t="s">
        <v>1326</v>
      </c>
      <c r="G2387" s="129" t="s">
        <v>1327</v>
      </c>
      <c r="H2387" s="101" t="s">
        <v>1328</v>
      </c>
      <c r="I2387" s="129" t="s">
        <v>1329</v>
      </c>
      <c r="J2387" s="129">
        <v>3132585156</v>
      </c>
      <c r="K2387" s="129" t="s">
        <v>1326</v>
      </c>
      <c r="L2387" s="9">
        <v>26.297764999999998</v>
      </c>
      <c r="M2387" s="9">
        <v>63.139026000000001</v>
      </c>
      <c r="N2387" s="28" t="s">
        <v>6</v>
      </c>
      <c r="O2387" s="9" t="s">
        <v>1310</v>
      </c>
      <c r="P2387" s="79" t="s">
        <v>8</v>
      </c>
      <c r="Q2387" s="64"/>
      <c r="R2387" s="64"/>
      <c r="S2387" s="130">
        <v>6</v>
      </c>
      <c r="T2387" s="35" t="s">
        <v>933</v>
      </c>
      <c r="U2387" s="131">
        <v>76500</v>
      </c>
      <c r="V2387" s="9" t="s">
        <v>10</v>
      </c>
      <c r="W2387" s="10" t="s">
        <v>107</v>
      </c>
      <c r="X2387" s="9" t="s">
        <v>1311</v>
      </c>
    </row>
    <row r="2388" spans="1:74" s="4" customFormat="1" ht="80.099999999999994" customHeight="1" x14ac:dyDescent="0.25">
      <c r="A2388" s="9">
        <f t="shared" si="745"/>
        <v>2309</v>
      </c>
      <c r="B2388" s="9">
        <f t="shared" si="746"/>
        <v>7</v>
      </c>
      <c r="C2388" s="9" t="s">
        <v>109</v>
      </c>
      <c r="D2388" s="10" t="s">
        <v>1305</v>
      </c>
      <c r="E2388" s="9" t="s">
        <v>1325</v>
      </c>
      <c r="F2388" s="75" t="s">
        <v>1326</v>
      </c>
      <c r="G2388" s="129" t="s">
        <v>1327</v>
      </c>
      <c r="H2388" s="101" t="s">
        <v>1330</v>
      </c>
      <c r="I2388" s="129" t="s">
        <v>1331</v>
      </c>
      <c r="J2388" s="9">
        <v>3112444554</v>
      </c>
      <c r="K2388" s="75" t="s">
        <v>1326</v>
      </c>
      <c r="L2388" s="9">
        <v>26.294626000000001</v>
      </c>
      <c r="M2388" s="9">
        <v>63.144888000000002</v>
      </c>
      <c r="N2388" s="28" t="s">
        <v>6</v>
      </c>
      <c r="O2388" s="9" t="s">
        <v>1310</v>
      </c>
      <c r="P2388" s="79" t="s">
        <v>8</v>
      </c>
      <c r="Q2388" s="132"/>
      <c r="R2388" s="64"/>
      <c r="S2388" s="130">
        <v>8</v>
      </c>
      <c r="T2388" s="35" t="s">
        <v>933</v>
      </c>
      <c r="U2388" s="131">
        <v>102000</v>
      </c>
      <c r="V2388" s="9" t="s">
        <v>10</v>
      </c>
      <c r="W2388" s="10" t="s">
        <v>107</v>
      </c>
      <c r="X2388" s="9" t="s">
        <v>1311</v>
      </c>
    </row>
    <row r="2389" spans="1:74" s="4" customFormat="1" ht="80.099999999999994" customHeight="1" x14ac:dyDescent="0.25">
      <c r="A2389" s="9">
        <f t="shared" si="745"/>
        <v>2310</v>
      </c>
      <c r="B2389" s="9">
        <f t="shared" si="746"/>
        <v>8</v>
      </c>
      <c r="C2389" s="9" t="s">
        <v>109</v>
      </c>
      <c r="D2389" s="10" t="s">
        <v>1305</v>
      </c>
      <c r="E2389" s="9" t="s">
        <v>1306</v>
      </c>
      <c r="F2389" s="129" t="s">
        <v>1312</v>
      </c>
      <c r="G2389" s="129" t="s">
        <v>1332</v>
      </c>
      <c r="H2389" s="75" t="s">
        <v>1333</v>
      </c>
      <c r="I2389" s="129" t="s">
        <v>1334</v>
      </c>
      <c r="J2389" s="9">
        <v>3222545936</v>
      </c>
      <c r="K2389" s="129" t="s">
        <v>1312</v>
      </c>
      <c r="L2389" s="9">
        <v>26.022162999999999</v>
      </c>
      <c r="M2389" s="9">
        <v>62.995879000000002</v>
      </c>
      <c r="N2389" s="28" t="s">
        <v>6</v>
      </c>
      <c r="O2389" s="9" t="s">
        <v>1310</v>
      </c>
      <c r="P2389" s="79" t="s">
        <v>8</v>
      </c>
      <c r="Q2389" s="64"/>
      <c r="R2389" s="64"/>
      <c r="S2389" s="130">
        <v>6</v>
      </c>
      <c r="T2389" s="35" t="s">
        <v>933</v>
      </c>
      <c r="U2389" s="131">
        <v>76500</v>
      </c>
      <c r="V2389" s="9" t="s">
        <v>10</v>
      </c>
      <c r="W2389" s="10" t="s">
        <v>107</v>
      </c>
      <c r="X2389" s="9" t="s">
        <v>1311</v>
      </c>
    </row>
    <row r="2390" spans="1:74" s="4" customFormat="1" ht="80.099999999999994" customHeight="1" x14ac:dyDescent="0.25">
      <c r="A2390" s="9">
        <f t="shared" si="745"/>
        <v>2311</v>
      </c>
      <c r="B2390" s="9">
        <f t="shared" si="746"/>
        <v>9</v>
      </c>
      <c r="C2390" s="9" t="s">
        <v>109</v>
      </c>
      <c r="D2390" s="10" t="s">
        <v>1305</v>
      </c>
      <c r="E2390" s="9" t="s">
        <v>1325</v>
      </c>
      <c r="F2390" s="75" t="s">
        <v>1326</v>
      </c>
      <c r="G2390" s="75" t="s">
        <v>1327</v>
      </c>
      <c r="H2390" s="75" t="s">
        <v>1335</v>
      </c>
      <c r="I2390" s="129" t="s">
        <v>1336</v>
      </c>
      <c r="J2390" s="9">
        <v>3132566774</v>
      </c>
      <c r="K2390" s="75" t="s">
        <v>1326</v>
      </c>
      <c r="L2390" s="9" t="s">
        <v>8096</v>
      </c>
      <c r="M2390" s="9" t="s">
        <v>8135</v>
      </c>
      <c r="N2390" s="28" t="s">
        <v>6</v>
      </c>
      <c r="O2390" s="9" t="s">
        <v>1310</v>
      </c>
      <c r="P2390" s="79" t="s">
        <v>8</v>
      </c>
      <c r="Q2390" s="64"/>
      <c r="R2390" s="64"/>
      <c r="S2390" s="130">
        <v>7</v>
      </c>
      <c r="T2390" s="35" t="s">
        <v>933</v>
      </c>
      <c r="U2390" s="131">
        <v>89250</v>
      </c>
      <c r="V2390" s="9" t="s">
        <v>10</v>
      </c>
      <c r="W2390" s="10" t="s">
        <v>107</v>
      </c>
      <c r="X2390" s="9" t="s">
        <v>1311</v>
      </c>
    </row>
    <row r="2391" spans="1:74" s="4" customFormat="1" ht="80.099999999999994" customHeight="1" x14ac:dyDescent="0.25">
      <c r="A2391" s="9">
        <f t="shared" si="745"/>
        <v>2312</v>
      </c>
      <c r="B2391" s="9">
        <f t="shared" si="746"/>
        <v>10</v>
      </c>
      <c r="C2391" s="9" t="s">
        <v>109</v>
      </c>
      <c r="D2391" s="10" t="s">
        <v>1305</v>
      </c>
      <c r="E2391" s="9" t="s">
        <v>1306</v>
      </c>
      <c r="F2391" s="129" t="s">
        <v>1337</v>
      </c>
      <c r="G2391" s="129" t="s">
        <v>1332</v>
      </c>
      <c r="H2391" s="75" t="s">
        <v>27</v>
      </c>
      <c r="I2391" s="129" t="s">
        <v>1338</v>
      </c>
      <c r="J2391" s="9">
        <v>3233465033</v>
      </c>
      <c r="K2391" s="129" t="s">
        <v>1337</v>
      </c>
      <c r="L2391" s="9">
        <v>26.017223999999999</v>
      </c>
      <c r="M2391" s="9">
        <v>63.017226999999998</v>
      </c>
      <c r="N2391" s="28" t="s">
        <v>6</v>
      </c>
      <c r="O2391" s="9" t="s">
        <v>1310</v>
      </c>
      <c r="P2391" s="79" t="s">
        <v>8</v>
      </c>
      <c r="Q2391" s="64"/>
      <c r="R2391" s="64"/>
      <c r="S2391" s="130">
        <v>4</v>
      </c>
      <c r="T2391" s="35" t="s">
        <v>933</v>
      </c>
      <c r="U2391" s="131">
        <v>51000</v>
      </c>
      <c r="V2391" s="9" t="s">
        <v>10</v>
      </c>
      <c r="W2391" s="10" t="s">
        <v>107</v>
      </c>
      <c r="X2391" s="9" t="s">
        <v>1311</v>
      </c>
      <c r="BA2391" s="31"/>
      <c r="BB2391" s="31"/>
      <c r="BC2391" s="31"/>
      <c r="BD2391" s="31"/>
      <c r="BE2391" s="31"/>
      <c r="BF2391" s="31"/>
      <c r="BG2391" s="31"/>
      <c r="BH2391" s="31"/>
      <c r="BI2391" s="31"/>
      <c r="BJ2391" s="31"/>
      <c r="BK2391" s="31"/>
      <c r="BL2391" s="31"/>
      <c r="BM2391" s="31"/>
      <c r="BN2391" s="31"/>
      <c r="BO2391" s="31"/>
      <c r="BP2391" s="31"/>
      <c r="BQ2391" s="31"/>
      <c r="BR2391" s="31"/>
      <c r="BS2391" s="31"/>
      <c r="BT2391" s="31"/>
      <c r="BU2391" s="31"/>
      <c r="BV2391" s="31"/>
    </row>
    <row r="2392" spans="1:74" s="4" customFormat="1" ht="80.099999999999994" customHeight="1" x14ac:dyDescent="0.25">
      <c r="A2392" s="9">
        <f t="shared" si="745"/>
        <v>2313</v>
      </c>
      <c r="B2392" s="9">
        <f t="shared" si="746"/>
        <v>11</v>
      </c>
      <c r="C2392" s="9" t="s">
        <v>109</v>
      </c>
      <c r="D2392" s="10" t="s">
        <v>1305</v>
      </c>
      <c r="E2392" s="9" t="s">
        <v>1339</v>
      </c>
      <c r="F2392" s="129" t="s">
        <v>1340</v>
      </c>
      <c r="G2392" s="129" t="s">
        <v>1341</v>
      </c>
      <c r="H2392" s="75" t="s">
        <v>1342</v>
      </c>
      <c r="I2392" s="129" t="s">
        <v>1343</v>
      </c>
      <c r="J2392" s="9" t="s">
        <v>1324</v>
      </c>
      <c r="K2392" s="129" t="s">
        <v>1340</v>
      </c>
      <c r="L2392" s="9" t="s">
        <v>8097</v>
      </c>
      <c r="M2392" s="9" t="s">
        <v>8133</v>
      </c>
      <c r="N2392" s="28" t="s">
        <v>6</v>
      </c>
      <c r="O2392" s="9" t="s">
        <v>1344</v>
      </c>
      <c r="P2392" s="79" t="s">
        <v>8</v>
      </c>
      <c r="Q2392" s="64"/>
      <c r="R2392" s="64">
        <v>6</v>
      </c>
      <c r="S2392" s="130">
        <v>7</v>
      </c>
      <c r="T2392" s="35" t="s">
        <v>933</v>
      </c>
      <c r="U2392" s="131">
        <f>(12900*6)+(12750*7)</f>
        <v>166650</v>
      </c>
      <c r="V2392" s="9" t="s">
        <v>10</v>
      </c>
      <c r="W2392" s="10" t="s">
        <v>107</v>
      </c>
      <c r="X2392" s="9" t="s">
        <v>1311</v>
      </c>
      <c r="Z2392" s="31"/>
      <c r="AA2392" s="31"/>
    </row>
    <row r="2393" spans="1:74" s="4" customFormat="1" ht="80.099999999999994" customHeight="1" x14ac:dyDescent="0.25">
      <c r="A2393" s="9">
        <f t="shared" si="745"/>
        <v>2314</v>
      </c>
      <c r="B2393" s="9">
        <f t="shared" si="746"/>
        <v>12</v>
      </c>
      <c r="C2393" s="9" t="s">
        <v>109</v>
      </c>
      <c r="D2393" s="10" t="s">
        <v>1305</v>
      </c>
      <c r="E2393" s="9" t="s">
        <v>1339</v>
      </c>
      <c r="F2393" s="129" t="s">
        <v>1340</v>
      </c>
      <c r="G2393" s="129" t="s">
        <v>1341</v>
      </c>
      <c r="H2393" s="75" t="s">
        <v>1345</v>
      </c>
      <c r="I2393" s="129" t="s">
        <v>1346</v>
      </c>
      <c r="J2393" s="9" t="s">
        <v>1324</v>
      </c>
      <c r="K2393" s="129" t="s">
        <v>1340</v>
      </c>
      <c r="L2393" s="9" t="s">
        <v>8098</v>
      </c>
      <c r="M2393" s="9" t="s">
        <v>8134</v>
      </c>
      <c r="N2393" s="28" t="s">
        <v>6</v>
      </c>
      <c r="O2393" s="9" t="s">
        <v>1344</v>
      </c>
      <c r="P2393" s="79" t="s">
        <v>8</v>
      </c>
      <c r="Q2393" s="64"/>
      <c r="R2393" s="64">
        <v>4</v>
      </c>
      <c r="S2393" s="130">
        <v>4</v>
      </c>
      <c r="T2393" s="35" t="s">
        <v>933</v>
      </c>
      <c r="U2393" s="131">
        <f>(12900*6)+(12750*4)</f>
        <v>128400</v>
      </c>
      <c r="V2393" s="9" t="s">
        <v>10</v>
      </c>
      <c r="W2393" s="10" t="s">
        <v>107</v>
      </c>
      <c r="X2393" s="9" t="s">
        <v>1311</v>
      </c>
      <c r="Z2393" s="31"/>
      <c r="AA2393" s="31"/>
      <c r="AB2393" s="31"/>
      <c r="AC2393" s="31"/>
      <c r="AD2393" s="31"/>
      <c r="AE2393" s="31"/>
      <c r="AF2393" s="31"/>
      <c r="AG2393" s="31"/>
      <c r="AH2393" s="31"/>
      <c r="AI2393" s="31"/>
    </row>
    <row r="2394" spans="1:74" s="4" customFormat="1" ht="80.099999999999994" customHeight="1" x14ac:dyDescent="0.25">
      <c r="A2394" s="9">
        <f t="shared" si="745"/>
        <v>2315</v>
      </c>
      <c r="B2394" s="9">
        <f t="shared" si="746"/>
        <v>13</v>
      </c>
      <c r="C2394" s="9" t="s">
        <v>109</v>
      </c>
      <c r="D2394" s="10" t="s">
        <v>1305</v>
      </c>
      <c r="E2394" s="9" t="s">
        <v>1339</v>
      </c>
      <c r="F2394" s="75" t="s">
        <v>1340</v>
      </c>
      <c r="G2394" s="129" t="s">
        <v>1341</v>
      </c>
      <c r="H2394" s="75" t="s">
        <v>1347</v>
      </c>
      <c r="I2394" s="129" t="s">
        <v>1348</v>
      </c>
      <c r="J2394" s="9" t="s">
        <v>1324</v>
      </c>
      <c r="K2394" s="75" t="s">
        <v>1340</v>
      </c>
      <c r="L2394" s="9" t="s">
        <v>8099</v>
      </c>
      <c r="M2394" s="9" t="s">
        <v>8136</v>
      </c>
      <c r="N2394" s="28" t="s">
        <v>6</v>
      </c>
      <c r="O2394" s="9" t="s">
        <v>1344</v>
      </c>
      <c r="P2394" s="79" t="s">
        <v>8</v>
      </c>
      <c r="Q2394" s="64"/>
      <c r="R2394" s="64">
        <v>6</v>
      </c>
      <c r="S2394" s="130">
        <v>5</v>
      </c>
      <c r="T2394" s="35" t="s">
        <v>933</v>
      </c>
      <c r="U2394" s="131">
        <f>(12900*6)+(12750*5)</f>
        <v>141150</v>
      </c>
      <c r="V2394" s="9" t="s">
        <v>10</v>
      </c>
      <c r="W2394" s="10" t="s">
        <v>107</v>
      </c>
      <c r="X2394" s="9" t="s">
        <v>1311</v>
      </c>
      <c r="Z2394" s="31"/>
      <c r="AA2394" s="31"/>
      <c r="AB2394" s="31"/>
      <c r="AC2394" s="31"/>
      <c r="AD2394" s="31"/>
      <c r="AE2394" s="31"/>
      <c r="AF2394" s="31"/>
      <c r="AG2394" s="31"/>
      <c r="AH2394" s="31"/>
      <c r="AI2394" s="31"/>
    </row>
    <row r="2395" spans="1:74" s="4" customFormat="1" ht="80.099999999999994" customHeight="1" x14ac:dyDescent="0.25">
      <c r="A2395" s="9">
        <f t="shared" si="745"/>
        <v>2316</v>
      </c>
      <c r="B2395" s="9">
        <f t="shared" si="746"/>
        <v>14</v>
      </c>
      <c r="C2395" s="9" t="s">
        <v>109</v>
      </c>
      <c r="D2395" s="10" t="s">
        <v>1305</v>
      </c>
      <c r="E2395" s="9" t="s">
        <v>1339</v>
      </c>
      <c r="F2395" s="129" t="s">
        <v>1349</v>
      </c>
      <c r="G2395" s="129" t="s">
        <v>1341</v>
      </c>
      <c r="H2395" s="75" t="s">
        <v>1350</v>
      </c>
      <c r="I2395" s="129" t="s">
        <v>1351</v>
      </c>
      <c r="J2395" s="9" t="s">
        <v>1324</v>
      </c>
      <c r="K2395" s="129" t="s">
        <v>1349</v>
      </c>
      <c r="L2395" s="9" t="s">
        <v>8100</v>
      </c>
      <c r="M2395" s="9" t="s">
        <v>8137</v>
      </c>
      <c r="N2395" s="28" t="s">
        <v>6</v>
      </c>
      <c r="O2395" s="9" t="s">
        <v>1344</v>
      </c>
      <c r="P2395" s="79" t="s">
        <v>8</v>
      </c>
      <c r="Q2395" s="64"/>
      <c r="R2395" s="64">
        <v>6</v>
      </c>
      <c r="S2395" s="130">
        <v>4</v>
      </c>
      <c r="T2395" s="35" t="s">
        <v>933</v>
      </c>
      <c r="U2395" s="131">
        <f>(12900*6)+(12750*4)</f>
        <v>128400</v>
      </c>
      <c r="V2395" s="9" t="s">
        <v>10</v>
      </c>
      <c r="W2395" s="10" t="s">
        <v>107</v>
      </c>
      <c r="X2395" s="9" t="s">
        <v>1311</v>
      </c>
      <c r="Z2395" s="31"/>
      <c r="AA2395" s="31"/>
      <c r="AB2395" s="31"/>
      <c r="AC2395" s="31"/>
      <c r="AD2395" s="31"/>
      <c r="AE2395" s="31"/>
      <c r="AF2395" s="31"/>
      <c r="AG2395" s="31"/>
      <c r="AH2395" s="31"/>
      <c r="AI2395" s="31"/>
    </row>
    <row r="2396" spans="1:74" s="4" customFormat="1" ht="80.099999999999994" customHeight="1" x14ac:dyDescent="0.25">
      <c r="A2396" s="9">
        <f t="shared" si="745"/>
        <v>2317</v>
      </c>
      <c r="B2396" s="9">
        <f t="shared" si="746"/>
        <v>15</v>
      </c>
      <c r="C2396" s="9" t="s">
        <v>109</v>
      </c>
      <c r="D2396" s="10" t="s">
        <v>1305</v>
      </c>
      <c r="E2396" s="9" t="s">
        <v>1339</v>
      </c>
      <c r="F2396" s="129" t="s">
        <v>1340</v>
      </c>
      <c r="G2396" s="129" t="s">
        <v>1341</v>
      </c>
      <c r="H2396" s="75" t="s">
        <v>17</v>
      </c>
      <c r="I2396" s="129" t="s">
        <v>1352</v>
      </c>
      <c r="J2396" s="9" t="s">
        <v>1324</v>
      </c>
      <c r="K2396" s="129" t="s">
        <v>1340</v>
      </c>
      <c r="L2396" s="9" t="s">
        <v>8101</v>
      </c>
      <c r="M2396" s="9" t="s">
        <v>8138</v>
      </c>
      <c r="N2396" s="28" t="s">
        <v>6</v>
      </c>
      <c r="O2396" s="9" t="s">
        <v>1344</v>
      </c>
      <c r="P2396" s="79" t="s">
        <v>8</v>
      </c>
      <c r="Q2396" s="64"/>
      <c r="R2396" s="64">
        <v>5</v>
      </c>
      <c r="S2396" s="130">
        <v>7</v>
      </c>
      <c r="T2396" s="35" t="s">
        <v>933</v>
      </c>
      <c r="U2396" s="131">
        <f>(12900*5)+(12750*7)</f>
        <v>153750</v>
      </c>
      <c r="V2396" s="9" t="s">
        <v>10</v>
      </c>
      <c r="W2396" s="10" t="s">
        <v>107</v>
      </c>
      <c r="X2396" s="9" t="s">
        <v>1311</v>
      </c>
      <c r="Z2396" s="31"/>
      <c r="AA2396" s="31"/>
      <c r="AB2396" s="31"/>
      <c r="AC2396" s="31"/>
      <c r="AD2396" s="31"/>
      <c r="AE2396" s="31"/>
      <c r="AF2396" s="31"/>
      <c r="AG2396" s="31"/>
      <c r="AH2396" s="31"/>
      <c r="AI2396" s="31"/>
    </row>
    <row r="2397" spans="1:74" s="4" customFormat="1" ht="80.099999999999994" customHeight="1" x14ac:dyDescent="0.25">
      <c r="A2397" s="9">
        <f t="shared" si="745"/>
        <v>2318</v>
      </c>
      <c r="B2397" s="9">
        <f t="shared" si="746"/>
        <v>16</v>
      </c>
      <c r="C2397" s="9" t="s">
        <v>109</v>
      </c>
      <c r="D2397" s="10" t="s">
        <v>1305</v>
      </c>
      <c r="E2397" s="9" t="s">
        <v>1339</v>
      </c>
      <c r="F2397" s="129" t="s">
        <v>1340</v>
      </c>
      <c r="G2397" s="129" t="s">
        <v>1341</v>
      </c>
      <c r="H2397" s="75" t="s">
        <v>214</v>
      </c>
      <c r="I2397" s="129" t="s">
        <v>1353</v>
      </c>
      <c r="J2397" s="9" t="s">
        <v>1324</v>
      </c>
      <c r="K2397" s="129" t="s">
        <v>1340</v>
      </c>
      <c r="L2397" s="9" t="s">
        <v>8102</v>
      </c>
      <c r="M2397" s="9" t="s">
        <v>8139</v>
      </c>
      <c r="N2397" s="28" t="s">
        <v>6</v>
      </c>
      <c r="O2397" s="9" t="s">
        <v>1344</v>
      </c>
      <c r="P2397" s="79" t="s">
        <v>8</v>
      </c>
      <c r="Q2397" s="64"/>
      <c r="R2397" s="64">
        <v>5</v>
      </c>
      <c r="S2397" s="169">
        <v>7.5</v>
      </c>
      <c r="T2397" s="35" t="s">
        <v>933</v>
      </c>
      <c r="U2397" s="131">
        <f>(12900*5)+(12750*7.5)</f>
        <v>160125</v>
      </c>
      <c r="V2397" s="9" t="s">
        <v>10</v>
      </c>
      <c r="W2397" s="10" t="s">
        <v>107</v>
      </c>
      <c r="X2397" s="9" t="s">
        <v>1311</v>
      </c>
      <c r="AB2397" s="31"/>
      <c r="AC2397" s="31"/>
      <c r="AD2397" s="31"/>
      <c r="AE2397" s="31"/>
      <c r="AF2397" s="31"/>
      <c r="AG2397" s="31"/>
      <c r="AH2397" s="31"/>
      <c r="AI2397" s="31"/>
    </row>
    <row r="2398" spans="1:74" s="31" customFormat="1" ht="80.099999999999994" customHeight="1" x14ac:dyDescent="0.25">
      <c r="A2398" s="9">
        <f t="shared" si="745"/>
        <v>2319</v>
      </c>
      <c r="B2398" s="9">
        <f t="shared" si="746"/>
        <v>17</v>
      </c>
      <c r="C2398" s="9" t="s">
        <v>109</v>
      </c>
      <c r="D2398" s="10" t="s">
        <v>1305</v>
      </c>
      <c r="E2398" s="9" t="s">
        <v>1339</v>
      </c>
      <c r="F2398" s="75" t="s">
        <v>1354</v>
      </c>
      <c r="G2398" s="75" t="s">
        <v>1355</v>
      </c>
      <c r="H2398" s="75" t="s">
        <v>1356</v>
      </c>
      <c r="I2398" s="129" t="s">
        <v>1357</v>
      </c>
      <c r="J2398" s="9" t="s">
        <v>1324</v>
      </c>
      <c r="K2398" s="75" t="s">
        <v>1354</v>
      </c>
      <c r="L2398" s="9" t="s">
        <v>8103</v>
      </c>
      <c r="M2398" s="9" t="s">
        <v>8140</v>
      </c>
      <c r="N2398" s="28" t="s">
        <v>6</v>
      </c>
      <c r="O2398" s="9" t="s">
        <v>1344</v>
      </c>
      <c r="P2398" s="79" t="s">
        <v>8</v>
      </c>
      <c r="Q2398" s="64"/>
      <c r="R2398" s="64">
        <v>2</v>
      </c>
      <c r="S2398" s="169">
        <v>7.5</v>
      </c>
      <c r="T2398" s="35" t="s">
        <v>933</v>
      </c>
      <c r="U2398" s="131">
        <f>(12900*2)+(12750*7.5)</f>
        <v>121425</v>
      </c>
      <c r="V2398" s="9" t="s">
        <v>10</v>
      </c>
      <c r="W2398" s="10" t="s">
        <v>107</v>
      </c>
      <c r="X2398" s="9" t="s">
        <v>1311</v>
      </c>
      <c r="Y2398" s="4"/>
      <c r="Z2398" s="4"/>
      <c r="AA2398" s="4"/>
    </row>
    <row r="2399" spans="1:74" s="31" customFormat="1" ht="80.099999999999994" customHeight="1" x14ac:dyDescent="0.25">
      <c r="A2399" s="9">
        <f t="shared" si="745"/>
        <v>2320</v>
      </c>
      <c r="B2399" s="9">
        <f t="shared" si="746"/>
        <v>18</v>
      </c>
      <c r="C2399" s="9" t="s">
        <v>109</v>
      </c>
      <c r="D2399" s="10" t="s">
        <v>1305</v>
      </c>
      <c r="E2399" s="9" t="s">
        <v>1339</v>
      </c>
      <c r="F2399" s="129" t="s">
        <v>1340</v>
      </c>
      <c r="G2399" s="129" t="s">
        <v>1341</v>
      </c>
      <c r="H2399" s="75" t="s">
        <v>17</v>
      </c>
      <c r="I2399" s="129" t="s">
        <v>1358</v>
      </c>
      <c r="J2399" s="9" t="s">
        <v>1324</v>
      </c>
      <c r="K2399" s="129" t="s">
        <v>1340</v>
      </c>
      <c r="L2399" s="9" t="s">
        <v>8104</v>
      </c>
      <c r="M2399" s="9" t="s">
        <v>8141</v>
      </c>
      <c r="N2399" s="28" t="s">
        <v>6</v>
      </c>
      <c r="O2399" s="9" t="s">
        <v>1344</v>
      </c>
      <c r="P2399" s="79" t="s">
        <v>8</v>
      </c>
      <c r="Q2399" s="64"/>
      <c r="R2399" s="64">
        <v>6</v>
      </c>
      <c r="S2399" s="130">
        <v>4</v>
      </c>
      <c r="T2399" s="35" t="s">
        <v>933</v>
      </c>
      <c r="U2399" s="131">
        <f t="shared" ref="U2399:U2410" si="747">(12900*6)+(12750*4)</f>
        <v>128400</v>
      </c>
      <c r="V2399" s="9" t="s">
        <v>10</v>
      </c>
      <c r="W2399" s="10" t="s">
        <v>107</v>
      </c>
      <c r="X2399" s="9" t="s">
        <v>1311</v>
      </c>
      <c r="Y2399" s="4"/>
      <c r="Z2399" s="4"/>
      <c r="AA2399" s="4"/>
    </row>
    <row r="2400" spans="1:74" s="31" customFormat="1" ht="80.099999999999994" customHeight="1" x14ac:dyDescent="0.25">
      <c r="A2400" s="9">
        <f t="shared" si="745"/>
        <v>2321</v>
      </c>
      <c r="B2400" s="9">
        <f t="shared" si="746"/>
        <v>19</v>
      </c>
      <c r="C2400" s="9" t="s">
        <v>109</v>
      </c>
      <c r="D2400" s="10" t="s">
        <v>1305</v>
      </c>
      <c r="E2400" s="9" t="s">
        <v>1339</v>
      </c>
      <c r="F2400" s="129" t="s">
        <v>1340</v>
      </c>
      <c r="G2400" s="129" t="s">
        <v>1341</v>
      </c>
      <c r="H2400" s="75" t="s">
        <v>1359</v>
      </c>
      <c r="I2400" s="129" t="s">
        <v>1360</v>
      </c>
      <c r="J2400" s="9" t="s">
        <v>1324</v>
      </c>
      <c r="K2400" s="129" t="s">
        <v>1340</v>
      </c>
      <c r="L2400" s="9" t="s">
        <v>8105</v>
      </c>
      <c r="M2400" s="9" t="s">
        <v>8142</v>
      </c>
      <c r="N2400" s="28" t="s">
        <v>6</v>
      </c>
      <c r="O2400" s="9" t="s">
        <v>1344</v>
      </c>
      <c r="P2400" s="79" t="s">
        <v>8</v>
      </c>
      <c r="Q2400" s="64"/>
      <c r="R2400" s="64">
        <v>5</v>
      </c>
      <c r="S2400" s="169">
        <v>3.5</v>
      </c>
      <c r="T2400" s="35" t="s">
        <v>933</v>
      </c>
      <c r="U2400" s="131">
        <f>(12900*6)+(12750*3.5)</f>
        <v>122025</v>
      </c>
      <c r="V2400" s="9" t="s">
        <v>10</v>
      </c>
      <c r="W2400" s="10" t="s">
        <v>107</v>
      </c>
      <c r="X2400" s="9" t="s">
        <v>1311</v>
      </c>
      <c r="Y2400" s="4"/>
      <c r="Z2400" s="4"/>
      <c r="AA2400" s="4"/>
      <c r="AB2400" s="4"/>
      <c r="AC2400" s="4"/>
      <c r="AD2400" s="4"/>
    </row>
    <row r="2401" spans="1:74" s="4" customFormat="1" ht="80.099999999999994" customHeight="1" x14ac:dyDescent="0.25">
      <c r="A2401" s="9">
        <f t="shared" si="745"/>
        <v>2322</v>
      </c>
      <c r="B2401" s="9">
        <f t="shared" si="746"/>
        <v>20</v>
      </c>
      <c r="C2401" s="9" t="s">
        <v>109</v>
      </c>
      <c r="D2401" s="10" t="s">
        <v>1305</v>
      </c>
      <c r="E2401" s="9" t="s">
        <v>1339</v>
      </c>
      <c r="F2401" s="129" t="s">
        <v>1340</v>
      </c>
      <c r="G2401" s="129" t="s">
        <v>1341</v>
      </c>
      <c r="H2401" s="75" t="s">
        <v>1361</v>
      </c>
      <c r="I2401" s="129" t="s">
        <v>1362</v>
      </c>
      <c r="J2401" s="9" t="s">
        <v>1324</v>
      </c>
      <c r="K2401" s="129" t="s">
        <v>1340</v>
      </c>
      <c r="L2401" s="9" t="s">
        <v>8106</v>
      </c>
      <c r="M2401" s="9" t="s">
        <v>8143</v>
      </c>
      <c r="N2401" s="28" t="s">
        <v>6</v>
      </c>
      <c r="O2401" s="9" t="s">
        <v>1344</v>
      </c>
      <c r="P2401" s="79" t="s">
        <v>8</v>
      </c>
      <c r="Q2401" s="64"/>
      <c r="R2401" s="64">
        <v>4</v>
      </c>
      <c r="S2401" s="170">
        <v>4.75</v>
      </c>
      <c r="T2401" s="35" t="s">
        <v>933</v>
      </c>
      <c r="U2401" s="131">
        <f>(12900*4)+(12750*4.75)</f>
        <v>112162.5</v>
      </c>
      <c r="V2401" s="9" t="s">
        <v>10</v>
      </c>
      <c r="W2401" s="10" t="s">
        <v>107</v>
      </c>
      <c r="X2401" s="9" t="s">
        <v>1311</v>
      </c>
    </row>
    <row r="2402" spans="1:74" s="4" customFormat="1" ht="80.099999999999994" customHeight="1" x14ac:dyDescent="0.25">
      <c r="A2402" s="9">
        <f t="shared" si="745"/>
        <v>2323</v>
      </c>
      <c r="B2402" s="9">
        <f t="shared" si="746"/>
        <v>21</v>
      </c>
      <c r="C2402" s="9" t="s">
        <v>109</v>
      </c>
      <c r="D2402" s="10" t="s">
        <v>1305</v>
      </c>
      <c r="E2402" s="9" t="s">
        <v>1306</v>
      </c>
      <c r="F2402" s="75" t="s">
        <v>1363</v>
      </c>
      <c r="G2402" s="75" t="s">
        <v>1363</v>
      </c>
      <c r="H2402" s="101" t="s">
        <v>1364</v>
      </c>
      <c r="I2402" s="129" t="s">
        <v>1365</v>
      </c>
      <c r="J2402" s="9" t="s">
        <v>1324</v>
      </c>
      <c r="K2402" s="75" t="s">
        <v>1363</v>
      </c>
      <c r="L2402" s="9" t="s">
        <v>608</v>
      </c>
      <c r="M2402" s="9" t="s">
        <v>608</v>
      </c>
      <c r="N2402" s="28" t="s">
        <v>6</v>
      </c>
      <c r="O2402" s="9" t="s">
        <v>1310</v>
      </c>
      <c r="P2402" s="79" t="s">
        <v>8</v>
      </c>
      <c r="Q2402" s="64"/>
      <c r="R2402" s="46">
        <v>1.5</v>
      </c>
      <c r="S2402" s="130">
        <v>4</v>
      </c>
      <c r="T2402" s="35" t="s">
        <v>933</v>
      </c>
      <c r="U2402" s="131">
        <f>(12900*1.5)+(12750*4)</f>
        <v>70350</v>
      </c>
      <c r="V2402" s="9" t="s">
        <v>10</v>
      </c>
      <c r="W2402" s="10" t="s">
        <v>107</v>
      </c>
      <c r="X2402" s="9" t="s">
        <v>1311</v>
      </c>
    </row>
    <row r="2403" spans="1:74" s="4" customFormat="1" ht="80.099999999999994" customHeight="1" x14ac:dyDescent="0.25">
      <c r="A2403" s="9">
        <f t="shared" si="745"/>
        <v>2324</v>
      </c>
      <c r="B2403" s="9">
        <f t="shared" si="746"/>
        <v>22</v>
      </c>
      <c r="C2403" s="9" t="s">
        <v>109</v>
      </c>
      <c r="D2403" s="10" t="s">
        <v>1305</v>
      </c>
      <c r="E2403" s="9" t="s">
        <v>1339</v>
      </c>
      <c r="F2403" s="129" t="s">
        <v>1366</v>
      </c>
      <c r="G2403" s="75" t="s">
        <v>1367</v>
      </c>
      <c r="H2403" s="101" t="s">
        <v>1368</v>
      </c>
      <c r="I2403" s="129" t="s">
        <v>1369</v>
      </c>
      <c r="J2403" s="9" t="s">
        <v>1324</v>
      </c>
      <c r="K2403" s="129" t="s">
        <v>1366</v>
      </c>
      <c r="L2403" s="9" t="s">
        <v>8107</v>
      </c>
      <c r="M2403" s="9" t="s">
        <v>8144</v>
      </c>
      <c r="N2403" s="28" t="s">
        <v>6</v>
      </c>
      <c r="O2403" s="9" t="s">
        <v>1344</v>
      </c>
      <c r="P2403" s="79" t="s">
        <v>8</v>
      </c>
      <c r="Q2403" s="64"/>
      <c r="R2403" s="64">
        <v>2</v>
      </c>
      <c r="S2403" s="170">
        <v>2.25</v>
      </c>
      <c r="T2403" s="35" t="s">
        <v>933</v>
      </c>
      <c r="U2403" s="131">
        <f>(12900*2)+(12750*2.25)</f>
        <v>54487.5</v>
      </c>
      <c r="V2403" s="9" t="s">
        <v>10</v>
      </c>
      <c r="W2403" s="10" t="s">
        <v>107</v>
      </c>
      <c r="X2403" s="9" t="s">
        <v>1311</v>
      </c>
    </row>
    <row r="2404" spans="1:74" s="4" customFormat="1" ht="80.099999999999994" customHeight="1" x14ac:dyDescent="0.25">
      <c r="A2404" s="9">
        <f t="shared" si="745"/>
        <v>2325</v>
      </c>
      <c r="B2404" s="9">
        <f t="shared" si="746"/>
        <v>23</v>
      </c>
      <c r="C2404" s="9" t="s">
        <v>109</v>
      </c>
      <c r="D2404" s="10" t="s">
        <v>1305</v>
      </c>
      <c r="E2404" s="9" t="s">
        <v>1306</v>
      </c>
      <c r="F2404" s="129" t="s">
        <v>1370</v>
      </c>
      <c r="G2404" s="129" t="s">
        <v>1371</v>
      </c>
      <c r="H2404" s="101" t="s">
        <v>1372</v>
      </c>
      <c r="I2404" s="129" t="s">
        <v>1373</v>
      </c>
      <c r="J2404" s="9" t="s">
        <v>1324</v>
      </c>
      <c r="K2404" s="129" t="s">
        <v>1370</v>
      </c>
      <c r="L2404" s="9">
        <v>26.061906</v>
      </c>
      <c r="M2404" s="9">
        <v>62.677599999999998</v>
      </c>
      <c r="N2404" s="28" t="s">
        <v>6</v>
      </c>
      <c r="O2404" s="9" t="s">
        <v>1310</v>
      </c>
      <c r="P2404" s="79" t="s">
        <v>8</v>
      </c>
      <c r="Q2404" s="64"/>
      <c r="R2404" s="64">
        <v>2</v>
      </c>
      <c r="S2404" s="130">
        <v>2</v>
      </c>
      <c r="T2404" s="35" t="s">
        <v>933</v>
      </c>
      <c r="U2404" s="131">
        <f>(12900*2)+(12750*2)</f>
        <v>51300</v>
      </c>
      <c r="V2404" s="9" t="s">
        <v>10</v>
      </c>
      <c r="W2404" s="10" t="s">
        <v>107</v>
      </c>
      <c r="X2404" s="9" t="s">
        <v>1311</v>
      </c>
    </row>
    <row r="2405" spans="1:74" s="4" customFormat="1" ht="80.099999999999994" customHeight="1" x14ac:dyDescent="0.25">
      <c r="A2405" s="9">
        <f t="shared" si="745"/>
        <v>2326</v>
      </c>
      <c r="B2405" s="9">
        <f t="shared" si="746"/>
        <v>24</v>
      </c>
      <c r="C2405" s="9" t="s">
        <v>109</v>
      </c>
      <c r="D2405" s="10" t="s">
        <v>1305</v>
      </c>
      <c r="E2405" s="9" t="s">
        <v>1306</v>
      </c>
      <c r="F2405" s="129" t="s">
        <v>1374</v>
      </c>
      <c r="G2405" s="129" t="s">
        <v>1332</v>
      </c>
      <c r="H2405" s="101" t="s">
        <v>1375</v>
      </c>
      <c r="I2405" s="129" t="s">
        <v>1376</v>
      </c>
      <c r="J2405" s="9" t="s">
        <v>1324</v>
      </c>
      <c r="K2405" s="129" t="s">
        <v>1374</v>
      </c>
      <c r="L2405" s="9">
        <v>26.004519999999999</v>
      </c>
      <c r="M2405" s="9">
        <v>63.043641000000001</v>
      </c>
      <c r="N2405" s="28" t="s">
        <v>6</v>
      </c>
      <c r="O2405" s="9" t="s">
        <v>1310</v>
      </c>
      <c r="P2405" s="79" t="s">
        <v>8</v>
      </c>
      <c r="Q2405" s="64"/>
      <c r="R2405" s="64">
        <v>5</v>
      </c>
      <c r="S2405" s="130">
        <v>4</v>
      </c>
      <c r="T2405" s="35" t="s">
        <v>933</v>
      </c>
      <c r="U2405" s="131">
        <f>(12900*5)+(12750*4)</f>
        <v>115500</v>
      </c>
      <c r="V2405" s="9" t="s">
        <v>10</v>
      </c>
      <c r="W2405" s="10" t="s">
        <v>107</v>
      </c>
      <c r="X2405" s="9" t="s">
        <v>1311</v>
      </c>
    </row>
    <row r="2406" spans="1:74" s="4" customFormat="1" ht="80.099999999999994" customHeight="1" x14ac:dyDescent="0.25">
      <c r="A2406" s="9">
        <f t="shared" si="745"/>
        <v>2327</v>
      </c>
      <c r="B2406" s="9">
        <f t="shared" si="746"/>
        <v>25</v>
      </c>
      <c r="C2406" s="9" t="s">
        <v>109</v>
      </c>
      <c r="D2406" s="10" t="s">
        <v>1305</v>
      </c>
      <c r="E2406" s="9" t="s">
        <v>1339</v>
      </c>
      <c r="F2406" s="75" t="s">
        <v>1377</v>
      </c>
      <c r="G2406" s="75" t="s">
        <v>1367</v>
      </c>
      <c r="H2406" s="75" t="s">
        <v>1378</v>
      </c>
      <c r="I2406" s="129" t="s">
        <v>1379</v>
      </c>
      <c r="J2406" s="9" t="s">
        <v>1324</v>
      </c>
      <c r="K2406" s="75" t="s">
        <v>1377</v>
      </c>
      <c r="L2406" s="9" t="s">
        <v>8108</v>
      </c>
      <c r="M2406" s="9" t="s">
        <v>8145</v>
      </c>
      <c r="N2406" s="28" t="s">
        <v>6</v>
      </c>
      <c r="O2406" s="9" t="s">
        <v>1344</v>
      </c>
      <c r="P2406" s="79" t="s">
        <v>8</v>
      </c>
      <c r="Q2406" s="64"/>
      <c r="R2406" s="64">
        <v>6</v>
      </c>
      <c r="S2406" s="130">
        <v>5</v>
      </c>
      <c r="T2406" s="35" t="s">
        <v>933</v>
      </c>
      <c r="U2406" s="131">
        <f>(12900*6)+(12750*5)</f>
        <v>141150</v>
      </c>
      <c r="V2406" s="9" t="s">
        <v>10</v>
      </c>
      <c r="W2406" s="10" t="s">
        <v>107</v>
      </c>
      <c r="X2406" s="9" t="s">
        <v>1311</v>
      </c>
    </row>
    <row r="2407" spans="1:74" s="4" customFormat="1" ht="80.099999999999994" customHeight="1" x14ac:dyDescent="0.25">
      <c r="A2407" s="9">
        <f t="shared" si="745"/>
        <v>2328</v>
      </c>
      <c r="B2407" s="9">
        <f t="shared" si="746"/>
        <v>26</v>
      </c>
      <c r="C2407" s="9" t="s">
        <v>109</v>
      </c>
      <c r="D2407" s="10" t="s">
        <v>1305</v>
      </c>
      <c r="E2407" s="9" t="s">
        <v>1306</v>
      </c>
      <c r="F2407" s="129" t="s">
        <v>1380</v>
      </c>
      <c r="G2407" s="129" t="s">
        <v>1380</v>
      </c>
      <c r="H2407" s="75" t="s">
        <v>958</v>
      </c>
      <c r="I2407" s="129" t="s">
        <v>1381</v>
      </c>
      <c r="J2407" s="9" t="s">
        <v>1324</v>
      </c>
      <c r="K2407" s="129" t="s">
        <v>1380</v>
      </c>
      <c r="L2407" s="9">
        <v>26.032781</v>
      </c>
      <c r="M2407" s="9">
        <v>63.103234999999998</v>
      </c>
      <c r="N2407" s="28" t="s">
        <v>6</v>
      </c>
      <c r="O2407" s="9" t="s">
        <v>1310</v>
      </c>
      <c r="P2407" s="79" t="s">
        <v>8</v>
      </c>
      <c r="Q2407" s="64"/>
      <c r="R2407" s="64">
        <v>2</v>
      </c>
      <c r="S2407" s="169">
        <v>2.5</v>
      </c>
      <c r="T2407" s="35" t="s">
        <v>933</v>
      </c>
      <c r="U2407" s="131">
        <f>(12900*2)+(12750*2.5)</f>
        <v>57675</v>
      </c>
      <c r="V2407" s="9" t="s">
        <v>10</v>
      </c>
      <c r="W2407" s="10" t="s">
        <v>107</v>
      </c>
      <c r="X2407" s="9" t="s">
        <v>1311</v>
      </c>
    </row>
    <row r="2408" spans="1:74" s="4" customFormat="1" ht="80.099999999999994" customHeight="1" x14ac:dyDescent="0.25">
      <c r="A2408" s="9">
        <f t="shared" si="745"/>
        <v>2329</v>
      </c>
      <c r="B2408" s="9">
        <f t="shared" si="746"/>
        <v>27</v>
      </c>
      <c r="C2408" s="9" t="s">
        <v>109</v>
      </c>
      <c r="D2408" s="10" t="s">
        <v>1305</v>
      </c>
      <c r="E2408" s="9" t="s">
        <v>1339</v>
      </c>
      <c r="F2408" s="129" t="s">
        <v>1382</v>
      </c>
      <c r="G2408" s="129" t="s">
        <v>1383</v>
      </c>
      <c r="H2408" s="75" t="s">
        <v>1384</v>
      </c>
      <c r="I2408" s="129" t="s">
        <v>1385</v>
      </c>
      <c r="J2408" s="9" t="s">
        <v>1324</v>
      </c>
      <c r="K2408" s="129" t="s">
        <v>1382</v>
      </c>
      <c r="L2408" s="9" t="s">
        <v>8109</v>
      </c>
      <c r="M2408" s="9" t="s">
        <v>8146</v>
      </c>
      <c r="N2408" s="28" t="s">
        <v>6</v>
      </c>
      <c r="O2408" s="9" t="s">
        <v>1344</v>
      </c>
      <c r="P2408" s="79" t="s">
        <v>8</v>
      </c>
      <c r="Q2408" s="64"/>
      <c r="R2408" s="64">
        <v>5</v>
      </c>
      <c r="S2408" s="169">
        <v>3.5</v>
      </c>
      <c r="T2408" s="35" t="s">
        <v>933</v>
      </c>
      <c r="U2408" s="131">
        <f>(12900*5)+(12750*3.5)</f>
        <v>109125</v>
      </c>
      <c r="V2408" s="9" t="s">
        <v>10</v>
      </c>
      <c r="W2408" s="10" t="s">
        <v>107</v>
      </c>
      <c r="X2408" s="9" t="s">
        <v>1311</v>
      </c>
    </row>
    <row r="2409" spans="1:74" s="4" customFormat="1" ht="80.099999999999994" customHeight="1" x14ac:dyDescent="0.25">
      <c r="A2409" s="9">
        <f t="shared" si="745"/>
        <v>2330</v>
      </c>
      <c r="B2409" s="9">
        <f t="shared" si="746"/>
        <v>28</v>
      </c>
      <c r="C2409" s="9" t="s">
        <v>109</v>
      </c>
      <c r="D2409" s="10" t="s">
        <v>1305</v>
      </c>
      <c r="E2409" s="9" t="s">
        <v>1306</v>
      </c>
      <c r="F2409" s="129" t="s">
        <v>1312</v>
      </c>
      <c r="G2409" s="129" t="s">
        <v>1312</v>
      </c>
      <c r="H2409" s="101" t="s">
        <v>1386</v>
      </c>
      <c r="I2409" s="171" t="s">
        <v>1387</v>
      </c>
      <c r="J2409" s="9" t="s">
        <v>1324</v>
      </c>
      <c r="K2409" s="171" t="s">
        <v>1312</v>
      </c>
      <c r="L2409" s="9" t="s">
        <v>8110</v>
      </c>
      <c r="M2409" s="9" t="s">
        <v>8147</v>
      </c>
      <c r="N2409" s="9" t="s">
        <v>6</v>
      </c>
      <c r="O2409" s="9" t="s">
        <v>1310</v>
      </c>
      <c r="P2409" s="79" t="s">
        <v>8</v>
      </c>
      <c r="Q2409" s="64"/>
      <c r="R2409" s="64">
        <v>2</v>
      </c>
      <c r="S2409" s="170">
        <v>4.75</v>
      </c>
      <c r="T2409" s="35" t="s">
        <v>933</v>
      </c>
      <c r="U2409" s="131">
        <f>(12900*2)+(12750*4.75)</f>
        <v>86362.5</v>
      </c>
      <c r="V2409" s="9" t="s">
        <v>10</v>
      </c>
      <c r="W2409" s="10" t="s">
        <v>107</v>
      </c>
      <c r="X2409" s="9" t="s">
        <v>1311</v>
      </c>
    </row>
    <row r="2410" spans="1:74" s="4" customFormat="1" ht="80.099999999999994" customHeight="1" x14ac:dyDescent="0.25">
      <c r="A2410" s="9">
        <f t="shared" si="745"/>
        <v>2331</v>
      </c>
      <c r="B2410" s="9">
        <f t="shared" si="746"/>
        <v>29</v>
      </c>
      <c r="C2410" s="9" t="s">
        <v>109</v>
      </c>
      <c r="D2410" s="10" t="s">
        <v>1305</v>
      </c>
      <c r="E2410" s="9" t="s">
        <v>1339</v>
      </c>
      <c r="F2410" s="75" t="s">
        <v>1388</v>
      </c>
      <c r="G2410" s="75" t="s">
        <v>1367</v>
      </c>
      <c r="H2410" s="75" t="s">
        <v>1389</v>
      </c>
      <c r="I2410" s="129" t="s">
        <v>1390</v>
      </c>
      <c r="J2410" s="9" t="s">
        <v>1324</v>
      </c>
      <c r="K2410" s="75" t="s">
        <v>1388</v>
      </c>
      <c r="L2410" s="9" t="s">
        <v>8111</v>
      </c>
      <c r="M2410" s="9" t="s">
        <v>8148</v>
      </c>
      <c r="N2410" s="28" t="s">
        <v>6</v>
      </c>
      <c r="O2410" s="9" t="s">
        <v>1344</v>
      </c>
      <c r="P2410" s="79" t="s">
        <v>8</v>
      </c>
      <c r="Q2410" s="64"/>
      <c r="R2410" s="64">
        <v>6</v>
      </c>
      <c r="S2410" s="130">
        <v>4</v>
      </c>
      <c r="T2410" s="35" t="s">
        <v>933</v>
      </c>
      <c r="U2410" s="131">
        <f t="shared" si="747"/>
        <v>128400</v>
      </c>
      <c r="V2410" s="9" t="s">
        <v>10</v>
      </c>
      <c r="W2410" s="10" t="s">
        <v>107</v>
      </c>
      <c r="X2410" s="9" t="s">
        <v>1311</v>
      </c>
    </row>
    <row r="2411" spans="1:74" s="31" customFormat="1" ht="80.099999999999994" customHeight="1" x14ac:dyDescent="0.25">
      <c r="A2411" s="9">
        <f t="shared" si="745"/>
        <v>2332</v>
      </c>
      <c r="B2411" s="9">
        <f t="shared" si="746"/>
        <v>30</v>
      </c>
      <c r="C2411" s="28" t="s">
        <v>109</v>
      </c>
      <c r="D2411" s="10" t="s">
        <v>1305</v>
      </c>
      <c r="E2411" s="28" t="s">
        <v>1339</v>
      </c>
      <c r="F2411" s="121" t="s">
        <v>1388</v>
      </c>
      <c r="G2411" s="47" t="s">
        <v>1367</v>
      </c>
      <c r="H2411" s="101" t="s">
        <v>636</v>
      </c>
      <c r="I2411" s="121" t="s">
        <v>1391</v>
      </c>
      <c r="J2411" s="28" t="s">
        <v>1324</v>
      </c>
      <c r="K2411" s="121" t="s">
        <v>1388</v>
      </c>
      <c r="L2411" s="9" t="s">
        <v>8112</v>
      </c>
      <c r="M2411" s="9" t="s">
        <v>8149</v>
      </c>
      <c r="N2411" s="28" t="s">
        <v>6</v>
      </c>
      <c r="O2411" s="28" t="s">
        <v>1344</v>
      </c>
      <c r="P2411" s="79" t="s">
        <v>8</v>
      </c>
      <c r="Q2411" s="41"/>
      <c r="R2411" s="41">
        <v>4</v>
      </c>
      <c r="S2411" s="236">
        <v>3.5</v>
      </c>
      <c r="T2411" s="34" t="s">
        <v>933</v>
      </c>
      <c r="U2411" s="131">
        <f>(12900*4)+(12750*3.5)</f>
        <v>96225</v>
      </c>
      <c r="V2411" s="28" t="s">
        <v>10</v>
      </c>
      <c r="W2411" s="10" t="s">
        <v>107</v>
      </c>
      <c r="X2411" s="9" t="s">
        <v>1311</v>
      </c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  <c r="AN2411" s="4"/>
      <c r="AO2411" s="4"/>
      <c r="AP2411" s="4"/>
      <c r="AQ2411" s="4"/>
      <c r="AR2411" s="4"/>
      <c r="AS2411" s="4"/>
      <c r="AT2411" s="4"/>
      <c r="AU2411" s="4"/>
      <c r="AV2411" s="4"/>
      <c r="AW2411" s="4"/>
      <c r="AX2411" s="4"/>
      <c r="AY2411" s="4"/>
      <c r="AZ2411" s="4"/>
      <c r="BA2411" s="4"/>
      <c r="BB2411" s="4"/>
      <c r="BC2411" s="4"/>
      <c r="BD2411" s="4"/>
      <c r="BE2411" s="4"/>
      <c r="BF2411" s="4"/>
      <c r="BG2411" s="4"/>
      <c r="BH2411" s="4"/>
      <c r="BI2411" s="4"/>
      <c r="BJ2411" s="4"/>
      <c r="BK2411" s="4"/>
      <c r="BL2411" s="4"/>
      <c r="BM2411" s="4"/>
      <c r="BN2411" s="4"/>
      <c r="BO2411" s="4"/>
      <c r="BP2411" s="4"/>
      <c r="BQ2411" s="4"/>
      <c r="BR2411" s="4"/>
      <c r="BS2411" s="4"/>
      <c r="BT2411" s="4"/>
      <c r="BU2411" s="4"/>
      <c r="BV2411" s="4"/>
    </row>
    <row r="2412" spans="1:74" s="4" customFormat="1" ht="80.099999999999994" customHeight="1" x14ac:dyDescent="0.25">
      <c r="A2412" s="9">
        <f t="shared" si="745"/>
        <v>2333</v>
      </c>
      <c r="B2412" s="9">
        <f t="shared" si="746"/>
        <v>31</v>
      </c>
      <c r="C2412" s="9" t="s">
        <v>109</v>
      </c>
      <c r="D2412" s="10" t="s">
        <v>1305</v>
      </c>
      <c r="E2412" s="9" t="s">
        <v>1339</v>
      </c>
      <c r="F2412" s="129" t="s">
        <v>1367</v>
      </c>
      <c r="G2412" s="129" t="s">
        <v>1367</v>
      </c>
      <c r="H2412" s="101" t="s">
        <v>1392</v>
      </c>
      <c r="I2412" s="129" t="s">
        <v>1393</v>
      </c>
      <c r="J2412" s="9" t="s">
        <v>1324</v>
      </c>
      <c r="K2412" s="129" t="s">
        <v>1367</v>
      </c>
      <c r="L2412" s="9" t="s">
        <v>8113</v>
      </c>
      <c r="M2412" s="9" t="s">
        <v>8150</v>
      </c>
      <c r="N2412" s="28" t="s">
        <v>6</v>
      </c>
      <c r="O2412" s="9" t="s">
        <v>1344</v>
      </c>
      <c r="P2412" s="79" t="s">
        <v>8</v>
      </c>
      <c r="Q2412" s="64"/>
      <c r="R2412" s="64">
        <v>6</v>
      </c>
      <c r="S2412" s="130"/>
      <c r="T2412" s="35" t="s">
        <v>933</v>
      </c>
      <c r="U2412" s="131">
        <f>(12900*R2412)</f>
        <v>77400</v>
      </c>
      <c r="V2412" s="9" t="s">
        <v>10</v>
      </c>
      <c r="W2412" s="10" t="s">
        <v>107</v>
      </c>
      <c r="X2412" s="9" t="s">
        <v>1311</v>
      </c>
    </row>
    <row r="2413" spans="1:74" s="4" customFormat="1" ht="80.099999999999994" customHeight="1" x14ac:dyDescent="0.25">
      <c r="A2413" s="9">
        <f t="shared" si="745"/>
        <v>2334</v>
      </c>
      <c r="B2413" s="9">
        <f t="shared" si="746"/>
        <v>32</v>
      </c>
      <c r="C2413" s="9" t="s">
        <v>109</v>
      </c>
      <c r="D2413" s="10" t="s">
        <v>1305</v>
      </c>
      <c r="E2413" s="9" t="s">
        <v>1339</v>
      </c>
      <c r="F2413" s="75" t="s">
        <v>1367</v>
      </c>
      <c r="G2413" s="75" t="s">
        <v>1367</v>
      </c>
      <c r="H2413" s="75" t="s">
        <v>1394</v>
      </c>
      <c r="I2413" s="129" t="s">
        <v>1395</v>
      </c>
      <c r="J2413" s="9" t="s">
        <v>1324</v>
      </c>
      <c r="K2413" s="75" t="s">
        <v>1367</v>
      </c>
      <c r="L2413" s="9" t="s">
        <v>8114</v>
      </c>
      <c r="M2413" s="9" t="s">
        <v>8151</v>
      </c>
      <c r="N2413" s="28" t="s">
        <v>6</v>
      </c>
      <c r="O2413" s="9" t="s">
        <v>1344</v>
      </c>
      <c r="P2413" s="79" t="s">
        <v>8</v>
      </c>
      <c r="Q2413" s="64"/>
      <c r="R2413" s="64">
        <v>2</v>
      </c>
      <c r="S2413" s="130"/>
      <c r="T2413" s="35" t="s">
        <v>933</v>
      </c>
      <c r="U2413" s="131">
        <f t="shared" ref="U2413:U2433" si="748">(12900*R2413)</f>
        <v>25800</v>
      </c>
      <c r="V2413" s="9" t="s">
        <v>10</v>
      </c>
      <c r="W2413" s="10" t="s">
        <v>107</v>
      </c>
      <c r="X2413" s="9" t="s">
        <v>1311</v>
      </c>
    </row>
    <row r="2414" spans="1:74" s="4" customFormat="1" ht="80.099999999999994" customHeight="1" x14ac:dyDescent="0.25">
      <c r="A2414" s="9">
        <f t="shared" si="745"/>
        <v>2335</v>
      </c>
      <c r="B2414" s="9">
        <f t="shared" si="746"/>
        <v>33</v>
      </c>
      <c r="C2414" s="9" t="s">
        <v>109</v>
      </c>
      <c r="D2414" s="10" t="s">
        <v>1305</v>
      </c>
      <c r="E2414" s="9" t="s">
        <v>1339</v>
      </c>
      <c r="F2414" s="129" t="s">
        <v>1396</v>
      </c>
      <c r="G2414" s="129" t="s">
        <v>1349</v>
      </c>
      <c r="H2414" s="75" t="s">
        <v>1397</v>
      </c>
      <c r="I2414" s="129" t="s">
        <v>1398</v>
      </c>
      <c r="J2414" s="9" t="s">
        <v>1324</v>
      </c>
      <c r="K2414" s="129" t="s">
        <v>1396</v>
      </c>
      <c r="L2414" s="9" t="s">
        <v>8170</v>
      </c>
      <c r="M2414" s="9" t="s">
        <v>8152</v>
      </c>
      <c r="N2414" s="28" t="s">
        <v>6</v>
      </c>
      <c r="O2414" s="9" t="s">
        <v>1344</v>
      </c>
      <c r="P2414" s="79" t="s">
        <v>8</v>
      </c>
      <c r="Q2414" s="64"/>
      <c r="R2414" s="64">
        <v>6</v>
      </c>
      <c r="S2414" s="130"/>
      <c r="T2414" s="35" t="s">
        <v>933</v>
      </c>
      <c r="U2414" s="131">
        <f t="shared" si="748"/>
        <v>77400</v>
      </c>
      <c r="V2414" s="9" t="s">
        <v>10</v>
      </c>
      <c r="W2414" s="10" t="s">
        <v>107</v>
      </c>
      <c r="X2414" s="9" t="s">
        <v>1311</v>
      </c>
    </row>
    <row r="2415" spans="1:74" s="4" customFormat="1" ht="80.099999999999994" customHeight="1" x14ac:dyDescent="0.25">
      <c r="A2415" s="9">
        <f t="shared" si="745"/>
        <v>2336</v>
      </c>
      <c r="B2415" s="9">
        <f t="shared" si="746"/>
        <v>34</v>
      </c>
      <c r="C2415" s="9" t="s">
        <v>109</v>
      </c>
      <c r="D2415" s="10" t="s">
        <v>1305</v>
      </c>
      <c r="E2415" s="9" t="s">
        <v>1339</v>
      </c>
      <c r="F2415" s="75" t="s">
        <v>1396</v>
      </c>
      <c r="G2415" s="129" t="s">
        <v>1349</v>
      </c>
      <c r="H2415" s="75" t="s">
        <v>1399</v>
      </c>
      <c r="I2415" s="129" t="s">
        <v>1400</v>
      </c>
      <c r="J2415" s="9" t="s">
        <v>1324</v>
      </c>
      <c r="K2415" s="75" t="s">
        <v>1396</v>
      </c>
      <c r="L2415" s="9" t="s">
        <v>8115</v>
      </c>
      <c r="M2415" s="9" t="s">
        <v>8153</v>
      </c>
      <c r="N2415" s="28" t="s">
        <v>6</v>
      </c>
      <c r="O2415" s="9" t="s">
        <v>1344</v>
      </c>
      <c r="P2415" s="79" t="s">
        <v>8</v>
      </c>
      <c r="Q2415" s="64"/>
      <c r="R2415" s="64">
        <v>4</v>
      </c>
      <c r="S2415" s="130"/>
      <c r="T2415" s="35" t="s">
        <v>933</v>
      </c>
      <c r="U2415" s="131">
        <f t="shared" si="748"/>
        <v>51600</v>
      </c>
      <c r="V2415" s="9" t="s">
        <v>10</v>
      </c>
      <c r="W2415" s="10" t="s">
        <v>107</v>
      </c>
      <c r="X2415" s="9" t="s">
        <v>1311</v>
      </c>
      <c r="BA2415" s="221"/>
      <c r="BB2415" s="221"/>
      <c r="BC2415" s="221"/>
      <c r="BD2415" s="221"/>
      <c r="BE2415" s="221"/>
      <c r="BF2415" s="221"/>
      <c r="BG2415" s="221"/>
      <c r="BH2415" s="221"/>
      <c r="BI2415" s="221"/>
      <c r="BJ2415" s="221"/>
      <c r="BK2415" s="221"/>
      <c r="BL2415" s="221"/>
      <c r="BM2415" s="221"/>
      <c r="BN2415" s="221"/>
      <c r="BO2415" s="221"/>
      <c r="BP2415" s="221"/>
      <c r="BQ2415" s="221"/>
      <c r="BR2415" s="221"/>
      <c r="BS2415" s="221"/>
      <c r="BT2415" s="221"/>
      <c r="BU2415" s="221"/>
      <c r="BV2415" s="221"/>
    </row>
    <row r="2416" spans="1:74" s="4" customFormat="1" ht="80.099999999999994" customHeight="1" x14ac:dyDescent="0.25">
      <c r="A2416" s="9">
        <f t="shared" si="745"/>
        <v>2337</v>
      </c>
      <c r="B2416" s="9">
        <f t="shared" si="746"/>
        <v>35</v>
      </c>
      <c r="C2416" s="9" t="s">
        <v>109</v>
      </c>
      <c r="D2416" s="10" t="s">
        <v>1305</v>
      </c>
      <c r="E2416" s="9" t="s">
        <v>1339</v>
      </c>
      <c r="F2416" s="75" t="s">
        <v>1401</v>
      </c>
      <c r="G2416" s="75" t="s">
        <v>1367</v>
      </c>
      <c r="H2416" s="75" t="s">
        <v>1402</v>
      </c>
      <c r="I2416" s="129" t="s">
        <v>1403</v>
      </c>
      <c r="J2416" s="9" t="s">
        <v>1324</v>
      </c>
      <c r="K2416" s="75" t="s">
        <v>1401</v>
      </c>
      <c r="L2416" s="9" t="s">
        <v>8116</v>
      </c>
      <c r="M2416" s="9" t="s">
        <v>8154</v>
      </c>
      <c r="N2416" s="28" t="s">
        <v>6</v>
      </c>
      <c r="O2416" s="9" t="s">
        <v>1344</v>
      </c>
      <c r="P2416" s="79" t="s">
        <v>8</v>
      </c>
      <c r="Q2416" s="64"/>
      <c r="R2416" s="64">
        <v>10</v>
      </c>
      <c r="S2416" s="130"/>
      <c r="T2416" s="35" t="s">
        <v>933</v>
      </c>
      <c r="U2416" s="131">
        <f t="shared" si="748"/>
        <v>129000</v>
      </c>
      <c r="V2416" s="9" t="s">
        <v>10</v>
      </c>
      <c r="W2416" s="10" t="s">
        <v>107</v>
      </c>
      <c r="X2416" s="9" t="s">
        <v>1311</v>
      </c>
      <c r="BA2416" s="221"/>
      <c r="BB2416" s="221"/>
      <c r="BC2416" s="221"/>
      <c r="BD2416" s="221"/>
      <c r="BE2416" s="221"/>
      <c r="BF2416" s="221"/>
      <c r="BG2416" s="221"/>
      <c r="BH2416" s="221"/>
      <c r="BI2416" s="221"/>
      <c r="BJ2416" s="221"/>
      <c r="BK2416" s="221"/>
      <c r="BL2416" s="221"/>
      <c r="BM2416" s="221"/>
      <c r="BN2416" s="221"/>
      <c r="BO2416" s="221"/>
      <c r="BP2416" s="221"/>
      <c r="BQ2416" s="221"/>
      <c r="BR2416" s="221"/>
      <c r="BS2416" s="221"/>
      <c r="BT2416" s="221"/>
      <c r="BU2416" s="221"/>
      <c r="BV2416" s="221"/>
    </row>
    <row r="2417" spans="1:74" s="4" customFormat="1" ht="80.099999999999994" customHeight="1" x14ac:dyDescent="0.25">
      <c r="A2417" s="9">
        <f t="shared" si="745"/>
        <v>2338</v>
      </c>
      <c r="B2417" s="9">
        <f t="shared" si="746"/>
        <v>36</v>
      </c>
      <c r="C2417" s="9" t="s">
        <v>109</v>
      </c>
      <c r="D2417" s="10" t="s">
        <v>1305</v>
      </c>
      <c r="E2417" s="9" t="s">
        <v>1339</v>
      </c>
      <c r="F2417" s="129" t="s">
        <v>1366</v>
      </c>
      <c r="G2417" s="129" t="s">
        <v>1367</v>
      </c>
      <c r="H2417" s="75" t="s">
        <v>1404</v>
      </c>
      <c r="I2417" s="129" t="s">
        <v>1405</v>
      </c>
      <c r="J2417" s="9" t="s">
        <v>1324</v>
      </c>
      <c r="K2417" s="129" t="s">
        <v>1366</v>
      </c>
      <c r="L2417" s="9" t="s">
        <v>8117</v>
      </c>
      <c r="M2417" s="9" t="s">
        <v>8155</v>
      </c>
      <c r="N2417" s="28" t="s">
        <v>6</v>
      </c>
      <c r="O2417" s="9" t="s">
        <v>1344</v>
      </c>
      <c r="P2417" s="79" t="s">
        <v>8</v>
      </c>
      <c r="Q2417" s="64"/>
      <c r="R2417" s="64">
        <v>5</v>
      </c>
      <c r="S2417" s="130"/>
      <c r="T2417" s="35" t="s">
        <v>933</v>
      </c>
      <c r="U2417" s="131">
        <f t="shared" si="748"/>
        <v>64500</v>
      </c>
      <c r="V2417" s="9" t="s">
        <v>10</v>
      </c>
      <c r="W2417" s="10" t="s">
        <v>107</v>
      </c>
      <c r="X2417" s="9" t="s">
        <v>1311</v>
      </c>
      <c r="BA2417" s="221"/>
      <c r="BB2417" s="221"/>
      <c r="BC2417" s="221"/>
      <c r="BD2417" s="221"/>
      <c r="BE2417" s="221"/>
      <c r="BF2417" s="221"/>
      <c r="BG2417" s="221"/>
      <c r="BH2417" s="221"/>
      <c r="BI2417" s="221"/>
      <c r="BJ2417" s="221"/>
      <c r="BK2417" s="221"/>
      <c r="BL2417" s="221"/>
      <c r="BM2417" s="221"/>
      <c r="BN2417" s="221"/>
      <c r="BO2417" s="221"/>
      <c r="BP2417" s="221"/>
      <c r="BQ2417" s="221"/>
      <c r="BR2417" s="221"/>
      <c r="BS2417" s="221"/>
      <c r="BT2417" s="221"/>
      <c r="BU2417" s="221"/>
      <c r="BV2417" s="221"/>
    </row>
    <row r="2418" spans="1:74" s="4" customFormat="1" ht="80.099999999999994" customHeight="1" x14ac:dyDescent="0.25">
      <c r="A2418" s="9">
        <f t="shared" si="745"/>
        <v>2339</v>
      </c>
      <c r="B2418" s="9">
        <f t="shared" si="746"/>
        <v>37</v>
      </c>
      <c r="C2418" s="9" t="s">
        <v>109</v>
      </c>
      <c r="D2418" s="10" t="s">
        <v>1305</v>
      </c>
      <c r="E2418" s="9" t="s">
        <v>1306</v>
      </c>
      <c r="F2418" s="129" t="s">
        <v>1406</v>
      </c>
      <c r="G2418" s="129" t="s">
        <v>1406</v>
      </c>
      <c r="H2418" s="75" t="s">
        <v>1407</v>
      </c>
      <c r="I2418" s="129" t="s">
        <v>1408</v>
      </c>
      <c r="J2418" s="9" t="s">
        <v>1324</v>
      </c>
      <c r="K2418" s="129" t="s">
        <v>1406</v>
      </c>
      <c r="L2418" s="9">
        <v>26.041108999999999</v>
      </c>
      <c r="M2418" s="9">
        <v>62.816856999999999</v>
      </c>
      <c r="N2418" s="28" t="s">
        <v>6</v>
      </c>
      <c r="O2418" s="9" t="s">
        <v>1310</v>
      </c>
      <c r="P2418" s="79" t="s">
        <v>8</v>
      </c>
      <c r="Q2418" s="64"/>
      <c r="R2418" s="64">
        <v>2</v>
      </c>
      <c r="S2418" s="130"/>
      <c r="T2418" s="35" t="s">
        <v>933</v>
      </c>
      <c r="U2418" s="131">
        <f t="shared" si="748"/>
        <v>25800</v>
      </c>
      <c r="V2418" s="9" t="s">
        <v>10</v>
      </c>
      <c r="W2418" s="10" t="s">
        <v>107</v>
      </c>
      <c r="X2418" s="9" t="s">
        <v>1311</v>
      </c>
    </row>
    <row r="2419" spans="1:74" s="4" customFormat="1" ht="80.099999999999994" customHeight="1" x14ac:dyDescent="0.25">
      <c r="A2419" s="9">
        <f t="shared" si="745"/>
        <v>2340</v>
      </c>
      <c r="B2419" s="9">
        <f t="shared" si="746"/>
        <v>38</v>
      </c>
      <c r="C2419" s="9" t="s">
        <v>109</v>
      </c>
      <c r="D2419" s="10" t="s">
        <v>1305</v>
      </c>
      <c r="E2419" s="9" t="s">
        <v>1306</v>
      </c>
      <c r="F2419" s="75" t="s">
        <v>1409</v>
      </c>
      <c r="G2419" s="75" t="s">
        <v>1332</v>
      </c>
      <c r="H2419" s="75" t="s">
        <v>1410</v>
      </c>
      <c r="I2419" s="129" t="s">
        <v>1411</v>
      </c>
      <c r="J2419" s="9" t="s">
        <v>1324</v>
      </c>
      <c r="K2419" s="75" t="s">
        <v>1409</v>
      </c>
      <c r="L2419" s="9">
        <v>26.006322999999998</v>
      </c>
      <c r="M2419" s="9">
        <v>63.018621000000003</v>
      </c>
      <c r="N2419" s="28" t="s">
        <v>6</v>
      </c>
      <c r="O2419" s="9" t="s">
        <v>1310</v>
      </c>
      <c r="P2419" s="79" t="s">
        <v>8</v>
      </c>
      <c r="Q2419" s="64"/>
      <c r="R2419" s="64">
        <v>1</v>
      </c>
      <c r="S2419" s="130"/>
      <c r="T2419" s="35" t="s">
        <v>933</v>
      </c>
      <c r="U2419" s="131">
        <f t="shared" si="748"/>
        <v>12900</v>
      </c>
      <c r="V2419" s="9" t="s">
        <v>10</v>
      </c>
      <c r="W2419" s="10" t="s">
        <v>107</v>
      </c>
      <c r="X2419" s="9" t="s">
        <v>1311</v>
      </c>
    </row>
    <row r="2420" spans="1:74" s="4" customFormat="1" ht="80.099999999999994" customHeight="1" x14ac:dyDescent="0.25">
      <c r="A2420" s="9">
        <f t="shared" si="745"/>
        <v>2341</v>
      </c>
      <c r="B2420" s="9">
        <f t="shared" si="746"/>
        <v>39</v>
      </c>
      <c r="C2420" s="9" t="s">
        <v>109</v>
      </c>
      <c r="D2420" s="10" t="s">
        <v>1305</v>
      </c>
      <c r="E2420" s="9" t="s">
        <v>1339</v>
      </c>
      <c r="F2420" s="129" t="s">
        <v>1412</v>
      </c>
      <c r="G2420" s="129" t="s">
        <v>1355</v>
      </c>
      <c r="H2420" s="101" t="s">
        <v>1413</v>
      </c>
      <c r="I2420" s="129" t="s">
        <v>1414</v>
      </c>
      <c r="J2420" s="9" t="s">
        <v>1324</v>
      </c>
      <c r="K2420" s="129" t="s">
        <v>1412</v>
      </c>
      <c r="L2420" s="9" t="s">
        <v>8118</v>
      </c>
      <c r="M2420" s="9" t="s">
        <v>8156</v>
      </c>
      <c r="N2420" s="28" t="s">
        <v>6</v>
      </c>
      <c r="O2420" s="9" t="s">
        <v>1344</v>
      </c>
      <c r="P2420" s="79" t="s">
        <v>8</v>
      </c>
      <c r="Q2420" s="64"/>
      <c r="R2420" s="64">
        <v>6</v>
      </c>
      <c r="S2420" s="130"/>
      <c r="T2420" s="35" t="s">
        <v>933</v>
      </c>
      <c r="U2420" s="131">
        <f t="shared" si="748"/>
        <v>77400</v>
      </c>
      <c r="V2420" s="9" t="s">
        <v>10</v>
      </c>
      <c r="W2420" s="10" t="s">
        <v>107</v>
      </c>
      <c r="X2420" s="9" t="s">
        <v>1311</v>
      </c>
    </row>
    <row r="2421" spans="1:74" s="4" customFormat="1" ht="80.099999999999994" customHeight="1" x14ac:dyDescent="0.25">
      <c r="A2421" s="9">
        <f t="shared" si="745"/>
        <v>2342</v>
      </c>
      <c r="B2421" s="9">
        <f t="shared" si="746"/>
        <v>40</v>
      </c>
      <c r="C2421" s="9" t="s">
        <v>109</v>
      </c>
      <c r="D2421" s="10" t="s">
        <v>1305</v>
      </c>
      <c r="E2421" s="9" t="s">
        <v>1339</v>
      </c>
      <c r="F2421" s="129" t="s">
        <v>1412</v>
      </c>
      <c r="G2421" s="129" t="s">
        <v>1355</v>
      </c>
      <c r="H2421" s="75" t="s">
        <v>1415</v>
      </c>
      <c r="I2421" s="129" t="s">
        <v>1416</v>
      </c>
      <c r="J2421" s="9" t="s">
        <v>1324</v>
      </c>
      <c r="K2421" s="129" t="s">
        <v>1412</v>
      </c>
      <c r="L2421" s="9" t="s">
        <v>8119</v>
      </c>
      <c r="M2421" s="9" t="s">
        <v>8157</v>
      </c>
      <c r="N2421" s="28" t="s">
        <v>6</v>
      </c>
      <c r="O2421" s="9" t="s">
        <v>1344</v>
      </c>
      <c r="P2421" s="79" t="s">
        <v>8</v>
      </c>
      <c r="Q2421" s="64"/>
      <c r="R2421" s="64">
        <v>5</v>
      </c>
      <c r="S2421" s="130"/>
      <c r="T2421" s="35" t="s">
        <v>933</v>
      </c>
      <c r="U2421" s="131">
        <f t="shared" si="748"/>
        <v>64500</v>
      </c>
      <c r="V2421" s="9" t="s">
        <v>10</v>
      </c>
      <c r="W2421" s="10" t="s">
        <v>107</v>
      </c>
      <c r="X2421" s="9" t="s">
        <v>1311</v>
      </c>
    </row>
    <row r="2422" spans="1:74" s="4" customFormat="1" ht="80.099999999999994" customHeight="1" x14ac:dyDescent="0.25">
      <c r="A2422" s="9">
        <f t="shared" si="745"/>
        <v>2343</v>
      </c>
      <c r="B2422" s="9">
        <f t="shared" si="746"/>
        <v>41</v>
      </c>
      <c r="C2422" s="9" t="s">
        <v>109</v>
      </c>
      <c r="D2422" s="10" t="s">
        <v>1305</v>
      </c>
      <c r="E2422" s="9" t="s">
        <v>1339</v>
      </c>
      <c r="F2422" s="129" t="s">
        <v>1412</v>
      </c>
      <c r="G2422" s="129" t="s">
        <v>1355</v>
      </c>
      <c r="H2422" s="75" t="s">
        <v>1417</v>
      </c>
      <c r="I2422" s="129" t="s">
        <v>1418</v>
      </c>
      <c r="J2422" s="9" t="s">
        <v>1324</v>
      </c>
      <c r="K2422" s="129" t="s">
        <v>1412</v>
      </c>
      <c r="L2422" s="9" t="s">
        <v>8120</v>
      </c>
      <c r="M2422" s="9" t="s">
        <v>8158</v>
      </c>
      <c r="N2422" s="28" t="s">
        <v>6</v>
      </c>
      <c r="O2422" s="9" t="s">
        <v>1344</v>
      </c>
      <c r="P2422" s="79" t="s">
        <v>8</v>
      </c>
      <c r="Q2422" s="64"/>
      <c r="R2422" s="64">
        <v>4</v>
      </c>
      <c r="S2422" s="130"/>
      <c r="T2422" s="35" t="s">
        <v>933</v>
      </c>
      <c r="U2422" s="131">
        <f t="shared" si="748"/>
        <v>51600</v>
      </c>
      <c r="V2422" s="9" t="s">
        <v>10</v>
      </c>
      <c r="W2422" s="10" t="s">
        <v>107</v>
      </c>
      <c r="X2422" s="9" t="s">
        <v>1311</v>
      </c>
    </row>
    <row r="2423" spans="1:74" s="4" customFormat="1" ht="80.099999999999994" customHeight="1" x14ac:dyDescent="0.25">
      <c r="A2423" s="9">
        <f t="shared" si="745"/>
        <v>2344</v>
      </c>
      <c r="B2423" s="9">
        <f t="shared" si="746"/>
        <v>42</v>
      </c>
      <c r="C2423" s="9" t="s">
        <v>109</v>
      </c>
      <c r="D2423" s="10" t="s">
        <v>1305</v>
      </c>
      <c r="E2423" s="9" t="s">
        <v>1339</v>
      </c>
      <c r="F2423" s="75" t="s">
        <v>1412</v>
      </c>
      <c r="G2423" s="129" t="s">
        <v>1355</v>
      </c>
      <c r="H2423" s="75" t="s">
        <v>1419</v>
      </c>
      <c r="I2423" s="129" t="s">
        <v>1420</v>
      </c>
      <c r="J2423" s="9" t="s">
        <v>1324</v>
      </c>
      <c r="K2423" s="75" t="s">
        <v>1412</v>
      </c>
      <c r="L2423" s="9" t="s">
        <v>8121</v>
      </c>
      <c r="M2423" s="9" t="s">
        <v>8159</v>
      </c>
      <c r="N2423" s="28" t="s">
        <v>6</v>
      </c>
      <c r="O2423" s="9" t="s">
        <v>1344</v>
      </c>
      <c r="P2423" s="79" t="s">
        <v>8</v>
      </c>
      <c r="Q2423" s="64"/>
      <c r="R2423" s="64">
        <v>4</v>
      </c>
      <c r="S2423" s="130"/>
      <c r="T2423" s="35" t="s">
        <v>933</v>
      </c>
      <c r="U2423" s="131">
        <f t="shared" si="748"/>
        <v>51600</v>
      </c>
      <c r="V2423" s="9" t="s">
        <v>10</v>
      </c>
      <c r="W2423" s="10" t="s">
        <v>107</v>
      </c>
      <c r="X2423" s="9" t="s">
        <v>1311</v>
      </c>
    </row>
    <row r="2424" spans="1:74" s="4" customFormat="1" ht="80.099999999999994" customHeight="1" x14ac:dyDescent="0.25">
      <c r="A2424" s="9">
        <f t="shared" si="745"/>
        <v>2345</v>
      </c>
      <c r="B2424" s="9">
        <f t="shared" si="746"/>
        <v>43</v>
      </c>
      <c r="C2424" s="9" t="s">
        <v>109</v>
      </c>
      <c r="D2424" s="10" t="s">
        <v>1305</v>
      </c>
      <c r="E2424" s="9" t="s">
        <v>1339</v>
      </c>
      <c r="F2424" s="129" t="s">
        <v>1412</v>
      </c>
      <c r="G2424" s="129" t="s">
        <v>1355</v>
      </c>
      <c r="H2424" s="75" t="s">
        <v>1421</v>
      </c>
      <c r="I2424" s="129" t="s">
        <v>1422</v>
      </c>
      <c r="J2424" s="9" t="s">
        <v>1324</v>
      </c>
      <c r="K2424" s="129" t="s">
        <v>1412</v>
      </c>
      <c r="L2424" s="9" t="s">
        <v>8122</v>
      </c>
      <c r="M2424" s="9" t="s">
        <v>8160</v>
      </c>
      <c r="N2424" s="28" t="s">
        <v>6</v>
      </c>
      <c r="O2424" s="9" t="s">
        <v>1344</v>
      </c>
      <c r="P2424" s="79" t="s">
        <v>8</v>
      </c>
      <c r="Q2424" s="64"/>
      <c r="R2424" s="64">
        <v>6</v>
      </c>
      <c r="S2424" s="130"/>
      <c r="T2424" s="35" t="s">
        <v>933</v>
      </c>
      <c r="U2424" s="131">
        <f t="shared" si="748"/>
        <v>77400</v>
      </c>
      <c r="V2424" s="9" t="s">
        <v>10</v>
      </c>
      <c r="W2424" s="10" t="s">
        <v>107</v>
      </c>
      <c r="X2424" s="9" t="s">
        <v>1311</v>
      </c>
    </row>
    <row r="2425" spans="1:74" s="4" customFormat="1" ht="80.099999999999994" customHeight="1" x14ac:dyDescent="0.25">
      <c r="A2425" s="9">
        <f t="shared" si="745"/>
        <v>2346</v>
      </c>
      <c r="B2425" s="9">
        <f t="shared" si="746"/>
        <v>44</v>
      </c>
      <c r="C2425" s="9" t="s">
        <v>109</v>
      </c>
      <c r="D2425" s="10" t="s">
        <v>1305</v>
      </c>
      <c r="E2425" s="9" t="s">
        <v>1339</v>
      </c>
      <c r="F2425" s="75" t="s">
        <v>1423</v>
      </c>
      <c r="G2425" s="129" t="s">
        <v>1355</v>
      </c>
      <c r="H2425" s="75" t="s">
        <v>1424</v>
      </c>
      <c r="I2425" s="129" t="s">
        <v>1425</v>
      </c>
      <c r="J2425" s="9" t="s">
        <v>1324</v>
      </c>
      <c r="K2425" s="75" t="s">
        <v>1426</v>
      </c>
      <c r="L2425" s="9" t="s">
        <v>8123</v>
      </c>
      <c r="M2425" s="9" t="s">
        <v>8161</v>
      </c>
      <c r="N2425" s="28" t="s">
        <v>6</v>
      </c>
      <c r="O2425" s="9" t="s">
        <v>1344</v>
      </c>
      <c r="P2425" s="79" t="s">
        <v>8</v>
      </c>
      <c r="Q2425" s="64"/>
      <c r="R2425" s="64">
        <v>6</v>
      </c>
      <c r="S2425" s="130"/>
      <c r="T2425" s="35" t="s">
        <v>933</v>
      </c>
      <c r="U2425" s="131">
        <f t="shared" si="748"/>
        <v>77400</v>
      </c>
      <c r="V2425" s="9" t="s">
        <v>10</v>
      </c>
      <c r="W2425" s="10" t="s">
        <v>107</v>
      </c>
      <c r="X2425" s="9" t="s">
        <v>1311</v>
      </c>
    </row>
    <row r="2426" spans="1:74" s="4" customFormat="1" ht="80.099999999999994" customHeight="1" x14ac:dyDescent="0.25">
      <c r="A2426" s="9">
        <f t="shared" si="745"/>
        <v>2347</v>
      </c>
      <c r="B2426" s="9">
        <f t="shared" si="746"/>
        <v>45</v>
      </c>
      <c r="C2426" s="9" t="s">
        <v>109</v>
      </c>
      <c r="D2426" s="10" t="s">
        <v>1305</v>
      </c>
      <c r="E2426" s="9" t="s">
        <v>1339</v>
      </c>
      <c r="F2426" s="129" t="s">
        <v>1412</v>
      </c>
      <c r="G2426" s="129" t="s">
        <v>1355</v>
      </c>
      <c r="H2426" s="75" t="s">
        <v>1427</v>
      </c>
      <c r="I2426" s="129" t="s">
        <v>1428</v>
      </c>
      <c r="J2426" s="9" t="s">
        <v>1324</v>
      </c>
      <c r="K2426" s="129" t="s">
        <v>1412</v>
      </c>
      <c r="L2426" s="9" t="s">
        <v>8124</v>
      </c>
      <c r="M2426" s="9" t="s">
        <v>8162</v>
      </c>
      <c r="N2426" s="28" t="s">
        <v>6</v>
      </c>
      <c r="O2426" s="9" t="s">
        <v>1344</v>
      </c>
      <c r="P2426" s="79" t="s">
        <v>8</v>
      </c>
      <c r="Q2426" s="64"/>
      <c r="R2426" s="64">
        <v>3</v>
      </c>
      <c r="S2426" s="130"/>
      <c r="T2426" s="35" t="s">
        <v>933</v>
      </c>
      <c r="U2426" s="131">
        <f t="shared" si="748"/>
        <v>38700</v>
      </c>
      <c r="V2426" s="9" t="s">
        <v>10</v>
      </c>
      <c r="W2426" s="10" t="s">
        <v>107</v>
      </c>
      <c r="X2426" s="9" t="s">
        <v>1311</v>
      </c>
    </row>
    <row r="2427" spans="1:74" s="4" customFormat="1" ht="80.099999999999994" customHeight="1" x14ac:dyDescent="0.25">
      <c r="A2427" s="9">
        <f t="shared" si="745"/>
        <v>2348</v>
      </c>
      <c r="B2427" s="9">
        <f t="shared" si="746"/>
        <v>46</v>
      </c>
      <c r="C2427" s="9" t="s">
        <v>109</v>
      </c>
      <c r="D2427" s="10" t="s">
        <v>1305</v>
      </c>
      <c r="E2427" s="9" t="s">
        <v>1339</v>
      </c>
      <c r="F2427" s="129" t="s">
        <v>1429</v>
      </c>
      <c r="G2427" s="129" t="s">
        <v>1349</v>
      </c>
      <c r="H2427" s="75" t="s">
        <v>1430</v>
      </c>
      <c r="I2427" s="129" t="s">
        <v>1431</v>
      </c>
      <c r="J2427" s="9" t="s">
        <v>1324</v>
      </c>
      <c r="K2427" s="129" t="s">
        <v>1429</v>
      </c>
      <c r="L2427" s="9" t="s">
        <v>8125</v>
      </c>
      <c r="M2427" s="9" t="s">
        <v>8163</v>
      </c>
      <c r="N2427" s="28" t="s">
        <v>6</v>
      </c>
      <c r="O2427" s="9" t="s">
        <v>1344</v>
      </c>
      <c r="P2427" s="79" t="s">
        <v>8</v>
      </c>
      <c r="Q2427" s="64"/>
      <c r="R2427" s="64">
        <v>2</v>
      </c>
      <c r="S2427" s="130"/>
      <c r="T2427" s="35" t="s">
        <v>933</v>
      </c>
      <c r="U2427" s="131">
        <f t="shared" si="748"/>
        <v>25800</v>
      </c>
      <c r="V2427" s="9" t="s">
        <v>10</v>
      </c>
      <c r="W2427" s="10" t="s">
        <v>107</v>
      </c>
      <c r="X2427" s="9" t="s">
        <v>1311</v>
      </c>
    </row>
    <row r="2428" spans="1:74" s="4" customFormat="1" ht="80.099999999999994" customHeight="1" x14ac:dyDescent="0.25">
      <c r="A2428" s="9">
        <f t="shared" si="745"/>
        <v>2349</v>
      </c>
      <c r="B2428" s="9">
        <f t="shared" si="746"/>
        <v>47</v>
      </c>
      <c r="C2428" s="9" t="s">
        <v>109</v>
      </c>
      <c r="D2428" s="10" t="s">
        <v>1305</v>
      </c>
      <c r="E2428" s="9" t="s">
        <v>1339</v>
      </c>
      <c r="F2428" s="129" t="s">
        <v>1412</v>
      </c>
      <c r="G2428" s="129" t="s">
        <v>1355</v>
      </c>
      <c r="H2428" s="75" t="s">
        <v>1432</v>
      </c>
      <c r="I2428" s="129" t="s">
        <v>1433</v>
      </c>
      <c r="J2428" s="9" t="s">
        <v>1324</v>
      </c>
      <c r="K2428" s="129" t="s">
        <v>1412</v>
      </c>
      <c r="L2428" s="9" t="s">
        <v>8126</v>
      </c>
      <c r="M2428" s="9" t="s">
        <v>8164</v>
      </c>
      <c r="N2428" s="28" t="s">
        <v>6</v>
      </c>
      <c r="O2428" s="9" t="s">
        <v>1344</v>
      </c>
      <c r="P2428" s="79" t="s">
        <v>8</v>
      </c>
      <c r="Q2428" s="64"/>
      <c r="R2428" s="64">
        <v>6</v>
      </c>
      <c r="S2428" s="130"/>
      <c r="T2428" s="35" t="s">
        <v>933</v>
      </c>
      <c r="U2428" s="131">
        <f t="shared" si="748"/>
        <v>77400</v>
      </c>
      <c r="V2428" s="9" t="s">
        <v>10</v>
      </c>
      <c r="W2428" s="10" t="s">
        <v>107</v>
      </c>
      <c r="X2428" s="9" t="s">
        <v>1311</v>
      </c>
    </row>
    <row r="2429" spans="1:74" s="4" customFormat="1" ht="80.099999999999994" customHeight="1" x14ac:dyDescent="0.25">
      <c r="A2429" s="9">
        <f t="shared" si="745"/>
        <v>2350</v>
      </c>
      <c r="B2429" s="9">
        <f t="shared" si="746"/>
        <v>48</v>
      </c>
      <c r="C2429" s="9" t="s">
        <v>109</v>
      </c>
      <c r="D2429" s="10" t="s">
        <v>1305</v>
      </c>
      <c r="E2429" s="9" t="s">
        <v>1339</v>
      </c>
      <c r="F2429" s="75" t="s">
        <v>1426</v>
      </c>
      <c r="G2429" s="75" t="s">
        <v>1355</v>
      </c>
      <c r="H2429" s="75" t="s">
        <v>1434</v>
      </c>
      <c r="I2429" s="129" t="s">
        <v>1435</v>
      </c>
      <c r="J2429" s="9" t="s">
        <v>1324</v>
      </c>
      <c r="K2429" s="75" t="s">
        <v>1426</v>
      </c>
      <c r="L2429" s="9" t="s">
        <v>8127</v>
      </c>
      <c r="M2429" s="9" t="s">
        <v>8165</v>
      </c>
      <c r="N2429" s="28" t="s">
        <v>6</v>
      </c>
      <c r="O2429" s="9" t="s">
        <v>1344</v>
      </c>
      <c r="P2429" s="79" t="s">
        <v>8</v>
      </c>
      <c r="Q2429" s="64"/>
      <c r="R2429" s="64">
        <v>8</v>
      </c>
      <c r="S2429" s="130"/>
      <c r="T2429" s="35" t="s">
        <v>933</v>
      </c>
      <c r="U2429" s="131">
        <f t="shared" si="748"/>
        <v>103200</v>
      </c>
      <c r="V2429" s="9" t="s">
        <v>10</v>
      </c>
      <c r="W2429" s="10" t="s">
        <v>107</v>
      </c>
      <c r="X2429" s="9" t="s">
        <v>1311</v>
      </c>
    </row>
    <row r="2430" spans="1:74" s="4" customFormat="1" ht="80.099999999999994" customHeight="1" x14ac:dyDescent="0.25">
      <c r="A2430" s="9">
        <f t="shared" si="745"/>
        <v>2351</v>
      </c>
      <c r="B2430" s="9">
        <f t="shared" si="746"/>
        <v>49</v>
      </c>
      <c r="C2430" s="9" t="s">
        <v>109</v>
      </c>
      <c r="D2430" s="10" t="s">
        <v>1305</v>
      </c>
      <c r="E2430" s="9" t="s">
        <v>1339</v>
      </c>
      <c r="F2430" s="129" t="s">
        <v>1412</v>
      </c>
      <c r="G2430" s="75" t="s">
        <v>1355</v>
      </c>
      <c r="H2430" s="75" t="s">
        <v>1436</v>
      </c>
      <c r="I2430" s="129" t="s">
        <v>1437</v>
      </c>
      <c r="J2430" s="9" t="s">
        <v>1324</v>
      </c>
      <c r="K2430" s="129" t="s">
        <v>1412</v>
      </c>
      <c r="L2430" s="9" t="s">
        <v>8128</v>
      </c>
      <c r="M2430" s="9" t="s">
        <v>8169</v>
      </c>
      <c r="N2430" s="28" t="s">
        <v>6</v>
      </c>
      <c r="O2430" s="9" t="s">
        <v>1344</v>
      </c>
      <c r="P2430" s="79" t="s">
        <v>8</v>
      </c>
      <c r="Q2430" s="64"/>
      <c r="R2430" s="64">
        <v>6</v>
      </c>
      <c r="S2430" s="130"/>
      <c r="T2430" s="35" t="s">
        <v>933</v>
      </c>
      <c r="U2430" s="131">
        <f t="shared" si="748"/>
        <v>77400</v>
      </c>
      <c r="V2430" s="9" t="s">
        <v>10</v>
      </c>
      <c r="W2430" s="10" t="s">
        <v>107</v>
      </c>
      <c r="X2430" s="9" t="s">
        <v>1311</v>
      </c>
    </row>
    <row r="2431" spans="1:74" s="4" customFormat="1" ht="80.099999999999994" customHeight="1" x14ac:dyDescent="0.25">
      <c r="A2431" s="9">
        <f t="shared" si="745"/>
        <v>2352</v>
      </c>
      <c r="B2431" s="9">
        <f t="shared" si="746"/>
        <v>50</v>
      </c>
      <c r="C2431" s="9" t="s">
        <v>109</v>
      </c>
      <c r="D2431" s="10" t="s">
        <v>1305</v>
      </c>
      <c r="E2431" s="9" t="s">
        <v>1339</v>
      </c>
      <c r="F2431" s="75" t="s">
        <v>1340</v>
      </c>
      <c r="G2431" s="75" t="s">
        <v>1341</v>
      </c>
      <c r="H2431" s="101" t="s">
        <v>1438</v>
      </c>
      <c r="I2431" s="129" t="s">
        <v>1439</v>
      </c>
      <c r="J2431" s="9" t="s">
        <v>1324</v>
      </c>
      <c r="K2431" s="75" t="s">
        <v>1340</v>
      </c>
      <c r="L2431" s="9" t="s">
        <v>8129</v>
      </c>
      <c r="M2431" s="9" t="s">
        <v>8166</v>
      </c>
      <c r="N2431" s="28" t="s">
        <v>6</v>
      </c>
      <c r="O2431" s="9" t="s">
        <v>1344</v>
      </c>
      <c r="P2431" s="79" t="s">
        <v>8</v>
      </c>
      <c r="Q2431" s="64"/>
      <c r="R2431" s="64">
        <v>6</v>
      </c>
      <c r="S2431" s="130"/>
      <c r="T2431" s="35" t="s">
        <v>933</v>
      </c>
      <c r="U2431" s="131">
        <f t="shared" si="748"/>
        <v>77400</v>
      </c>
      <c r="V2431" s="9" t="s">
        <v>10</v>
      </c>
      <c r="W2431" s="10" t="s">
        <v>107</v>
      </c>
      <c r="X2431" s="9" t="s">
        <v>1311</v>
      </c>
    </row>
    <row r="2432" spans="1:74" s="4" customFormat="1" ht="80.099999999999994" customHeight="1" x14ac:dyDescent="0.25">
      <c r="A2432" s="9">
        <f t="shared" si="745"/>
        <v>2353</v>
      </c>
      <c r="B2432" s="9">
        <f t="shared" si="746"/>
        <v>51</v>
      </c>
      <c r="C2432" s="9" t="s">
        <v>109</v>
      </c>
      <c r="D2432" s="10" t="s">
        <v>1305</v>
      </c>
      <c r="E2432" s="9" t="s">
        <v>1339</v>
      </c>
      <c r="F2432" s="129" t="s">
        <v>1426</v>
      </c>
      <c r="G2432" s="129" t="s">
        <v>1355</v>
      </c>
      <c r="H2432" s="75" t="s">
        <v>1440</v>
      </c>
      <c r="I2432" s="129" t="s">
        <v>1441</v>
      </c>
      <c r="J2432" s="9" t="s">
        <v>1324</v>
      </c>
      <c r="K2432" s="129" t="s">
        <v>1426</v>
      </c>
      <c r="L2432" s="9" t="s">
        <v>8130</v>
      </c>
      <c r="M2432" s="9" t="s">
        <v>8167</v>
      </c>
      <c r="N2432" s="28" t="s">
        <v>6</v>
      </c>
      <c r="O2432" s="9" t="s">
        <v>1344</v>
      </c>
      <c r="P2432" s="79" t="s">
        <v>8</v>
      </c>
      <c r="Q2432" s="64"/>
      <c r="R2432" s="64">
        <v>4</v>
      </c>
      <c r="S2432" s="130"/>
      <c r="T2432" s="35" t="s">
        <v>933</v>
      </c>
      <c r="U2432" s="131">
        <f t="shared" si="748"/>
        <v>51600</v>
      </c>
      <c r="V2432" s="9" t="s">
        <v>10</v>
      </c>
      <c r="W2432" s="10" t="s">
        <v>107</v>
      </c>
      <c r="X2432" s="9" t="s">
        <v>1311</v>
      </c>
    </row>
    <row r="2433" spans="1:74" s="4" customFormat="1" ht="80.099999999999994" customHeight="1" x14ac:dyDescent="0.25">
      <c r="A2433" s="9">
        <f t="shared" si="745"/>
        <v>2354</v>
      </c>
      <c r="B2433" s="9">
        <f t="shared" si="746"/>
        <v>52</v>
      </c>
      <c r="C2433" s="9" t="s">
        <v>109</v>
      </c>
      <c r="D2433" s="10" t="s">
        <v>1305</v>
      </c>
      <c r="E2433" s="9" t="s">
        <v>1339</v>
      </c>
      <c r="F2433" s="75" t="s">
        <v>1442</v>
      </c>
      <c r="G2433" s="129" t="s">
        <v>1355</v>
      </c>
      <c r="H2433" s="75" t="s">
        <v>1443</v>
      </c>
      <c r="I2433" s="129" t="s">
        <v>1444</v>
      </c>
      <c r="J2433" s="9" t="s">
        <v>1324</v>
      </c>
      <c r="K2433" s="75" t="s">
        <v>1442</v>
      </c>
      <c r="L2433" s="9" t="s">
        <v>8131</v>
      </c>
      <c r="M2433" s="9" t="s">
        <v>8168</v>
      </c>
      <c r="N2433" s="28" t="s">
        <v>6</v>
      </c>
      <c r="O2433" s="9" t="s">
        <v>1344</v>
      </c>
      <c r="P2433" s="9" t="s">
        <v>8</v>
      </c>
      <c r="Q2433" s="64"/>
      <c r="R2433" s="64">
        <v>6</v>
      </c>
      <c r="S2433" s="237"/>
      <c r="T2433" s="35" t="s">
        <v>933</v>
      </c>
      <c r="U2433" s="131">
        <f t="shared" si="748"/>
        <v>77400</v>
      </c>
      <c r="V2433" s="9" t="s">
        <v>10</v>
      </c>
      <c r="W2433" s="10" t="s">
        <v>107</v>
      </c>
      <c r="X2433" s="9" t="s">
        <v>1311</v>
      </c>
    </row>
    <row r="2434" spans="1:74" s="4" customFormat="1" ht="80.099999999999994" customHeight="1" x14ac:dyDescent="0.25">
      <c r="F2434" s="124"/>
      <c r="G2434" s="125"/>
      <c r="H2434" s="124"/>
      <c r="I2434" s="125"/>
      <c r="K2434" s="124"/>
      <c r="L2434" s="124"/>
      <c r="N2434" s="126"/>
      <c r="P2434" s="124"/>
      <c r="Q2434" s="233">
        <f>SUM(Q2382:Q2433)</f>
        <v>6</v>
      </c>
      <c r="R2434" s="238">
        <f t="shared" ref="R2434:S2434" si="749">SUM(R2382:R2433)</f>
        <v>192.5</v>
      </c>
      <c r="S2434" s="230">
        <f t="shared" si="749"/>
        <v>151.75</v>
      </c>
    </row>
    <row r="2435" spans="1:74" s="221" customFormat="1" ht="80.099999999999994" customHeight="1" x14ac:dyDescent="0.25">
      <c r="A2435" s="9">
        <f>A2433+1</f>
        <v>2355</v>
      </c>
      <c r="B2435" s="28">
        <v>1</v>
      </c>
      <c r="C2435" s="28" t="s">
        <v>103</v>
      </c>
      <c r="D2435" s="10" t="s">
        <v>1305</v>
      </c>
      <c r="E2435" s="28" t="s">
        <v>1339</v>
      </c>
      <c r="F2435" s="28" t="s">
        <v>1339</v>
      </c>
      <c r="G2435" s="28" t="s">
        <v>1339</v>
      </c>
      <c r="H2435" s="28" t="s">
        <v>979</v>
      </c>
      <c r="I2435" s="145" t="s">
        <v>1445</v>
      </c>
      <c r="J2435" s="28">
        <v>3112331594</v>
      </c>
      <c r="K2435" s="28" t="s">
        <v>1446</v>
      </c>
      <c r="L2435" s="47">
        <v>25.994610000000002</v>
      </c>
      <c r="M2435" s="47">
        <v>63.060180000000003</v>
      </c>
      <c r="N2435" s="47" t="s">
        <v>8</v>
      </c>
      <c r="O2435" s="28" t="s">
        <v>1344</v>
      </c>
      <c r="P2435" s="47" t="s">
        <v>8</v>
      </c>
      <c r="Q2435" s="239">
        <v>2</v>
      </c>
      <c r="R2435" s="122"/>
      <c r="S2435" s="122"/>
      <c r="T2435" s="28" t="s">
        <v>1447</v>
      </c>
      <c r="U2435" s="202">
        <v>35250</v>
      </c>
      <c r="V2435" s="28" t="s">
        <v>10</v>
      </c>
      <c r="W2435" s="10" t="s">
        <v>107</v>
      </c>
      <c r="X2435" s="28" t="s">
        <v>1311</v>
      </c>
      <c r="Y2435" s="31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  <c r="AN2435" s="4"/>
      <c r="AO2435" s="4"/>
      <c r="AP2435" s="4"/>
      <c r="AQ2435" s="4"/>
      <c r="AR2435" s="4"/>
      <c r="AS2435" s="4"/>
      <c r="AT2435" s="4"/>
      <c r="AU2435" s="4"/>
      <c r="AV2435" s="4"/>
      <c r="AW2435" s="4"/>
      <c r="AX2435" s="4"/>
      <c r="AY2435" s="4"/>
      <c r="AZ2435" s="4"/>
      <c r="BA2435" s="4"/>
      <c r="BB2435" s="4"/>
      <c r="BC2435" s="4"/>
      <c r="BD2435" s="4"/>
      <c r="BE2435" s="4"/>
      <c r="BF2435" s="4"/>
      <c r="BG2435" s="4"/>
      <c r="BH2435" s="4"/>
      <c r="BI2435" s="4"/>
      <c r="BJ2435" s="4"/>
      <c r="BK2435" s="4"/>
      <c r="BL2435" s="4"/>
      <c r="BM2435" s="4"/>
      <c r="BN2435" s="4"/>
      <c r="BO2435" s="4"/>
      <c r="BP2435" s="4"/>
      <c r="BQ2435" s="4"/>
      <c r="BR2435" s="4"/>
      <c r="BS2435" s="4"/>
      <c r="BT2435" s="4"/>
      <c r="BU2435" s="4"/>
      <c r="BV2435" s="4"/>
    </row>
    <row r="2436" spans="1:74" s="221" customFormat="1" ht="80.099999999999994" customHeight="1" x14ac:dyDescent="0.25">
      <c r="A2436" s="9">
        <f t="shared" ref="A2436:A2437" si="750">A2435+1</f>
        <v>2356</v>
      </c>
      <c r="B2436" s="28">
        <f>B2435+1</f>
        <v>2</v>
      </c>
      <c r="C2436" s="28" t="s">
        <v>103</v>
      </c>
      <c r="D2436" s="10" t="s">
        <v>1305</v>
      </c>
      <c r="E2436" s="28" t="s">
        <v>1306</v>
      </c>
      <c r="F2436" s="28" t="s">
        <v>1306</v>
      </c>
      <c r="G2436" s="28" t="s">
        <v>1306</v>
      </c>
      <c r="H2436" s="28" t="s">
        <v>1448</v>
      </c>
      <c r="I2436" s="146" t="s">
        <v>1449</v>
      </c>
      <c r="J2436" s="28">
        <v>3458382121</v>
      </c>
      <c r="K2436" s="28" t="s">
        <v>1450</v>
      </c>
      <c r="L2436" s="47">
        <v>26.03471</v>
      </c>
      <c r="M2436" s="47">
        <v>62.854280000000003</v>
      </c>
      <c r="N2436" s="47" t="s">
        <v>8</v>
      </c>
      <c r="O2436" s="28" t="s">
        <v>1310</v>
      </c>
      <c r="P2436" s="240" t="s">
        <v>8</v>
      </c>
      <c r="Q2436" s="239">
        <v>2</v>
      </c>
      <c r="R2436" s="122"/>
      <c r="S2436" s="241"/>
      <c r="T2436" s="28" t="s">
        <v>1447</v>
      </c>
      <c r="U2436" s="202">
        <v>35250</v>
      </c>
      <c r="V2436" s="28" t="s">
        <v>10</v>
      </c>
      <c r="W2436" s="10" t="s">
        <v>107</v>
      </c>
      <c r="X2436" s="28" t="s">
        <v>1311</v>
      </c>
      <c r="Y2436" s="31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  <c r="AN2436" s="4"/>
      <c r="AO2436" s="4"/>
      <c r="AP2436" s="4"/>
      <c r="AQ2436" s="4"/>
      <c r="AR2436" s="4"/>
      <c r="AS2436" s="4"/>
      <c r="AT2436" s="4"/>
      <c r="AU2436" s="4"/>
      <c r="AV2436" s="4"/>
      <c r="AW2436" s="4"/>
      <c r="AX2436" s="4"/>
      <c r="AY2436" s="4"/>
      <c r="AZ2436" s="4"/>
      <c r="BA2436" s="4"/>
      <c r="BB2436" s="4"/>
      <c r="BC2436" s="4"/>
      <c r="BD2436" s="4"/>
      <c r="BE2436" s="4"/>
      <c r="BF2436" s="4"/>
      <c r="BG2436" s="4"/>
      <c r="BH2436" s="4"/>
      <c r="BI2436" s="4"/>
      <c r="BJ2436" s="4"/>
      <c r="BK2436" s="4"/>
      <c r="BL2436" s="4"/>
      <c r="BM2436" s="4"/>
      <c r="BN2436" s="4"/>
      <c r="BO2436" s="4"/>
      <c r="BP2436" s="4"/>
      <c r="BQ2436" s="4"/>
      <c r="BR2436" s="4"/>
      <c r="BS2436" s="4"/>
      <c r="BT2436" s="4"/>
      <c r="BU2436" s="4"/>
      <c r="BV2436" s="4"/>
    </row>
    <row r="2437" spans="1:74" s="221" customFormat="1" ht="80.099999999999994" customHeight="1" x14ac:dyDescent="0.25">
      <c r="A2437" s="9">
        <f t="shared" si="750"/>
        <v>2357</v>
      </c>
      <c r="B2437" s="28">
        <f>B2436+1</f>
        <v>3</v>
      </c>
      <c r="C2437" s="28" t="s">
        <v>103</v>
      </c>
      <c r="D2437" s="10" t="s">
        <v>1305</v>
      </c>
      <c r="E2437" s="28" t="s">
        <v>1306</v>
      </c>
      <c r="F2437" s="28" t="s">
        <v>1451</v>
      </c>
      <c r="G2437" s="28" t="s">
        <v>1451</v>
      </c>
      <c r="H2437" s="28" t="s">
        <v>1452</v>
      </c>
      <c r="I2437" s="145">
        <v>5220563301999</v>
      </c>
      <c r="J2437" s="28">
        <v>3218184023</v>
      </c>
      <c r="K2437" s="28" t="s">
        <v>1451</v>
      </c>
      <c r="L2437" s="47">
        <v>26.049309999999998</v>
      </c>
      <c r="M2437" s="47">
        <v>63.343290000000003</v>
      </c>
      <c r="N2437" s="47" t="s">
        <v>8</v>
      </c>
      <c r="O2437" s="28" t="s">
        <v>1310</v>
      </c>
      <c r="P2437" s="47" t="s">
        <v>8</v>
      </c>
      <c r="Q2437" s="239">
        <v>2</v>
      </c>
      <c r="R2437" s="122"/>
      <c r="S2437" s="242"/>
      <c r="T2437" s="28" t="s">
        <v>1447</v>
      </c>
      <c r="U2437" s="202">
        <v>35250</v>
      </c>
      <c r="V2437" s="28" t="s">
        <v>10</v>
      </c>
      <c r="W2437" s="10" t="s">
        <v>107</v>
      </c>
      <c r="X2437" s="28" t="s">
        <v>1311</v>
      </c>
      <c r="Y2437" s="31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  <c r="AN2437" s="4"/>
      <c r="AO2437" s="4"/>
      <c r="AP2437" s="4"/>
      <c r="AQ2437" s="4"/>
      <c r="AR2437" s="4"/>
      <c r="AS2437" s="4"/>
      <c r="AT2437" s="4"/>
      <c r="AU2437" s="4"/>
      <c r="AV2437" s="4"/>
      <c r="AW2437" s="4"/>
      <c r="AX2437" s="4"/>
      <c r="AY2437" s="4"/>
      <c r="AZ2437" s="4"/>
      <c r="BA2437" s="4"/>
      <c r="BB2437" s="4"/>
      <c r="BC2437" s="4"/>
      <c r="BD2437" s="4"/>
      <c r="BE2437" s="4"/>
      <c r="BF2437" s="4"/>
      <c r="BG2437" s="4"/>
      <c r="BH2437" s="4"/>
      <c r="BI2437" s="4"/>
      <c r="BJ2437" s="4"/>
      <c r="BK2437" s="4"/>
      <c r="BL2437" s="4"/>
      <c r="BM2437" s="4"/>
      <c r="BN2437" s="4"/>
      <c r="BO2437" s="4"/>
      <c r="BP2437" s="4"/>
      <c r="BQ2437" s="4"/>
      <c r="BR2437" s="4"/>
      <c r="BS2437" s="4"/>
      <c r="BT2437" s="4"/>
      <c r="BU2437" s="4"/>
      <c r="BV2437" s="4"/>
    </row>
    <row r="2438" spans="1:74" ht="45" customHeight="1" x14ac:dyDescent="0.25">
      <c r="D2438" s="1"/>
      <c r="F2438" s="4"/>
      <c r="G2438" s="4"/>
      <c r="H2438" s="4"/>
      <c r="I2438" s="133"/>
      <c r="J2438" s="4"/>
      <c r="K2438" s="4"/>
      <c r="L2438" s="4"/>
      <c r="M2438" s="124"/>
      <c r="N2438" s="127"/>
      <c r="P2438" s="127"/>
      <c r="Q2438" s="134">
        <f>Q2437+Q2436+Q2435</f>
        <v>6</v>
      </c>
      <c r="R2438" s="134">
        <f t="shared" ref="R2438:S2438" si="751">R2437+R2436+R2435</f>
        <v>0</v>
      </c>
      <c r="S2438" s="134">
        <f t="shared" si="751"/>
        <v>0</v>
      </c>
      <c r="T2438" s="1"/>
      <c r="U2438" s="1"/>
      <c r="V2438" s="1"/>
      <c r="W2438" s="1"/>
      <c r="X2438" s="1"/>
      <c r="Y2438" s="1"/>
    </row>
    <row r="2439" spans="1:74" x14ac:dyDescent="0.25">
      <c r="D2439" s="1"/>
      <c r="Q2439" s="1"/>
      <c r="T2439" s="1"/>
      <c r="U2439" s="1"/>
      <c r="V2439" s="1"/>
      <c r="W2439" s="1"/>
      <c r="X2439" s="1"/>
      <c r="Y2439" s="1"/>
    </row>
    <row r="2440" spans="1:74" x14ac:dyDescent="0.25">
      <c r="D2440" s="1"/>
      <c r="Q2440" s="1"/>
      <c r="T2440" s="1"/>
      <c r="U2440" s="1"/>
      <c r="V2440" s="1"/>
      <c r="W2440" s="1"/>
      <c r="X2440" s="1"/>
      <c r="Y2440" s="1"/>
    </row>
    <row r="2441" spans="1:74" ht="15.75" thickBot="1" x14ac:dyDescent="0.3">
      <c r="D2441" s="1"/>
      <c r="Q2441" s="30" t="s">
        <v>2319</v>
      </c>
      <c r="R2441" s="30" t="s">
        <v>2320</v>
      </c>
      <c r="S2441" s="30" t="s">
        <v>102</v>
      </c>
      <c r="T2441" s="1"/>
      <c r="U2441" s="1" t="s">
        <v>1560</v>
      </c>
      <c r="V2441" s="1"/>
      <c r="W2441" s="1"/>
      <c r="X2441" s="1"/>
      <c r="Y2441" s="1"/>
    </row>
    <row r="2442" spans="1:74" ht="48.6" customHeight="1" thickBot="1" x14ac:dyDescent="0.3">
      <c r="D2442" s="1"/>
      <c r="P2442" s="4"/>
      <c r="Q2442" s="178">
        <f>Q2375+Q2438+Q2434+Q2381+Q2371+Q2363+Q2354+Q2276+Q2265+Q2262+Q2251+Q2248+Q2207+Q2194+Q2191+Q2094+Q2081+Q2079+Q2072+Q1850+Q1729+Q1723+Q1719+Q1604+Q1602+Q1600+Q1323+Q1318+Q1259+Q1254+Q1247+Q1196+Q1190+Q1186+Q1144+Q1132+Q1130+Q1073+Q1062+Q945+Q696+Q692+Q664+Q653+Q647+Q438+Q219+Q213+Q196+Q171+Q167+Q163+Q130+Q71+Q65+Q62+Q14+Q8+Q2067</f>
        <v>2232.7619999999997</v>
      </c>
      <c r="R2442" s="174">
        <f t="shared" ref="R2442:S2442" si="752">R2375+R2438+R2434+R2381+R2371+R2363+R2354+R2276+R2265+R2262+R2251+R2248+R2207+R2194+R2191+R2094+R2081+R2079+R2072+R1850+R1729+R1723+R1719+R1604+R1602+R1600+R1323+R1318+R1259+R1254+R1247+R1196+R1190+R1186+R1144+R1132+R1130+R1073+R1062+R945+R696+R692+R664+R653+R647+R438+R219+R213+R196+R171+R167+R163+R130+R71+R65+R62+R14+R8+R2067</f>
        <v>2603.5</v>
      </c>
      <c r="S2442" s="178">
        <f t="shared" si="752"/>
        <v>3356.66</v>
      </c>
      <c r="T2442" s="1"/>
      <c r="U2442" s="1"/>
      <c r="V2442" s="1"/>
      <c r="W2442" s="1"/>
      <c r="X2442" s="1"/>
      <c r="Y2442" s="1"/>
    </row>
    <row r="2443" spans="1:74" x14ac:dyDescent="0.25">
      <c r="D2443" s="1"/>
      <c r="P2443" s="4"/>
      <c r="Q2443" s="1"/>
      <c r="T2443" s="1"/>
      <c r="U2443" s="1"/>
      <c r="V2443" s="1"/>
      <c r="W2443" s="1"/>
      <c r="X2443" s="1"/>
      <c r="Y2443" s="1"/>
    </row>
    <row r="2444" spans="1:74" x14ac:dyDescent="0.25">
      <c r="D2444" s="1"/>
      <c r="P2444" s="4"/>
      <c r="Q2444" s="106"/>
      <c r="R2444" s="135"/>
      <c r="T2444" s="1"/>
      <c r="U2444" s="1"/>
      <c r="V2444" s="1"/>
      <c r="W2444" s="1"/>
      <c r="X2444" s="1"/>
      <c r="Y2444" s="1"/>
    </row>
    <row r="2445" spans="1:74" x14ac:dyDescent="0.25">
      <c r="D2445" s="1"/>
      <c r="M2445" s="1">
        <f>2182.8+50</f>
        <v>2232.8000000000002</v>
      </c>
      <c r="Q2445" s="1"/>
      <c r="T2445" s="1"/>
      <c r="U2445" s="1"/>
      <c r="V2445" s="1"/>
      <c r="W2445" s="1"/>
      <c r="X2445" s="1"/>
      <c r="Y2445" s="1"/>
    </row>
    <row r="2446" spans="1:74" x14ac:dyDescent="0.25">
      <c r="D2446" s="1"/>
      <c r="Q2446" s="1"/>
      <c r="T2446" s="1"/>
      <c r="U2446" s="1"/>
      <c r="V2446" s="1"/>
      <c r="W2446" s="1"/>
      <c r="X2446" s="1"/>
      <c r="Y2446" s="1"/>
    </row>
    <row r="2447" spans="1:74" x14ac:dyDescent="0.25">
      <c r="D2447" s="1"/>
      <c r="J2447" s="1">
        <f>2315-2251</f>
        <v>64</v>
      </c>
      <c r="Q2447" s="1"/>
      <c r="T2447" s="1"/>
      <c r="U2447" s="1"/>
      <c r="V2447" s="1"/>
      <c r="W2447" s="1"/>
      <c r="X2447" s="1"/>
      <c r="Y2447" s="1"/>
    </row>
    <row r="2448" spans="1:74" x14ac:dyDescent="0.25">
      <c r="D2448" s="1"/>
      <c r="M2448" s="1">
        <f>2182-240</f>
        <v>1942</v>
      </c>
      <c r="Q2448" s="1"/>
      <c r="T2448" s="1"/>
      <c r="U2448" s="1"/>
      <c r="V2448" s="1"/>
      <c r="W2448" s="1"/>
      <c r="X2448" s="1"/>
      <c r="Y2448" s="1"/>
    </row>
    <row r="2449" spans="4:25" x14ac:dyDescent="0.25">
      <c r="D2449" s="1"/>
      <c r="Q2449" s="1"/>
      <c r="T2449" s="1"/>
      <c r="U2449" s="1"/>
      <c r="V2449" s="1"/>
      <c r="W2449" s="1"/>
      <c r="X2449" s="1"/>
      <c r="Y2449" s="1"/>
    </row>
    <row r="2450" spans="4:25" x14ac:dyDescent="0.25">
      <c r="D2450" s="1"/>
      <c r="Q2450" s="1"/>
      <c r="T2450" s="1"/>
      <c r="U2450" s="1"/>
      <c r="V2450" s="1"/>
      <c r="W2450" s="1"/>
      <c r="X2450" s="1"/>
      <c r="Y2450" s="1"/>
    </row>
    <row r="2451" spans="4:25" x14ac:dyDescent="0.25">
      <c r="D2451" s="1"/>
      <c r="Q2451" s="1"/>
      <c r="T2451" s="1"/>
      <c r="U2451" s="1"/>
      <c r="V2451" s="1"/>
      <c r="W2451" s="1"/>
      <c r="X2451" s="1"/>
      <c r="Y2451" s="1"/>
    </row>
    <row r="2452" spans="4:25" x14ac:dyDescent="0.25">
      <c r="D2452" s="1"/>
      <c r="Q2452" s="1"/>
      <c r="T2452" s="1"/>
      <c r="U2452" s="1"/>
      <c r="V2452" s="1"/>
      <c r="W2452" s="1"/>
      <c r="X2452" s="1"/>
      <c r="Y2452" s="1"/>
    </row>
    <row r="2453" spans="4:25" x14ac:dyDescent="0.25">
      <c r="D2453" s="1"/>
      <c r="Q2453" s="1"/>
      <c r="T2453" s="1"/>
      <c r="U2453" s="1"/>
      <c r="V2453" s="1"/>
      <c r="W2453" s="1"/>
      <c r="X2453" s="1"/>
      <c r="Y2453" s="1"/>
    </row>
    <row r="2454" spans="4:25" x14ac:dyDescent="0.25">
      <c r="D2454" s="1"/>
      <c r="Q2454" s="1"/>
      <c r="T2454" s="1"/>
      <c r="U2454" s="1"/>
      <c r="V2454" s="1"/>
      <c r="W2454" s="1"/>
      <c r="X2454" s="1"/>
      <c r="Y2454" s="1"/>
    </row>
    <row r="2455" spans="4:25" x14ac:dyDescent="0.25">
      <c r="D2455" s="1"/>
      <c r="Q2455" s="1"/>
      <c r="T2455" s="1"/>
      <c r="U2455" s="1"/>
      <c r="V2455" s="1"/>
      <c r="W2455" s="1"/>
      <c r="X2455" s="1"/>
      <c r="Y2455" s="1"/>
    </row>
    <row r="2456" spans="4:25" x14ac:dyDescent="0.25">
      <c r="D2456" s="1"/>
      <c r="Q2456" s="1"/>
      <c r="T2456" s="1"/>
      <c r="U2456" s="1"/>
      <c r="V2456" s="1"/>
      <c r="W2456" s="1"/>
      <c r="X2456" s="1"/>
      <c r="Y2456" s="1"/>
    </row>
    <row r="2457" spans="4:25" x14ac:dyDescent="0.25">
      <c r="D2457" s="1"/>
      <c r="Q2457" s="1"/>
      <c r="T2457" s="1"/>
      <c r="U2457" s="1"/>
      <c r="V2457" s="1"/>
      <c r="W2457" s="1"/>
      <c r="X2457" s="1"/>
      <c r="Y2457" s="1"/>
    </row>
    <row r="2458" spans="4:25" x14ac:dyDescent="0.25">
      <c r="D2458" s="1"/>
      <c r="Q2458" s="1"/>
      <c r="T2458" s="1"/>
      <c r="U2458" s="1"/>
      <c r="V2458" s="1"/>
      <c r="W2458" s="1"/>
      <c r="X2458" s="1"/>
      <c r="Y2458" s="1"/>
    </row>
    <row r="2459" spans="4:25" x14ac:dyDescent="0.25">
      <c r="D2459" s="1"/>
      <c r="Q2459" s="1"/>
      <c r="T2459" s="1"/>
      <c r="U2459" s="1"/>
      <c r="V2459" s="1"/>
      <c r="W2459" s="1"/>
      <c r="X2459" s="1"/>
      <c r="Y2459" s="1"/>
    </row>
    <row r="2460" spans="4:25" x14ac:dyDescent="0.25">
      <c r="D2460" s="1"/>
      <c r="Q2460" s="1"/>
      <c r="T2460" s="1"/>
      <c r="U2460" s="1"/>
      <c r="V2460" s="1"/>
      <c r="W2460" s="1"/>
      <c r="X2460" s="1"/>
      <c r="Y2460" s="1"/>
    </row>
    <row r="2461" spans="4:25" x14ac:dyDescent="0.25">
      <c r="D2461" s="1"/>
      <c r="Q2461" s="1"/>
      <c r="T2461" s="1"/>
      <c r="U2461" s="1"/>
      <c r="V2461" s="1"/>
      <c r="W2461" s="1"/>
      <c r="X2461" s="1"/>
      <c r="Y2461" s="1"/>
    </row>
    <row r="2462" spans="4:25" x14ac:dyDescent="0.25">
      <c r="D2462" s="1"/>
      <c r="Q2462" s="1"/>
      <c r="T2462" s="1"/>
      <c r="U2462" s="1"/>
      <c r="V2462" s="1"/>
      <c r="W2462" s="1"/>
      <c r="X2462" s="1"/>
      <c r="Y2462" s="1"/>
    </row>
    <row r="2463" spans="4:25" x14ac:dyDescent="0.25">
      <c r="D2463" s="1"/>
      <c r="Q2463" s="1"/>
      <c r="T2463" s="1"/>
      <c r="U2463" s="1"/>
      <c r="V2463" s="1"/>
      <c r="W2463" s="1"/>
      <c r="X2463" s="1"/>
      <c r="Y2463" s="1"/>
    </row>
    <row r="2464" spans="4:25" x14ac:dyDescent="0.25">
      <c r="D2464" s="1"/>
      <c r="Q2464" s="1"/>
      <c r="T2464" s="1"/>
      <c r="U2464" s="1"/>
      <c r="V2464" s="1"/>
      <c r="W2464" s="1"/>
      <c r="X2464" s="1"/>
      <c r="Y2464" s="1"/>
    </row>
    <row r="2465" spans="4:28" x14ac:dyDescent="0.25">
      <c r="D2465" s="1"/>
      <c r="Q2465" s="1"/>
      <c r="T2465" s="1"/>
      <c r="U2465" s="1"/>
      <c r="V2465" s="1"/>
      <c r="W2465" s="1"/>
      <c r="X2465" s="1"/>
      <c r="Y2465" s="1"/>
    </row>
    <row r="2466" spans="4:28" x14ac:dyDescent="0.25">
      <c r="D2466" s="1"/>
      <c r="Q2466" s="1"/>
      <c r="T2466" s="1"/>
      <c r="U2466" s="1"/>
      <c r="V2466" s="1"/>
      <c r="W2466" s="1"/>
      <c r="X2466" s="1"/>
      <c r="Y2466" s="1"/>
    </row>
    <row r="2467" spans="4:28" x14ac:dyDescent="0.25">
      <c r="D2467" s="1"/>
      <c r="Q2467" s="1"/>
      <c r="T2467" s="1"/>
      <c r="U2467" s="1"/>
      <c r="V2467" s="1"/>
      <c r="W2467" s="1"/>
      <c r="X2467" s="1"/>
      <c r="Y2467" s="1"/>
    </row>
    <row r="2468" spans="4:28" x14ac:dyDescent="0.25">
      <c r="D2468" s="1"/>
      <c r="P2468" s="244"/>
      <c r="Q2468" s="244"/>
      <c r="R2468" s="244"/>
      <c r="S2468" s="244"/>
      <c r="T2468" s="244"/>
      <c r="U2468" s="244"/>
      <c r="V2468" s="244"/>
      <c r="W2468" s="244"/>
      <c r="X2468" s="244"/>
      <c r="Y2468" s="244"/>
      <c r="Z2468" s="244"/>
      <c r="AA2468" s="244"/>
      <c r="AB2468" s="244"/>
    </row>
    <row r="2469" spans="4:28" x14ac:dyDescent="0.25">
      <c r="D2469" s="1"/>
      <c r="P2469" s="244"/>
      <c r="Q2469" s="244"/>
      <c r="R2469" s="244"/>
      <c r="S2469" s="244"/>
      <c r="T2469" s="244"/>
      <c r="U2469" s="244"/>
      <c r="V2469" s="244"/>
      <c r="W2469" s="244"/>
      <c r="X2469" s="244"/>
      <c r="Y2469" s="244"/>
      <c r="Z2469" s="244"/>
      <c r="AA2469" s="244"/>
      <c r="AB2469" s="244"/>
    </row>
    <row r="2470" spans="4:28" x14ac:dyDescent="0.25">
      <c r="D2470" s="1"/>
      <c r="P2470" s="244"/>
      <c r="Q2470" s="244"/>
      <c r="R2470" s="244"/>
      <c r="S2470" s="244"/>
      <c r="T2470" s="244"/>
      <c r="U2470" s="244"/>
      <c r="V2470" s="244"/>
      <c r="W2470" s="244"/>
      <c r="X2470" s="244"/>
      <c r="Y2470" s="244"/>
      <c r="Z2470" s="244"/>
      <c r="AA2470" s="244"/>
      <c r="AB2470" s="244"/>
    </row>
    <row r="2471" spans="4:28" x14ac:dyDescent="0.25">
      <c r="D2471" s="1"/>
      <c r="P2471" s="244"/>
      <c r="Q2471" s="244"/>
      <c r="R2471" s="244"/>
      <c r="S2471" s="244"/>
      <c r="T2471" s="244"/>
      <c r="U2471" s="244"/>
      <c r="V2471" s="244"/>
      <c r="W2471" s="244"/>
      <c r="X2471" s="244"/>
      <c r="Y2471" s="244"/>
      <c r="Z2471" s="244"/>
      <c r="AA2471" s="244"/>
      <c r="AB2471" s="244"/>
    </row>
    <row r="2472" spans="4:28" x14ac:dyDescent="0.25">
      <c r="D2472" s="1"/>
      <c r="P2472" s="244"/>
      <c r="Q2472" s="244"/>
      <c r="R2472" s="244"/>
      <c r="S2472" s="244"/>
      <c r="T2472" s="244"/>
      <c r="U2472" s="244"/>
      <c r="V2472" s="244"/>
      <c r="W2472" s="244"/>
      <c r="X2472" s="244"/>
      <c r="Y2472" s="244"/>
      <c r="Z2472" s="244"/>
      <c r="AA2472" s="244"/>
      <c r="AB2472" s="244"/>
    </row>
    <row r="2473" spans="4:28" x14ac:dyDescent="0.25">
      <c r="D2473" s="1"/>
      <c r="P2473" s="244"/>
      <c r="Q2473" s="244"/>
      <c r="R2473" s="244"/>
      <c r="S2473" s="244"/>
      <c r="T2473" s="244"/>
      <c r="U2473" s="244"/>
      <c r="V2473" s="244"/>
      <c r="W2473" s="244"/>
      <c r="X2473" s="244"/>
      <c r="Y2473" s="244"/>
      <c r="Z2473" s="244"/>
      <c r="AA2473" s="244"/>
      <c r="AB2473" s="244"/>
    </row>
    <row r="2474" spans="4:28" x14ac:dyDescent="0.25">
      <c r="D2474" s="1"/>
      <c r="P2474" s="244"/>
      <c r="Q2474" s="244"/>
      <c r="R2474" s="244"/>
      <c r="S2474" s="244"/>
      <c r="T2474" s="244"/>
      <c r="U2474" s="244"/>
      <c r="V2474" s="244"/>
      <c r="W2474" s="244"/>
      <c r="X2474" s="244"/>
      <c r="Y2474" s="244"/>
      <c r="Z2474" s="244"/>
      <c r="AA2474" s="244"/>
      <c r="AB2474" s="244"/>
    </row>
    <row r="2475" spans="4:28" x14ac:dyDescent="0.25">
      <c r="D2475" s="1"/>
      <c r="P2475" s="244"/>
      <c r="Q2475" s="244"/>
      <c r="R2475" s="244"/>
      <c r="S2475" s="244"/>
      <c r="T2475" s="244"/>
      <c r="U2475" s="244"/>
      <c r="V2475" s="244"/>
      <c r="W2475" s="244"/>
      <c r="X2475" s="244"/>
      <c r="Y2475" s="244"/>
      <c r="Z2475" s="244"/>
      <c r="AA2475" s="244"/>
      <c r="AB2475" s="244"/>
    </row>
    <row r="2476" spans="4:28" x14ac:dyDescent="0.25">
      <c r="D2476" s="1"/>
      <c r="P2476" s="244"/>
      <c r="Q2476" s="244"/>
      <c r="R2476" s="244"/>
      <c r="S2476" s="244"/>
      <c r="T2476" s="244"/>
      <c r="U2476" s="244"/>
      <c r="V2476" s="244"/>
      <c r="W2476" s="244"/>
      <c r="X2476" s="244"/>
      <c r="Y2476" s="244"/>
      <c r="Z2476" s="244"/>
      <c r="AA2476" s="244"/>
      <c r="AB2476" s="244"/>
    </row>
    <row r="2477" spans="4:28" x14ac:dyDescent="0.25">
      <c r="D2477" s="1"/>
      <c r="P2477" s="244"/>
      <c r="Q2477" s="244"/>
      <c r="R2477" s="244"/>
      <c r="S2477" s="244"/>
      <c r="T2477" s="244"/>
      <c r="U2477" s="244"/>
      <c r="V2477" s="244"/>
      <c r="W2477" s="244"/>
      <c r="X2477" s="244"/>
      <c r="Y2477" s="244"/>
      <c r="Z2477" s="244"/>
      <c r="AA2477" s="244"/>
      <c r="AB2477" s="244"/>
    </row>
    <row r="2478" spans="4:28" x14ac:dyDescent="0.25">
      <c r="D2478" s="1"/>
      <c r="P2478" s="244"/>
      <c r="Q2478" s="244"/>
      <c r="R2478" s="244"/>
      <c r="S2478" s="244"/>
      <c r="T2478" s="244"/>
      <c r="U2478" s="244"/>
      <c r="V2478" s="244"/>
      <c r="W2478" s="244"/>
      <c r="X2478" s="244"/>
      <c r="Y2478" s="244"/>
      <c r="Z2478" s="244"/>
      <c r="AA2478" s="244"/>
      <c r="AB2478" s="244"/>
    </row>
    <row r="2479" spans="4:28" x14ac:dyDescent="0.25">
      <c r="D2479" s="1"/>
      <c r="P2479" s="244"/>
      <c r="Q2479" s="244"/>
      <c r="R2479" s="244"/>
      <c r="S2479" s="244"/>
      <c r="T2479" s="244"/>
      <c r="U2479" s="244"/>
      <c r="V2479" s="244"/>
      <c r="W2479" s="244"/>
      <c r="X2479" s="244"/>
      <c r="Y2479" s="244"/>
      <c r="Z2479" s="244"/>
      <c r="AA2479" s="244"/>
      <c r="AB2479" s="244"/>
    </row>
    <row r="2480" spans="4:28" x14ac:dyDescent="0.25">
      <c r="D2480" s="1"/>
      <c r="P2480" s="244"/>
      <c r="Q2480" s="244"/>
      <c r="R2480" s="244"/>
      <c r="S2480" s="244"/>
      <c r="T2480" s="244"/>
      <c r="U2480" s="244"/>
      <c r="V2480" s="244"/>
      <c r="W2480" s="244"/>
      <c r="X2480" s="244"/>
      <c r="Y2480" s="244"/>
      <c r="Z2480" s="244"/>
      <c r="AA2480" s="244"/>
      <c r="AB2480" s="244"/>
    </row>
    <row r="2481" spans="4:28" x14ac:dyDescent="0.25">
      <c r="D2481" s="1"/>
      <c r="P2481" s="244"/>
      <c r="Q2481" s="244"/>
      <c r="R2481" s="244"/>
      <c r="S2481" s="244"/>
      <c r="T2481" s="244"/>
      <c r="U2481" s="244"/>
      <c r="V2481" s="244"/>
      <c r="W2481" s="244"/>
      <c r="X2481" s="244"/>
      <c r="Y2481" s="244"/>
      <c r="Z2481" s="244"/>
      <c r="AA2481" s="244"/>
      <c r="AB2481" s="244"/>
    </row>
    <row r="2482" spans="4:28" x14ac:dyDescent="0.25">
      <c r="D2482" s="1"/>
      <c r="P2482" s="244"/>
      <c r="Q2482" s="244"/>
      <c r="R2482" s="244"/>
      <c r="S2482" s="244"/>
      <c r="T2482" s="244"/>
      <c r="U2482" s="244"/>
      <c r="V2482" s="244"/>
      <c r="W2482" s="244"/>
      <c r="X2482" s="244"/>
      <c r="Y2482" s="244"/>
      <c r="Z2482" s="244"/>
      <c r="AA2482" s="244"/>
      <c r="AB2482" s="244"/>
    </row>
    <row r="2483" spans="4:28" x14ac:dyDescent="0.25">
      <c r="D2483" s="1"/>
      <c r="P2483" s="244"/>
      <c r="Q2483" s="244"/>
      <c r="R2483" s="244"/>
      <c r="S2483" s="244"/>
      <c r="T2483" s="244"/>
      <c r="U2483" s="244"/>
      <c r="V2483" s="244"/>
      <c r="W2483" s="244"/>
      <c r="X2483" s="244"/>
      <c r="Y2483" s="244"/>
      <c r="Z2483" s="244"/>
      <c r="AA2483" s="244"/>
      <c r="AB2483" s="244"/>
    </row>
    <row r="2484" spans="4:28" x14ac:dyDescent="0.25">
      <c r="D2484" s="1"/>
      <c r="P2484" s="244"/>
      <c r="Q2484" s="244"/>
      <c r="R2484" s="244"/>
      <c r="S2484" s="244"/>
      <c r="T2484" s="244"/>
      <c r="U2484" s="244"/>
      <c r="V2484" s="244"/>
      <c r="W2484" s="244"/>
      <c r="X2484" s="244"/>
      <c r="Y2484" s="244"/>
      <c r="Z2484" s="244"/>
      <c r="AA2484" s="244"/>
      <c r="AB2484" s="244"/>
    </row>
    <row r="2485" spans="4:28" x14ac:dyDescent="0.25">
      <c r="D2485" s="1"/>
      <c r="P2485" s="244"/>
      <c r="Q2485" s="244"/>
      <c r="R2485" s="244"/>
      <c r="S2485" s="244"/>
      <c r="T2485" s="244"/>
      <c r="U2485" s="244"/>
      <c r="V2485" s="244"/>
      <c r="W2485" s="244"/>
      <c r="X2485" s="244"/>
      <c r="Y2485" s="244"/>
      <c r="Z2485" s="244"/>
      <c r="AA2485" s="244"/>
      <c r="AB2485" s="244"/>
    </row>
    <row r="2486" spans="4:28" x14ac:dyDescent="0.25">
      <c r="D2486" s="1"/>
      <c r="P2486" s="244"/>
      <c r="Q2486" s="244"/>
      <c r="R2486" s="244"/>
      <c r="S2486" s="244"/>
      <c r="T2486" s="244"/>
      <c r="U2486" s="244"/>
      <c r="V2486" s="244"/>
      <c r="W2486" s="244"/>
      <c r="X2486" s="244"/>
      <c r="Y2486" s="244"/>
      <c r="Z2486" s="244"/>
      <c r="AA2486" s="244"/>
      <c r="AB2486" s="244"/>
    </row>
    <row r="2487" spans="4:28" x14ac:dyDescent="0.25">
      <c r="D2487" s="1"/>
      <c r="P2487" s="244"/>
      <c r="Q2487" s="244"/>
      <c r="R2487" s="244"/>
      <c r="S2487" s="244"/>
      <c r="T2487" s="244"/>
      <c r="U2487" s="244"/>
      <c r="V2487" s="244"/>
      <c r="W2487" s="244"/>
      <c r="X2487" s="244"/>
      <c r="Y2487" s="244"/>
      <c r="Z2487" s="244"/>
      <c r="AA2487" s="244"/>
      <c r="AB2487" s="244"/>
    </row>
    <row r="2488" spans="4:28" x14ac:dyDescent="0.25">
      <c r="D2488" s="1"/>
      <c r="P2488" s="244"/>
      <c r="Q2488" s="244"/>
      <c r="R2488" s="244"/>
      <c r="S2488" s="244"/>
      <c r="T2488" s="244"/>
      <c r="U2488" s="244"/>
      <c r="V2488" s="244"/>
      <c r="W2488" s="244"/>
      <c r="X2488" s="244"/>
      <c r="Y2488" s="244"/>
      <c r="Z2488" s="244"/>
      <c r="AA2488" s="244"/>
      <c r="AB2488" s="244"/>
    </row>
    <row r="2489" spans="4:28" x14ac:dyDescent="0.25">
      <c r="D2489" s="1"/>
      <c r="P2489" s="244"/>
      <c r="Q2489" s="244"/>
      <c r="R2489" s="244"/>
      <c r="S2489" s="244"/>
      <c r="T2489" s="244"/>
      <c r="U2489" s="244"/>
      <c r="V2489" s="244"/>
      <c r="W2489" s="244"/>
      <c r="X2489" s="244"/>
      <c r="Y2489" s="244"/>
      <c r="Z2489" s="244"/>
      <c r="AA2489" s="244"/>
      <c r="AB2489" s="244"/>
    </row>
    <row r="2490" spans="4:28" x14ac:dyDescent="0.25">
      <c r="D2490" s="1"/>
      <c r="P2490" s="244"/>
      <c r="Q2490" s="244"/>
      <c r="R2490" s="244"/>
      <c r="S2490" s="244"/>
      <c r="T2490" s="244"/>
      <c r="U2490" s="244"/>
      <c r="V2490" s="244"/>
      <c r="W2490" s="244"/>
      <c r="X2490" s="244"/>
      <c r="Y2490" s="244"/>
      <c r="Z2490" s="244"/>
      <c r="AA2490" s="244"/>
      <c r="AB2490" s="244"/>
    </row>
    <row r="2491" spans="4:28" x14ac:dyDescent="0.25">
      <c r="D2491" s="1"/>
      <c r="P2491" s="244"/>
      <c r="Q2491" s="244"/>
      <c r="R2491" s="244"/>
      <c r="S2491" s="244"/>
      <c r="T2491" s="244"/>
      <c r="U2491" s="244"/>
      <c r="V2491" s="244"/>
      <c r="W2491" s="244"/>
      <c r="X2491" s="244"/>
      <c r="Y2491" s="244"/>
      <c r="Z2491" s="244"/>
      <c r="AA2491" s="244"/>
      <c r="AB2491" s="244"/>
    </row>
    <row r="2492" spans="4:28" x14ac:dyDescent="0.25">
      <c r="D2492" s="1"/>
      <c r="P2492" s="244"/>
      <c r="Q2492" s="244"/>
      <c r="R2492" s="244"/>
      <c r="S2492" s="244"/>
      <c r="T2492" s="244"/>
      <c r="U2492" s="244"/>
      <c r="V2492" s="244"/>
      <c r="W2492" s="244"/>
      <c r="X2492" s="244"/>
      <c r="Y2492" s="244"/>
      <c r="Z2492" s="244"/>
      <c r="AA2492" s="244"/>
      <c r="AB2492" s="244"/>
    </row>
    <row r="2493" spans="4:28" x14ac:dyDescent="0.25">
      <c r="D2493" s="1"/>
      <c r="P2493" s="244"/>
      <c r="Q2493" s="244"/>
      <c r="R2493" s="244"/>
      <c r="S2493" s="244"/>
      <c r="T2493" s="244"/>
      <c r="U2493" s="244"/>
      <c r="V2493" s="244"/>
      <c r="W2493" s="244"/>
      <c r="X2493" s="244"/>
      <c r="Y2493" s="244"/>
      <c r="Z2493" s="244"/>
      <c r="AA2493" s="244"/>
      <c r="AB2493" s="244"/>
    </row>
    <row r="2494" spans="4:28" x14ac:dyDescent="0.25">
      <c r="D2494" s="1"/>
      <c r="P2494" s="244"/>
      <c r="Q2494" s="244"/>
      <c r="R2494" s="244"/>
      <c r="S2494" s="244"/>
      <c r="T2494" s="244"/>
      <c r="U2494" s="244"/>
      <c r="V2494" s="244"/>
      <c r="W2494" s="244"/>
      <c r="X2494" s="244"/>
      <c r="Y2494" s="244"/>
      <c r="Z2494" s="244"/>
      <c r="AA2494" s="244"/>
      <c r="AB2494" s="244"/>
    </row>
    <row r="2495" spans="4:28" x14ac:dyDescent="0.25">
      <c r="D2495" s="1"/>
      <c r="P2495" s="244"/>
      <c r="Q2495" s="244"/>
      <c r="R2495" s="244"/>
      <c r="S2495" s="244"/>
      <c r="T2495" s="244"/>
      <c r="U2495" s="244"/>
      <c r="V2495" s="244"/>
      <c r="W2495" s="244"/>
      <c r="X2495" s="244"/>
      <c r="Y2495" s="244"/>
      <c r="Z2495" s="244"/>
      <c r="AA2495" s="244"/>
      <c r="AB2495" s="244"/>
    </row>
    <row r="2496" spans="4:28" x14ac:dyDescent="0.25">
      <c r="D2496" s="1"/>
      <c r="P2496" s="244"/>
      <c r="Q2496" s="244"/>
      <c r="R2496" s="244"/>
      <c r="S2496" s="244"/>
      <c r="T2496" s="244"/>
      <c r="U2496" s="244"/>
      <c r="V2496" s="244"/>
      <c r="W2496" s="244"/>
      <c r="X2496" s="244"/>
      <c r="Y2496" s="244"/>
      <c r="Z2496" s="244"/>
      <c r="AA2496" s="244"/>
      <c r="AB2496" s="244"/>
    </row>
    <row r="2497" spans="4:28" x14ac:dyDescent="0.25">
      <c r="D2497" s="1"/>
      <c r="P2497" s="244"/>
      <c r="Q2497" s="244"/>
      <c r="R2497" s="244"/>
      <c r="S2497" s="244"/>
      <c r="T2497" s="244"/>
      <c r="U2497" s="244"/>
      <c r="V2497" s="244"/>
      <c r="W2497" s="244"/>
      <c r="X2497" s="244"/>
      <c r="Y2497" s="244"/>
      <c r="Z2497" s="244"/>
      <c r="AA2497" s="244"/>
      <c r="AB2497" s="244"/>
    </row>
    <row r="2498" spans="4:28" x14ac:dyDescent="0.25">
      <c r="D2498" s="1"/>
      <c r="P2498" s="244"/>
      <c r="Q2498" s="244"/>
      <c r="R2498" s="244"/>
      <c r="S2498" s="244"/>
      <c r="T2498" s="244"/>
      <c r="U2498" s="244"/>
      <c r="V2498" s="244"/>
      <c r="W2498" s="244"/>
      <c r="X2498" s="244"/>
      <c r="Y2498" s="244"/>
      <c r="Z2498" s="244"/>
      <c r="AA2498" s="244"/>
      <c r="AB2498" s="244"/>
    </row>
    <row r="2499" spans="4:28" x14ac:dyDescent="0.25">
      <c r="D2499" s="1"/>
      <c r="P2499" s="244"/>
      <c r="Q2499" s="244"/>
      <c r="R2499" s="244"/>
      <c r="S2499" s="244"/>
      <c r="T2499" s="244"/>
      <c r="U2499" s="244"/>
      <c r="V2499" s="244"/>
      <c r="W2499" s="244"/>
      <c r="X2499" s="244"/>
      <c r="Y2499" s="244"/>
      <c r="Z2499" s="244"/>
      <c r="AA2499" s="244"/>
      <c r="AB2499" s="244"/>
    </row>
    <row r="2500" spans="4:28" x14ac:dyDescent="0.25">
      <c r="D2500" s="1"/>
      <c r="P2500" s="244"/>
      <c r="Q2500" s="244"/>
      <c r="R2500" s="244"/>
      <c r="S2500" s="244"/>
      <c r="T2500" s="244"/>
      <c r="U2500" s="244"/>
      <c r="V2500" s="244"/>
      <c r="W2500" s="244"/>
      <c r="X2500" s="244"/>
      <c r="Y2500" s="244"/>
      <c r="Z2500" s="244"/>
      <c r="AA2500" s="244"/>
      <c r="AB2500" s="244"/>
    </row>
    <row r="2501" spans="4:28" x14ac:dyDescent="0.25">
      <c r="D2501" s="1"/>
      <c r="P2501" s="244"/>
      <c r="Q2501" s="244"/>
      <c r="R2501" s="244"/>
      <c r="S2501" s="244"/>
      <c r="T2501" s="244"/>
      <c r="U2501" s="244"/>
      <c r="V2501" s="244"/>
      <c r="W2501" s="244"/>
      <c r="X2501" s="244"/>
      <c r="Y2501" s="244"/>
      <c r="Z2501" s="244"/>
      <c r="AA2501" s="244"/>
      <c r="AB2501" s="244"/>
    </row>
    <row r="2502" spans="4:28" x14ac:dyDescent="0.25">
      <c r="D2502" s="1"/>
      <c r="P2502" s="244"/>
      <c r="Q2502" s="244"/>
      <c r="R2502" s="244"/>
      <c r="S2502" s="244"/>
      <c r="T2502" s="244"/>
      <c r="U2502" s="244"/>
      <c r="V2502" s="244"/>
      <c r="W2502" s="244"/>
      <c r="X2502" s="244"/>
      <c r="Y2502" s="244"/>
      <c r="Z2502" s="244"/>
      <c r="AA2502" s="244"/>
      <c r="AB2502" s="244"/>
    </row>
    <row r="2503" spans="4:28" x14ac:dyDescent="0.25">
      <c r="D2503" s="1"/>
      <c r="P2503" s="244"/>
      <c r="Q2503" s="244"/>
      <c r="R2503" s="244"/>
      <c r="S2503" s="244"/>
      <c r="T2503" s="244"/>
      <c r="U2503" s="244"/>
      <c r="V2503" s="244"/>
      <c r="W2503" s="244"/>
      <c r="X2503" s="244"/>
      <c r="Y2503" s="244"/>
      <c r="Z2503" s="244"/>
      <c r="AA2503" s="244"/>
      <c r="AB2503" s="244"/>
    </row>
    <row r="2504" spans="4:28" x14ac:dyDescent="0.25">
      <c r="D2504" s="1"/>
      <c r="P2504" s="244"/>
      <c r="Q2504" s="244"/>
      <c r="R2504" s="244"/>
      <c r="S2504" s="244"/>
      <c r="T2504" s="244"/>
      <c r="U2504" s="244"/>
      <c r="V2504" s="244"/>
      <c r="W2504" s="244"/>
      <c r="X2504" s="244"/>
      <c r="Y2504" s="244"/>
      <c r="Z2504" s="244"/>
      <c r="AA2504" s="244"/>
      <c r="AB2504" s="244"/>
    </row>
    <row r="2505" spans="4:28" x14ac:dyDescent="0.25">
      <c r="D2505" s="1"/>
      <c r="P2505" s="244"/>
      <c r="Q2505" s="244"/>
      <c r="R2505" s="244"/>
      <c r="S2505" s="244"/>
      <c r="T2505" s="244"/>
      <c r="U2505" s="244"/>
      <c r="V2505" s="244"/>
      <c r="W2505" s="244"/>
      <c r="X2505" s="244"/>
      <c r="Y2505" s="244"/>
      <c r="Z2505" s="244"/>
      <c r="AA2505" s="244"/>
      <c r="AB2505" s="244"/>
    </row>
    <row r="2506" spans="4:28" x14ac:dyDescent="0.25">
      <c r="D2506" s="1"/>
      <c r="P2506" s="244"/>
      <c r="Q2506" s="244"/>
      <c r="R2506" s="244"/>
      <c r="S2506" s="244"/>
      <c r="T2506" s="244"/>
      <c r="U2506" s="244"/>
      <c r="V2506" s="244"/>
      <c r="W2506" s="244"/>
      <c r="X2506" s="244"/>
      <c r="Y2506" s="244"/>
      <c r="Z2506" s="244"/>
      <c r="AA2506" s="244"/>
      <c r="AB2506" s="244"/>
    </row>
    <row r="2507" spans="4:28" x14ac:dyDescent="0.25">
      <c r="D2507" s="1"/>
      <c r="P2507" s="244"/>
      <c r="Q2507" s="244"/>
      <c r="R2507" s="244"/>
      <c r="S2507" s="244"/>
      <c r="T2507" s="244"/>
      <c r="U2507" s="244"/>
      <c r="V2507" s="244"/>
      <c r="W2507" s="244"/>
      <c r="X2507" s="244"/>
      <c r="Y2507" s="244"/>
      <c r="Z2507" s="244"/>
      <c r="AA2507" s="244"/>
      <c r="AB2507" s="244"/>
    </row>
    <row r="2508" spans="4:28" x14ac:dyDescent="0.25">
      <c r="D2508" s="1"/>
      <c r="P2508" s="244"/>
      <c r="Q2508" s="244"/>
      <c r="R2508" s="244"/>
      <c r="S2508" s="244"/>
      <c r="T2508" s="244"/>
      <c r="U2508" s="244"/>
      <c r="V2508" s="244"/>
      <c r="W2508" s="244"/>
      <c r="X2508" s="244"/>
      <c r="Y2508" s="244"/>
      <c r="Z2508" s="244"/>
      <c r="AA2508" s="244"/>
      <c r="AB2508" s="244"/>
    </row>
    <row r="2509" spans="4:28" x14ac:dyDescent="0.25">
      <c r="D2509" s="1"/>
      <c r="P2509" s="244"/>
      <c r="Q2509" s="244"/>
      <c r="R2509" s="244"/>
      <c r="S2509" s="244"/>
      <c r="T2509" s="244"/>
      <c r="U2509" s="244"/>
      <c r="V2509" s="244"/>
      <c r="W2509" s="244"/>
      <c r="X2509" s="244"/>
      <c r="Y2509" s="244"/>
      <c r="Z2509" s="244"/>
      <c r="AA2509" s="244"/>
      <c r="AB2509" s="244"/>
    </row>
    <row r="2510" spans="4:28" x14ac:dyDescent="0.25">
      <c r="D2510" s="1"/>
      <c r="P2510" s="244"/>
      <c r="Q2510" s="244"/>
      <c r="R2510" s="244"/>
      <c r="S2510" s="244"/>
      <c r="T2510" s="244"/>
      <c r="U2510" s="244"/>
      <c r="V2510" s="244"/>
      <c r="W2510" s="244"/>
      <c r="X2510" s="244"/>
      <c r="Y2510" s="244"/>
      <c r="Z2510" s="244"/>
      <c r="AA2510" s="244"/>
      <c r="AB2510" s="244"/>
    </row>
    <row r="2511" spans="4:28" x14ac:dyDescent="0.25">
      <c r="D2511" s="1"/>
      <c r="P2511" s="244"/>
      <c r="Q2511" s="244"/>
      <c r="R2511" s="244"/>
      <c r="S2511" s="244"/>
      <c r="T2511" s="244"/>
      <c r="U2511" s="244"/>
      <c r="V2511" s="244"/>
      <c r="W2511" s="244"/>
      <c r="X2511" s="244"/>
      <c r="Y2511" s="244"/>
      <c r="Z2511" s="244"/>
      <c r="AA2511" s="244"/>
      <c r="AB2511" s="244"/>
    </row>
    <row r="2512" spans="4:28" x14ac:dyDescent="0.25">
      <c r="D2512" s="1"/>
      <c r="P2512" s="244"/>
      <c r="Q2512" s="244"/>
      <c r="R2512" s="244"/>
      <c r="S2512" s="244"/>
      <c r="T2512" s="244"/>
      <c r="U2512" s="244"/>
      <c r="V2512" s="244"/>
      <c r="W2512" s="244"/>
      <c r="X2512" s="244"/>
      <c r="Y2512" s="244"/>
      <c r="Z2512" s="244"/>
      <c r="AA2512" s="244"/>
      <c r="AB2512" s="244"/>
    </row>
    <row r="2513" spans="4:28" x14ac:dyDescent="0.25">
      <c r="D2513" s="1"/>
      <c r="P2513" s="244"/>
      <c r="Q2513" s="244"/>
      <c r="R2513" s="244"/>
      <c r="S2513" s="244"/>
      <c r="T2513" s="244"/>
      <c r="U2513" s="244"/>
      <c r="V2513" s="244"/>
      <c r="W2513" s="244"/>
      <c r="X2513" s="244"/>
      <c r="Y2513" s="244"/>
      <c r="Z2513" s="244"/>
      <c r="AA2513" s="244"/>
      <c r="AB2513" s="244"/>
    </row>
    <row r="2514" spans="4:28" x14ac:dyDescent="0.25">
      <c r="D2514" s="1"/>
      <c r="P2514" s="244"/>
      <c r="Q2514" s="244"/>
      <c r="R2514" s="244"/>
      <c r="S2514" s="244"/>
      <c r="T2514" s="244"/>
      <c r="U2514" s="244"/>
      <c r="V2514" s="244"/>
      <c r="W2514" s="244"/>
      <c r="X2514" s="244"/>
      <c r="Y2514" s="244"/>
      <c r="Z2514" s="244"/>
      <c r="AA2514" s="244"/>
      <c r="AB2514" s="244"/>
    </row>
    <row r="2515" spans="4:28" x14ac:dyDescent="0.25">
      <c r="D2515" s="1"/>
      <c r="P2515" s="244"/>
      <c r="Q2515" s="244"/>
      <c r="R2515" s="244"/>
      <c r="S2515" s="244"/>
      <c r="T2515" s="244"/>
      <c r="U2515" s="244"/>
      <c r="V2515" s="244"/>
      <c r="W2515" s="244"/>
      <c r="X2515" s="244"/>
      <c r="Y2515" s="244"/>
      <c r="Z2515" s="244"/>
      <c r="AA2515" s="244"/>
      <c r="AB2515" s="244"/>
    </row>
    <row r="2516" spans="4:28" x14ac:dyDescent="0.25">
      <c r="D2516" s="1"/>
      <c r="P2516" s="244"/>
      <c r="Q2516" s="244"/>
      <c r="R2516" s="244"/>
      <c r="S2516" s="244"/>
      <c r="T2516" s="244"/>
      <c r="U2516" s="244"/>
      <c r="V2516" s="244"/>
      <c r="W2516" s="244"/>
      <c r="X2516" s="244"/>
      <c r="Y2516" s="244"/>
      <c r="Z2516" s="244"/>
      <c r="AA2516" s="244"/>
      <c r="AB2516" s="244"/>
    </row>
    <row r="2517" spans="4:28" x14ac:dyDescent="0.25">
      <c r="D2517" s="1"/>
      <c r="P2517" s="244"/>
      <c r="Q2517" s="244"/>
      <c r="R2517" s="244"/>
      <c r="S2517" s="244"/>
      <c r="T2517" s="244"/>
      <c r="U2517" s="244"/>
      <c r="V2517" s="244"/>
      <c r="W2517" s="244"/>
      <c r="X2517" s="244"/>
      <c r="Y2517" s="244"/>
      <c r="Z2517" s="244"/>
      <c r="AA2517" s="244"/>
      <c r="AB2517" s="244"/>
    </row>
    <row r="2518" spans="4:28" x14ac:dyDescent="0.25">
      <c r="D2518" s="1"/>
      <c r="P2518" s="244"/>
      <c r="Q2518" s="244"/>
      <c r="R2518" s="244"/>
      <c r="S2518" s="244"/>
      <c r="T2518" s="244"/>
      <c r="U2518" s="244"/>
      <c r="V2518" s="244"/>
      <c r="W2518" s="244"/>
      <c r="X2518" s="244"/>
      <c r="Y2518" s="244"/>
      <c r="Z2518" s="244"/>
      <c r="AA2518" s="244"/>
      <c r="AB2518" s="244"/>
    </row>
    <row r="2519" spans="4:28" x14ac:dyDescent="0.25">
      <c r="D2519" s="1"/>
      <c r="P2519" s="244"/>
      <c r="Q2519" s="244"/>
      <c r="R2519" s="244"/>
      <c r="S2519" s="244"/>
      <c r="T2519" s="244"/>
      <c r="U2519" s="244"/>
      <c r="V2519" s="244"/>
      <c r="W2519" s="244"/>
      <c r="X2519" s="244"/>
      <c r="Y2519" s="244"/>
      <c r="Z2519" s="244"/>
      <c r="AA2519" s="244"/>
      <c r="AB2519" s="244"/>
    </row>
    <row r="2520" spans="4:28" x14ac:dyDescent="0.25">
      <c r="D2520" s="1"/>
      <c r="P2520" s="244"/>
      <c r="Q2520" s="244"/>
      <c r="R2520" s="244"/>
      <c r="S2520" s="244"/>
      <c r="T2520" s="244"/>
      <c r="U2520" s="244"/>
      <c r="V2520" s="244"/>
      <c r="W2520" s="244"/>
      <c r="X2520" s="244"/>
      <c r="Y2520" s="244"/>
      <c r="Z2520" s="244"/>
      <c r="AA2520" s="244"/>
      <c r="AB2520" s="244"/>
    </row>
    <row r="2521" spans="4:28" x14ac:dyDescent="0.25">
      <c r="D2521" s="1"/>
      <c r="P2521" s="244"/>
      <c r="Q2521" s="244"/>
      <c r="R2521" s="244"/>
      <c r="S2521" s="244"/>
      <c r="T2521" s="244"/>
      <c r="U2521" s="244"/>
      <c r="V2521" s="244"/>
      <c r="W2521" s="244"/>
      <c r="X2521" s="244"/>
      <c r="Y2521" s="244"/>
      <c r="Z2521" s="244"/>
      <c r="AA2521" s="244"/>
      <c r="AB2521" s="244"/>
    </row>
    <row r="2522" spans="4:28" x14ac:dyDescent="0.25">
      <c r="D2522" s="1"/>
      <c r="P2522" s="244"/>
      <c r="Q2522" s="244"/>
      <c r="R2522" s="244"/>
      <c r="S2522" s="244"/>
      <c r="T2522" s="244"/>
      <c r="U2522" s="244"/>
      <c r="V2522" s="244"/>
      <c r="W2522" s="244"/>
      <c r="X2522" s="244"/>
      <c r="Y2522" s="244"/>
      <c r="Z2522" s="244"/>
      <c r="AA2522" s="244"/>
      <c r="AB2522" s="244"/>
    </row>
    <row r="2523" spans="4:28" x14ac:dyDescent="0.25">
      <c r="D2523" s="1"/>
      <c r="P2523" s="244"/>
      <c r="Q2523" s="244"/>
      <c r="R2523" s="244"/>
      <c r="S2523" s="244"/>
      <c r="T2523" s="244"/>
      <c r="U2523" s="244"/>
      <c r="V2523" s="244"/>
      <c r="W2523" s="244"/>
      <c r="X2523" s="244"/>
      <c r="Y2523" s="244"/>
      <c r="Z2523" s="244"/>
      <c r="AA2523" s="244"/>
      <c r="AB2523" s="244"/>
    </row>
    <row r="2524" spans="4:28" x14ac:dyDescent="0.25">
      <c r="D2524" s="1"/>
      <c r="P2524" s="244"/>
      <c r="Q2524" s="244"/>
      <c r="R2524" s="244"/>
      <c r="S2524" s="244"/>
      <c r="T2524" s="244"/>
      <c r="U2524" s="244"/>
      <c r="V2524" s="244"/>
      <c r="W2524" s="244"/>
      <c r="X2524" s="244"/>
      <c r="Y2524" s="244"/>
      <c r="Z2524" s="244"/>
      <c r="AA2524" s="244"/>
      <c r="AB2524" s="244"/>
    </row>
    <row r="2525" spans="4:28" x14ac:dyDescent="0.25">
      <c r="D2525" s="1"/>
      <c r="P2525" s="244"/>
      <c r="Q2525" s="244"/>
      <c r="R2525" s="244"/>
      <c r="S2525" s="244"/>
      <c r="T2525" s="244"/>
      <c r="U2525" s="244"/>
      <c r="V2525" s="244"/>
      <c r="W2525" s="244"/>
      <c r="X2525" s="244"/>
      <c r="Y2525" s="244"/>
      <c r="Z2525" s="244"/>
      <c r="AA2525" s="244"/>
      <c r="AB2525" s="244"/>
    </row>
    <row r="2526" spans="4:28" x14ac:dyDescent="0.25">
      <c r="D2526" s="1"/>
      <c r="P2526" s="244"/>
      <c r="Q2526" s="244"/>
      <c r="R2526" s="244"/>
      <c r="S2526" s="244"/>
      <c r="T2526" s="244"/>
      <c r="U2526" s="244"/>
      <c r="V2526" s="244"/>
      <c r="W2526" s="244"/>
      <c r="X2526" s="244"/>
      <c r="Y2526" s="244"/>
      <c r="Z2526" s="244"/>
      <c r="AA2526" s="244"/>
      <c r="AB2526" s="244"/>
    </row>
    <row r="2527" spans="4:28" x14ac:dyDescent="0.25">
      <c r="D2527" s="1"/>
      <c r="P2527" s="244"/>
      <c r="Q2527" s="244"/>
      <c r="R2527" s="244"/>
      <c r="S2527" s="244"/>
      <c r="T2527" s="244"/>
      <c r="U2527" s="244"/>
      <c r="V2527" s="244"/>
      <c r="W2527" s="244"/>
      <c r="X2527" s="244"/>
      <c r="Y2527" s="244"/>
      <c r="Z2527" s="244"/>
      <c r="AA2527" s="244"/>
      <c r="AB2527" s="244"/>
    </row>
    <row r="2528" spans="4:28" x14ac:dyDescent="0.25">
      <c r="D2528" s="1"/>
      <c r="P2528" s="244"/>
      <c r="Q2528" s="244"/>
      <c r="R2528" s="244"/>
      <c r="S2528" s="244"/>
      <c r="T2528" s="244"/>
      <c r="U2528" s="244"/>
      <c r="V2528" s="244"/>
      <c r="W2528" s="244"/>
      <c r="X2528" s="244"/>
      <c r="Y2528" s="244"/>
      <c r="Z2528" s="244"/>
      <c r="AA2528" s="244"/>
      <c r="AB2528" s="244"/>
    </row>
    <row r="2529" spans="4:28" x14ac:dyDescent="0.25">
      <c r="D2529" s="1"/>
      <c r="P2529" s="244"/>
      <c r="Q2529" s="244"/>
      <c r="R2529" s="244"/>
      <c r="S2529" s="244"/>
      <c r="T2529" s="244"/>
      <c r="U2529" s="244"/>
      <c r="V2529" s="244"/>
      <c r="W2529" s="244"/>
      <c r="X2529" s="244"/>
      <c r="Y2529" s="244"/>
      <c r="Z2529" s="244"/>
      <c r="AA2529" s="244"/>
      <c r="AB2529" s="244"/>
    </row>
    <row r="2530" spans="4:28" x14ac:dyDescent="0.25">
      <c r="D2530" s="1"/>
      <c r="P2530" s="244"/>
      <c r="Q2530" s="244"/>
      <c r="R2530" s="244"/>
      <c r="S2530" s="244"/>
      <c r="T2530" s="244"/>
      <c r="U2530" s="244"/>
      <c r="V2530" s="244"/>
      <c r="W2530" s="244"/>
      <c r="X2530" s="244"/>
      <c r="Y2530" s="244"/>
      <c r="Z2530" s="244"/>
      <c r="AA2530" s="244"/>
      <c r="AB2530" s="244"/>
    </row>
    <row r="2531" spans="4:28" x14ac:dyDescent="0.25">
      <c r="D2531" s="1"/>
      <c r="P2531" s="244"/>
      <c r="Q2531" s="244"/>
      <c r="R2531" s="244"/>
      <c r="S2531" s="244"/>
      <c r="T2531" s="244"/>
      <c r="U2531" s="244"/>
      <c r="V2531" s="244"/>
      <c r="W2531" s="244"/>
      <c r="X2531" s="244"/>
      <c r="Y2531" s="244"/>
      <c r="Z2531" s="244"/>
      <c r="AA2531" s="244"/>
      <c r="AB2531" s="244"/>
    </row>
    <row r="2532" spans="4:28" x14ac:dyDescent="0.25">
      <c r="D2532" s="1"/>
      <c r="P2532" s="244"/>
      <c r="Q2532" s="244"/>
      <c r="R2532" s="244"/>
      <c r="S2532" s="244"/>
      <c r="T2532" s="244"/>
      <c r="U2532" s="244"/>
      <c r="V2532" s="244"/>
      <c r="W2532" s="244"/>
      <c r="X2532" s="244"/>
      <c r="Y2532" s="244"/>
      <c r="Z2532" s="244"/>
      <c r="AA2532" s="244"/>
      <c r="AB2532" s="244"/>
    </row>
    <row r="2533" spans="4:28" x14ac:dyDescent="0.25">
      <c r="D2533" s="1"/>
      <c r="P2533" s="244"/>
      <c r="Q2533" s="244"/>
      <c r="R2533" s="244"/>
      <c r="S2533" s="244"/>
      <c r="T2533" s="244"/>
      <c r="U2533" s="244"/>
      <c r="V2533" s="244"/>
      <c r="W2533" s="244"/>
      <c r="X2533" s="244"/>
      <c r="Y2533" s="244"/>
      <c r="Z2533" s="244"/>
      <c r="AA2533" s="244"/>
      <c r="AB2533" s="244"/>
    </row>
    <row r="2534" spans="4:28" x14ac:dyDescent="0.25">
      <c r="D2534" s="1"/>
      <c r="P2534" s="244"/>
      <c r="Q2534" s="244"/>
      <c r="R2534" s="244"/>
      <c r="S2534" s="244"/>
      <c r="T2534" s="244"/>
      <c r="U2534" s="244"/>
      <c r="V2534" s="244"/>
      <c r="W2534" s="244"/>
      <c r="X2534" s="244"/>
      <c r="Y2534" s="244"/>
      <c r="Z2534" s="244"/>
      <c r="AA2534" s="244"/>
      <c r="AB2534" s="244"/>
    </row>
    <row r="2535" spans="4:28" x14ac:dyDescent="0.25">
      <c r="D2535" s="1"/>
      <c r="P2535" s="244"/>
      <c r="Q2535" s="244"/>
      <c r="R2535" s="244"/>
      <c r="S2535" s="244"/>
      <c r="T2535" s="244"/>
      <c r="U2535" s="244"/>
      <c r="V2535" s="244"/>
      <c r="W2535" s="244"/>
      <c r="X2535" s="244"/>
      <c r="Y2535" s="244"/>
      <c r="Z2535" s="244"/>
      <c r="AA2535" s="244"/>
      <c r="AB2535" s="244"/>
    </row>
    <row r="2536" spans="4:28" x14ac:dyDescent="0.25">
      <c r="D2536" s="1"/>
      <c r="P2536" s="244"/>
      <c r="Q2536" s="244"/>
      <c r="R2536" s="244"/>
      <c r="S2536" s="244"/>
      <c r="T2536" s="244"/>
      <c r="U2536" s="244"/>
      <c r="V2536" s="244"/>
      <c r="W2536" s="244"/>
      <c r="X2536" s="244"/>
      <c r="Y2536" s="244"/>
      <c r="Z2536" s="244"/>
      <c r="AA2536" s="244"/>
      <c r="AB2536" s="244"/>
    </row>
    <row r="2537" spans="4:28" x14ac:dyDescent="0.25">
      <c r="D2537" s="1"/>
      <c r="P2537" s="244"/>
      <c r="Q2537" s="244"/>
      <c r="R2537" s="244"/>
      <c r="S2537" s="244"/>
      <c r="T2537" s="244"/>
      <c r="U2537" s="244"/>
      <c r="V2537" s="244"/>
      <c r="W2537" s="244"/>
      <c r="X2537" s="244"/>
      <c r="Y2537" s="244"/>
      <c r="Z2537" s="244"/>
      <c r="AA2537" s="244"/>
      <c r="AB2537" s="244"/>
    </row>
    <row r="2538" spans="4:28" x14ac:dyDescent="0.25">
      <c r="D2538" s="1"/>
      <c r="P2538" s="244"/>
      <c r="Q2538" s="244"/>
      <c r="R2538" s="244"/>
      <c r="S2538" s="244"/>
      <c r="T2538" s="244"/>
      <c r="U2538" s="244"/>
      <c r="V2538" s="244"/>
      <c r="W2538" s="244"/>
      <c r="X2538" s="244"/>
      <c r="Y2538" s="244"/>
      <c r="Z2538" s="244"/>
      <c r="AA2538" s="244"/>
      <c r="AB2538" s="244"/>
    </row>
    <row r="2539" spans="4:28" x14ac:dyDescent="0.25">
      <c r="D2539" s="1"/>
      <c r="P2539" s="244"/>
      <c r="Q2539" s="244"/>
      <c r="R2539" s="244"/>
      <c r="S2539" s="244"/>
      <c r="T2539" s="244"/>
      <c r="U2539" s="244"/>
      <c r="V2539" s="244"/>
      <c r="W2539" s="244"/>
      <c r="X2539" s="244"/>
      <c r="Y2539" s="244"/>
      <c r="Z2539" s="244"/>
      <c r="AA2539" s="244"/>
      <c r="AB2539" s="244"/>
    </row>
    <row r="2540" spans="4:28" x14ac:dyDescent="0.25">
      <c r="P2540" s="244"/>
      <c r="Q2540" s="244"/>
      <c r="R2540" s="244"/>
      <c r="S2540" s="244"/>
      <c r="T2540" s="244"/>
      <c r="U2540" s="244"/>
      <c r="V2540" s="244"/>
      <c r="W2540" s="244"/>
      <c r="X2540" s="244"/>
      <c r="Y2540" s="244"/>
      <c r="Z2540" s="244"/>
      <c r="AA2540" s="244"/>
      <c r="AB2540" s="244"/>
    </row>
    <row r="2541" spans="4:28" x14ac:dyDescent="0.25">
      <c r="P2541" s="244"/>
      <c r="Q2541" s="244"/>
      <c r="R2541" s="244"/>
      <c r="S2541" s="244"/>
      <c r="T2541" s="244"/>
      <c r="U2541" s="244"/>
      <c r="V2541" s="244"/>
      <c r="W2541" s="244"/>
      <c r="X2541" s="244"/>
      <c r="Y2541" s="244"/>
      <c r="Z2541" s="244"/>
      <c r="AA2541" s="244"/>
      <c r="AB2541" s="244"/>
    </row>
    <row r="2542" spans="4:28" x14ac:dyDescent="0.25">
      <c r="P2542" s="244"/>
      <c r="Q2542" s="244"/>
      <c r="R2542" s="244"/>
      <c r="S2542" s="244"/>
      <c r="T2542" s="244"/>
      <c r="U2542" s="244"/>
      <c r="V2542" s="244"/>
      <c r="W2542" s="244"/>
      <c r="X2542" s="244"/>
      <c r="Y2542" s="244"/>
      <c r="Z2542" s="244"/>
      <c r="AA2542" s="244"/>
      <c r="AB2542" s="244"/>
    </row>
    <row r="2543" spans="4:28" x14ac:dyDescent="0.25">
      <c r="P2543" s="244"/>
      <c r="Q2543" s="244"/>
      <c r="R2543" s="244"/>
      <c r="S2543" s="244"/>
      <c r="T2543" s="244"/>
      <c r="U2543" s="244"/>
      <c r="V2543" s="244"/>
      <c r="W2543" s="244"/>
      <c r="X2543" s="244"/>
      <c r="Y2543" s="244"/>
      <c r="Z2543" s="244"/>
      <c r="AA2543" s="244"/>
      <c r="AB2543" s="244"/>
    </row>
    <row r="2544" spans="4:28" x14ac:dyDescent="0.25">
      <c r="P2544" s="244"/>
      <c r="Q2544" s="244"/>
      <c r="R2544" s="244"/>
      <c r="S2544" s="244"/>
      <c r="T2544" s="244"/>
      <c r="U2544" s="244"/>
      <c r="V2544" s="244"/>
      <c r="W2544" s="244"/>
      <c r="X2544" s="244"/>
      <c r="Y2544" s="244"/>
      <c r="Z2544" s="244"/>
      <c r="AA2544" s="244"/>
      <c r="AB2544" s="244"/>
    </row>
    <row r="2545" spans="16:28" x14ac:dyDescent="0.25">
      <c r="P2545" s="244"/>
      <c r="Q2545" s="244"/>
      <c r="R2545" s="244"/>
      <c r="S2545" s="244"/>
      <c r="T2545" s="244"/>
      <c r="U2545" s="244"/>
      <c r="V2545" s="244"/>
      <c r="W2545" s="244"/>
      <c r="X2545" s="244"/>
      <c r="Y2545" s="244"/>
      <c r="Z2545" s="244"/>
      <c r="AA2545" s="244"/>
      <c r="AB2545" s="244"/>
    </row>
    <row r="2546" spans="16:28" x14ac:dyDescent="0.25">
      <c r="P2546" s="244"/>
      <c r="Q2546" s="244"/>
      <c r="R2546" s="244"/>
      <c r="S2546" s="244"/>
      <c r="T2546" s="244"/>
      <c r="U2546" s="244"/>
      <c r="V2546" s="244"/>
      <c r="W2546" s="244"/>
      <c r="X2546" s="244"/>
      <c r="Y2546" s="244"/>
      <c r="Z2546" s="244"/>
      <c r="AA2546" s="244"/>
      <c r="AB2546" s="244"/>
    </row>
    <row r="2547" spans="16:28" x14ac:dyDescent="0.25">
      <c r="P2547" s="244"/>
      <c r="Q2547" s="244"/>
      <c r="R2547" s="244"/>
      <c r="S2547" s="244"/>
      <c r="T2547" s="244"/>
      <c r="U2547" s="244"/>
      <c r="V2547" s="244"/>
      <c r="W2547" s="244"/>
      <c r="X2547" s="244"/>
      <c r="Y2547" s="244"/>
      <c r="Z2547" s="244"/>
      <c r="AA2547" s="244"/>
      <c r="AB2547" s="244"/>
    </row>
    <row r="2548" spans="16:28" x14ac:dyDescent="0.25">
      <c r="P2548" s="244"/>
      <c r="Q2548" s="244"/>
      <c r="R2548" s="244"/>
      <c r="S2548" s="244"/>
      <c r="T2548" s="244"/>
      <c r="U2548" s="244"/>
      <c r="V2548" s="244"/>
      <c r="W2548" s="244"/>
      <c r="X2548" s="244"/>
      <c r="Y2548" s="244"/>
      <c r="Z2548" s="244"/>
      <c r="AA2548" s="244"/>
      <c r="AB2548" s="244"/>
    </row>
    <row r="2549" spans="16:28" x14ac:dyDescent="0.25">
      <c r="P2549" s="244"/>
      <c r="Q2549" s="244"/>
      <c r="R2549" s="244"/>
      <c r="S2549" s="244"/>
      <c r="T2549" s="244"/>
      <c r="U2549" s="244"/>
      <c r="V2549" s="244"/>
      <c r="W2549" s="244"/>
      <c r="X2549" s="244"/>
      <c r="Y2549" s="244"/>
      <c r="Z2549" s="244"/>
      <c r="AA2549" s="244"/>
      <c r="AB2549" s="244"/>
    </row>
    <row r="2550" spans="16:28" x14ac:dyDescent="0.25">
      <c r="P2550" s="244"/>
      <c r="Q2550" s="244"/>
      <c r="R2550" s="244"/>
      <c r="S2550" s="244"/>
      <c r="T2550" s="244"/>
      <c r="U2550" s="244"/>
      <c r="V2550" s="244"/>
      <c r="W2550" s="244"/>
      <c r="X2550" s="244"/>
      <c r="Y2550" s="244"/>
      <c r="Z2550" s="244"/>
      <c r="AA2550" s="244"/>
      <c r="AB2550" s="244"/>
    </row>
    <row r="2551" spans="16:28" x14ac:dyDescent="0.25">
      <c r="P2551" s="244"/>
      <c r="Q2551" s="244"/>
      <c r="R2551" s="244"/>
      <c r="S2551" s="244"/>
      <c r="T2551" s="244"/>
      <c r="U2551" s="244"/>
      <c r="V2551" s="244"/>
      <c r="W2551" s="244"/>
      <c r="X2551" s="244"/>
      <c r="Y2551" s="244"/>
      <c r="Z2551" s="244"/>
      <c r="AA2551" s="244"/>
      <c r="AB2551" s="244"/>
    </row>
    <row r="2552" spans="16:28" x14ac:dyDescent="0.25">
      <c r="P2552" s="244"/>
      <c r="Q2552" s="244"/>
      <c r="R2552" s="244"/>
      <c r="S2552" s="244"/>
      <c r="T2552" s="244"/>
      <c r="U2552" s="244"/>
      <c r="V2552" s="244"/>
      <c r="W2552" s="244"/>
      <c r="X2552" s="244"/>
      <c r="Y2552" s="244"/>
      <c r="Z2552" s="244"/>
      <c r="AA2552" s="244"/>
      <c r="AB2552" s="244"/>
    </row>
    <row r="2553" spans="16:28" x14ac:dyDescent="0.25">
      <c r="P2553" s="244"/>
      <c r="Q2553" s="244"/>
      <c r="R2553" s="244"/>
      <c r="S2553" s="244"/>
      <c r="T2553" s="244"/>
      <c r="U2553" s="244"/>
      <c r="V2553" s="244"/>
      <c r="W2553" s="244"/>
      <c r="X2553" s="244"/>
      <c r="Y2553" s="244"/>
      <c r="Z2553" s="244"/>
      <c r="AA2553" s="244"/>
      <c r="AB2553" s="244"/>
    </row>
    <row r="2554" spans="16:28" x14ac:dyDescent="0.25">
      <c r="P2554" s="244"/>
      <c r="Q2554" s="244"/>
      <c r="R2554" s="244"/>
      <c r="S2554" s="244"/>
      <c r="T2554" s="244"/>
      <c r="U2554" s="244"/>
      <c r="V2554" s="244"/>
      <c r="W2554" s="244"/>
      <c r="X2554" s="244"/>
      <c r="Y2554" s="244"/>
      <c r="Z2554" s="244"/>
      <c r="AA2554" s="244"/>
      <c r="AB2554" s="244"/>
    </row>
    <row r="2555" spans="16:28" x14ac:dyDescent="0.25">
      <c r="P2555" s="244"/>
      <c r="Q2555" s="244"/>
      <c r="R2555" s="244"/>
      <c r="S2555" s="244"/>
      <c r="T2555" s="244"/>
      <c r="U2555" s="244"/>
      <c r="V2555" s="244"/>
      <c r="W2555" s="244"/>
      <c r="X2555" s="244"/>
      <c r="Y2555" s="244"/>
      <c r="Z2555" s="244"/>
      <c r="AA2555" s="244"/>
      <c r="AB2555" s="244"/>
    </row>
    <row r="2556" spans="16:28" x14ac:dyDescent="0.25">
      <c r="P2556" s="244"/>
      <c r="Q2556" s="244"/>
      <c r="R2556" s="244"/>
      <c r="S2556" s="244"/>
      <c r="T2556" s="244"/>
      <c r="U2556" s="244"/>
      <c r="V2556" s="244"/>
      <c r="W2556" s="244"/>
      <c r="X2556" s="244"/>
      <c r="Y2556" s="244"/>
      <c r="Z2556" s="244"/>
      <c r="AA2556" s="244"/>
      <c r="AB2556" s="244"/>
    </row>
    <row r="2557" spans="16:28" x14ac:dyDescent="0.25">
      <c r="P2557" s="244"/>
      <c r="Q2557" s="244"/>
      <c r="R2557" s="244"/>
      <c r="S2557" s="244"/>
      <c r="T2557" s="244"/>
      <c r="U2557" s="244"/>
      <c r="V2557" s="244"/>
      <c r="W2557" s="244"/>
      <c r="X2557" s="244"/>
      <c r="Y2557" s="244"/>
      <c r="Z2557" s="244"/>
      <c r="AA2557" s="244"/>
      <c r="AB2557" s="244"/>
    </row>
    <row r="2558" spans="16:28" x14ac:dyDescent="0.25">
      <c r="P2558" s="244"/>
      <c r="Q2558" s="244"/>
      <c r="R2558" s="244"/>
      <c r="S2558" s="244"/>
      <c r="T2558" s="244"/>
      <c r="U2558" s="244"/>
      <c r="V2558" s="244"/>
      <c r="W2558" s="244"/>
      <c r="X2558" s="244"/>
      <c r="Y2558" s="244"/>
      <c r="Z2558" s="244"/>
      <c r="AA2558" s="244"/>
      <c r="AB2558" s="244"/>
    </row>
    <row r="2559" spans="16:28" x14ac:dyDescent="0.25">
      <c r="P2559" s="244"/>
      <c r="Q2559" s="244"/>
      <c r="R2559" s="244"/>
      <c r="S2559" s="244"/>
      <c r="T2559" s="244"/>
      <c r="U2559" s="244"/>
      <c r="V2559" s="244"/>
      <c r="W2559" s="244"/>
      <c r="X2559" s="244"/>
      <c r="Y2559" s="244"/>
      <c r="Z2559" s="244"/>
      <c r="AA2559" s="244"/>
      <c r="AB2559" s="244"/>
    </row>
    <row r="2560" spans="16:28" x14ac:dyDescent="0.25">
      <c r="P2560" s="244"/>
      <c r="Q2560" s="244"/>
      <c r="R2560" s="244"/>
      <c r="S2560" s="244"/>
      <c r="T2560" s="244"/>
      <c r="U2560" s="244"/>
      <c r="V2560" s="244"/>
      <c r="W2560" s="244"/>
      <c r="X2560" s="244"/>
      <c r="Y2560" s="244"/>
      <c r="Z2560" s="244"/>
      <c r="AA2560" s="244"/>
      <c r="AB2560" s="244"/>
    </row>
    <row r="2561" spans="16:28" x14ac:dyDescent="0.25">
      <c r="P2561" s="244"/>
      <c r="Q2561" s="244"/>
      <c r="R2561" s="244"/>
      <c r="S2561" s="244"/>
      <c r="T2561" s="244"/>
      <c r="U2561" s="244"/>
      <c r="V2561" s="244"/>
      <c r="W2561" s="244"/>
      <c r="X2561" s="244"/>
      <c r="Y2561" s="244"/>
      <c r="Z2561" s="244"/>
      <c r="AA2561" s="244"/>
      <c r="AB2561" s="244"/>
    </row>
    <row r="2562" spans="16:28" x14ac:dyDescent="0.25">
      <c r="P2562" s="244"/>
      <c r="Q2562" s="244"/>
      <c r="R2562" s="244"/>
      <c r="S2562" s="244"/>
      <c r="T2562" s="244"/>
      <c r="U2562" s="244"/>
      <c r="V2562" s="244"/>
      <c r="W2562" s="244"/>
      <c r="X2562" s="244"/>
      <c r="Y2562" s="244"/>
      <c r="Z2562" s="244"/>
      <c r="AA2562" s="244"/>
      <c r="AB2562" s="244"/>
    </row>
    <row r="2563" spans="16:28" x14ac:dyDescent="0.25">
      <c r="P2563" s="244"/>
      <c r="Q2563" s="244"/>
      <c r="R2563" s="244"/>
      <c r="S2563" s="244"/>
      <c r="T2563" s="244"/>
      <c r="U2563" s="244"/>
      <c r="V2563" s="244"/>
      <c r="W2563" s="244"/>
      <c r="X2563" s="244"/>
      <c r="Y2563" s="244"/>
      <c r="Z2563" s="244"/>
      <c r="AA2563" s="244"/>
      <c r="AB2563" s="244"/>
    </row>
    <row r="2564" spans="16:28" x14ac:dyDescent="0.25">
      <c r="P2564" s="244"/>
      <c r="Q2564" s="244"/>
      <c r="R2564" s="244"/>
      <c r="S2564" s="244"/>
      <c r="T2564" s="244"/>
      <c r="U2564" s="244"/>
      <c r="V2564" s="244"/>
      <c r="W2564" s="244"/>
      <c r="X2564" s="244"/>
      <c r="Y2564" s="244"/>
      <c r="Z2564" s="244"/>
      <c r="AA2564" s="244"/>
      <c r="AB2564" s="244"/>
    </row>
    <row r="2565" spans="16:28" x14ac:dyDescent="0.25">
      <c r="P2565" s="244"/>
      <c r="Q2565" s="244"/>
      <c r="R2565" s="244"/>
      <c r="S2565" s="244"/>
      <c r="T2565" s="244"/>
      <c r="U2565" s="244"/>
      <c r="V2565" s="244"/>
      <c r="W2565" s="244"/>
      <c r="X2565" s="244"/>
      <c r="Y2565" s="244"/>
      <c r="Z2565" s="244"/>
      <c r="AA2565" s="244"/>
      <c r="AB2565" s="244"/>
    </row>
    <row r="2566" spans="16:28" x14ac:dyDescent="0.25">
      <c r="P2566" s="244"/>
      <c r="Q2566" s="244"/>
      <c r="R2566" s="244"/>
      <c r="S2566" s="244"/>
      <c r="T2566" s="244"/>
      <c r="U2566" s="244"/>
      <c r="V2566" s="244"/>
      <c r="W2566" s="244"/>
      <c r="X2566" s="244"/>
      <c r="Y2566" s="244"/>
      <c r="Z2566" s="244"/>
      <c r="AA2566" s="244"/>
      <c r="AB2566" s="244"/>
    </row>
    <row r="2567" spans="16:28" x14ac:dyDescent="0.25">
      <c r="P2567" s="244"/>
      <c r="Q2567" s="244"/>
      <c r="R2567" s="244"/>
      <c r="S2567" s="244"/>
      <c r="T2567" s="244"/>
      <c r="U2567" s="244"/>
      <c r="V2567" s="244"/>
      <c r="W2567" s="244"/>
      <c r="X2567" s="244"/>
      <c r="Y2567" s="244"/>
      <c r="Z2567" s="244"/>
      <c r="AA2567" s="244"/>
      <c r="AB2567" s="244"/>
    </row>
    <row r="2568" spans="16:28" x14ac:dyDescent="0.25">
      <c r="P2568" s="244"/>
      <c r="Q2568" s="244"/>
      <c r="R2568" s="244"/>
      <c r="S2568" s="244"/>
      <c r="T2568" s="244"/>
      <c r="U2568" s="244"/>
      <c r="V2568" s="244"/>
      <c r="W2568" s="244"/>
      <c r="X2568" s="244"/>
      <c r="Y2568" s="244"/>
      <c r="Z2568" s="244"/>
      <c r="AA2568" s="244"/>
      <c r="AB2568" s="244"/>
    </row>
    <row r="2569" spans="16:28" x14ac:dyDescent="0.25">
      <c r="P2569" s="244"/>
      <c r="Q2569" s="244"/>
      <c r="R2569" s="244"/>
      <c r="S2569" s="244"/>
      <c r="T2569" s="244"/>
      <c r="U2569" s="244"/>
      <c r="V2569" s="244"/>
      <c r="W2569" s="244"/>
      <c r="X2569" s="244"/>
      <c r="Y2569" s="244"/>
      <c r="Z2569" s="244"/>
      <c r="AA2569" s="244"/>
      <c r="AB2569" s="244"/>
    </row>
    <row r="2570" spans="16:28" x14ac:dyDescent="0.25">
      <c r="P2570" s="244"/>
      <c r="Q2570" s="244"/>
      <c r="R2570" s="244"/>
      <c r="S2570" s="244"/>
      <c r="T2570" s="244"/>
      <c r="U2570" s="244"/>
      <c r="V2570" s="244"/>
      <c r="W2570" s="244"/>
      <c r="X2570" s="244"/>
      <c r="Y2570" s="244"/>
      <c r="Z2570" s="244"/>
      <c r="AA2570" s="244"/>
      <c r="AB2570" s="244"/>
    </row>
    <row r="2571" spans="16:28" x14ac:dyDescent="0.25">
      <c r="P2571" s="244"/>
      <c r="Q2571" s="244"/>
      <c r="R2571" s="244"/>
      <c r="S2571" s="244"/>
      <c r="T2571" s="244"/>
      <c r="U2571" s="244"/>
      <c r="V2571" s="244"/>
      <c r="W2571" s="244"/>
      <c r="X2571" s="244"/>
      <c r="Y2571" s="244"/>
      <c r="Z2571" s="244"/>
      <c r="AA2571" s="244"/>
      <c r="AB2571" s="244"/>
    </row>
    <row r="2572" spans="16:28" x14ac:dyDescent="0.25">
      <c r="P2572" s="244"/>
      <c r="Q2572" s="244"/>
      <c r="R2572" s="244"/>
      <c r="S2572" s="244"/>
      <c r="T2572" s="244"/>
      <c r="U2572" s="244"/>
      <c r="V2572" s="244"/>
      <c r="W2572" s="244"/>
      <c r="X2572" s="244"/>
      <c r="Y2572" s="244"/>
      <c r="Z2572" s="244"/>
      <c r="AA2572" s="244"/>
      <c r="AB2572" s="244"/>
    </row>
    <row r="2573" spans="16:28" x14ac:dyDescent="0.25">
      <c r="P2573" s="244"/>
      <c r="Q2573" s="244"/>
      <c r="R2573" s="244"/>
      <c r="S2573" s="244"/>
      <c r="T2573" s="244"/>
      <c r="U2573" s="244"/>
      <c r="V2573" s="244"/>
      <c r="W2573" s="244"/>
      <c r="X2573" s="244"/>
      <c r="Y2573" s="244"/>
      <c r="Z2573" s="244"/>
      <c r="AA2573" s="244"/>
      <c r="AB2573" s="244"/>
    </row>
    <row r="2574" spans="16:28" x14ac:dyDescent="0.25">
      <c r="P2574" s="244"/>
      <c r="Q2574" s="244"/>
      <c r="R2574" s="244"/>
      <c r="S2574" s="244"/>
      <c r="T2574" s="244"/>
      <c r="U2574" s="244"/>
      <c r="V2574" s="244"/>
      <c r="W2574" s="244"/>
      <c r="X2574" s="244"/>
      <c r="Y2574" s="244"/>
      <c r="Z2574" s="244"/>
      <c r="AA2574" s="244"/>
      <c r="AB2574" s="244"/>
    </row>
    <row r="2575" spans="16:28" x14ac:dyDescent="0.25">
      <c r="P2575" s="244"/>
      <c r="Q2575" s="244"/>
      <c r="R2575" s="244"/>
      <c r="S2575" s="244"/>
      <c r="T2575" s="244"/>
      <c r="U2575" s="244"/>
      <c r="V2575" s="244"/>
      <c r="W2575" s="244"/>
      <c r="X2575" s="244"/>
      <c r="Y2575" s="244"/>
      <c r="Z2575" s="244"/>
      <c r="AA2575" s="244"/>
      <c r="AB2575" s="244"/>
    </row>
    <row r="2576" spans="16:28" x14ac:dyDescent="0.25">
      <c r="P2576" s="244"/>
      <c r="Q2576" s="244"/>
      <c r="R2576" s="244"/>
      <c r="S2576" s="244"/>
      <c r="T2576" s="244"/>
      <c r="U2576" s="244"/>
      <c r="V2576" s="244"/>
      <c r="W2576" s="244"/>
      <c r="X2576" s="244"/>
      <c r="Y2576" s="244"/>
      <c r="Z2576" s="244"/>
      <c r="AA2576" s="244"/>
      <c r="AB2576" s="244"/>
    </row>
    <row r="2577" spans="16:28" x14ac:dyDescent="0.25">
      <c r="P2577" s="244"/>
      <c r="Q2577" s="244"/>
      <c r="R2577" s="244"/>
      <c r="S2577" s="244"/>
      <c r="T2577" s="244"/>
      <c r="U2577" s="244"/>
      <c r="V2577" s="244"/>
      <c r="W2577" s="244"/>
      <c r="X2577" s="244"/>
      <c r="Y2577" s="244"/>
      <c r="Z2577" s="244"/>
      <c r="AA2577" s="244"/>
      <c r="AB2577" s="244"/>
    </row>
    <row r="2578" spans="16:28" x14ac:dyDescent="0.25">
      <c r="P2578" s="244"/>
      <c r="Q2578" s="244"/>
      <c r="R2578" s="244"/>
      <c r="S2578" s="244"/>
      <c r="T2578" s="244"/>
      <c r="U2578" s="244"/>
      <c r="V2578" s="244"/>
      <c r="W2578" s="244"/>
      <c r="X2578" s="244"/>
      <c r="Y2578" s="244"/>
      <c r="Z2578" s="244"/>
      <c r="AA2578" s="244"/>
      <c r="AB2578" s="244"/>
    </row>
    <row r="2579" spans="16:28" x14ac:dyDescent="0.25">
      <c r="P2579" s="244"/>
      <c r="Q2579" s="244"/>
      <c r="R2579" s="244"/>
      <c r="S2579" s="244"/>
      <c r="T2579" s="244"/>
      <c r="U2579" s="244"/>
      <c r="V2579" s="244"/>
      <c r="W2579" s="244"/>
      <c r="X2579" s="244"/>
      <c r="Y2579" s="244"/>
      <c r="Z2579" s="244"/>
      <c r="AA2579" s="244"/>
      <c r="AB2579" s="244"/>
    </row>
    <row r="2580" spans="16:28" x14ac:dyDescent="0.25">
      <c r="P2580" s="244"/>
      <c r="Q2580" s="244"/>
      <c r="R2580" s="244"/>
      <c r="S2580" s="244"/>
      <c r="T2580" s="244"/>
      <c r="U2580" s="244"/>
      <c r="V2580" s="244"/>
      <c r="W2580" s="244"/>
      <c r="X2580" s="244"/>
      <c r="Y2580" s="244"/>
      <c r="Z2580" s="244"/>
      <c r="AA2580" s="244"/>
      <c r="AB2580" s="244"/>
    </row>
    <row r="2581" spans="16:28" x14ac:dyDescent="0.25">
      <c r="P2581" s="244"/>
      <c r="Q2581" s="244"/>
      <c r="R2581" s="244"/>
      <c r="S2581" s="244"/>
      <c r="T2581" s="244"/>
      <c r="U2581" s="244"/>
      <c r="V2581" s="244"/>
      <c r="W2581" s="244"/>
      <c r="X2581" s="244"/>
      <c r="Y2581" s="244"/>
      <c r="Z2581" s="244"/>
      <c r="AA2581" s="244"/>
      <c r="AB2581" s="244"/>
    </row>
    <row r="2582" spans="16:28" x14ac:dyDescent="0.25">
      <c r="P2582" s="244"/>
      <c r="Q2582" s="244"/>
      <c r="R2582" s="244"/>
      <c r="S2582" s="244"/>
      <c r="T2582" s="244"/>
      <c r="U2582" s="244"/>
      <c r="V2582" s="244"/>
      <c r="W2582" s="244"/>
      <c r="X2582" s="244"/>
      <c r="Y2582" s="244"/>
      <c r="Z2582" s="244"/>
      <c r="AA2582" s="244"/>
      <c r="AB2582" s="244"/>
    </row>
    <row r="2583" spans="16:28" x14ac:dyDescent="0.25">
      <c r="P2583" s="244"/>
      <c r="Q2583" s="244"/>
      <c r="R2583" s="244"/>
      <c r="S2583" s="244"/>
      <c r="T2583" s="244"/>
      <c r="U2583" s="244"/>
      <c r="V2583" s="244"/>
      <c r="W2583" s="244"/>
      <c r="X2583" s="244"/>
      <c r="Y2583" s="244"/>
      <c r="Z2583" s="244"/>
      <c r="AA2583" s="244"/>
      <c r="AB2583" s="244"/>
    </row>
    <row r="2584" spans="16:28" x14ac:dyDescent="0.25">
      <c r="P2584" s="244"/>
      <c r="Q2584" s="244"/>
      <c r="R2584" s="244"/>
      <c r="S2584" s="244"/>
      <c r="T2584" s="244"/>
      <c r="U2584" s="244"/>
      <c r="V2584" s="244"/>
      <c r="W2584" s="244"/>
      <c r="X2584" s="244"/>
      <c r="Y2584" s="244"/>
      <c r="Z2584" s="244"/>
      <c r="AA2584" s="244"/>
      <c r="AB2584" s="244"/>
    </row>
    <row r="2585" spans="16:28" x14ac:dyDescent="0.25">
      <c r="P2585" s="244"/>
      <c r="Q2585" s="244"/>
      <c r="R2585" s="244"/>
      <c r="S2585" s="244"/>
      <c r="T2585" s="244"/>
      <c r="U2585" s="244"/>
      <c r="V2585" s="244"/>
      <c r="W2585" s="244"/>
      <c r="X2585" s="244"/>
      <c r="Y2585" s="244"/>
      <c r="Z2585" s="244"/>
      <c r="AA2585" s="244"/>
      <c r="AB2585" s="244"/>
    </row>
    <row r="2586" spans="16:28" x14ac:dyDescent="0.25">
      <c r="P2586" s="244"/>
      <c r="Q2586" s="244"/>
      <c r="R2586" s="244"/>
      <c r="S2586" s="244"/>
      <c r="T2586" s="244"/>
      <c r="U2586" s="244"/>
      <c r="V2586" s="244"/>
      <c r="W2586" s="244"/>
      <c r="X2586" s="244"/>
      <c r="Y2586" s="244"/>
      <c r="Z2586" s="244"/>
      <c r="AA2586" s="244"/>
      <c r="AB2586" s="244"/>
    </row>
    <row r="2587" spans="16:28" x14ac:dyDescent="0.25">
      <c r="P2587" s="244"/>
      <c r="Q2587" s="244"/>
      <c r="R2587" s="244"/>
      <c r="S2587" s="244"/>
      <c r="T2587" s="244"/>
      <c r="U2587" s="244"/>
      <c r="V2587" s="244"/>
      <c r="W2587" s="244"/>
      <c r="X2587" s="244"/>
      <c r="Y2587" s="244"/>
      <c r="Z2587" s="244"/>
      <c r="AA2587" s="244"/>
      <c r="AB2587" s="244"/>
    </row>
    <row r="2588" spans="16:28" x14ac:dyDescent="0.25">
      <c r="P2588" s="244"/>
      <c r="Q2588" s="244"/>
      <c r="R2588" s="244"/>
      <c r="S2588" s="244"/>
      <c r="T2588" s="244"/>
      <c r="U2588" s="244"/>
      <c r="V2588" s="244"/>
      <c r="W2588" s="244"/>
      <c r="X2588" s="244"/>
      <c r="Y2588" s="244"/>
      <c r="Z2588" s="244"/>
      <c r="AA2588" s="244"/>
      <c r="AB2588" s="244"/>
    </row>
    <row r="2589" spans="16:28" x14ac:dyDescent="0.25">
      <c r="P2589" s="244"/>
      <c r="Q2589" s="244"/>
      <c r="R2589" s="244"/>
      <c r="S2589" s="244"/>
      <c r="T2589" s="244"/>
      <c r="U2589" s="244"/>
      <c r="V2589" s="244"/>
      <c r="W2589" s="244"/>
      <c r="X2589" s="244"/>
      <c r="Y2589" s="244"/>
      <c r="Z2589" s="244"/>
      <c r="AA2589" s="244"/>
      <c r="AB2589" s="244"/>
    </row>
    <row r="2590" spans="16:28" x14ac:dyDescent="0.25">
      <c r="P2590" s="244"/>
      <c r="Q2590" s="244"/>
      <c r="R2590" s="244"/>
      <c r="S2590" s="244"/>
      <c r="T2590" s="244"/>
      <c r="U2590" s="244"/>
      <c r="V2590" s="244"/>
      <c r="W2590" s="244"/>
      <c r="X2590" s="244"/>
      <c r="Y2590" s="244"/>
      <c r="Z2590" s="244"/>
      <c r="AA2590" s="244"/>
      <c r="AB2590" s="244"/>
    </row>
    <row r="2591" spans="16:28" x14ac:dyDescent="0.25">
      <c r="P2591" s="244"/>
      <c r="Q2591" s="244"/>
      <c r="R2591" s="244"/>
      <c r="S2591" s="244"/>
      <c r="T2591" s="244"/>
      <c r="U2591" s="244"/>
      <c r="V2591" s="244"/>
      <c r="W2591" s="244"/>
      <c r="X2591" s="244"/>
      <c r="Y2591" s="244"/>
      <c r="Z2591" s="244"/>
      <c r="AA2591" s="244"/>
      <c r="AB2591" s="244"/>
    </row>
    <row r="2592" spans="16:28" x14ac:dyDescent="0.25">
      <c r="P2592" s="244"/>
      <c r="Q2592" s="244"/>
      <c r="R2592" s="244"/>
      <c r="S2592" s="244"/>
      <c r="T2592" s="244"/>
      <c r="U2592" s="244"/>
      <c r="V2592" s="244"/>
      <c r="W2592" s="244"/>
      <c r="X2592" s="244"/>
      <c r="Y2592" s="244"/>
      <c r="Z2592" s="244"/>
      <c r="AA2592" s="244"/>
      <c r="AB2592" s="244"/>
    </row>
    <row r="2593" spans="16:28" x14ac:dyDescent="0.25">
      <c r="P2593" s="244"/>
      <c r="Q2593" s="244"/>
      <c r="R2593" s="244"/>
      <c r="S2593" s="244"/>
      <c r="T2593" s="244"/>
      <c r="U2593" s="244"/>
      <c r="V2593" s="244"/>
      <c r="W2593" s="244"/>
      <c r="X2593" s="244"/>
      <c r="Y2593" s="244"/>
      <c r="Z2593" s="244"/>
      <c r="AA2593" s="244"/>
      <c r="AB2593" s="244"/>
    </row>
    <row r="2594" spans="16:28" x14ac:dyDescent="0.25">
      <c r="P2594" s="244"/>
      <c r="Q2594" s="244"/>
      <c r="R2594" s="244"/>
      <c r="S2594" s="244"/>
      <c r="T2594" s="244"/>
      <c r="U2594" s="244"/>
      <c r="V2594" s="244"/>
      <c r="W2594" s="244"/>
      <c r="X2594" s="244"/>
      <c r="Y2594" s="244"/>
      <c r="Z2594" s="244"/>
      <c r="AA2594" s="244"/>
      <c r="AB2594" s="244"/>
    </row>
    <row r="2595" spans="16:28" x14ac:dyDescent="0.25">
      <c r="P2595" s="244"/>
      <c r="Q2595" s="244"/>
      <c r="R2595" s="244"/>
      <c r="S2595" s="244"/>
      <c r="T2595" s="244"/>
      <c r="U2595" s="244"/>
      <c r="V2595" s="244"/>
      <c r="W2595" s="244"/>
      <c r="X2595" s="244"/>
      <c r="Y2595" s="244"/>
      <c r="Z2595" s="244"/>
      <c r="AA2595" s="244"/>
      <c r="AB2595" s="244"/>
    </row>
    <row r="2596" spans="16:28" x14ac:dyDescent="0.25">
      <c r="P2596" s="244"/>
      <c r="Q2596" s="244"/>
      <c r="R2596" s="244"/>
      <c r="S2596" s="244"/>
      <c r="T2596" s="244"/>
      <c r="U2596" s="244"/>
      <c r="V2596" s="244"/>
      <c r="W2596" s="244"/>
      <c r="X2596" s="244"/>
      <c r="Y2596" s="244"/>
      <c r="Z2596" s="244"/>
      <c r="AA2596" s="244"/>
      <c r="AB2596" s="244"/>
    </row>
    <row r="2597" spans="16:28" x14ac:dyDescent="0.25">
      <c r="P2597" s="244"/>
      <c r="Q2597" s="244"/>
      <c r="R2597" s="244"/>
      <c r="S2597" s="244"/>
      <c r="T2597" s="244"/>
      <c r="U2597" s="244"/>
      <c r="V2597" s="244"/>
      <c r="W2597" s="244"/>
      <c r="X2597" s="244"/>
      <c r="Y2597" s="244"/>
      <c r="Z2597" s="244"/>
      <c r="AA2597" s="244"/>
      <c r="AB2597" s="244"/>
    </row>
    <row r="2598" spans="16:28" x14ac:dyDescent="0.25">
      <c r="P2598" s="244"/>
      <c r="Q2598" s="244"/>
      <c r="R2598" s="244"/>
      <c r="S2598" s="244"/>
      <c r="T2598" s="244"/>
      <c r="U2598" s="244"/>
      <c r="V2598" s="244"/>
      <c r="W2598" s="244"/>
      <c r="X2598" s="244"/>
      <c r="Y2598" s="244"/>
      <c r="Z2598" s="244"/>
      <c r="AA2598" s="244"/>
      <c r="AB2598" s="244"/>
    </row>
    <row r="2599" spans="16:28" x14ac:dyDescent="0.25">
      <c r="P2599" s="244"/>
      <c r="Q2599" s="244"/>
      <c r="R2599" s="244"/>
      <c r="S2599" s="244"/>
      <c r="T2599" s="244"/>
      <c r="U2599" s="244"/>
      <c r="V2599" s="244"/>
      <c r="W2599" s="244"/>
      <c r="X2599" s="244"/>
      <c r="Y2599" s="244"/>
      <c r="Z2599" s="244"/>
      <c r="AA2599" s="244"/>
      <c r="AB2599" s="244"/>
    </row>
    <row r="2600" spans="16:28" x14ac:dyDescent="0.25">
      <c r="P2600" s="244"/>
      <c r="Q2600" s="244"/>
      <c r="R2600" s="244"/>
      <c r="S2600" s="244"/>
      <c r="T2600" s="244"/>
      <c r="U2600" s="244"/>
      <c r="V2600" s="244"/>
      <c r="W2600" s="244"/>
      <c r="X2600" s="244"/>
      <c r="Y2600" s="244"/>
      <c r="Z2600" s="244"/>
      <c r="AA2600" s="244"/>
      <c r="AB2600" s="244"/>
    </row>
    <row r="2601" spans="16:28" x14ac:dyDescent="0.25">
      <c r="P2601" s="244"/>
      <c r="Q2601" s="244"/>
      <c r="R2601" s="244"/>
      <c r="S2601" s="244"/>
      <c r="T2601" s="244"/>
      <c r="U2601" s="244"/>
      <c r="V2601" s="244"/>
      <c r="W2601" s="244"/>
      <c r="X2601" s="244"/>
      <c r="Y2601" s="244"/>
      <c r="Z2601" s="244"/>
      <c r="AA2601" s="244"/>
      <c r="AB2601" s="244"/>
    </row>
    <row r="2602" spans="16:28" x14ac:dyDescent="0.25">
      <c r="P2602" s="244"/>
      <c r="Q2602" s="244"/>
      <c r="R2602" s="244"/>
      <c r="S2602" s="244"/>
      <c r="T2602" s="244"/>
      <c r="U2602" s="244"/>
      <c r="V2602" s="244"/>
      <c r="W2602" s="244"/>
      <c r="X2602" s="244"/>
      <c r="Y2602" s="244"/>
      <c r="Z2602" s="244"/>
      <c r="AA2602" s="244"/>
      <c r="AB2602" s="244"/>
    </row>
    <row r="2603" spans="16:28" x14ac:dyDescent="0.25">
      <c r="P2603" s="244"/>
      <c r="Q2603" s="244"/>
      <c r="R2603" s="244"/>
      <c r="S2603" s="244"/>
      <c r="T2603" s="244"/>
      <c r="U2603" s="244"/>
      <c r="V2603" s="244"/>
      <c r="W2603" s="244"/>
      <c r="X2603" s="244"/>
      <c r="Y2603" s="244"/>
      <c r="Z2603" s="244"/>
      <c r="AA2603" s="244"/>
      <c r="AB2603" s="244"/>
    </row>
    <row r="2604" spans="16:28" x14ac:dyDescent="0.25">
      <c r="P2604" s="244"/>
      <c r="Q2604" s="244"/>
      <c r="R2604" s="244"/>
      <c r="S2604" s="244"/>
      <c r="T2604" s="244"/>
      <c r="U2604" s="244"/>
      <c r="V2604" s="244"/>
      <c r="W2604" s="244"/>
      <c r="X2604" s="244"/>
      <c r="Y2604" s="244"/>
      <c r="Z2604" s="244"/>
      <c r="AA2604" s="244"/>
      <c r="AB2604" s="244"/>
    </row>
    <row r="2605" spans="16:28" x14ac:dyDescent="0.25">
      <c r="P2605" s="244"/>
      <c r="Q2605" s="244"/>
      <c r="R2605" s="244"/>
      <c r="S2605" s="244"/>
      <c r="T2605" s="244"/>
      <c r="U2605" s="244"/>
      <c r="V2605" s="244"/>
      <c r="W2605" s="244"/>
      <c r="X2605" s="244"/>
      <c r="Y2605" s="244"/>
      <c r="Z2605" s="244"/>
      <c r="AA2605" s="244"/>
      <c r="AB2605" s="244"/>
    </row>
    <row r="2606" spans="16:28" x14ac:dyDescent="0.25">
      <c r="P2606" s="244"/>
      <c r="Q2606" s="244"/>
      <c r="R2606" s="244"/>
      <c r="S2606" s="244"/>
      <c r="T2606" s="244"/>
      <c r="U2606" s="244"/>
      <c r="V2606" s="244"/>
      <c r="W2606" s="244"/>
      <c r="X2606" s="244"/>
      <c r="Y2606" s="244"/>
      <c r="Z2606" s="244"/>
      <c r="AA2606" s="244"/>
      <c r="AB2606" s="244"/>
    </row>
    <row r="2607" spans="16:28" x14ac:dyDescent="0.25">
      <c r="P2607" s="244"/>
      <c r="Q2607" s="244"/>
      <c r="R2607" s="244"/>
      <c r="S2607" s="244"/>
      <c r="T2607" s="244"/>
      <c r="U2607" s="244"/>
      <c r="V2607" s="244"/>
      <c r="W2607" s="244"/>
      <c r="X2607" s="244"/>
      <c r="Y2607" s="244"/>
      <c r="Z2607" s="244"/>
      <c r="AA2607" s="244"/>
      <c r="AB2607" s="244"/>
    </row>
    <row r="2608" spans="16:28" x14ac:dyDescent="0.25">
      <c r="P2608" s="244"/>
      <c r="Q2608" s="244"/>
      <c r="R2608" s="244"/>
      <c r="S2608" s="244"/>
      <c r="T2608" s="244"/>
      <c r="U2608" s="244"/>
      <c r="V2608" s="244"/>
      <c r="W2608" s="244"/>
      <c r="X2608" s="244"/>
      <c r="Y2608" s="244"/>
      <c r="Z2608" s="244"/>
      <c r="AA2608" s="244"/>
      <c r="AB2608" s="244"/>
    </row>
    <row r="2609" spans="16:28" x14ac:dyDescent="0.25">
      <c r="P2609" s="244"/>
      <c r="Q2609" s="244"/>
      <c r="R2609" s="244"/>
      <c r="S2609" s="244"/>
      <c r="T2609" s="244"/>
      <c r="U2609" s="244"/>
      <c r="V2609" s="244"/>
      <c r="W2609" s="244"/>
      <c r="X2609" s="244"/>
      <c r="Y2609" s="244"/>
      <c r="Z2609" s="244"/>
      <c r="AA2609" s="244"/>
      <c r="AB2609" s="244"/>
    </row>
    <row r="2610" spans="16:28" x14ac:dyDescent="0.25">
      <c r="P2610" s="244"/>
      <c r="Q2610" s="244"/>
      <c r="R2610" s="244"/>
      <c r="S2610" s="244"/>
      <c r="T2610" s="244"/>
      <c r="U2610" s="244"/>
      <c r="V2610" s="244"/>
      <c r="W2610" s="244"/>
      <c r="X2610" s="244"/>
      <c r="Y2610" s="244"/>
      <c r="Z2610" s="244"/>
      <c r="AA2610" s="244"/>
      <c r="AB2610" s="244"/>
    </row>
    <row r="2611" spans="16:28" x14ac:dyDescent="0.25">
      <c r="P2611" s="244"/>
      <c r="Q2611" s="244"/>
      <c r="R2611" s="244"/>
      <c r="S2611" s="244"/>
      <c r="T2611" s="244"/>
      <c r="U2611" s="244"/>
      <c r="V2611" s="244"/>
      <c r="W2611" s="244"/>
      <c r="X2611" s="244"/>
      <c r="Y2611" s="244"/>
      <c r="Z2611" s="244"/>
      <c r="AA2611" s="244"/>
      <c r="AB2611" s="244"/>
    </row>
    <row r="2612" spans="16:28" x14ac:dyDescent="0.25">
      <c r="P2612" s="244"/>
      <c r="Q2612" s="244"/>
      <c r="R2612" s="244"/>
      <c r="S2612" s="244"/>
      <c r="T2612" s="244"/>
      <c r="U2612" s="244"/>
      <c r="V2612" s="244"/>
      <c r="W2612" s="244"/>
      <c r="X2612" s="244"/>
      <c r="Y2612" s="244"/>
      <c r="Z2612" s="244"/>
      <c r="AA2612" s="244"/>
      <c r="AB2612" s="244"/>
    </row>
    <row r="2613" spans="16:28" x14ac:dyDescent="0.25">
      <c r="P2613" s="244"/>
      <c r="Q2613" s="244"/>
      <c r="R2613" s="244"/>
      <c r="S2613" s="244"/>
      <c r="T2613" s="244"/>
      <c r="U2613" s="244"/>
      <c r="V2613" s="244"/>
      <c r="W2613" s="244"/>
      <c r="X2613" s="244"/>
      <c r="Y2613" s="244"/>
      <c r="Z2613" s="244"/>
      <c r="AA2613" s="244"/>
      <c r="AB2613" s="244"/>
    </row>
    <row r="2614" spans="16:28" x14ac:dyDescent="0.25">
      <c r="P2614" s="244"/>
      <c r="Q2614" s="244"/>
      <c r="R2614" s="244"/>
      <c r="S2614" s="244"/>
      <c r="T2614" s="244"/>
      <c r="U2614" s="244"/>
      <c r="V2614" s="244"/>
      <c r="W2614" s="244"/>
      <c r="X2614" s="244"/>
      <c r="Y2614" s="244"/>
      <c r="Z2614" s="244"/>
      <c r="AA2614" s="244"/>
      <c r="AB2614" s="244"/>
    </row>
    <row r="2615" spans="16:28" x14ac:dyDescent="0.25">
      <c r="P2615" s="244"/>
      <c r="Q2615" s="244"/>
      <c r="R2615" s="244"/>
      <c r="S2615" s="244"/>
      <c r="T2615" s="244"/>
      <c r="U2615" s="244"/>
      <c r="V2615" s="244"/>
      <c r="W2615" s="244"/>
      <c r="X2615" s="244"/>
      <c r="Y2615" s="244"/>
      <c r="Z2615" s="244"/>
      <c r="AA2615" s="244"/>
      <c r="AB2615" s="244"/>
    </row>
    <row r="2616" spans="16:28" x14ac:dyDescent="0.25">
      <c r="P2616" s="244"/>
      <c r="Q2616" s="244"/>
      <c r="R2616" s="244"/>
      <c r="S2616" s="244"/>
      <c r="T2616" s="244"/>
      <c r="U2616" s="244"/>
      <c r="V2616" s="244"/>
      <c r="W2616" s="244"/>
      <c r="X2616" s="244"/>
      <c r="Y2616" s="244"/>
      <c r="Z2616" s="244"/>
      <c r="AA2616" s="244"/>
      <c r="AB2616" s="244"/>
    </row>
    <row r="2617" spans="16:28" x14ac:dyDescent="0.25">
      <c r="P2617" s="244"/>
      <c r="Q2617" s="244"/>
      <c r="R2617" s="244"/>
      <c r="S2617" s="244"/>
      <c r="T2617" s="244"/>
      <c r="U2617" s="244"/>
      <c r="V2617" s="244"/>
      <c r="W2617" s="244"/>
      <c r="X2617" s="244"/>
      <c r="Y2617" s="244"/>
      <c r="Z2617" s="244"/>
      <c r="AA2617" s="244"/>
      <c r="AB2617" s="244"/>
    </row>
    <row r="2618" spans="16:28" x14ac:dyDescent="0.25">
      <c r="P2618" s="244"/>
      <c r="Q2618" s="244"/>
      <c r="R2618" s="244"/>
      <c r="S2618" s="244"/>
      <c r="T2618" s="244"/>
      <c r="U2618" s="244"/>
      <c r="V2618" s="244"/>
      <c r="W2618" s="244"/>
      <c r="X2618" s="244"/>
      <c r="Y2618" s="244"/>
      <c r="Z2618" s="244"/>
      <c r="AA2618" s="244"/>
      <c r="AB2618" s="244"/>
    </row>
    <row r="2619" spans="16:28" x14ac:dyDescent="0.25">
      <c r="P2619" s="244"/>
      <c r="Q2619" s="244"/>
      <c r="R2619" s="244"/>
      <c r="S2619" s="244"/>
      <c r="T2619" s="244"/>
      <c r="U2619" s="244"/>
      <c r="V2619" s="244"/>
      <c r="W2619" s="244"/>
      <c r="X2619" s="244"/>
      <c r="Y2619" s="244"/>
      <c r="Z2619" s="244"/>
      <c r="AA2619" s="244"/>
      <c r="AB2619" s="244"/>
    </row>
    <row r="2620" spans="16:28" x14ac:dyDescent="0.25">
      <c r="P2620" s="244"/>
      <c r="Q2620" s="244"/>
      <c r="R2620" s="244"/>
      <c r="S2620" s="244"/>
      <c r="T2620" s="244"/>
      <c r="U2620" s="244"/>
      <c r="V2620" s="244"/>
      <c r="W2620" s="244"/>
      <c r="X2620" s="244"/>
      <c r="Y2620" s="244"/>
      <c r="Z2620" s="244"/>
      <c r="AA2620" s="244"/>
      <c r="AB2620" s="244"/>
    </row>
    <row r="2621" spans="16:28" x14ac:dyDescent="0.25">
      <c r="P2621" s="244"/>
      <c r="Q2621" s="244"/>
      <c r="R2621" s="244"/>
      <c r="S2621" s="244"/>
      <c r="T2621" s="244"/>
      <c r="U2621" s="244"/>
      <c r="V2621" s="244"/>
      <c r="W2621" s="244"/>
      <c r="X2621" s="244"/>
      <c r="Y2621" s="244"/>
      <c r="Z2621" s="244"/>
      <c r="AA2621" s="244"/>
      <c r="AB2621" s="244"/>
    </row>
    <row r="2622" spans="16:28" x14ac:dyDescent="0.25">
      <c r="P2622" s="244"/>
      <c r="Q2622" s="244"/>
      <c r="R2622" s="244"/>
      <c r="S2622" s="244"/>
      <c r="T2622" s="244"/>
      <c r="U2622" s="244"/>
      <c r="V2622" s="244"/>
      <c r="W2622" s="244"/>
      <c r="X2622" s="244"/>
      <c r="Y2622" s="244"/>
      <c r="Z2622" s="244"/>
      <c r="AA2622" s="244"/>
      <c r="AB2622" s="244"/>
    </row>
    <row r="2623" spans="16:28" x14ac:dyDescent="0.25">
      <c r="P2623" s="244"/>
      <c r="Q2623" s="244"/>
      <c r="R2623" s="244"/>
      <c r="S2623" s="244"/>
      <c r="T2623" s="244"/>
      <c r="U2623" s="244"/>
      <c r="V2623" s="244"/>
      <c r="W2623" s="244"/>
      <c r="X2623" s="244"/>
      <c r="Y2623" s="244"/>
      <c r="Z2623" s="244"/>
      <c r="AA2623" s="244"/>
      <c r="AB2623" s="244"/>
    </row>
    <row r="2624" spans="16:28" x14ac:dyDescent="0.25">
      <c r="P2624" s="244"/>
      <c r="Q2624" s="244"/>
      <c r="R2624" s="244"/>
      <c r="S2624" s="244"/>
      <c r="T2624" s="244"/>
      <c r="U2624" s="244"/>
      <c r="V2624" s="244"/>
      <c r="W2624" s="244"/>
      <c r="X2624" s="244"/>
      <c r="Y2624" s="244"/>
      <c r="Z2624" s="244"/>
      <c r="AA2624" s="244"/>
      <c r="AB2624" s="244"/>
    </row>
    <row r="2625" spans="16:28" x14ac:dyDescent="0.25">
      <c r="P2625" s="244"/>
      <c r="Q2625" s="244"/>
      <c r="R2625" s="244"/>
      <c r="S2625" s="244"/>
      <c r="T2625" s="244"/>
      <c r="U2625" s="244"/>
      <c r="V2625" s="244"/>
      <c r="W2625" s="244"/>
      <c r="X2625" s="244"/>
      <c r="Y2625" s="244"/>
      <c r="Z2625" s="244"/>
      <c r="AA2625" s="244"/>
      <c r="AB2625" s="244"/>
    </row>
    <row r="2626" spans="16:28" x14ac:dyDescent="0.25">
      <c r="P2626" s="244"/>
      <c r="Q2626" s="244"/>
      <c r="R2626" s="244"/>
      <c r="S2626" s="244"/>
      <c r="T2626" s="244"/>
      <c r="U2626" s="244"/>
      <c r="V2626" s="244"/>
      <c r="W2626" s="244"/>
      <c r="X2626" s="244"/>
      <c r="Y2626" s="244"/>
      <c r="Z2626" s="244"/>
      <c r="AA2626" s="244"/>
      <c r="AB2626" s="244"/>
    </row>
    <row r="2627" spans="16:28" x14ac:dyDescent="0.25">
      <c r="P2627" s="244"/>
      <c r="Q2627" s="244"/>
      <c r="R2627" s="244"/>
      <c r="S2627" s="244"/>
      <c r="T2627" s="244"/>
      <c r="U2627" s="244"/>
      <c r="V2627" s="244"/>
      <c r="W2627" s="244"/>
      <c r="X2627" s="244"/>
      <c r="Y2627" s="244"/>
      <c r="Z2627" s="244"/>
      <c r="AA2627" s="244"/>
      <c r="AB2627" s="244"/>
    </row>
    <row r="2628" spans="16:28" x14ac:dyDescent="0.25">
      <c r="P2628" s="244"/>
      <c r="Q2628" s="244"/>
      <c r="R2628" s="244"/>
      <c r="S2628" s="244"/>
      <c r="T2628" s="244"/>
      <c r="U2628" s="244"/>
      <c r="V2628" s="244"/>
      <c r="W2628" s="244"/>
      <c r="X2628" s="244"/>
      <c r="Y2628" s="244"/>
      <c r="Z2628" s="244"/>
      <c r="AA2628" s="244"/>
      <c r="AB2628" s="244"/>
    </row>
    <row r="2629" spans="16:28" x14ac:dyDescent="0.25">
      <c r="P2629" s="244"/>
      <c r="Q2629" s="244"/>
      <c r="R2629" s="244"/>
      <c r="S2629" s="244"/>
      <c r="T2629" s="244"/>
      <c r="U2629" s="244"/>
      <c r="V2629" s="244"/>
      <c r="W2629" s="244"/>
      <c r="X2629" s="244"/>
      <c r="Y2629" s="244"/>
      <c r="Z2629" s="244"/>
      <c r="AA2629" s="244"/>
      <c r="AB2629" s="244"/>
    </row>
    <row r="2630" spans="16:28" x14ac:dyDescent="0.25">
      <c r="P2630" s="244"/>
      <c r="Q2630" s="244"/>
      <c r="R2630" s="244"/>
      <c r="S2630" s="244"/>
      <c r="T2630" s="244"/>
      <c r="U2630" s="244"/>
      <c r="V2630" s="244"/>
      <c r="W2630" s="244"/>
      <c r="X2630" s="244"/>
      <c r="Y2630" s="244"/>
      <c r="Z2630" s="244"/>
      <c r="AA2630" s="244"/>
      <c r="AB2630" s="244"/>
    </row>
    <row r="2631" spans="16:28" x14ac:dyDescent="0.25">
      <c r="P2631" s="244"/>
      <c r="Q2631" s="244"/>
      <c r="R2631" s="244"/>
      <c r="S2631" s="244"/>
      <c r="T2631" s="244"/>
      <c r="U2631" s="244"/>
      <c r="V2631" s="244"/>
      <c r="W2631" s="244"/>
      <c r="X2631" s="244"/>
      <c r="Y2631" s="244"/>
      <c r="Z2631" s="244"/>
      <c r="AA2631" s="244"/>
      <c r="AB2631" s="244"/>
    </row>
    <row r="2632" spans="16:28" x14ac:dyDescent="0.25">
      <c r="P2632" s="244"/>
      <c r="Q2632" s="244"/>
      <c r="R2632" s="244"/>
      <c r="S2632" s="244"/>
      <c r="T2632" s="244"/>
      <c r="U2632" s="244"/>
      <c r="V2632" s="244"/>
      <c r="W2632" s="244"/>
      <c r="X2632" s="244"/>
      <c r="Y2632" s="244"/>
      <c r="Z2632" s="244"/>
      <c r="AA2632" s="244"/>
      <c r="AB2632" s="244"/>
    </row>
    <row r="2633" spans="16:28" x14ac:dyDescent="0.25">
      <c r="P2633" s="244"/>
      <c r="Q2633" s="244"/>
      <c r="R2633" s="244"/>
      <c r="S2633" s="244"/>
      <c r="T2633" s="244"/>
      <c r="U2633" s="244"/>
      <c r="V2633" s="244"/>
      <c r="W2633" s="244"/>
      <c r="X2633" s="244"/>
      <c r="Y2633" s="244"/>
      <c r="Z2633" s="244"/>
      <c r="AA2633" s="244"/>
      <c r="AB2633" s="244"/>
    </row>
    <row r="2634" spans="16:28" x14ac:dyDescent="0.25">
      <c r="P2634" s="244"/>
      <c r="Q2634" s="244"/>
      <c r="R2634" s="244"/>
      <c r="S2634" s="244"/>
      <c r="T2634" s="244"/>
      <c r="U2634" s="244"/>
      <c r="V2634" s="244"/>
      <c r="W2634" s="244"/>
      <c r="X2634" s="244"/>
      <c r="Y2634" s="244"/>
      <c r="Z2634" s="244"/>
      <c r="AA2634" s="244"/>
      <c r="AB2634" s="244"/>
    </row>
    <row r="2635" spans="16:28" x14ac:dyDescent="0.25">
      <c r="P2635" s="244"/>
      <c r="Q2635" s="244"/>
      <c r="R2635" s="244"/>
      <c r="S2635" s="244"/>
      <c r="T2635" s="244"/>
      <c r="U2635" s="244"/>
      <c r="V2635" s="244"/>
      <c r="W2635" s="244"/>
      <c r="X2635" s="244"/>
      <c r="Y2635" s="244"/>
      <c r="Z2635" s="244"/>
      <c r="AA2635" s="244"/>
      <c r="AB2635" s="244"/>
    </row>
    <row r="2636" spans="16:28" x14ac:dyDescent="0.25">
      <c r="P2636" s="244"/>
      <c r="Q2636" s="244"/>
      <c r="R2636" s="244"/>
      <c r="S2636" s="244"/>
      <c r="T2636" s="244"/>
      <c r="U2636" s="244"/>
      <c r="V2636" s="244"/>
      <c r="W2636" s="244"/>
      <c r="X2636" s="244"/>
      <c r="Y2636" s="244"/>
      <c r="Z2636" s="244"/>
      <c r="AA2636" s="244"/>
      <c r="AB2636" s="244"/>
    </row>
    <row r="2637" spans="16:28" x14ac:dyDescent="0.25">
      <c r="P2637" s="244"/>
      <c r="Q2637" s="244"/>
      <c r="R2637" s="244"/>
      <c r="S2637" s="244"/>
      <c r="T2637" s="244"/>
      <c r="U2637" s="244"/>
      <c r="V2637" s="244"/>
      <c r="W2637" s="244"/>
      <c r="X2637" s="244"/>
      <c r="Y2637" s="244"/>
      <c r="Z2637" s="244"/>
      <c r="AA2637" s="244"/>
      <c r="AB2637" s="244"/>
    </row>
    <row r="2638" spans="16:28" x14ac:dyDescent="0.25">
      <c r="P2638" s="244"/>
      <c r="Q2638" s="244"/>
      <c r="R2638" s="244"/>
      <c r="S2638" s="244"/>
      <c r="T2638" s="244"/>
      <c r="U2638" s="244"/>
      <c r="V2638" s="244"/>
      <c r="W2638" s="244"/>
      <c r="X2638" s="244"/>
      <c r="Y2638" s="244"/>
      <c r="Z2638" s="244"/>
      <c r="AA2638" s="244"/>
      <c r="AB2638" s="244"/>
    </row>
    <row r="2639" spans="16:28" x14ac:dyDescent="0.25">
      <c r="P2639" s="244"/>
      <c r="Q2639" s="244"/>
      <c r="R2639" s="244"/>
      <c r="S2639" s="244"/>
      <c r="T2639" s="244"/>
      <c r="U2639" s="244"/>
      <c r="V2639" s="244"/>
      <c r="W2639" s="244"/>
      <c r="X2639" s="244"/>
      <c r="Y2639" s="244"/>
      <c r="Z2639" s="244"/>
      <c r="AA2639" s="244"/>
      <c r="AB2639" s="244"/>
    </row>
    <row r="2640" spans="16:28" x14ac:dyDescent="0.25">
      <c r="P2640" s="244"/>
      <c r="Q2640" s="244"/>
      <c r="R2640" s="244"/>
      <c r="S2640" s="244"/>
      <c r="T2640" s="244"/>
      <c r="U2640" s="244"/>
      <c r="V2640" s="244"/>
      <c r="W2640" s="244"/>
      <c r="X2640" s="244"/>
      <c r="Y2640" s="244"/>
      <c r="Z2640" s="244"/>
      <c r="AA2640" s="244"/>
      <c r="AB2640" s="244"/>
    </row>
    <row r="2641" spans="16:28" x14ac:dyDescent="0.25">
      <c r="P2641" s="244"/>
      <c r="Q2641" s="244"/>
      <c r="R2641" s="244"/>
      <c r="S2641" s="244"/>
      <c r="T2641" s="244"/>
      <c r="U2641" s="244"/>
      <c r="V2641" s="244"/>
      <c r="W2641" s="244"/>
      <c r="X2641" s="244"/>
      <c r="Y2641" s="244"/>
      <c r="Z2641" s="244"/>
      <c r="AA2641" s="244"/>
      <c r="AB2641" s="244"/>
    </row>
    <row r="2642" spans="16:28" x14ac:dyDescent="0.25">
      <c r="P2642" s="244"/>
      <c r="Q2642" s="244"/>
      <c r="R2642" s="244"/>
      <c r="S2642" s="244"/>
      <c r="T2642" s="244"/>
      <c r="U2642" s="244"/>
      <c r="V2642" s="244"/>
      <c r="W2642" s="244"/>
      <c r="X2642" s="244"/>
      <c r="Y2642" s="244"/>
      <c r="Z2642" s="244"/>
      <c r="AA2642" s="244"/>
      <c r="AB2642" s="244"/>
    </row>
    <row r="2643" spans="16:28" x14ac:dyDescent="0.25">
      <c r="P2643" s="244"/>
      <c r="Q2643" s="244"/>
      <c r="R2643" s="244"/>
      <c r="S2643" s="244"/>
      <c r="T2643" s="244"/>
      <c r="U2643" s="244"/>
      <c r="V2643" s="244"/>
      <c r="W2643" s="244"/>
      <c r="X2643" s="244"/>
      <c r="Y2643" s="244"/>
      <c r="Z2643" s="244"/>
      <c r="AA2643" s="244"/>
      <c r="AB2643" s="244"/>
    </row>
    <row r="2644" spans="16:28" x14ac:dyDescent="0.25">
      <c r="P2644" s="244"/>
      <c r="Q2644" s="244"/>
      <c r="R2644" s="244"/>
      <c r="S2644" s="244"/>
      <c r="T2644" s="244"/>
      <c r="U2644" s="244"/>
      <c r="V2644" s="244"/>
      <c r="W2644" s="244"/>
      <c r="X2644" s="244"/>
      <c r="Y2644" s="244"/>
      <c r="Z2644" s="244"/>
      <c r="AA2644" s="244"/>
      <c r="AB2644" s="244"/>
    </row>
    <row r="2645" spans="16:28" x14ac:dyDescent="0.25">
      <c r="P2645" s="244"/>
      <c r="Q2645" s="244"/>
      <c r="R2645" s="244"/>
      <c r="S2645" s="244"/>
      <c r="T2645" s="244"/>
      <c r="U2645" s="244"/>
      <c r="V2645" s="244"/>
      <c r="W2645" s="244"/>
      <c r="X2645" s="244"/>
      <c r="Y2645" s="244"/>
      <c r="Z2645" s="244"/>
      <c r="AA2645" s="244"/>
      <c r="AB2645" s="244"/>
    </row>
    <row r="2646" spans="16:28" x14ac:dyDescent="0.25">
      <c r="P2646" s="244"/>
      <c r="Q2646" s="244"/>
      <c r="R2646" s="244"/>
      <c r="S2646" s="244"/>
      <c r="T2646" s="244"/>
      <c r="U2646" s="244"/>
      <c r="V2646" s="244"/>
      <c r="W2646" s="244"/>
      <c r="X2646" s="244"/>
      <c r="Y2646" s="244"/>
      <c r="Z2646" s="244"/>
      <c r="AA2646" s="244"/>
      <c r="AB2646" s="244"/>
    </row>
    <row r="2647" spans="16:28" x14ac:dyDescent="0.25">
      <c r="P2647" s="244"/>
      <c r="Q2647" s="244"/>
      <c r="R2647" s="244"/>
      <c r="S2647" s="244"/>
      <c r="T2647" s="244"/>
      <c r="U2647" s="244"/>
      <c r="V2647" s="244"/>
      <c r="W2647" s="244"/>
      <c r="X2647" s="244"/>
      <c r="Y2647" s="244"/>
      <c r="Z2647" s="244"/>
      <c r="AA2647" s="244"/>
      <c r="AB2647" s="244"/>
    </row>
    <row r="2648" spans="16:28" x14ac:dyDescent="0.25">
      <c r="P2648" s="244"/>
      <c r="Q2648" s="244"/>
      <c r="R2648" s="244"/>
      <c r="S2648" s="244"/>
      <c r="T2648" s="244"/>
      <c r="U2648" s="244"/>
      <c r="V2648" s="244"/>
      <c r="W2648" s="244"/>
      <c r="X2648" s="244"/>
      <c r="Y2648" s="244"/>
      <c r="Z2648" s="244"/>
      <c r="AA2648" s="244"/>
      <c r="AB2648" s="244"/>
    </row>
    <row r="2649" spans="16:28" x14ac:dyDescent="0.25">
      <c r="P2649" s="244"/>
      <c r="Q2649" s="244"/>
      <c r="R2649" s="244"/>
      <c r="S2649" s="244"/>
      <c r="T2649" s="244"/>
      <c r="U2649" s="244"/>
      <c r="V2649" s="244"/>
      <c r="W2649" s="244"/>
      <c r="X2649" s="244"/>
      <c r="Y2649" s="244"/>
      <c r="Z2649" s="244"/>
      <c r="AA2649" s="244"/>
      <c r="AB2649" s="244"/>
    </row>
    <row r="2650" spans="16:28" x14ac:dyDescent="0.25">
      <c r="P2650" s="244"/>
      <c r="Q2650" s="244"/>
      <c r="R2650" s="244"/>
      <c r="S2650" s="244"/>
      <c r="T2650" s="244"/>
      <c r="U2650" s="244"/>
      <c r="V2650" s="244"/>
      <c r="W2650" s="244"/>
      <c r="X2650" s="244"/>
      <c r="Y2650" s="244"/>
      <c r="Z2650" s="244"/>
      <c r="AA2650" s="244"/>
      <c r="AB2650" s="244"/>
    </row>
    <row r="2651" spans="16:28" x14ac:dyDescent="0.25">
      <c r="P2651" s="244"/>
      <c r="Q2651" s="244"/>
      <c r="R2651" s="244"/>
      <c r="S2651" s="244"/>
      <c r="T2651" s="244"/>
      <c r="U2651" s="244"/>
      <c r="V2651" s="244"/>
      <c r="W2651" s="244"/>
      <c r="X2651" s="244"/>
      <c r="Y2651" s="244"/>
      <c r="Z2651" s="244"/>
      <c r="AA2651" s="244"/>
      <c r="AB2651" s="244"/>
    </row>
    <row r="2652" spans="16:28" x14ac:dyDescent="0.25">
      <c r="P2652" s="244"/>
      <c r="Q2652" s="244"/>
      <c r="R2652" s="244"/>
      <c r="S2652" s="244"/>
      <c r="T2652" s="244"/>
      <c r="U2652" s="244"/>
      <c r="V2652" s="244"/>
      <c r="W2652" s="244"/>
      <c r="X2652" s="244"/>
      <c r="Y2652" s="244"/>
      <c r="Z2652" s="244"/>
      <c r="AA2652" s="244"/>
      <c r="AB2652" s="244"/>
    </row>
    <row r="2653" spans="16:28" x14ac:dyDescent="0.25">
      <c r="P2653" s="244"/>
      <c r="Q2653" s="244"/>
      <c r="R2653" s="244"/>
      <c r="S2653" s="244"/>
      <c r="T2653" s="244"/>
      <c r="U2653" s="244"/>
      <c r="V2653" s="244"/>
      <c r="W2653" s="244"/>
      <c r="X2653" s="244"/>
      <c r="Y2653" s="244"/>
      <c r="Z2653" s="244"/>
      <c r="AA2653" s="244"/>
      <c r="AB2653" s="244"/>
    </row>
    <row r="2654" spans="16:28" x14ac:dyDescent="0.25">
      <c r="P2654" s="244"/>
      <c r="Q2654" s="244"/>
      <c r="R2654" s="244"/>
      <c r="S2654" s="244"/>
      <c r="T2654" s="244"/>
      <c r="U2654" s="244"/>
      <c r="V2654" s="244"/>
      <c r="W2654" s="244"/>
      <c r="X2654" s="244"/>
      <c r="Y2654" s="244"/>
      <c r="Z2654" s="244"/>
      <c r="AA2654" s="244"/>
      <c r="AB2654" s="244"/>
    </row>
    <row r="2655" spans="16:28" x14ac:dyDescent="0.25">
      <c r="P2655" s="244"/>
      <c r="Q2655" s="244"/>
      <c r="R2655" s="244"/>
      <c r="S2655" s="244"/>
      <c r="T2655" s="244"/>
      <c r="U2655" s="244"/>
      <c r="V2655" s="244"/>
      <c r="W2655" s="244"/>
      <c r="X2655" s="244"/>
      <c r="Y2655" s="244"/>
      <c r="Z2655" s="244"/>
      <c r="AA2655" s="244"/>
      <c r="AB2655" s="244"/>
    </row>
    <row r="2656" spans="16:28" x14ac:dyDescent="0.25">
      <c r="P2656" s="244"/>
      <c r="Q2656" s="244"/>
      <c r="R2656" s="244"/>
      <c r="S2656" s="244"/>
      <c r="T2656" s="244"/>
      <c r="U2656" s="244"/>
      <c r="V2656" s="244"/>
      <c r="W2656" s="244"/>
      <c r="X2656" s="244"/>
      <c r="Y2656" s="244"/>
      <c r="Z2656" s="244"/>
      <c r="AA2656" s="244"/>
      <c r="AB2656" s="244"/>
    </row>
    <row r="2657" spans="16:28" x14ac:dyDescent="0.25">
      <c r="P2657" s="244"/>
      <c r="Q2657" s="244"/>
      <c r="R2657" s="244"/>
      <c r="S2657" s="244"/>
      <c r="T2657" s="244"/>
      <c r="U2657" s="244"/>
      <c r="V2657" s="244"/>
      <c r="W2657" s="244"/>
      <c r="X2657" s="244"/>
      <c r="Y2657" s="244"/>
      <c r="Z2657" s="244"/>
      <c r="AA2657" s="244"/>
      <c r="AB2657" s="244"/>
    </row>
    <row r="2658" spans="16:28" x14ac:dyDescent="0.25">
      <c r="P2658" s="244"/>
      <c r="Q2658" s="244"/>
      <c r="R2658" s="244"/>
      <c r="S2658" s="244"/>
      <c r="T2658" s="244"/>
      <c r="U2658" s="244"/>
      <c r="V2658" s="244"/>
      <c r="W2658" s="244"/>
      <c r="X2658" s="244"/>
      <c r="Y2658" s="244"/>
      <c r="Z2658" s="244"/>
      <c r="AA2658" s="244"/>
      <c r="AB2658" s="244"/>
    </row>
    <row r="2659" spans="16:28" x14ac:dyDescent="0.25">
      <c r="P2659" s="244"/>
      <c r="Q2659" s="244"/>
      <c r="R2659" s="244"/>
      <c r="S2659" s="244"/>
      <c r="T2659" s="244"/>
      <c r="U2659" s="244"/>
      <c r="V2659" s="244"/>
      <c r="W2659" s="244"/>
      <c r="X2659" s="244"/>
      <c r="Y2659" s="244"/>
      <c r="Z2659" s="244"/>
      <c r="AA2659" s="244"/>
      <c r="AB2659" s="244"/>
    </row>
    <row r="2660" spans="16:28" x14ac:dyDescent="0.25">
      <c r="P2660" s="244"/>
      <c r="Q2660" s="244"/>
      <c r="R2660" s="244"/>
      <c r="S2660" s="244"/>
      <c r="T2660" s="244"/>
      <c r="U2660" s="244"/>
      <c r="V2660" s="244"/>
      <c r="W2660" s="244"/>
      <c r="X2660" s="244"/>
      <c r="Y2660" s="244"/>
      <c r="Z2660" s="244"/>
      <c r="AA2660" s="244"/>
      <c r="AB2660" s="244"/>
    </row>
    <row r="2661" spans="16:28" x14ac:dyDescent="0.25">
      <c r="P2661" s="244"/>
      <c r="Q2661" s="244"/>
      <c r="R2661" s="244"/>
      <c r="S2661" s="244"/>
      <c r="T2661" s="244"/>
      <c r="U2661" s="244"/>
      <c r="V2661" s="244"/>
      <c r="W2661" s="244"/>
      <c r="X2661" s="244"/>
      <c r="Y2661" s="244"/>
      <c r="Z2661" s="244"/>
      <c r="AA2661" s="244"/>
      <c r="AB2661" s="244"/>
    </row>
    <row r="2662" spans="16:28" x14ac:dyDescent="0.25">
      <c r="P2662" s="244"/>
      <c r="Q2662" s="244"/>
      <c r="R2662" s="244"/>
      <c r="S2662" s="244"/>
      <c r="T2662" s="244"/>
      <c r="U2662" s="244"/>
      <c r="V2662" s="244"/>
      <c r="W2662" s="244"/>
      <c r="X2662" s="244"/>
      <c r="Y2662" s="244"/>
      <c r="Z2662" s="244"/>
      <c r="AA2662" s="244"/>
      <c r="AB2662" s="244"/>
    </row>
    <row r="2663" spans="16:28" x14ac:dyDescent="0.25">
      <c r="P2663" s="244"/>
      <c r="Q2663" s="244"/>
      <c r="R2663" s="244"/>
      <c r="S2663" s="244"/>
      <c r="T2663" s="244"/>
      <c r="U2663" s="244"/>
      <c r="V2663" s="244"/>
      <c r="W2663" s="244"/>
      <c r="X2663" s="244"/>
      <c r="Y2663" s="244"/>
      <c r="Z2663" s="244"/>
      <c r="AA2663" s="244"/>
      <c r="AB2663" s="244"/>
    </row>
    <row r="2664" spans="16:28" x14ac:dyDescent="0.25">
      <c r="P2664" s="244"/>
      <c r="Q2664" s="244"/>
      <c r="R2664" s="244"/>
      <c r="S2664" s="244"/>
      <c r="T2664" s="244"/>
      <c r="U2664" s="244"/>
      <c r="V2664" s="244"/>
      <c r="W2664" s="244"/>
      <c r="X2664" s="244"/>
      <c r="Y2664" s="244"/>
      <c r="Z2664" s="244"/>
      <c r="AA2664" s="244"/>
      <c r="AB2664" s="244"/>
    </row>
    <row r="2665" spans="16:28" x14ac:dyDescent="0.25">
      <c r="P2665" s="244"/>
      <c r="Q2665" s="244"/>
      <c r="R2665" s="244"/>
      <c r="S2665" s="244"/>
      <c r="T2665" s="244"/>
      <c r="U2665" s="244"/>
      <c r="V2665" s="244"/>
      <c r="W2665" s="244"/>
      <c r="X2665" s="244"/>
      <c r="Y2665" s="244"/>
      <c r="Z2665" s="244"/>
      <c r="AA2665" s="244"/>
      <c r="AB2665" s="244"/>
    </row>
    <row r="2666" spans="16:28" x14ac:dyDescent="0.25">
      <c r="P2666" s="244"/>
      <c r="Q2666" s="244"/>
      <c r="R2666" s="244"/>
      <c r="S2666" s="244"/>
      <c r="T2666" s="244"/>
      <c r="U2666" s="244"/>
      <c r="V2666" s="244"/>
      <c r="W2666" s="244"/>
      <c r="X2666" s="244"/>
      <c r="Y2666" s="244"/>
      <c r="Z2666" s="244"/>
      <c r="AA2666" s="244"/>
      <c r="AB2666" s="244"/>
    </row>
    <row r="2667" spans="16:28" x14ac:dyDescent="0.25">
      <c r="P2667" s="244"/>
      <c r="Q2667" s="244"/>
      <c r="R2667" s="244"/>
      <c r="S2667" s="244"/>
      <c r="T2667" s="244"/>
      <c r="U2667" s="244"/>
      <c r="V2667" s="244"/>
      <c r="W2667" s="244"/>
      <c r="X2667" s="244"/>
      <c r="Y2667" s="244"/>
      <c r="Z2667" s="244"/>
      <c r="AA2667" s="244"/>
      <c r="AB2667" s="244"/>
    </row>
    <row r="2668" spans="16:28" x14ac:dyDescent="0.25">
      <c r="P2668" s="244"/>
      <c r="Q2668" s="244"/>
      <c r="R2668" s="244"/>
      <c r="S2668" s="244"/>
      <c r="T2668" s="244"/>
      <c r="U2668" s="244"/>
      <c r="V2668" s="244"/>
      <c r="W2668" s="244"/>
      <c r="X2668" s="244"/>
      <c r="Y2668" s="244"/>
      <c r="Z2668" s="244"/>
      <c r="AA2668" s="244"/>
      <c r="AB2668" s="244"/>
    </row>
    <row r="2669" spans="16:28" x14ac:dyDescent="0.25">
      <c r="P2669" s="244"/>
      <c r="Q2669" s="244"/>
      <c r="R2669" s="244"/>
      <c r="S2669" s="244"/>
      <c r="T2669" s="244"/>
      <c r="U2669" s="244"/>
      <c r="V2669" s="244"/>
      <c r="W2669" s="244"/>
      <c r="X2669" s="244"/>
      <c r="Y2669" s="244"/>
      <c r="Z2669" s="244"/>
      <c r="AA2669" s="244"/>
      <c r="AB2669" s="244"/>
    </row>
    <row r="2670" spans="16:28" x14ac:dyDescent="0.25">
      <c r="P2670" s="244"/>
      <c r="Q2670" s="244"/>
      <c r="R2670" s="244"/>
      <c r="S2670" s="244"/>
      <c r="T2670" s="244"/>
      <c r="U2670" s="244"/>
      <c r="V2670" s="244"/>
      <c r="W2670" s="244"/>
      <c r="X2670" s="244"/>
      <c r="Y2670" s="244"/>
      <c r="Z2670" s="244"/>
      <c r="AA2670" s="244"/>
      <c r="AB2670" s="244"/>
    </row>
    <row r="2671" spans="16:28" x14ac:dyDescent="0.25">
      <c r="P2671" s="244"/>
      <c r="Q2671" s="244"/>
      <c r="R2671" s="244"/>
      <c r="S2671" s="244"/>
      <c r="T2671" s="244"/>
      <c r="U2671" s="244"/>
      <c r="V2671" s="244"/>
      <c r="W2671" s="244"/>
      <c r="X2671" s="244"/>
      <c r="Y2671" s="244"/>
      <c r="Z2671" s="244"/>
      <c r="AA2671" s="244"/>
      <c r="AB2671" s="244"/>
    </row>
    <row r="2672" spans="16:28" x14ac:dyDescent="0.25">
      <c r="P2672" s="244"/>
      <c r="Q2672" s="244"/>
      <c r="R2672" s="244"/>
      <c r="S2672" s="244"/>
      <c r="T2672" s="244"/>
      <c r="U2672" s="244"/>
      <c r="V2672" s="244"/>
      <c r="W2672" s="244"/>
      <c r="X2672" s="244"/>
      <c r="Y2672" s="244"/>
      <c r="Z2672" s="244"/>
      <c r="AA2672" s="244"/>
      <c r="AB2672" s="244"/>
    </row>
    <row r="2673" spans="16:28" x14ac:dyDescent="0.25">
      <c r="P2673" s="244"/>
      <c r="Q2673" s="244"/>
      <c r="R2673" s="244"/>
      <c r="S2673" s="244"/>
      <c r="T2673" s="244"/>
      <c r="U2673" s="244"/>
      <c r="V2673" s="244"/>
      <c r="W2673" s="244"/>
      <c r="X2673" s="244"/>
      <c r="Y2673" s="244"/>
      <c r="Z2673" s="244"/>
      <c r="AA2673" s="244"/>
      <c r="AB2673" s="244"/>
    </row>
    <row r="2674" spans="16:28" x14ac:dyDescent="0.25">
      <c r="P2674" s="244"/>
      <c r="Q2674" s="244"/>
      <c r="R2674" s="244"/>
      <c r="S2674" s="244"/>
      <c r="T2674" s="244"/>
      <c r="U2674" s="244"/>
      <c r="V2674" s="244"/>
      <c r="W2674" s="244"/>
      <c r="X2674" s="244"/>
      <c r="Y2674" s="244"/>
      <c r="Z2674" s="244"/>
      <c r="AA2674" s="244"/>
      <c r="AB2674" s="244"/>
    </row>
    <row r="2675" spans="16:28" x14ac:dyDescent="0.25">
      <c r="P2675" s="244"/>
      <c r="Q2675" s="244"/>
      <c r="R2675" s="244"/>
      <c r="S2675" s="244"/>
      <c r="T2675" s="244"/>
      <c r="U2675" s="244"/>
      <c r="V2675" s="244"/>
      <c r="W2675" s="244"/>
      <c r="X2675" s="244"/>
      <c r="Y2675" s="244"/>
      <c r="Z2675" s="244"/>
      <c r="AA2675" s="244"/>
      <c r="AB2675" s="244"/>
    </row>
    <row r="2676" spans="16:28" x14ac:dyDescent="0.25">
      <c r="P2676" s="244"/>
      <c r="Q2676" s="244"/>
      <c r="R2676" s="244"/>
      <c r="S2676" s="244"/>
      <c r="T2676" s="244"/>
      <c r="U2676" s="244"/>
      <c r="V2676" s="244"/>
      <c r="W2676" s="244"/>
      <c r="X2676" s="244"/>
      <c r="Y2676" s="244"/>
      <c r="Z2676" s="244"/>
      <c r="AA2676" s="244"/>
      <c r="AB2676" s="244"/>
    </row>
    <row r="2677" spans="16:28" x14ac:dyDescent="0.25">
      <c r="P2677" s="244"/>
      <c r="Q2677" s="244"/>
      <c r="R2677" s="244"/>
      <c r="S2677" s="244"/>
      <c r="T2677" s="244"/>
      <c r="U2677" s="244"/>
      <c r="V2677" s="244"/>
      <c r="W2677" s="244"/>
      <c r="X2677" s="244"/>
      <c r="Y2677" s="244"/>
      <c r="Z2677" s="244"/>
      <c r="AA2677" s="244"/>
      <c r="AB2677" s="244"/>
    </row>
    <row r="2678" spans="16:28" x14ac:dyDescent="0.25">
      <c r="P2678" s="244"/>
      <c r="Q2678" s="244"/>
      <c r="R2678" s="244"/>
      <c r="S2678" s="244"/>
      <c r="T2678" s="244"/>
      <c r="U2678" s="244"/>
      <c r="V2678" s="244"/>
      <c r="W2678" s="244"/>
      <c r="X2678" s="244"/>
      <c r="Y2678" s="244"/>
      <c r="Z2678" s="244"/>
      <c r="AA2678" s="244"/>
      <c r="AB2678" s="244"/>
    </row>
    <row r="2679" spans="16:28" x14ac:dyDescent="0.25">
      <c r="P2679" s="244"/>
      <c r="Q2679" s="244"/>
      <c r="R2679" s="244"/>
      <c r="S2679" s="244"/>
      <c r="T2679" s="244"/>
      <c r="U2679" s="244"/>
      <c r="V2679" s="244"/>
      <c r="W2679" s="244"/>
      <c r="X2679" s="244"/>
      <c r="Y2679" s="244"/>
      <c r="Z2679" s="244"/>
      <c r="AA2679" s="244"/>
      <c r="AB2679" s="244"/>
    </row>
    <row r="2680" spans="16:28" x14ac:dyDescent="0.25">
      <c r="P2680" s="244"/>
      <c r="Q2680" s="244"/>
      <c r="R2680" s="244"/>
      <c r="S2680" s="244"/>
      <c r="T2680" s="244"/>
      <c r="U2680" s="244"/>
      <c r="V2680" s="244"/>
      <c r="W2680" s="244"/>
      <c r="X2680" s="244"/>
      <c r="Y2680" s="244"/>
      <c r="Z2680" s="244"/>
      <c r="AA2680" s="244"/>
      <c r="AB2680" s="244"/>
    </row>
    <row r="2681" spans="16:28" x14ac:dyDescent="0.25">
      <c r="P2681" s="244"/>
      <c r="Q2681" s="244"/>
      <c r="R2681" s="244"/>
      <c r="S2681" s="244"/>
      <c r="T2681" s="244"/>
      <c r="U2681" s="244"/>
      <c r="V2681" s="244"/>
      <c r="W2681" s="244"/>
      <c r="X2681" s="244"/>
      <c r="Y2681" s="244"/>
      <c r="Z2681" s="244"/>
      <c r="AA2681" s="244"/>
      <c r="AB2681" s="244"/>
    </row>
    <row r="2682" spans="16:28" x14ac:dyDescent="0.25">
      <c r="P2682" s="244"/>
      <c r="Q2682" s="244"/>
      <c r="R2682" s="244"/>
      <c r="S2682" s="244"/>
      <c r="T2682" s="244"/>
      <c r="U2682" s="244"/>
      <c r="V2682" s="244"/>
      <c r="W2682" s="244"/>
      <c r="X2682" s="244"/>
      <c r="Y2682" s="244"/>
      <c r="Z2682" s="244"/>
      <c r="AA2682" s="244"/>
      <c r="AB2682" s="244"/>
    </row>
    <row r="2683" spans="16:28" x14ac:dyDescent="0.25">
      <c r="P2683" s="244"/>
      <c r="Q2683" s="244"/>
      <c r="R2683" s="244"/>
      <c r="S2683" s="244"/>
      <c r="T2683" s="244"/>
      <c r="U2683" s="244"/>
      <c r="V2683" s="244"/>
      <c r="W2683" s="244"/>
      <c r="X2683" s="244"/>
      <c r="Y2683" s="244"/>
      <c r="Z2683" s="244"/>
      <c r="AA2683" s="244"/>
      <c r="AB2683" s="244"/>
    </row>
    <row r="2684" spans="16:28" x14ac:dyDescent="0.25">
      <c r="P2684" s="244"/>
      <c r="Q2684" s="244"/>
      <c r="R2684" s="244"/>
      <c r="S2684" s="244"/>
      <c r="T2684" s="244"/>
      <c r="U2684" s="244"/>
      <c r="V2684" s="244"/>
      <c r="W2684" s="244"/>
      <c r="X2684" s="244"/>
      <c r="Y2684" s="244"/>
      <c r="Z2684" s="244"/>
      <c r="AA2684" s="244"/>
      <c r="AB2684" s="244"/>
    </row>
    <row r="2685" spans="16:28" x14ac:dyDescent="0.25">
      <c r="P2685" s="244"/>
      <c r="Q2685" s="244"/>
      <c r="R2685" s="244"/>
      <c r="S2685" s="244"/>
      <c r="T2685" s="244"/>
      <c r="U2685" s="244"/>
      <c r="V2685" s="244"/>
      <c r="W2685" s="244"/>
      <c r="X2685" s="244"/>
      <c r="Y2685" s="244"/>
      <c r="Z2685" s="244"/>
      <c r="AA2685" s="244"/>
      <c r="AB2685" s="244"/>
    </row>
    <row r="2686" spans="16:28" x14ac:dyDescent="0.25">
      <c r="P2686" s="244"/>
      <c r="Q2686" s="244"/>
      <c r="R2686" s="244"/>
      <c r="S2686" s="244"/>
      <c r="T2686" s="244"/>
      <c r="U2686" s="244"/>
      <c r="V2686" s="244"/>
      <c r="W2686" s="244"/>
      <c r="X2686" s="244"/>
      <c r="Y2686" s="244"/>
      <c r="Z2686" s="244"/>
      <c r="AA2686" s="244"/>
      <c r="AB2686" s="244"/>
    </row>
    <row r="2687" spans="16:28" x14ac:dyDescent="0.25">
      <c r="P2687" s="244"/>
      <c r="Q2687" s="244"/>
      <c r="R2687" s="244"/>
      <c r="S2687" s="244"/>
      <c r="T2687" s="244"/>
      <c r="U2687" s="244"/>
      <c r="V2687" s="244"/>
      <c r="W2687" s="244"/>
      <c r="X2687" s="244"/>
      <c r="Y2687" s="244"/>
      <c r="Z2687" s="244"/>
      <c r="AA2687" s="244"/>
      <c r="AB2687" s="244"/>
    </row>
    <row r="2688" spans="16:28" x14ac:dyDescent="0.25">
      <c r="P2688" s="244"/>
      <c r="Q2688" s="244"/>
      <c r="R2688" s="244"/>
      <c r="S2688" s="244"/>
      <c r="T2688" s="244"/>
      <c r="U2688" s="244"/>
      <c r="V2688" s="244"/>
      <c r="W2688" s="244"/>
      <c r="X2688" s="244"/>
      <c r="Y2688" s="244"/>
      <c r="Z2688" s="244"/>
      <c r="AA2688" s="244"/>
      <c r="AB2688" s="244"/>
    </row>
    <row r="2689" spans="16:28" x14ac:dyDescent="0.25">
      <c r="P2689" s="244"/>
      <c r="Q2689" s="244"/>
      <c r="R2689" s="244"/>
      <c r="S2689" s="244"/>
      <c r="T2689" s="244"/>
      <c r="U2689" s="244"/>
      <c r="V2689" s="244"/>
      <c r="W2689" s="244"/>
      <c r="X2689" s="244"/>
      <c r="Y2689" s="244"/>
      <c r="Z2689" s="244"/>
      <c r="AA2689" s="244"/>
      <c r="AB2689" s="244"/>
    </row>
    <row r="2690" spans="16:28" x14ac:dyDescent="0.25">
      <c r="P2690" s="244"/>
      <c r="Q2690" s="244"/>
      <c r="R2690" s="244"/>
      <c r="S2690" s="244"/>
      <c r="T2690" s="244"/>
      <c r="U2690" s="244"/>
      <c r="V2690" s="244"/>
      <c r="W2690" s="244"/>
      <c r="X2690" s="244"/>
      <c r="Y2690" s="244"/>
      <c r="Z2690" s="244"/>
      <c r="AA2690" s="244"/>
      <c r="AB2690" s="244"/>
    </row>
    <row r="2691" spans="16:28" x14ac:dyDescent="0.25">
      <c r="P2691" s="244"/>
      <c r="Q2691" s="244"/>
      <c r="R2691" s="244"/>
      <c r="S2691" s="244"/>
      <c r="T2691" s="244"/>
      <c r="U2691" s="244"/>
      <c r="V2691" s="244"/>
      <c r="W2691" s="244"/>
      <c r="X2691" s="244"/>
      <c r="Y2691" s="244"/>
      <c r="Z2691" s="244"/>
      <c r="AA2691" s="244"/>
      <c r="AB2691" s="244"/>
    </row>
    <row r="2692" spans="16:28" x14ac:dyDescent="0.25">
      <c r="P2692" s="244"/>
      <c r="Q2692" s="244"/>
      <c r="R2692" s="244"/>
      <c r="S2692" s="244"/>
      <c r="T2692" s="244"/>
      <c r="U2692" s="244"/>
      <c r="V2692" s="244"/>
      <c r="W2692" s="244"/>
      <c r="X2692" s="244"/>
      <c r="Y2692" s="244"/>
      <c r="Z2692" s="244"/>
      <c r="AA2692" s="244"/>
      <c r="AB2692" s="244"/>
    </row>
    <row r="2693" spans="16:28" x14ac:dyDescent="0.25">
      <c r="P2693" s="244"/>
      <c r="Q2693" s="244"/>
      <c r="R2693" s="244"/>
      <c r="S2693" s="244"/>
      <c r="T2693" s="244"/>
      <c r="U2693" s="244"/>
      <c r="V2693" s="244"/>
      <c r="W2693" s="244"/>
      <c r="X2693" s="244"/>
      <c r="Y2693" s="244"/>
      <c r="Z2693" s="244"/>
      <c r="AA2693" s="244"/>
      <c r="AB2693" s="244"/>
    </row>
    <row r="2694" spans="16:28" x14ac:dyDescent="0.25">
      <c r="P2694" s="244"/>
      <c r="Q2694" s="244"/>
      <c r="R2694" s="244"/>
      <c r="S2694" s="244"/>
      <c r="T2694" s="244"/>
      <c r="U2694" s="244"/>
      <c r="V2694" s="244"/>
      <c r="W2694" s="244"/>
      <c r="X2694" s="244"/>
      <c r="Y2694" s="244"/>
      <c r="Z2694" s="244"/>
      <c r="AA2694" s="244"/>
      <c r="AB2694" s="244"/>
    </row>
    <row r="2695" spans="16:28" x14ac:dyDescent="0.25">
      <c r="P2695" s="244"/>
      <c r="Q2695" s="244"/>
      <c r="R2695" s="244"/>
      <c r="S2695" s="244"/>
      <c r="T2695" s="244"/>
      <c r="U2695" s="244"/>
      <c r="V2695" s="244"/>
      <c r="W2695" s="244"/>
      <c r="X2695" s="244"/>
      <c r="Y2695" s="244"/>
      <c r="Z2695" s="244"/>
      <c r="AA2695" s="244"/>
      <c r="AB2695" s="244"/>
    </row>
    <row r="2696" spans="16:28" x14ac:dyDescent="0.25">
      <c r="P2696" s="244"/>
      <c r="Q2696" s="244"/>
      <c r="R2696" s="244"/>
      <c r="S2696" s="244"/>
      <c r="T2696" s="244"/>
      <c r="U2696" s="244"/>
      <c r="V2696" s="244"/>
      <c r="W2696" s="244"/>
      <c r="X2696" s="244"/>
      <c r="Y2696" s="244"/>
      <c r="Z2696" s="244"/>
      <c r="AA2696" s="244"/>
      <c r="AB2696" s="244"/>
    </row>
    <row r="2697" spans="16:28" x14ac:dyDescent="0.25">
      <c r="P2697" s="244"/>
      <c r="Q2697" s="244"/>
      <c r="R2697" s="244"/>
      <c r="S2697" s="244"/>
      <c r="T2697" s="244"/>
      <c r="U2697" s="244"/>
      <c r="V2697" s="244"/>
      <c r="W2697" s="244"/>
      <c r="X2697" s="244"/>
      <c r="Y2697" s="244"/>
      <c r="Z2697" s="244"/>
      <c r="AA2697" s="244"/>
      <c r="AB2697" s="244"/>
    </row>
    <row r="2698" spans="16:28" x14ac:dyDescent="0.25">
      <c r="P2698" s="244"/>
      <c r="Q2698" s="244"/>
      <c r="R2698" s="244"/>
      <c r="S2698" s="244"/>
      <c r="T2698" s="244"/>
      <c r="U2698" s="244"/>
      <c r="V2698" s="244"/>
      <c r="W2698" s="244"/>
      <c r="X2698" s="244"/>
      <c r="Y2698" s="244"/>
      <c r="Z2698" s="244"/>
      <c r="AA2698" s="244"/>
      <c r="AB2698" s="244"/>
    </row>
    <row r="2699" spans="16:28" x14ac:dyDescent="0.25">
      <c r="P2699" s="244"/>
      <c r="Q2699" s="244"/>
      <c r="R2699" s="244"/>
      <c r="S2699" s="244"/>
      <c r="T2699" s="244"/>
      <c r="U2699" s="244"/>
      <c r="V2699" s="244"/>
      <c r="W2699" s="244"/>
      <c r="X2699" s="244"/>
      <c r="Y2699" s="244"/>
      <c r="Z2699" s="244"/>
      <c r="AA2699" s="244"/>
      <c r="AB2699" s="244"/>
    </row>
    <row r="2700" spans="16:28" x14ac:dyDescent="0.25">
      <c r="P2700" s="244"/>
      <c r="Q2700" s="244"/>
      <c r="R2700" s="244"/>
      <c r="S2700" s="244"/>
      <c r="T2700" s="244"/>
      <c r="U2700" s="244"/>
      <c r="V2700" s="244"/>
      <c r="W2700" s="244"/>
      <c r="X2700" s="244"/>
      <c r="Y2700" s="244"/>
      <c r="Z2700" s="244"/>
      <c r="AA2700" s="244"/>
      <c r="AB2700" s="244"/>
    </row>
    <row r="2701" spans="16:28" x14ac:dyDescent="0.25">
      <c r="P2701" s="244"/>
      <c r="Q2701" s="244"/>
      <c r="R2701" s="244"/>
      <c r="S2701" s="244"/>
      <c r="T2701" s="244"/>
      <c r="U2701" s="244"/>
      <c r="V2701" s="244"/>
      <c r="W2701" s="244"/>
      <c r="X2701" s="244"/>
      <c r="Y2701" s="244"/>
      <c r="Z2701" s="244"/>
      <c r="AA2701" s="244"/>
      <c r="AB2701" s="244"/>
    </row>
    <row r="2702" spans="16:28" x14ac:dyDescent="0.25">
      <c r="P2702" s="244"/>
      <c r="Q2702" s="244"/>
      <c r="R2702" s="244"/>
      <c r="S2702" s="244"/>
      <c r="T2702" s="244"/>
      <c r="U2702" s="244"/>
      <c r="V2702" s="244"/>
      <c r="W2702" s="244"/>
      <c r="X2702" s="244"/>
      <c r="Y2702" s="244"/>
      <c r="Z2702" s="244"/>
      <c r="AA2702" s="244"/>
      <c r="AB2702" s="244"/>
    </row>
    <row r="2703" spans="16:28" x14ac:dyDescent="0.25">
      <c r="P2703" s="244"/>
      <c r="Q2703" s="244"/>
      <c r="R2703" s="244"/>
      <c r="S2703" s="244"/>
      <c r="T2703" s="244"/>
      <c r="U2703" s="244"/>
      <c r="V2703" s="244"/>
      <c r="W2703" s="244"/>
      <c r="X2703" s="244"/>
      <c r="Y2703" s="244"/>
      <c r="Z2703" s="244"/>
      <c r="AA2703" s="244"/>
      <c r="AB2703" s="244"/>
    </row>
    <row r="2704" spans="16:28" x14ac:dyDescent="0.25">
      <c r="P2704" s="244"/>
      <c r="Q2704" s="244"/>
      <c r="R2704" s="244"/>
      <c r="S2704" s="244"/>
      <c r="T2704" s="244"/>
      <c r="U2704" s="244"/>
      <c r="V2704" s="244"/>
      <c r="W2704" s="244"/>
      <c r="X2704" s="244"/>
      <c r="Y2704" s="244"/>
      <c r="Z2704" s="244"/>
      <c r="AA2704" s="244"/>
      <c r="AB2704" s="244"/>
    </row>
    <row r="2705" spans="16:28" x14ac:dyDescent="0.25">
      <c r="P2705" s="244"/>
      <c r="Q2705" s="244"/>
      <c r="R2705" s="244"/>
      <c r="S2705" s="244"/>
      <c r="T2705" s="244"/>
      <c r="U2705" s="244"/>
      <c r="V2705" s="244"/>
      <c r="W2705" s="244"/>
      <c r="X2705" s="244"/>
      <c r="Y2705" s="244"/>
      <c r="Z2705" s="244"/>
      <c r="AA2705" s="244"/>
      <c r="AB2705" s="244"/>
    </row>
    <row r="2706" spans="16:28" x14ac:dyDescent="0.25">
      <c r="P2706" s="244"/>
      <c r="Q2706" s="244"/>
      <c r="R2706" s="244"/>
      <c r="S2706" s="244"/>
      <c r="T2706" s="244"/>
      <c r="U2706" s="244"/>
      <c r="V2706" s="244"/>
      <c r="W2706" s="244"/>
      <c r="X2706" s="244"/>
      <c r="Y2706" s="244"/>
      <c r="Z2706" s="244"/>
      <c r="AA2706" s="244"/>
      <c r="AB2706" s="244"/>
    </row>
    <row r="2707" spans="16:28" x14ac:dyDescent="0.25">
      <c r="P2707" s="244"/>
      <c r="Q2707" s="244"/>
      <c r="R2707" s="244"/>
      <c r="S2707" s="244"/>
      <c r="T2707" s="244"/>
      <c r="U2707" s="244"/>
      <c r="V2707" s="244"/>
      <c r="W2707" s="244"/>
      <c r="X2707" s="244"/>
      <c r="Y2707" s="244"/>
      <c r="Z2707" s="244"/>
      <c r="AA2707" s="244"/>
      <c r="AB2707" s="244"/>
    </row>
    <row r="2708" spans="16:28" x14ac:dyDescent="0.25">
      <c r="P2708" s="244"/>
      <c r="Q2708" s="244"/>
      <c r="R2708" s="244"/>
      <c r="S2708" s="244"/>
      <c r="T2708" s="244"/>
      <c r="U2708" s="244"/>
      <c r="V2708" s="244"/>
      <c r="W2708" s="244"/>
      <c r="X2708" s="244"/>
      <c r="Y2708" s="244"/>
      <c r="Z2708" s="244"/>
      <c r="AA2708" s="244"/>
      <c r="AB2708" s="244"/>
    </row>
    <row r="2709" spans="16:28" x14ac:dyDescent="0.25">
      <c r="P2709" s="244"/>
      <c r="Q2709" s="244"/>
      <c r="R2709" s="244"/>
      <c r="S2709" s="244"/>
      <c r="T2709" s="244"/>
      <c r="U2709" s="244"/>
      <c r="V2709" s="244"/>
      <c r="W2709" s="244"/>
      <c r="X2709" s="244"/>
      <c r="Y2709" s="244"/>
      <c r="Z2709" s="244"/>
      <c r="AA2709" s="244"/>
      <c r="AB2709" s="244"/>
    </row>
    <row r="2710" spans="16:28" x14ac:dyDescent="0.25">
      <c r="P2710" s="244"/>
      <c r="Q2710" s="244"/>
      <c r="R2710" s="244"/>
      <c r="S2710" s="244"/>
      <c r="T2710" s="244"/>
      <c r="U2710" s="244"/>
      <c r="V2710" s="244"/>
      <c r="W2710" s="244"/>
      <c r="X2710" s="244"/>
      <c r="Y2710" s="244"/>
      <c r="Z2710" s="244"/>
      <c r="AA2710" s="244"/>
      <c r="AB2710" s="244"/>
    </row>
    <row r="2711" spans="16:28" x14ac:dyDescent="0.25">
      <c r="P2711" s="244"/>
      <c r="Q2711" s="244"/>
      <c r="R2711" s="244"/>
      <c r="S2711" s="244"/>
      <c r="T2711" s="244"/>
      <c r="U2711" s="244"/>
      <c r="V2711" s="244"/>
      <c r="W2711" s="244"/>
      <c r="X2711" s="244"/>
      <c r="Y2711" s="244"/>
      <c r="Z2711" s="244"/>
      <c r="AA2711" s="244"/>
      <c r="AB2711" s="244"/>
    </row>
    <row r="2712" spans="16:28" x14ac:dyDescent="0.25">
      <c r="P2712" s="244"/>
      <c r="Q2712" s="244"/>
      <c r="R2712" s="244"/>
      <c r="S2712" s="244"/>
      <c r="T2712" s="244"/>
      <c r="U2712" s="244"/>
      <c r="V2712" s="244"/>
      <c r="W2712" s="244"/>
      <c r="X2712" s="244"/>
      <c r="Y2712" s="244"/>
      <c r="Z2712" s="244"/>
      <c r="AA2712" s="244"/>
      <c r="AB2712" s="244"/>
    </row>
    <row r="2713" spans="16:28" x14ac:dyDescent="0.25">
      <c r="P2713" s="244"/>
      <c r="Q2713" s="244"/>
      <c r="R2713" s="244"/>
      <c r="S2713" s="244"/>
      <c r="T2713" s="244"/>
      <c r="U2713" s="244"/>
      <c r="V2713" s="244"/>
      <c r="W2713" s="244"/>
      <c r="X2713" s="244"/>
      <c r="Y2713" s="244"/>
      <c r="Z2713" s="244"/>
      <c r="AA2713" s="244"/>
      <c r="AB2713" s="244"/>
    </row>
    <row r="2714" spans="16:28" x14ac:dyDescent="0.25">
      <c r="P2714" s="244"/>
      <c r="Q2714" s="244"/>
      <c r="R2714" s="244"/>
      <c r="S2714" s="244"/>
      <c r="T2714" s="244"/>
      <c r="U2714" s="244"/>
      <c r="V2714" s="244"/>
      <c r="W2714" s="244"/>
      <c r="X2714" s="244"/>
      <c r="Y2714" s="244"/>
      <c r="Z2714" s="244"/>
      <c r="AA2714" s="244"/>
      <c r="AB2714" s="244"/>
    </row>
    <row r="2715" spans="16:28" x14ac:dyDescent="0.25">
      <c r="P2715" s="244"/>
      <c r="Q2715" s="244"/>
      <c r="R2715" s="244"/>
      <c r="S2715" s="244"/>
      <c r="T2715" s="244"/>
      <c r="U2715" s="244"/>
      <c r="V2715" s="244"/>
      <c r="W2715" s="244"/>
      <c r="X2715" s="244"/>
      <c r="Y2715" s="244"/>
      <c r="Z2715" s="244"/>
      <c r="AA2715" s="244"/>
      <c r="AB2715" s="244"/>
    </row>
    <row r="2716" spans="16:28" x14ac:dyDescent="0.25">
      <c r="P2716" s="244"/>
      <c r="Q2716" s="244"/>
      <c r="R2716" s="244"/>
      <c r="S2716" s="244"/>
      <c r="T2716" s="244"/>
      <c r="U2716" s="244"/>
      <c r="V2716" s="244"/>
      <c r="W2716" s="244"/>
      <c r="X2716" s="244"/>
      <c r="Y2716" s="244"/>
      <c r="Z2716" s="244"/>
      <c r="AA2716" s="244"/>
      <c r="AB2716" s="244"/>
    </row>
    <row r="2717" spans="16:28" x14ac:dyDescent="0.25">
      <c r="P2717" s="244"/>
      <c r="Q2717" s="244"/>
      <c r="R2717" s="244"/>
      <c r="S2717" s="244"/>
      <c r="T2717" s="244"/>
      <c r="U2717" s="244"/>
      <c r="V2717" s="244"/>
      <c r="W2717" s="244"/>
      <c r="X2717" s="244"/>
      <c r="Y2717" s="244"/>
      <c r="Z2717" s="244"/>
      <c r="AA2717" s="244"/>
      <c r="AB2717" s="244"/>
    </row>
    <row r="2718" spans="16:28" x14ac:dyDescent="0.25">
      <c r="P2718" s="244"/>
      <c r="Q2718" s="244"/>
      <c r="R2718" s="244"/>
      <c r="S2718" s="244"/>
      <c r="T2718" s="244"/>
      <c r="U2718" s="244"/>
      <c r="V2718" s="244"/>
      <c r="W2718" s="244"/>
      <c r="X2718" s="244"/>
      <c r="Y2718" s="244"/>
      <c r="Z2718" s="244"/>
      <c r="AA2718" s="244"/>
      <c r="AB2718" s="244"/>
    </row>
    <row r="2719" spans="16:28" x14ac:dyDescent="0.25">
      <c r="P2719" s="244"/>
      <c r="Q2719" s="244"/>
      <c r="R2719" s="244"/>
      <c r="S2719" s="244"/>
      <c r="T2719" s="244"/>
      <c r="U2719" s="244"/>
      <c r="V2719" s="244"/>
      <c r="W2719" s="244"/>
      <c r="X2719" s="244"/>
      <c r="Y2719" s="244"/>
      <c r="Z2719" s="244"/>
      <c r="AA2719" s="244"/>
      <c r="AB2719" s="244"/>
    </row>
    <row r="2720" spans="16:28" x14ac:dyDescent="0.25">
      <c r="P2720" s="244"/>
      <c r="Q2720" s="244"/>
      <c r="R2720" s="244"/>
      <c r="S2720" s="244"/>
      <c r="T2720" s="244"/>
      <c r="U2720" s="244"/>
      <c r="V2720" s="244"/>
      <c r="W2720" s="244"/>
      <c r="X2720" s="244"/>
      <c r="Y2720" s="244"/>
      <c r="Z2720" s="244"/>
      <c r="AA2720" s="244"/>
      <c r="AB2720" s="244"/>
    </row>
    <row r="2721" spans="16:28" x14ac:dyDescent="0.25">
      <c r="P2721" s="244"/>
      <c r="Q2721" s="244"/>
      <c r="R2721" s="244"/>
      <c r="S2721" s="244"/>
      <c r="T2721" s="244"/>
      <c r="U2721" s="244"/>
      <c r="V2721" s="244"/>
      <c r="W2721" s="244"/>
      <c r="X2721" s="244"/>
      <c r="Y2721" s="244"/>
      <c r="Z2721" s="244"/>
      <c r="AA2721" s="244"/>
      <c r="AB2721" s="244"/>
    </row>
    <row r="2722" spans="16:28" x14ac:dyDescent="0.25">
      <c r="P2722" s="244"/>
      <c r="Q2722" s="244"/>
      <c r="R2722" s="244"/>
      <c r="S2722" s="244"/>
      <c r="T2722" s="244"/>
      <c r="U2722" s="244"/>
      <c r="V2722" s="244"/>
      <c r="W2722" s="244"/>
      <c r="X2722" s="244"/>
      <c r="Y2722" s="244"/>
      <c r="Z2722" s="244"/>
      <c r="AA2722" s="244"/>
      <c r="AB2722" s="244"/>
    </row>
    <row r="2723" spans="16:28" x14ac:dyDescent="0.25">
      <c r="P2723" s="244"/>
      <c r="Q2723" s="244"/>
      <c r="R2723" s="244"/>
      <c r="S2723" s="244"/>
      <c r="T2723" s="244"/>
      <c r="U2723" s="244"/>
      <c r="V2723" s="244"/>
      <c r="W2723" s="244"/>
      <c r="X2723" s="244"/>
      <c r="Y2723" s="244"/>
      <c r="Z2723" s="244"/>
      <c r="AA2723" s="244"/>
      <c r="AB2723" s="244"/>
    </row>
    <row r="2724" spans="16:28" x14ac:dyDescent="0.25">
      <c r="P2724" s="244"/>
      <c r="Q2724" s="244"/>
      <c r="R2724" s="244"/>
      <c r="S2724" s="244"/>
      <c r="T2724" s="244"/>
      <c r="U2724" s="244"/>
      <c r="V2724" s="244"/>
      <c r="W2724" s="244"/>
      <c r="X2724" s="244"/>
      <c r="Y2724" s="244"/>
      <c r="Z2724" s="244"/>
      <c r="AA2724" s="244"/>
      <c r="AB2724" s="244"/>
    </row>
    <row r="2725" spans="16:28" x14ac:dyDescent="0.25">
      <c r="P2725" s="244"/>
      <c r="Q2725" s="244"/>
      <c r="R2725" s="244"/>
      <c r="S2725" s="244"/>
      <c r="T2725" s="244"/>
      <c r="U2725" s="244"/>
      <c r="V2725" s="244"/>
      <c r="W2725" s="244"/>
      <c r="X2725" s="244"/>
      <c r="Y2725" s="244"/>
      <c r="Z2725" s="244"/>
      <c r="AA2725" s="244"/>
      <c r="AB2725" s="244"/>
    </row>
    <row r="2726" spans="16:28" x14ac:dyDescent="0.25">
      <c r="P2726" s="244"/>
      <c r="Q2726" s="244"/>
      <c r="R2726" s="244"/>
      <c r="S2726" s="244"/>
      <c r="T2726" s="244"/>
      <c r="U2726" s="244"/>
      <c r="V2726" s="244"/>
      <c r="W2726" s="244"/>
      <c r="X2726" s="244"/>
      <c r="Y2726" s="244"/>
      <c r="Z2726" s="244"/>
      <c r="AA2726" s="244"/>
      <c r="AB2726" s="244"/>
    </row>
    <row r="2727" spans="16:28" x14ac:dyDescent="0.25">
      <c r="P2727" s="244"/>
      <c r="Q2727" s="244"/>
      <c r="R2727" s="244"/>
      <c r="S2727" s="244"/>
      <c r="T2727" s="244"/>
      <c r="U2727" s="244"/>
      <c r="V2727" s="244"/>
      <c r="W2727" s="244"/>
      <c r="X2727" s="244"/>
      <c r="Y2727" s="244"/>
      <c r="Z2727" s="244"/>
      <c r="AA2727" s="244"/>
      <c r="AB2727" s="244"/>
    </row>
    <row r="2728" spans="16:28" x14ac:dyDescent="0.25">
      <c r="P2728" s="244"/>
      <c r="Q2728" s="244"/>
      <c r="R2728" s="244"/>
      <c r="S2728" s="244"/>
      <c r="T2728" s="244"/>
      <c r="U2728" s="244"/>
      <c r="V2728" s="244"/>
      <c r="W2728" s="244"/>
      <c r="X2728" s="244"/>
      <c r="Y2728" s="244"/>
      <c r="Z2728" s="244"/>
      <c r="AA2728" s="244"/>
      <c r="AB2728" s="244"/>
    </row>
    <row r="2729" spans="16:28" x14ac:dyDescent="0.25">
      <c r="P2729" s="244"/>
      <c r="Q2729" s="244"/>
      <c r="R2729" s="244"/>
      <c r="S2729" s="244"/>
      <c r="T2729" s="244"/>
      <c r="U2729" s="244"/>
      <c r="V2729" s="244"/>
      <c r="W2729" s="244"/>
      <c r="X2729" s="244"/>
      <c r="Y2729" s="244"/>
      <c r="Z2729" s="244"/>
      <c r="AA2729" s="244"/>
      <c r="AB2729" s="244"/>
    </row>
    <row r="2730" spans="16:28" x14ac:dyDescent="0.25">
      <c r="P2730" s="244"/>
      <c r="Q2730" s="244"/>
      <c r="R2730" s="244"/>
      <c r="S2730" s="244"/>
      <c r="T2730" s="244"/>
      <c r="U2730" s="244"/>
      <c r="V2730" s="244"/>
      <c r="W2730" s="244"/>
      <c r="X2730" s="244"/>
      <c r="Y2730" s="244"/>
      <c r="Z2730" s="244"/>
      <c r="AA2730" s="244"/>
      <c r="AB2730" s="244"/>
    </row>
    <row r="2731" spans="16:28" x14ac:dyDescent="0.25">
      <c r="P2731" s="244"/>
      <c r="Q2731" s="244"/>
      <c r="R2731" s="244"/>
      <c r="S2731" s="244"/>
      <c r="T2731" s="244"/>
      <c r="U2731" s="244"/>
      <c r="V2731" s="244"/>
      <c r="W2731" s="244"/>
      <c r="X2731" s="244"/>
      <c r="Y2731" s="244"/>
      <c r="Z2731" s="244"/>
      <c r="AA2731" s="244"/>
      <c r="AB2731" s="244"/>
    </row>
    <row r="2732" spans="16:28" x14ac:dyDescent="0.25">
      <c r="P2732" s="244"/>
      <c r="Q2732" s="244"/>
      <c r="R2732" s="244"/>
      <c r="S2732" s="244"/>
      <c r="T2732" s="244"/>
      <c r="U2732" s="244"/>
      <c r="V2732" s="244"/>
      <c r="W2732" s="244"/>
      <c r="X2732" s="244"/>
      <c r="Y2732" s="244"/>
      <c r="Z2732" s="244"/>
      <c r="AA2732" s="244"/>
      <c r="AB2732" s="244"/>
    </row>
    <row r="2733" spans="16:28" x14ac:dyDescent="0.25">
      <c r="P2733" s="244"/>
      <c r="Q2733" s="244"/>
      <c r="R2733" s="244"/>
      <c r="S2733" s="244"/>
      <c r="T2733" s="244"/>
      <c r="U2733" s="244"/>
      <c r="V2733" s="244"/>
      <c r="W2733" s="244"/>
      <c r="X2733" s="244"/>
      <c r="Y2733" s="244"/>
      <c r="Z2733" s="244"/>
      <c r="AA2733" s="244"/>
      <c r="AB2733" s="244"/>
    </row>
    <row r="2734" spans="16:28" x14ac:dyDescent="0.25">
      <c r="P2734" s="244"/>
      <c r="Q2734" s="244"/>
      <c r="R2734" s="244"/>
      <c r="S2734" s="244"/>
      <c r="T2734" s="244"/>
      <c r="U2734" s="244"/>
      <c r="V2734" s="244"/>
      <c r="W2734" s="244"/>
      <c r="X2734" s="244"/>
      <c r="Y2734" s="244"/>
      <c r="Z2734" s="244"/>
      <c r="AA2734" s="244"/>
      <c r="AB2734" s="244"/>
    </row>
    <row r="2735" spans="16:28" x14ac:dyDescent="0.25">
      <c r="P2735" s="244"/>
      <c r="Q2735" s="244"/>
      <c r="R2735" s="244"/>
      <c r="S2735" s="244"/>
      <c r="T2735" s="244"/>
      <c r="U2735" s="244"/>
      <c r="V2735" s="244"/>
      <c r="W2735" s="244"/>
      <c r="X2735" s="244"/>
      <c r="Y2735" s="244"/>
      <c r="Z2735" s="244"/>
      <c r="AA2735" s="244"/>
      <c r="AB2735" s="244"/>
    </row>
    <row r="2736" spans="16:28" x14ac:dyDescent="0.25">
      <c r="P2736" s="244"/>
      <c r="Q2736" s="244"/>
      <c r="R2736" s="244"/>
      <c r="S2736" s="244"/>
      <c r="T2736" s="244"/>
      <c r="U2736" s="244"/>
      <c r="V2736" s="244"/>
      <c r="W2736" s="244"/>
      <c r="X2736" s="244"/>
      <c r="Y2736" s="244"/>
      <c r="Z2736" s="244"/>
      <c r="AA2736" s="244"/>
      <c r="AB2736" s="244"/>
    </row>
    <row r="2737" spans="16:28" x14ac:dyDescent="0.25">
      <c r="P2737" s="244"/>
      <c r="Q2737" s="244"/>
      <c r="R2737" s="244"/>
      <c r="S2737" s="244"/>
      <c r="T2737" s="244"/>
      <c r="U2737" s="244"/>
      <c r="V2737" s="244"/>
      <c r="W2737" s="244"/>
      <c r="X2737" s="244"/>
      <c r="Y2737" s="244"/>
      <c r="Z2737" s="244"/>
      <c r="AA2737" s="244"/>
      <c r="AB2737" s="244"/>
    </row>
    <row r="2738" spans="16:28" x14ac:dyDescent="0.25">
      <c r="P2738" s="244"/>
      <c r="Q2738" s="244"/>
      <c r="R2738" s="244"/>
      <c r="S2738" s="244"/>
      <c r="T2738" s="244"/>
      <c r="U2738" s="244"/>
      <c r="V2738" s="244"/>
      <c r="W2738" s="244"/>
      <c r="X2738" s="244"/>
      <c r="Y2738" s="244"/>
      <c r="Z2738" s="244"/>
      <c r="AA2738" s="244"/>
      <c r="AB2738" s="244"/>
    </row>
    <row r="2739" spans="16:28" x14ac:dyDescent="0.25">
      <c r="P2739" s="244"/>
      <c r="Q2739" s="244"/>
      <c r="R2739" s="244"/>
      <c r="S2739" s="244"/>
      <c r="T2739" s="244"/>
      <c r="U2739" s="244"/>
      <c r="V2739" s="244"/>
      <c r="W2739" s="244"/>
      <c r="X2739" s="244"/>
      <c r="Y2739" s="244"/>
      <c r="Z2739" s="244"/>
      <c r="AA2739" s="244"/>
      <c r="AB2739" s="244"/>
    </row>
    <row r="2740" spans="16:28" x14ac:dyDescent="0.25">
      <c r="P2740" s="244"/>
      <c r="Q2740" s="244"/>
      <c r="R2740" s="244"/>
      <c r="S2740" s="244"/>
      <c r="T2740" s="244"/>
      <c r="U2740" s="244"/>
      <c r="V2740" s="244"/>
      <c r="W2740" s="244"/>
      <c r="X2740" s="244"/>
      <c r="Y2740" s="244"/>
      <c r="Z2740" s="244"/>
      <c r="AA2740" s="244"/>
      <c r="AB2740" s="244"/>
    </row>
    <row r="2741" spans="16:28" x14ac:dyDescent="0.25">
      <c r="P2741" s="244"/>
      <c r="Q2741" s="244"/>
      <c r="R2741" s="244"/>
      <c r="S2741" s="244"/>
      <c r="T2741" s="244"/>
      <c r="U2741" s="244"/>
      <c r="V2741" s="244"/>
      <c r="W2741" s="244"/>
      <c r="X2741" s="244"/>
      <c r="Y2741" s="244"/>
      <c r="Z2741" s="244"/>
      <c r="AA2741" s="244"/>
      <c r="AB2741" s="244"/>
    </row>
    <row r="2742" spans="16:28" x14ac:dyDescent="0.25">
      <c r="P2742" s="244"/>
      <c r="Q2742" s="244"/>
      <c r="R2742" s="244"/>
      <c r="S2742" s="244"/>
      <c r="T2742" s="244"/>
      <c r="U2742" s="244"/>
      <c r="V2742" s="244"/>
      <c r="W2742" s="244"/>
      <c r="X2742" s="244"/>
      <c r="Y2742" s="244"/>
      <c r="Z2742" s="244"/>
      <c r="AA2742" s="244"/>
      <c r="AB2742" s="244"/>
    </row>
    <row r="2743" spans="16:28" x14ac:dyDescent="0.25">
      <c r="P2743" s="244"/>
      <c r="Q2743" s="244"/>
      <c r="R2743" s="244"/>
      <c r="S2743" s="244"/>
      <c r="T2743" s="244"/>
      <c r="U2743" s="244"/>
      <c r="V2743" s="244"/>
      <c r="W2743" s="244"/>
      <c r="X2743" s="244"/>
      <c r="Y2743" s="244"/>
      <c r="Z2743" s="244"/>
      <c r="AA2743" s="244"/>
      <c r="AB2743" s="244"/>
    </row>
    <row r="2744" spans="16:28" x14ac:dyDescent="0.25">
      <c r="P2744" s="244"/>
      <c r="Q2744" s="244"/>
      <c r="R2744" s="244"/>
      <c r="S2744" s="244"/>
      <c r="T2744" s="244"/>
      <c r="U2744" s="244"/>
      <c r="V2744" s="244"/>
      <c r="W2744" s="244"/>
      <c r="X2744" s="244"/>
      <c r="Y2744" s="244"/>
      <c r="Z2744" s="244"/>
      <c r="AA2744" s="244"/>
      <c r="AB2744" s="244"/>
    </row>
    <row r="2745" spans="16:28" x14ac:dyDescent="0.25">
      <c r="P2745" s="244"/>
      <c r="Q2745" s="244"/>
      <c r="R2745" s="244"/>
      <c r="S2745" s="244"/>
      <c r="T2745" s="244"/>
      <c r="U2745" s="244"/>
      <c r="V2745" s="244"/>
      <c r="W2745" s="244"/>
      <c r="X2745" s="244"/>
      <c r="Y2745" s="244"/>
      <c r="Z2745" s="244"/>
      <c r="AA2745" s="244"/>
      <c r="AB2745" s="244"/>
    </row>
    <row r="2746" spans="16:28" x14ac:dyDescent="0.25">
      <c r="P2746" s="244"/>
      <c r="Q2746" s="244"/>
      <c r="R2746" s="244"/>
      <c r="S2746" s="244"/>
      <c r="T2746" s="244"/>
      <c r="U2746" s="244"/>
      <c r="V2746" s="244"/>
      <c r="W2746" s="244"/>
      <c r="X2746" s="244"/>
      <c r="Y2746" s="244"/>
      <c r="Z2746" s="244"/>
      <c r="AA2746" s="244"/>
      <c r="AB2746" s="244"/>
    </row>
    <row r="2747" spans="16:28" x14ac:dyDescent="0.25">
      <c r="P2747" s="244"/>
      <c r="Q2747" s="244"/>
      <c r="R2747" s="244"/>
      <c r="S2747" s="244"/>
      <c r="T2747" s="244"/>
      <c r="U2747" s="244"/>
      <c r="V2747" s="244"/>
      <c r="W2747" s="244"/>
      <c r="X2747" s="244"/>
      <c r="Y2747" s="244"/>
      <c r="Z2747" s="244"/>
      <c r="AA2747" s="244"/>
      <c r="AB2747" s="244"/>
    </row>
    <row r="2748" spans="16:28" x14ac:dyDescent="0.25">
      <c r="P2748" s="244"/>
      <c r="Q2748" s="244"/>
      <c r="R2748" s="244"/>
      <c r="S2748" s="244"/>
      <c r="T2748" s="244"/>
      <c r="U2748" s="244"/>
      <c r="V2748" s="244"/>
      <c r="W2748" s="244"/>
      <c r="X2748" s="244"/>
      <c r="Y2748" s="244"/>
      <c r="Z2748" s="244"/>
      <c r="AA2748" s="244"/>
      <c r="AB2748" s="244"/>
    </row>
    <row r="2749" spans="16:28" x14ac:dyDescent="0.25">
      <c r="P2749" s="244"/>
      <c r="Q2749" s="244"/>
      <c r="R2749" s="244"/>
      <c r="S2749" s="244"/>
      <c r="T2749" s="244"/>
      <c r="U2749" s="244"/>
      <c r="V2749" s="244"/>
      <c r="W2749" s="244"/>
      <c r="X2749" s="244"/>
      <c r="Y2749" s="244"/>
      <c r="Z2749" s="244"/>
      <c r="AA2749" s="244"/>
      <c r="AB2749" s="244"/>
    </row>
    <row r="2750" spans="16:28" x14ac:dyDescent="0.25">
      <c r="P2750" s="244"/>
      <c r="Q2750" s="244"/>
      <c r="R2750" s="244"/>
      <c r="S2750" s="244"/>
      <c r="T2750" s="244"/>
      <c r="U2750" s="244"/>
      <c r="V2750" s="244"/>
      <c r="W2750" s="244"/>
      <c r="X2750" s="244"/>
      <c r="Y2750" s="244"/>
      <c r="Z2750" s="244"/>
      <c r="AA2750" s="244"/>
      <c r="AB2750" s="244"/>
    </row>
    <row r="2751" spans="16:28" x14ac:dyDescent="0.25">
      <c r="P2751" s="244"/>
      <c r="Q2751" s="244"/>
      <c r="R2751" s="244"/>
      <c r="S2751" s="244"/>
      <c r="T2751" s="244"/>
      <c r="U2751" s="244"/>
      <c r="V2751" s="244"/>
      <c r="W2751" s="244"/>
      <c r="X2751" s="244"/>
      <c r="Y2751" s="244"/>
      <c r="Z2751" s="244"/>
      <c r="AA2751" s="244"/>
      <c r="AB2751" s="244"/>
    </row>
    <row r="2752" spans="16:28" x14ac:dyDescent="0.25">
      <c r="P2752" s="244"/>
      <c r="Q2752" s="244"/>
      <c r="R2752" s="244"/>
      <c r="S2752" s="244"/>
      <c r="T2752" s="244"/>
      <c r="U2752" s="244"/>
      <c r="V2752" s="244"/>
      <c r="W2752" s="244"/>
      <c r="X2752" s="244"/>
      <c r="Y2752" s="244"/>
      <c r="Z2752" s="244"/>
      <c r="AA2752" s="244"/>
      <c r="AB2752" s="244"/>
    </row>
    <row r="2753" spans="16:28" x14ac:dyDescent="0.25">
      <c r="P2753" s="244"/>
      <c r="Q2753" s="244"/>
      <c r="R2753" s="244"/>
      <c r="S2753" s="244"/>
      <c r="T2753" s="244"/>
      <c r="U2753" s="244"/>
      <c r="V2753" s="244"/>
      <c r="W2753" s="244"/>
      <c r="X2753" s="244"/>
      <c r="Y2753" s="244"/>
      <c r="Z2753" s="244"/>
      <c r="AA2753" s="244"/>
      <c r="AB2753" s="244"/>
    </row>
    <row r="2754" spans="16:28" x14ac:dyDescent="0.25">
      <c r="P2754" s="244"/>
      <c r="Q2754" s="244"/>
      <c r="R2754" s="244"/>
      <c r="S2754" s="244"/>
      <c r="T2754" s="244"/>
      <c r="U2754" s="244"/>
      <c r="V2754" s="244"/>
      <c r="W2754" s="244"/>
      <c r="X2754" s="244"/>
      <c r="Y2754" s="244"/>
      <c r="Z2754" s="244"/>
      <c r="AA2754" s="244"/>
      <c r="AB2754" s="244"/>
    </row>
    <row r="2755" spans="16:28" x14ac:dyDescent="0.25">
      <c r="P2755" s="244"/>
      <c r="Q2755" s="244"/>
      <c r="R2755" s="244"/>
      <c r="S2755" s="244"/>
      <c r="T2755" s="244"/>
      <c r="U2755" s="244"/>
      <c r="V2755" s="244"/>
      <c r="W2755" s="244"/>
      <c r="X2755" s="244"/>
      <c r="Y2755" s="244"/>
      <c r="Z2755" s="244"/>
      <c r="AA2755" s="244"/>
      <c r="AB2755" s="244"/>
    </row>
    <row r="2756" spans="16:28" x14ac:dyDescent="0.25">
      <c r="P2756" s="244"/>
      <c r="Q2756" s="244"/>
      <c r="R2756" s="244"/>
      <c r="S2756" s="244"/>
      <c r="T2756" s="244"/>
      <c r="U2756" s="244"/>
      <c r="V2756" s="244"/>
      <c r="W2756" s="244"/>
      <c r="X2756" s="244"/>
      <c r="Y2756" s="244"/>
      <c r="Z2756" s="244"/>
      <c r="AA2756" s="244"/>
      <c r="AB2756" s="244"/>
    </row>
    <row r="2757" spans="16:28" x14ac:dyDescent="0.25">
      <c r="P2757" s="244"/>
      <c r="Q2757" s="244"/>
      <c r="R2757" s="244"/>
      <c r="S2757" s="244"/>
      <c r="T2757" s="244"/>
      <c r="U2757" s="244"/>
      <c r="V2757" s="244"/>
      <c r="W2757" s="244"/>
      <c r="X2757" s="244"/>
      <c r="Y2757" s="244"/>
      <c r="Z2757" s="244"/>
      <c r="AA2757" s="244"/>
      <c r="AB2757" s="244"/>
    </row>
    <row r="2758" spans="16:28" x14ac:dyDescent="0.25">
      <c r="P2758" s="244"/>
      <c r="Q2758" s="244"/>
      <c r="R2758" s="244"/>
      <c r="S2758" s="244"/>
      <c r="T2758" s="244"/>
      <c r="U2758" s="244"/>
      <c r="V2758" s="244"/>
      <c r="W2758" s="244"/>
      <c r="X2758" s="244"/>
      <c r="Y2758" s="244"/>
      <c r="Z2758" s="244"/>
      <c r="AA2758" s="244"/>
      <c r="AB2758" s="244"/>
    </row>
    <row r="2759" spans="16:28" x14ac:dyDescent="0.25">
      <c r="P2759" s="244"/>
      <c r="Q2759" s="244"/>
      <c r="R2759" s="244"/>
      <c r="S2759" s="244"/>
      <c r="T2759" s="244"/>
      <c r="U2759" s="244"/>
      <c r="V2759" s="244"/>
      <c r="W2759" s="244"/>
      <c r="X2759" s="244"/>
      <c r="Y2759" s="244"/>
      <c r="Z2759" s="244"/>
      <c r="AA2759" s="244"/>
      <c r="AB2759" s="244"/>
    </row>
    <row r="2760" spans="16:28" x14ac:dyDescent="0.25">
      <c r="P2760" s="244"/>
      <c r="Q2760" s="244"/>
      <c r="R2760" s="244"/>
      <c r="S2760" s="244"/>
      <c r="T2760" s="244"/>
      <c r="U2760" s="244"/>
      <c r="V2760" s="244"/>
      <c r="W2760" s="244"/>
      <c r="X2760" s="244"/>
      <c r="Y2760" s="244"/>
      <c r="Z2760" s="244"/>
      <c r="AA2760" s="244"/>
      <c r="AB2760" s="244"/>
    </row>
    <row r="2761" spans="16:28" x14ac:dyDescent="0.25">
      <c r="P2761" s="244"/>
      <c r="Q2761" s="244"/>
      <c r="R2761" s="244"/>
      <c r="S2761" s="244"/>
      <c r="T2761" s="244"/>
      <c r="U2761" s="244"/>
      <c r="V2761" s="244"/>
      <c r="W2761" s="244"/>
      <c r="X2761" s="244"/>
      <c r="Y2761" s="244"/>
      <c r="Z2761" s="244"/>
      <c r="AA2761" s="244"/>
      <c r="AB2761" s="244"/>
    </row>
    <row r="2762" spans="16:28" x14ac:dyDescent="0.25">
      <c r="P2762" s="244"/>
      <c r="Q2762" s="244"/>
      <c r="R2762" s="244"/>
      <c r="S2762" s="244"/>
      <c r="T2762" s="244"/>
      <c r="U2762" s="244"/>
      <c r="V2762" s="244"/>
      <c r="W2762" s="244"/>
      <c r="X2762" s="244"/>
      <c r="Y2762" s="244"/>
      <c r="Z2762" s="244"/>
      <c r="AA2762" s="244"/>
      <c r="AB2762" s="244"/>
    </row>
    <row r="2763" spans="16:28" x14ac:dyDescent="0.25">
      <c r="P2763" s="244"/>
      <c r="Q2763" s="244"/>
      <c r="R2763" s="244"/>
      <c r="S2763" s="244"/>
      <c r="T2763" s="244"/>
      <c r="U2763" s="244"/>
      <c r="V2763" s="244"/>
      <c r="W2763" s="244"/>
      <c r="X2763" s="244"/>
      <c r="Y2763" s="244"/>
      <c r="Z2763" s="244"/>
      <c r="AA2763" s="244"/>
      <c r="AB2763" s="244"/>
    </row>
    <row r="2764" spans="16:28" x14ac:dyDescent="0.25">
      <c r="P2764" s="244"/>
      <c r="Q2764" s="244"/>
      <c r="R2764" s="244"/>
      <c r="S2764" s="244"/>
      <c r="T2764" s="244"/>
      <c r="U2764" s="244"/>
      <c r="V2764" s="244"/>
      <c r="W2764" s="244"/>
      <c r="X2764" s="244"/>
      <c r="Y2764" s="244"/>
      <c r="Z2764" s="244"/>
      <c r="AA2764" s="244"/>
      <c r="AB2764" s="244"/>
    </row>
    <row r="2765" spans="16:28" x14ac:dyDescent="0.25">
      <c r="P2765" s="244"/>
      <c r="Q2765" s="244"/>
      <c r="R2765" s="244"/>
      <c r="S2765" s="244"/>
      <c r="T2765" s="244"/>
      <c r="U2765" s="244"/>
      <c r="V2765" s="244"/>
      <c r="W2765" s="244"/>
      <c r="X2765" s="244"/>
      <c r="Y2765" s="244"/>
      <c r="Z2765" s="244"/>
      <c r="AA2765" s="244"/>
      <c r="AB2765" s="244"/>
    </row>
    <row r="2766" spans="16:28" x14ac:dyDescent="0.25">
      <c r="P2766" s="244"/>
      <c r="Q2766" s="244"/>
      <c r="R2766" s="244"/>
      <c r="S2766" s="244"/>
      <c r="T2766" s="244"/>
      <c r="U2766" s="244"/>
      <c r="V2766" s="244"/>
      <c r="W2766" s="244"/>
      <c r="X2766" s="244"/>
      <c r="Y2766" s="244"/>
      <c r="Z2766" s="244"/>
      <c r="AA2766" s="244"/>
      <c r="AB2766" s="244"/>
    </row>
    <row r="2767" spans="16:28" x14ac:dyDescent="0.25">
      <c r="P2767" s="244"/>
      <c r="Q2767" s="244"/>
      <c r="R2767" s="244"/>
      <c r="S2767" s="244"/>
      <c r="T2767" s="244"/>
      <c r="U2767" s="244"/>
      <c r="V2767" s="244"/>
      <c r="W2767" s="244"/>
      <c r="X2767" s="244"/>
      <c r="Y2767" s="244"/>
      <c r="Z2767" s="244"/>
      <c r="AA2767" s="244"/>
      <c r="AB2767" s="244"/>
    </row>
    <row r="2768" spans="16:28" x14ac:dyDescent="0.25">
      <c r="P2768" s="244"/>
      <c r="Q2768" s="244"/>
      <c r="R2768" s="244"/>
      <c r="S2768" s="244"/>
      <c r="T2768" s="244"/>
      <c r="U2768" s="244"/>
      <c r="V2768" s="244"/>
      <c r="W2768" s="244"/>
      <c r="X2768" s="244"/>
      <c r="Y2768" s="244"/>
      <c r="Z2768" s="244"/>
      <c r="AA2768" s="244"/>
      <c r="AB2768" s="244"/>
    </row>
    <row r="2769" spans="16:28" x14ac:dyDescent="0.25">
      <c r="P2769" s="244"/>
      <c r="Q2769" s="244"/>
      <c r="R2769" s="244"/>
      <c r="S2769" s="244"/>
      <c r="T2769" s="244"/>
      <c r="U2769" s="244"/>
      <c r="V2769" s="244"/>
      <c r="W2769" s="244"/>
      <c r="X2769" s="244"/>
      <c r="Y2769" s="244"/>
      <c r="Z2769" s="244"/>
      <c r="AA2769" s="244"/>
      <c r="AB2769" s="244"/>
    </row>
    <row r="2770" spans="16:28" x14ac:dyDescent="0.25">
      <c r="P2770" s="244"/>
      <c r="Q2770" s="244"/>
      <c r="R2770" s="244"/>
      <c r="S2770" s="244"/>
      <c r="T2770" s="244"/>
      <c r="U2770" s="244"/>
      <c r="V2770" s="244"/>
      <c r="W2770" s="244"/>
      <c r="X2770" s="244"/>
      <c r="Y2770" s="244"/>
      <c r="Z2770" s="244"/>
      <c r="AA2770" s="244"/>
      <c r="AB2770" s="244"/>
    </row>
    <row r="2771" spans="16:28" x14ac:dyDescent="0.25">
      <c r="P2771" s="244"/>
      <c r="Q2771" s="244"/>
      <c r="R2771" s="244"/>
      <c r="S2771" s="244"/>
      <c r="T2771" s="244"/>
      <c r="U2771" s="244"/>
      <c r="V2771" s="244"/>
      <c r="W2771" s="244"/>
      <c r="X2771" s="244"/>
      <c r="Y2771" s="244"/>
      <c r="Z2771" s="244"/>
      <c r="AA2771" s="244"/>
      <c r="AB2771" s="244"/>
    </row>
    <row r="2772" spans="16:28" x14ac:dyDescent="0.25">
      <c r="P2772" s="244"/>
      <c r="Q2772" s="244"/>
      <c r="R2772" s="244"/>
      <c r="S2772" s="244"/>
      <c r="T2772" s="244"/>
      <c r="U2772" s="244"/>
      <c r="V2772" s="244"/>
      <c r="W2772" s="244"/>
      <c r="X2772" s="244"/>
      <c r="Y2772" s="244"/>
      <c r="Z2772" s="244"/>
      <c r="AA2772" s="244"/>
      <c r="AB2772" s="244"/>
    </row>
    <row r="2773" spans="16:28" x14ac:dyDescent="0.25">
      <c r="P2773" s="244"/>
      <c r="Q2773" s="244"/>
      <c r="R2773" s="244"/>
      <c r="S2773" s="244"/>
      <c r="T2773" s="244"/>
      <c r="U2773" s="244"/>
      <c r="V2773" s="244"/>
      <c r="W2773" s="244"/>
      <c r="X2773" s="244"/>
      <c r="Y2773" s="244"/>
      <c r="Z2773" s="244"/>
      <c r="AA2773" s="244"/>
      <c r="AB2773" s="244"/>
    </row>
    <row r="2774" spans="16:28" x14ac:dyDescent="0.25">
      <c r="P2774" s="244"/>
      <c r="Q2774" s="244"/>
      <c r="R2774" s="244"/>
      <c r="S2774" s="244"/>
      <c r="T2774" s="244"/>
      <c r="U2774" s="244"/>
      <c r="V2774" s="244"/>
      <c r="W2774" s="244"/>
      <c r="X2774" s="244"/>
      <c r="Y2774" s="244"/>
      <c r="Z2774" s="244"/>
      <c r="AA2774" s="244"/>
      <c r="AB2774" s="244"/>
    </row>
    <row r="2775" spans="16:28" x14ac:dyDescent="0.25">
      <c r="P2775" s="244"/>
      <c r="Q2775" s="244"/>
      <c r="R2775" s="244"/>
      <c r="S2775" s="244"/>
      <c r="T2775" s="244"/>
      <c r="U2775" s="244"/>
      <c r="V2775" s="244"/>
      <c r="W2775" s="244"/>
      <c r="X2775" s="244"/>
      <c r="Y2775" s="244"/>
      <c r="Z2775" s="244"/>
      <c r="AA2775" s="244"/>
      <c r="AB2775" s="244"/>
    </row>
    <row r="2776" spans="16:28" x14ac:dyDescent="0.25">
      <c r="P2776" s="244"/>
      <c r="Q2776" s="244"/>
      <c r="R2776" s="244"/>
      <c r="S2776" s="244"/>
      <c r="T2776" s="244"/>
      <c r="U2776" s="244"/>
      <c r="V2776" s="244"/>
      <c r="W2776" s="244"/>
      <c r="X2776" s="244"/>
      <c r="Y2776" s="244"/>
      <c r="Z2776" s="244"/>
      <c r="AA2776" s="244"/>
      <c r="AB2776" s="244"/>
    </row>
    <row r="2777" spans="16:28" x14ac:dyDescent="0.25">
      <c r="P2777" s="244"/>
      <c r="Q2777" s="244"/>
      <c r="R2777" s="244"/>
      <c r="S2777" s="244"/>
      <c r="T2777" s="244"/>
      <c r="U2777" s="244"/>
      <c r="V2777" s="244"/>
      <c r="W2777" s="244"/>
      <c r="X2777" s="244"/>
      <c r="Y2777" s="244"/>
      <c r="Z2777" s="244"/>
      <c r="AA2777" s="244"/>
      <c r="AB2777" s="244"/>
    </row>
    <row r="2778" spans="16:28" x14ac:dyDescent="0.25">
      <c r="P2778" s="244"/>
      <c r="Q2778" s="244"/>
      <c r="R2778" s="244"/>
      <c r="S2778" s="244"/>
      <c r="T2778" s="244"/>
      <c r="U2778" s="244"/>
      <c r="V2778" s="244"/>
      <c r="W2778" s="244"/>
      <c r="X2778" s="244"/>
      <c r="Y2778" s="244"/>
      <c r="Z2778" s="244"/>
      <c r="AA2778" s="244"/>
      <c r="AB2778" s="244"/>
    </row>
    <row r="2779" spans="16:28" x14ac:dyDescent="0.25">
      <c r="P2779" s="244"/>
      <c r="Q2779" s="244"/>
      <c r="R2779" s="244"/>
      <c r="S2779" s="244"/>
      <c r="T2779" s="244"/>
      <c r="U2779" s="244"/>
      <c r="V2779" s="244"/>
      <c r="W2779" s="244"/>
      <c r="X2779" s="244"/>
      <c r="Y2779" s="244"/>
      <c r="Z2779" s="244"/>
      <c r="AA2779" s="244"/>
      <c r="AB2779" s="244"/>
    </row>
    <row r="2780" spans="16:28" x14ac:dyDescent="0.25">
      <c r="P2780" s="244"/>
      <c r="Q2780" s="244"/>
      <c r="R2780" s="244"/>
      <c r="S2780" s="244"/>
      <c r="T2780" s="244"/>
      <c r="U2780" s="244"/>
      <c r="V2780" s="244"/>
      <c r="W2780" s="244"/>
      <c r="X2780" s="244"/>
      <c r="Y2780" s="244"/>
      <c r="Z2780" s="244"/>
      <c r="AA2780" s="244"/>
      <c r="AB2780" s="244"/>
    </row>
    <row r="2781" spans="16:28" x14ac:dyDescent="0.25">
      <c r="P2781" s="244"/>
      <c r="Q2781" s="244"/>
      <c r="R2781" s="244"/>
      <c r="S2781" s="244"/>
      <c r="T2781" s="244"/>
      <c r="U2781" s="244"/>
      <c r="V2781" s="244"/>
      <c r="W2781" s="244"/>
      <c r="X2781" s="244"/>
      <c r="Y2781" s="244"/>
      <c r="Z2781" s="244"/>
      <c r="AA2781" s="244"/>
      <c r="AB2781" s="244"/>
    </row>
    <row r="2782" spans="16:28" x14ac:dyDescent="0.25">
      <c r="P2782" s="244"/>
      <c r="Q2782" s="244"/>
      <c r="R2782" s="244"/>
      <c r="S2782" s="244"/>
      <c r="T2782" s="244"/>
      <c r="U2782" s="244"/>
      <c r="V2782" s="244"/>
      <c r="W2782" s="244"/>
      <c r="X2782" s="244"/>
      <c r="Y2782" s="244"/>
      <c r="Z2782" s="244"/>
      <c r="AA2782" s="244"/>
      <c r="AB2782" s="244"/>
    </row>
    <row r="2783" spans="16:28" x14ac:dyDescent="0.25">
      <c r="P2783" s="244"/>
      <c r="Q2783" s="244"/>
      <c r="R2783" s="244"/>
      <c r="S2783" s="244"/>
      <c r="T2783" s="244"/>
      <c r="U2783" s="244"/>
      <c r="V2783" s="244"/>
      <c r="W2783" s="244"/>
      <c r="X2783" s="244"/>
      <c r="Y2783" s="244"/>
      <c r="Z2783" s="244"/>
      <c r="AA2783" s="244"/>
      <c r="AB2783" s="244"/>
    </row>
    <row r="2784" spans="16:28" x14ac:dyDescent="0.25">
      <c r="P2784" s="244"/>
      <c r="Q2784" s="244"/>
      <c r="R2784" s="244"/>
      <c r="S2784" s="244"/>
      <c r="T2784" s="244"/>
      <c r="U2784" s="244"/>
      <c r="V2784" s="244"/>
      <c r="W2784" s="244"/>
      <c r="X2784" s="244"/>
      <c r="Y2784" s="244"/>
      <c r="Z2784" s="244"/>
      <c r="AA2784" s="244"/>
      <c r="AB2784" s="244"/>
    </row>
    <row r="2785" spans="16:28" x14ac:dyDescent="0.25">
      <c r="P2785" s="244"/>
      <c r="Q2785" s="244"/>
      <c r="R2785" s="244"/>
      <c r="S2785" s="244"/>
      <c r="T2785" s="244"/>
      <c r="U2785" s="244"/>
      <c r="V2785" s="244"/>
      <c r="W2785" s="244"/>
      <c r="X2785" s="244"/>
      <c r="Y2785" s="244"/>
      <c r="Z2785" s="244"/>
      <c r="AA2785" s="244"/>
      <c r="AB2785" s="244"/>
    </row>
    <row r="2786" spans="16:28" x14ac:dyDescent="0.25">
      <c r="P2786" s="244"/>
      <c r="Q2786" s="244"/>
      <c r="R2786" s="244"/>
      <c r="S2786" s="244"/>
      <c r="T2786" s="244"/>
      <c r="U2786" s="244"/>
      <c r="V2786" s="244"/>
      <c r="W2786" s="244"/>
      <c r="X2786" s="244"/>
      <c r="Y2786" s="244"/>
      <c r="Z2786" s="244"/>
      <c r="AA2786" s="244"/>
      <c r="AB2786" s="244"/>
    </row>
    <row r="2787" spans="16:28" x14ac:dyDescent="0.25">
      <c r="P2787" s="244"/>
      <c r="Q2787" s="244"/>
      <c r="R2787" s="244"/>
      <c r="S2787" s="244"/>
      <c r="T2787" s="244"/>
      <c r="U2787" s="244"/>
      <c r="V2787" s="244"/>
      <c r="W2787" s="244"/>
      <c r="X2787" s="244"/>
      <c r="Y2787" s="244"/>
      <c r="Z2787" s="244"/>
      <c r="AA2787" s="244"/>
      <c r="AB2787" s="244"/>
    </row>
    <row r="2788" spans="16:28" x14ac:dyDescent="0.25">
      <c r="P2788" s="244"/>
      <c r="Q2788" s="244"/>
      <c r="R2788" s="244"/>
      <c r="S2788" s="244"/>
      <c r="T2788" s="244"/>
      <c r="U2788" s="244"/>
      <c r="V2788" s="244"/>
      <c r="W2788" s="244"/>
      <c r="X2788" s="244"/>
      <c r="Y2788" s="244"/>
      <c r="Z2788" s="244"/>
      <c r="AA2788" s="244"/>
      <c r="AB2788" s="244"/>
    </row>
    <row r="2789" spans="16:28" x14ac:dyDescent="0.25">
      <c r="P2789" s="244"/>
      <c r="Q2789" s="244"/>
      <c r="R2789" s="244"/>
      <c r="S2789" s="244"/>
      <c r="T2789" s="244"/>
      <c r="U2789" s="244"/>
      <c r="V2789" s="244"/>
      <c r="W2789" s="244"/>
      <c r="X2789" s="244"/>
      <c r="Y2789" s="244"/>
      <c r="Z2789" s="244"/>
      <c r="AA2789" s="244"/>
      <c r="AB2789" s="244"/>
    </row>
    <row r="2790" spans="16:28" x14ac:dyDescent="0.25">
      <c r="P2790" s="244"/>
      <c r="Q2790" s="244"/>
      <c r="R2790" s="244"/>
      <c r="S2790" s="244"/>
      <c r="T2790" s="244"/>
      <c r="U2790" s="244"/>
      <c r="V2790" s="244"/>
      <c r="W2790" s="244"/>
      <c r="X2790" s="244"/>
      <c r="Y2790" s="244"/>
      <c r="Z2790" s="244"/>
      <c r="AA2790" s="244"/>
      <c r="AB2790" s="244"/>
    </row>
    <row r="2791" spans="16:28" x14ac:dyDescent="0.25">
      <c r="P2791" s="244"/>
      <c r="Q2791" s="244"/>
      <c r="R2791" s="244"/>
      <c r="S2791" s="244"/>
      <c r="T2791" s="244"/>
      <c r="U2791" s="244"/>
      <c r="V2791" s="244"/>
      <c r="W2791" s="244"/>
      <c r="X2791" s="244"/>
      <c r="Y2791" s="244"/>
      <c r="Z2791" s="244"/>
      <c r="AA2791" s="244"/>
      <c r="AB2791" s="244"/>
    </row>
    <row r="2792" spans="16:28" x14ac:dyDescent="0.25">
      <c r="P2792" s="244"/>
      <c r="Q2792" s="244"/>
      <c r="R2792" s="244"/>
      <c r="S2792" s="244"/>
      <c r="T2792" s="244"/>
      <c r="U2792" s="244"/>
      <c r="V2792" s="244"/>
      <c r="W2792" s="244"/>
      <c r="X2792" s="244"/>
      <c r="Y2792" s="244"/>
      <c r="Z2792" s="244"/>
      <c r="AA2792" s="244"/>
      <c r="AB2792" s="244"/>
    </row>
    <row r="2793" spans="16:28" x14ac:dyDescent="0.25">
      <c r="P2793" s="244"/>
      <c r="Q2793" s="244"/>
      <c r="R2793" s="244"/>
      <c r="S2793" s="244"/>
      <c r="T2793" s="244"/>
      <c r="U2793" s="244"/>
      <c r="V2793" s="244"/>
      <c r="W2793" s="244"/>
      <c r="X2793" s="244"/>
      <c r="Y2793" s="244"/>
      <c r="Z2793" s="244"/>
      <c r="AA2793" s="244"/>
      <c r="AB2793" s="244"/>
    </row>
    <row r="2794" spans="16:28" x14ac:dyDescent="0.25">
      <c r="P2794" s="244"/>
      <c r="Q2794" s="244"/>
      <c r="R2794" s="244"/>
      <c r="S2794" s="244"/>
      <c r="T2794" s="244"/>
      <c r="U2794" s="244"/>
      <c r="V2794" s="244"/>
      <c r="W2794" s="244"/>
      <c r="X2794" s="244"/>
      <c r="Y2794" s="244"/>
      <c r="Z2794" s="244"/>
      <c r="AA2794" s="244"/>
      <c r="AB2794" s="244"/>
    </row>
    <row r="2795" spans="16:28" x14ac:dyDescent="0.25">
      <c r="P2795" s="244"/>
      <c r="Q2795" s="244"/>
      <c r="R2795" s="244"/>
      <c r="S2795" s="244"/>
      <c r="T2795" s="244"/>
      <c r="U2795" s="244"/>
      <c r="V2795" s="244"/>
      <c r="W2795" s="244"/>
      <c r="X2795" s="244"/>
      <c r="Y2795" s="244"/>
      <c r="Z2795" s="244"/>
      <c r="AA2795" s="244"/>
      <c r="AB2795" s="244"/>
    </row>
    <row r="2796" spans="16:28" x14ac:dyDescent="0.25">
      <c r="P2796" s="244"/>
      <c r="Q2796" s="244"/>
      <c r="R2796" s="244"/>
      <c r="S2796" s="244"/>
      <c r="T2796" s="244"/>
      <c r="U2796" s="244"/>
      <c r="V2796" s="244"/>
      <c r="W2796" s="244"/>
      <c r="X2796" s="244"/>
      <c r="Y2796" s="244"/>
      <c r="Z2796" s="244"/>
      <c r="AA2796" s="244"/>
      <c r="AB2796" s="244"/>
    </row>
    <row r="2797" spans="16:28" x14ac:dyDescent="0.25">
      <c r="P2797" s="244"/>
      <c r="Q2797" s="244"/>
      <c r="R2797" s="244"/>
      <c r="S2797" s="244"/>
      <c r="T2797" s="244"/>
      <c r="U2797" s="244"/>
      <c r="V2797" s="244"/>
      <c r="W2797" s="244"/>
      <c r="X2797" s="244"/>
      <c r="Y2797" s="244"/>
      <c r="Z2797" s="244"/>
      <c r="AA2797" s="244"/>
      <c r="AB2797" s="244"/>
    </row>
    <row r="2798" spans="16:28" x14ac:dyDescent="0.25">
      <c r="P2798" s="244"/>
      <c r="Q2798" s="244"/>
      <c r="R2798" s="244"/>
      <c r="S2798" s="244"/>
      <c r="T2798" s="244"/>
      <c r="U2798" s="244"/>
      <c r="V2798" s="244"/>
      <c r="W2798" s="244"/>
      <c r="X2798" s="244"/>
      <c r="Y2798" s="244"/>
      <c r="Z2798" s="244"/>
      <c r="AA2798" s="244"/>
      <c r="AB2798" s="244"/>
    </row>
    <row r="2799" spans="16:28" x14ac:dyDescent="0.25">
      <c r="P2799" s="244"/>
      <c r="Q2799" s="244"/>
      <c r="R2799" s="244"/>
      <c r="S2799" s="244"/>
      <c r="T2799" s="244"/>
      <c r="U2799" s="244"/>
      <c r="V2799" s="244"/>
      <c r="W2799" s="244"/>
      <c r="X2799" s="244"/>
      <c r="Y2799" s="244"/>
      <c r="Z2799" s="244"/>
      <c r="AA2799" s="244"/>
      <c r="AB2799" s="244"/>
    </row>
    <row r="2800" spans="16:28" x14ac:dyDescent="0.25">
      <c r="P2800" s="244"/>
      <c r="Q2800" s="244"/>
      <c r="R2800" s="244"/>
      <c r="S2800" s="244"/>
      <c r="T2800" s="244"/>
      <c r="U2800" s="244"/>
      <c r="V2800" s="244"/>
      <c r="W2800" s="244"/>
      <c r="X2800" s="244"/>
      <c r="Y2800" s="244"/>
      <c r="Z2800" s="244"/>
      <c r="AA2800" s="244"/>
      <c r="AB2800" s="244"/>
    </row>
    <row r="2801" spans="16:28" x14ac:dyDescent="0.25">
      <c r="P2801" s="244"/>
      <c r="Q2801" s="244"/>
      <c r="R2801" s="244"/>
      <c r="S2801" s="244"/>
      <c r="T2801" s="244"/>
      <c r="U2801" s="244"/>
      <c r="V2801" s="244"/>
      <c r="W2801" s="244"/>
      <c r="X2801" s="244"/>
      <c r="Y2801" s="244"/>
      <c r="Z2801" s="244"/>
      <c r="AA2801" s="244"/>
      <c r="AB2801" s="244"/>
    </row>
    <row r="2802" spans="16:28" x14ac:dyDescent="0.25">
      <c r="P2802" s="244"/>
      <c r="Q2802" s="244"/>
      <c r="R2802" s="244"/>
      <c r="S2802" s="244"/>
      <c r="T2802" s="244"/>
      <c r="U2802" s="244"/>
      <c r="V2802" s="244"/>
      <c r="W2802" s="244"/>
      <c r="X2802" s="244"/>
      <c r="Y2802" s="244"/>
      <c r="Z2802" s="244"/>
      <c r="AA2802" s="244"/>
      <c r="AB2802" s="244"/>
    </row>
    <row r="2803" spans="16:28" x14ac:dyDescent="0.25">
      <c r="P2803" s="244"/>
      <c r="Q2803" s="244"/>
      <c r="R2803" s="244"/>
      <c r="S2803" s="244"/>
      <c r="T2803" s="244"/>
      <c r="U2803" s="244"/>
      <c r="V2803" s="244"/>
      <c r="W2803" s="244"/>
      <c r="X2803" s="244"/>
      <c r="Y2803" s="244"/>
      <c r="Z2803" s="244"/>
      <c r="AA2803" s="244"/>
      <c r="AB2803" s="244"/>
    </row>
    <row r="2804" spans="16:28" x14ac:dyDescent="0.25">
      <c r="P2804" s="244"/>
      <c r="Q2804" s="244"/>
      <c r="R2804" s="244"/>
      <c r="S2804" s="244"/>
      <c r="T2804" s="244"/>
      <c r="U2804" s="244"/>
      <c r="V2804" s="244"/>
      <c r="W2804" s="244"/>
      <c r="X2804" s="244"/>
      <c r="Y2804" s="244"/>
      <c r="Z2804" s="244"/>
      <c r="AA2804" s="244"/>
      <c r="AB2804" s="244"/>
    </row>
    <row r="2805" spans="16:28" x14ac:dyDescent="0.25">
      <c r="P2805" s="244"/>
      <c r="Q2805" s="244"/>
      <c r="R2805" s="244"/>
      <c r="S2805" s="244"/>
      <c r="T2805" s="244"/>
      <c r="U2805" s="244"/>
      <c r="V2805" s="244"/>
      <c r="W2805" s="244"/>
      <c r="X2805" s="244"/>
      <c r="Y2805" s="244"/>
      <c r="Z2805" s="244"/>
      <c r="AA2805" s="244"/>
      <c r="AB2805" s="244"/>
    </row>
    <row r="2806" spans="16:28" x14ac:dyDescent="0.25">
      <c r="P2806" s="244"/>
      <c r="Q2806" s="244"/>
      <c r="R2806" s="244"/>
      <c r="S2806" s="244"/>
      <c r="T2806" s="244"/>
      <c r="U2806" s="244"/>
      <c r="V2806" s="244"/>
      <c r="W2806" s="244"/>
      <c r="X2806" s="244"/>
      <c r="Y2806" s="244"/>
      <c r="Z2806" s="244"/>
      <c r="AA2806" s="244"/>
      <c r="AB2806" s="244"/>
    </row>
    <row r="2807" spans="16:28" x14ac:dyDescent="0.25">
      <c r="P2807" s="244"/>
      <c r="Q2807" s="244"/>
      <c r="R2807" s="244"/>
      <c r="S2807" s="244"/>
      <c r="T2807" s="244"/>
      <c r="U2807" s="244"/>
      <c r="V2807" s="244"/>
      <c r="W2807" s="244"/>
      <c r="X2807" s="244"/>
      <c r="Y2807" s="244"/>
      <c r="Z2807" s="244"/>
      <c r="AA2807" s="244"/>
      <c r="AB2807" s="244"/>
    </row>
    <row r="2808" spans="16:28" x14ac:dyDescent="0.25">
      <c r="P2808" s="244"/>
      <c r="Q2808" s="244"/>
      <c r="R2808" s="244"/>
      <c r="S2808" s="244"/>
      <c r="T2808" s="244"/>
      <c r="U2808" s="244"/>
      <c r="V2808" s="244"/>
      <c r="W2808" s="244"/>
      <c r="X2808" s="244"/>
      <c r="Y2808" s="244"/>
      <c r="Z2808" s="244"/>
      <c r="AA2808" s="244"/>
      <c r="AB2808" s="244"/>
    </row>
    <row r="2809" spans="16:28" x14ac:dyDescent="0.25">
      <c r="P2809" s="244"/>
      <c r="Q2809" s="244"/>
      <c r="R2809" s="244"/>
      <c r="S2809" s="244"/>
      <c r="T2809" s="244"/>
      <c r="U2809" s="244"/>
      <c r="V2809" s="244"/>
      <c r="W2809" s="244"/>
      <c r="X2809" s="244"/>
      <c r="Y2809" s="244"/>
      <c r="Z2809" s="244"/>
      <c r="AA2809" s="244"/>
      <c r="AB2809" s="244"/>
    </row>
    <row r="2810" spans="16:28" x14ac:dyDescent="0.25">
      <c r="P2810" s="244"/>
      <c r="Q2810" s="244"/>
      <c r="R2810" s="244"/>
      <c r="S2810" s="244"/>
      <c r="T2810" s="244"/>
      <c r="U2810" s="244"/>
      <c r="V2810" s="244"/>
      <c r="W2810" s="244"/>
      <c r="X2810" s="244"/>
      <c r="Y2810" s="244"/>
      <c r="Z2810" s="244"/>
      <c r="AA2810" s="244"/>
      <c r="AB2810" s="244"/>
    </row>
    <row r="2811" spans="16:28" x14ac:dyDescent="0.25">
      <c r="P2811" s="244"/>
      <c r="Q2811" s="244"/>
      <c r="R2811" s="244"/>
      <c r="S2811" s="244"/>
      <c r="T2811" s="244"/>
      <c r="U2811" s="244"/>
      <c r="V2811" s="244"/>
      <c r="W2811" s="244"/>
      <c r="X2811" s="244"/>
      <c r="Y2811" s="244"/>
      <c r="Z2811" s="244"/>
      <c r="AA2811" s="244"/>
      <c r="AB2811" s="244"/>
    </row>
    <row r="2812" spans="16:28" x14ac:dyDescent="0.25">
      <c r="P2812" s="244"/>
      <c r="Q2812" s="244"/>
      <c r="R2812" s="244"/>
      <c r="S2812" s="244"/>
      <c r="T2812" s="244"/>
      <c r="U2812" s="244"/>
      <c r="V2812" s="244"/>
      <c r="W2812" s="244"/>
      <c r="X2812" s="244"/>
      <c r="Y2812" s="244"/>
      <c r="Z2812" s="244"/>
      <c r="AA2812" s="244"/>
      <c r="AB2812" s="244"/>
    </row>
    <row r="2813" spans="16:28" x14ac:dyDescent="0.25">
      <c r="P2813" s="244"/>
      <c r="Q2813" s="244"/>
      <c r="R2813" s="244"/>
      <c r="S2813" s="244"/>
      <c r="T2813" s="244"/>
      <c r="U2813" s="244"/>
      <c r="V2813" s="244"/>
      <c r="W2813" s="244"/>
      <c r="X2813" s="244"/>
      <c r="Y2813" s="244"/>
      <c r="Z2813" s="244"/>
      <c r="AA2813" s="244"/>
      <c r="AB2813" s="244"/>
    </row>
    <row r="2814" spans="16:28" x14ac:dyDescent="0.25">
      <c r="P2814" s="244"/>
      <c r="Q2814" s="244"/>
      <c r="R2814" s="244"/>
      <c r="S2814" s="244"/>
      <c r="T2814" s="244"/>
      <c r="U2814" s="244"/>
      <c r="V2814" s="244"/>
      <c r="W2814" s="244"/>
      <c r="X2814" s="244"/>
      <c r="Y2814" s="244"/>
      <c r="Z2814" s="244"/>
      <c r="AA2814" s="244"/>
      <c r="AB2814" s="244"/>
    </row>
    <row r="2815" spans="16:28" x14ac:dyDescent="0.25">
      <c r="P2815" s="244"/>
      <c r="Q2815" s="244"/>
      <c r="R2815" s="244"/>
      <c r="S2815" s="244"/>
      <c r="T2815" s="244"/>
      <c r="U2815" s="244"/>
      <c r="V2815" s="244"/>
      <c r="W2815" s="244"/>
      <c r="X2815" s="244"/>
      <c r="Y2815" s="244"/>
      <c r="Z2815" s="244"/>
      <c r="AA2815" s="244"/>
      <c r="AB2815" s="244"/>
    </row>
    <row r="2816" spans="16:28" x14ac:dyDescent="0.25">
      <c r="P2816" s="244"/>
      <c r="Q2816" s="244"/>
      <c r="R2816" s="244"/>
      <c r="S2816" s="244"/>
      <c r="T2816" s="244"/>
      <c r="U2816" s="244"/>
      <c r="V2816" s="244"/>
      <c r="W2816" s="244"/>
      <c r="X2816" s="244"/>
      <c r="Y2816" s="244"/>
      <c r="Z2816" s="244"/>
      <c r="AA2816" s="244"/>
      <c r="AB2816" s="244"/>
    </row>
    <row r="2817" spans="16:28" x14ac:dyDescent="0.25">
      <c r="P2817" s="244"/>
      <c r="Q2817" s="244"/>
      <c r="R2817" s="244"/>
      <c r="S2817" s="244"/>
      <c r="T2817" s="244"/>
      <c r="U2817" s="244"/>
      <c r="V2817" s="244"/>
      <c r="W2817" s="244"/>
      <c r="X2817" s="244"/>
      <c r="Y2817" s="244"/>
      <c r="Z2817" s="244"/>
      <c r="AA2817" s="244"/>
      <c r="AB2817" s="244"/>
    </row>
    <row r="2818" spans="16:28" x14ac:dyDescent="0.25">
      <c r="P2818" s="244"/>
      <c r="Q2818" s="244"/>
      <c r="R2818" s="244"/>
      <c r="S2818" s="244"/>
      <c r="T2818" s="244"/>
      <c r="U2818" s="244"/>
      <c r="V2818" s="244"/>
      <c r="W2818" s="244"/>
      <c r="X2818" s="244"/>
      <c r="Y2818" s="244"/>
      <c r="Z2818" s="244"/>
      <c r="AA2818" s="244"/>
      <c r="AB2818" s="244"/>
    </row>
    <row r="2819" spans="16:28" x14ac:dyDescent="0.25">
      <c r="P2819" s="244"/>
      <c r="Q2819" s="244"/>
      <c r="R2819" s="244"/>
      <c r="S2819" s="244"/>
      <c r="T2819" s="244"/>
      <c r="U2819" s="244"/>
      <c r="V2819" s="244"/>
      <c r="W2819" s="244"/>
      <c r="X2819" s="244"/>
      <c r="Y2819" s="244"/>
      <c r="Z2819" s="244"/>
      <c r="AA2819" s="244"/>
      <c r="AB2819" s="244"/>
    </row>
    <row r="2820" spans="16:28" x14ac:dyDescent="0.25">
      <c r="P2820" s="244"/>
      <c r="Q2820" s="244"/>
      <c r="R2820" s="244"/>
      <c r="S2820" s="244"/>
      <c r="T2820" s="244"/>
      <c r="U2820" s="244"/>
      <c r="V2820" s="244"/>
      <c r="W2820" s="244"/>
      <c r="X2820" s="244"/>
      <c r="Y2820" s="244"/>
      <c r="Z2820" s="244"/>
      <c r="AA2820" s="244"/>
      <c r="AB2820" s="244"/>
    </row>
    <row r="2821" spans="16:28" x14ac:dyDescent="0.25">
      <c r="P2821" s="244"/>
      <c r="Q2821" s="244"/>
      <c r="R2821" s="244"/>
      <c r="S2821" s="244"/>
      <c r="T2821" s="244"/>
      <c r="U2821" s="244"/>
      <c r="V2821" s="244"/>
      <c r="W2821" s="244"/>
      <c r="X2821" s="244"/>
      <c r="Y2821" s="244"/>
      <c r="Z2821" s="244"/>
      <c r="AA2821" s="244"/>
      <c r="AB2821" s="244"/>
    </row>
    <row r="2822" spans="16:28" x14ac:dyDescent="0.25">
      <c r="P2822" s="244"/>
      <c r="Q2822" s="244"/>
      <c r="R2822" s="244"/>
      <c r="S2822" s="244"/>
      <c r="T2822" s="244"/>
      <c r="U2822" s="244"/>
      <c r="V2822" s="244"/>
      <c r="W2822" s="244"/>
      <c r="X2822" s="244"/>
      <c r="Y2822" s="244"/>
      <c r="Z2822" s="244"/>
      <c r="AA2822" s="244"/>
      <c r="AB2822" s="244"/>
    </row>
    <row r="2823" spans="16:28" x14ac:dyDescent="0.25">
      <c r="P2823" s="244"/>
      <c r="Q2823" s="244"/>
      <c r="R2823" s="244"/>
      <c r="S2823" s="244"/>
      <c r="T2823" s="244"/>
      <c r="U2823" s="244"/>
      <c r="V2823" s="244"/>
      <c r="W2823" s="244"/>
      <c r="X2823" s="244"/>
      <c r="Y2823" s="244"/>
      <c r="Z2823" s="244"/>
      <c r="AA2823" s="244"/>
      <c r="AB2823" s="244"/>
    </row>
    <row r="2824" spans="16:28" x14ac:dyDescent="0.25">
      <c r="P2824" s="244"/>
      <c r="Q2824" s="244"/>
      <c r="R2824" s="244"/>
      <c r="S2824" s="244"/>
      <c r="T2824" s="244"/>
      <c r="U2824" s="244"/>
      <c r="V2824" s="244"/>
      <c r="W2824" s="244"/>
      <c r="X2824" s="244"/>
      <c r="Y2824" s="244"/>
      <c r="Z2824" s="244"/>
      <c r="AA2824" s="244"/>
      <c r="AB2824" s="244"/>
    </row>
    <row r="2825" spans="16:28" x14ac:dyDescent="0.25">
      <c r="P2825" s="244"/>
      <c r="Q2825" s="244"/>
      <c r="R2825" s="244"/>
      <c r="S2825" s="244"/>
      <c r="T2825" s="244"/>
      <c r="U2825" s="244"/>
      <c r="V2825" s="244"/>
      <c r="W2825" s="244"/>
      <c r="X2825" s="244"/>
      <c r="Y2825" s="244"/>
      <c r="Z2825" s="244"/>
      <c r="AA2825" s="244"/>
      <c r="AB2825" s="244"/>
    </row>
    <row r="2826" spans="16:28" x14ac:dyDescent="0.25">
      <c r="P2826" s="244"/>
      <c r="Q2826" s="244"/>
      <c r="R2826" s="244"/>
      <c r="S2826" s="244"/>
      <c r="T2826" s="244"/>
      <c r="U2826" s="244"/>
      <c r="V2826" s="244"/>
      <c r="W2826" s="244"/>
      <c r="X2826" s="244"/>
      <c r="Y2826" s="244"/>
      <c r="Z2826" s="244"/>
      <c r="AA2826" s="244"/>
      <c r="AB2826" s="244"/>
    </row>
    <row r="2827" spans="16:28" x14ac:dyDescent="0.25">
      <c r="P2827" s="244"/>
      <c r="Q2827" s="244"/>
      <c r="R2827" s="244"/>
      <c r="S2827" s="244"/>
      <c r="T2827" s="244"/>
      <c r="U2827" s="244"/>
      <c r="V2827" s="244"/>
      <c r="W2827" s="244"/>
      <c r="X2827" s="244"/>
      <c r="Y2827" s="244"/>
      <c r="Z2827" s="244"/>
      <c r="AA2827" s="244"/>
      <c r="AB2827" s="244"/>
    </row>
    <row r="2828" spans="16:28" x14ac:dyDescent="0.25">
      <c r="P2828" s="244"/>
      <c r="Q2828" s="244"/>
      <c r="R2828" s="244"/>
      <c r="S2828" s="244"/>
      <c r="T2828" s="244"/>
      <c r="U2828" s="244"/>
      <c r="V2828" s="244"/>
      <c r="W2828" s="244"/>
      <c r="X2828" s="244"/>
      <c r="Y2828" s="244"/>
      <c r="Z2828" s="244"/>
      <c r="AA2828" s="244"/>
      <c r="AB2828" s="244"/>
    </row>
    <row r="2829" spans="16:28" x14ac:dyDescent="0.25">
      <c r="P2829" s="244"/>
      <c r="Q2829" s="244"/>
      <c r="R2829" s="244"/>
      <c r="S2829" s="244"/>
      <c r="T2829" s="244"/>
      <c r="U2829" s="244"/>
      <c r="V2829" s="244"/>
      <c r="W2829" s="244"/>
      <c r="X2829" s="244"/>
      <c r="Y2829" s="244"/>
      <c r="Z2829" s="244"/>
      <c r="AA2829" s="244"/>
      <c r="AB2829" s="244"/>
    </row>
    <row r="2830" spans="16:28" x14ac:dyDescent="0.25">
      <c r="P2830" s="244"/>
      <c r="Q2830" s="244"/>
      <c r="R2830" s="244"/>
      <c r="S2830" s="244"/>
      <c r="T2830" s="244"/>
      <c r="U2830" s="244"/>
      <c r="V2830" s="244"/>
      <c r="W2830" s="244"/>
      <c r="X2830" s="244"/>
      <c r="Y2830" s="244"/>
      <c r="Z2830" s="244"/>
      <c r="AA2830" s="244"/>
      <c r="AB2830" s="244"/>
    </row>
    <row r="2831" spans="16:28" x14ac:dyDescent="0.25">
      <c r="P2831" s="244"/>
      <c r="Q2831" s="244"/>
      <c r="R2831" s="244"/>
      <c r="S2831" s="244"/>
      <c r="T2831" s="244"/>
      <c r="U2831" s="244"/>
      <c r="V2831" s="244"/>
      <c r="W2831" s="244"/>
      <c r="X2831" s="244"/>
      <c r="Y2831" s="244"/>
      <c r="Z2831" s="244"/>
      <c r="AA2831" s="244"/>
      <c r="AB2831" s="244"/>
    </row>
    <row r="2832" spans="16:28" x14ac:dyDescent="0.25">
      <c r="P2832" s="244"/>
      <c r="Q2832" s="244"/>
      <c r="R2832" s="244"/>
      <c r="S2832" s="244"/>
      <c r="T2832" s="244"/>
      <c r="U2832" s="244"/>
      <c r="V2832" s="244"/>
      <c r="W2832" s="244"/>
      <c r="X2832" s="244"/>
      <c r="Y2832" s="244"/>
      <c r="Z2832" s="244"/>
      <c r="AA2832" s="244"/>
      <c r="AB2832" s="244"/>
    </row>
    <row r="2833" spans="16:28" x14ac:dyDescent="0.25">
      <c r="P2833" s="244"/>
      <c r="Q2833" s="244"/>
      <c r="R2833" s="244"/>
      <c r="S2833" s="244"/>
      <c r="T2833" s="244"/>
      <c r="U2833" s="244"/>
      <c r="V2833" s="244"/>
      <c r="W2833" s="244"/>
      <c r="X2833" s="244"/>
      <c r="Y2833" s="244"/>
      <c r="Z2833" s="244"/>
      <c r="AA2833" s="244"/>
      <c r="AB2833" s="244"/>
    </row>
    <row r="2834" spans="16:28" x14ac:dyDescent="0.25">
      <c r="P2834" s="244"/>
      <c r="Q2834" s="244"/>
      <c r="R2834" s="244"/>
      <c r="S2834" s="244"/>
      <c r="T2834" s="244"/>
      <c r="U2834" s="244"/>
      <c r="V2834" s="244"/>
      <c r="W2834" s="244"/>
      <c r="X2834" s="244"/>
      <c r="Y2834" s="244"/>
      <c r="Z2834" s="244"/>
      <c r="AA2834" s="244"/>
      <c r="AB2834" s="244"/>
    </row>
    <row r="2835" spans="16:28" x14ac:dyDescent="0.25">
      <c r="P2835" s="244"/>
      <c r="Q2835" s="244"/>
      <c r="R2835" s="244"/>
      <c r="S2835" s="244"/>
      <c r="T2835" s="244"/>
      <c r="U2835" s="244"/>
      <c r="V2835" s="244"/>
      <c r="W2835" s="244"/>
      <c r="X2835" s="244"/>
      <c r="Y2835" s="244"/>
      <c r="Z2835" s="244"/>
      <c r="AA2835" s="244"/>
      <c r="AB2835" s="244"/>
    </row>
    <row r="2836" spans="16:28" x14ac:dyDescent="0.25">
      <c r="P2836" s="244"/>
      <c r="Q2836" s="244"/>
      <c r="R2836" s="244"/>
      <c r="S2836" s="244"/>
      <c r="T2836" s="244"/>
      <c r="U2836" s="244"/>
      <c r="V2836" s="244"/>
      <c r="W2836" s="244"/>
      <c r="X2836" s="244"/>
      <c r="Y2836" s="244"/>
      <c r="Z2836" s="244"/>
      <c r="AA2836" s="244"/>
      <c r="AB2836" s="244"/>
    </row>
    <row r="2837" spans="16:28" x14ac:dyDescent="0.25">
      <c r="P2837" s="244"/>
      <c r="Q2837" s="244"/>
      <c r="R2837" s="244"/>
      <c r="S2837" s="244"/>
      <c r="T2837" s="244"/>
      <c r="U2837" s="244"/>
      <c r="V2837" s="244"/>
      <c r="W2837" s="244"/>
      <c r="X2837" s="244"/>
      <c r="Y2837" s="244"/>
      <c r="Z2837" s="244"/>
      <c r="AA2837" s="244"/>
      <c r="AB2837" s="244"/>
    </row>
    <row r="2838" spans="16:28" x14ac:dyDescent="0.25">
      <c r="P2838" s="244"/>
      <c r="Q2838" s="244"/>
      <c r="R2838" s="244"/>
      <c r="S2838" s="244"/>
      <c r="T2838" s="244"/>
      <c r="U2838" s="244"/>
      <c r="V2838" s="244"/>
      <c r="W2838" s="244"/>
      <c r="X2838" s="244"/>
      <c r="Y2838" s="244"/>
      <c r="Z2838" s="244"/>
      <c r="AA2838" s="244"/>
      <c r="AB2838" s="244"/>
    </row>
    <row r="2839" spans="16:28" x14ac:dyDescent="0.25">
      <c r="P2839" s="244"/>
      <c r="Q2839" s="244"/>
      <c r="R2839" s="244"/>
      <c r="S2839" s="244"/>
      <c r="T2839" s="244"/>
      <c r="U2839" s="244"/>
      <c r="V2839" s="244"/>
      <c r="W2839" s="244"/>
      <c r="X2839" s="244"/>
      <c r="Y2839" s="244"/>
      <c r="Z2839" s="244"/>
      <c r="AA2839" s="244"/>
      <c r="AB2839" s="244"/>
    </row>
    <row r="2840" spans="16:28" x14ac:dyDescent="0.25">
      <c r="P2840" s="244"/>
      <c r="Q2840" s="244"/>
      <c r="R2840" s="244"/>
      <c r="S2840" s="244"/>
      <c r="T2840" s="244"/>
      <c r="U2840" s="244"/>
      <c r="V2840" s="244"/>
      <c r="W2840" s="244"/>
      <c r="X2840" s="244"/>
      <c r="Y2840" s="244"/>
      <c r="Z2840" s="244"/>
      <c r="AA2840" s="244"/>
      <c r="AB2840" s="244"/>
    </row>
    <row r="2841" spans="16:28" x14ac:dyDescent="0.25">
      <c r="P2841" s="244"/>
      <c r="Q2841" s="244"/>
      <c r="R2841" s="244"/>
      <c r="S2841" s="244"/>
      <c r="T2841" s="244"/>
      <c r="U2841" s="244"/>
      <c r="V2841" s="244"/>
      <c r="W2841" s="244"/>
      <c r="X2841" s="244"/>
      <c r="Y2841" s="244"/>
      <c r="Z2841" s="244"/>
      <c r="AA2841" s="244"/>
      <c r="AB2841" s="244"/>
    </row>
    <row r="2842" spans="16:28" x14ac:dyDescent="0.25">
      <c r="P2842" s="244"/>
      <c r="Q2842" s="244"/>
      <c r="R2842" s="244"/>
      <c r="S2842" s="244"/>
      <c r="T2842" s="244"/>
      <c r="U2842" s="244"/>
      <c r="V2842" s="244"/>
      <c r="W2842" s="244"/>
      <c r="X2842" s="244"/>
      <c r="Y2842" s="244"/>
      <c r="Z2842" s="244"/>
      <c r="AA2842" s="244"/>
      <c r="AB2842" s="244"/>
    </row>
    <row r="2843" spans="16:28" x14ac:dyDescent="0.25">
      <c r="P2843" s="244"/>
      <c r="Q2843" s="244"/>
      <c r="R2843" s="244"/>
      <c r="S2843" s="244"/>
      <c r="T2843" s="244"/>
      <c r="U2843" s="244"/>
      <c r="V2843" s="244"/>
      <c r="W2843" s="244"/>
      <c r="X2843" s="244"/>
      <c r="Y2843" s="244"/>
      <c r="Z2843" s="244"/>
      <c r="AA2843" s="244"/>
      <c r="AB2843" s="244"/>
    </row>
    <row r="2844" spans="16:28" x14ac:dyDescent="0.25">
      <c r="P2844" s="244"/>
      <c r="Q2844" s="244"/>
      <c r="R2844" s="244"/>
      <c r="S2844" s="244"/>
      <c r="T2844" s="244"/>
      <c r="U2844" s="244"/>
      <c r="V2844" s="244"/>
      <c r="W2844" s="244"/>
      <c r="X2844" s="244"/>
      <c r="Y2844" s="244"/>
      <c r="Z2844" s="244"/>
      <c r="AA2844" s="244"/>
      <c r="AB2844" s="244"/>
    </row>
    <row r="2845" spans="16:28" x14ac:dyDescent="0.25">
      <c r="P2845" s="244"/>
      <c r="Q2845" s="244"/>
      <c r="R2845" s="244"/>
      <c r="S2845" s="244"/>
      <c r="T2845" s="244"/>
      <c r="U2845" s="244"/>
      <c r="V2845" s="244"/>
      <c r="W2845" s="244"/>
      <c r="X2845" s="244"/>
      <c r="Y2845" s="244"/>
      <c r="Z2845" s="244"/>
      <c r="AA2845" s="244"/>
      <c r="AB2845" s="244"/>
    </row>
    <row r="2846" spans="16:28" x14ac:dyDescent="0.25">
      <c r="P2846" s="244"/>
      <c r="Q2846" s="244"/>
      <c r="R2846" s="244"/>
      <c r="S2846" s="244"/>
      <c r="T2846" s="244"/>
      <c r="U2846" s="244"/>
      <c r="V2846" s="244"/>
      <c r="W2846" s="244"/>
      <c r="X2846" s="244"/>
      <c r="Y2846" s="244"/>
      <c r="Z2846" s="244"/>
      <c r="AA2846" s="244"/>
      <c r="AB2846" s="244"/>
    </row>
    <row r="2847" spans="16:28" x14ac:dyDescent="0.25">
      <c r="P2847" s="244"/>
      <c r="Q2847" s="244"/>
      <c r="R2847" s="244"/>
      <c r="S2847" s="244"/>
      <c r="T2847" s="244"/>
      <c r="U2847" s="244"/>
      <c r="V2847" s="244"/>
      <c r="W2847" s="244"/>
      <c r="X2847" s="244"/>
      <c r="Y2847" s="244"/>
      <c r="Z2847" s="244"/>
      <c r="AA2847" s="244"/>
      <c r="AB2847" s="244"/>
    </row>
    <row r="2848" spans="16:28" x14ac:dyDescent="0.25">
      <c r="P2848" s="244"/>
      <c r="Q2848" s="244"/>
      <c r="R2848" s="244"/>
      <c r="S2848" s="244"/>
      <c r="T2848" s="244"/>
      <c r="U2848" s="244"/>
      <c r="V2848" s="244"/>
      <c r="W2848" s="244"/>
      <c r="X2848" s="244"/>
      <c r="Y2848" s="244"/>
      <c r="Z2848" s="244"/>
      <c r="AA2848" s="244"/>
      <c r="AB2848" s="244"/>
    </row>
    <row r="2849" spans="16:28" x14ac:dyDescent="0.25">
      <c r="P2849" s="244"/>
      <c r="Q2849" s="244"/>
      <c r="R2849" s="244"/>
      <c r="S2849" s="244"/>
      <c r="T2849" s="244"/>
      <c r="U2849" s="244"/>
      <c r="V2849" s="244"/>
      <c r="W2849" s="244"/>
      <c r="X2849" s="244"/>
      <c r="Y2849" s="244"/>
      <c r="Z2849" s="244"/>
      <c r="AA2849" s="244"/>
      <c r="AB2849" s="244"/>
    </row>
    <row r="2850" spans="16:28" x14ac:dyDescent="0.25">
      <c r="P2850" s="244"/>
      <c r="Q2850" s="244"/>
      <c r="R2850" s="244"/>
      <c r="S2850" s="244"/>
      <c r="T2850" s="244"/>
      <c r="U2850" s="244"/>
      <c r="V2850" s="244"/>
      <c r="W2850" s="244"/>
      <c r="X2850" s="244"/>
      <c r="Y2850" s="244"/>
      <c r="Z2850" s="244"/>
      <c r="AA2850" s="244"/>
      <c r="AB2850" s="244"/>
    </row>
    <row r="2851" spans="16:28" x14ac:dyDescent="0.25">
      <c r="P2851" s="244"/>
      <c r="Q2851" s="244"/>
      <c r="R2851" s="244"/>
      <c r="S2851" s="244"/>
      <c r="T2851" s="244"/>
      <c r="U2851" s="244"/>
      <c r="V2851" s="244"/>
      <c r="W2851" s="244"/>
      <c r="X2851" s="244"/>
      <c r="Y2851" s="244"/>
      <c r="Z2851" s="244"/>
      <c r="AA2851" s="244"/>
      <c r="AB2851" s="244"/>
    </row>
    <row r="2852" spans="16:28" x14ac:dyDescent="0.25">
      <c r="P2852" s="244"/>
      <c r="Q2852" s="244"/>
      <c r="R2852" s="244"/>
      <c r="S2852" s="244"/>
      <c r="T2852" s="244"/>
      <c r="U2852" s="244"/>
      <c r="V2852" s="244"/>
      <c r="W2852" s="244"/>
      <c r="X2852" s="244"/>
      <c r="Y2852" s="244"/>
      <c r="Z2852" s="244"/>
      <c r="AA2852" s="244"/>
      <c r="AB2852" s="244"/>
    </row>
    <row r="2853" spans="16:28" x14ac:dyDescent="0.25">
      <c r="P2853" s="244"/>
      <c r="Q2853" s="244"/>
      <c r="R2853" s="244"/>
      <c r="S2853" s="244"/>
      <c r="T2853" s="244"/>
      <c r="U2853" s="244"/>
      <c r="V2853" s="244"/>
      <c r="W2853" s="244"/>
      <c r="X2853" s="244"/>
      <c r="Y2853" s="244"/>
      <c r="Z2853" s="244"/>
      <c r="AA2853" s="244"/>
      <c r="AB2853" s="244"/>
    </row>
    <row r="2854" spans="16:28" x14ac:dyDescent="0.25">
      <c r="P2854" s="244"/>
      <c r="Q2854" s="244"/>
      <c r="R2854" s="244"/>
      <c r="S2854" s="244"/>
      <c r="T2854" s="244"/>
      <c r="U2854" s="244"/>
      <c r="V2854" s="244"/>
      <c r="W2854" s="244"/>
      <c r="X2854" s="244"/>
      <c r="Y2854" s="244"/>
      <c r="Z2854" s="244"/>
      <c r="AA2854" s="244"/>
      <c r="AB2854" s="244"/>
    </row>
    <row r="2855" spans="16:28" x14ac:dyDescent="0.25">
      <c r="P2855" s="244"/>
      <c r="Q2855" s="244"/>
      <c r="R2855" s="244"/>
      <c r="S2855" s="244"/>
      <c r="T2855" s="244"/>
      <c r="U2855" s="244"/>
      <c r="V2855" s="244"/>
      <c r="W2855" s="244"/>
      <c r="X2855" s="244"/>
      <c r="Y2855" s="244"/>
      <c r="Z2855" s="244"/>
      <c r="AA2855" s="244"/>
      <c r="AB2855" s="244"/>
    </row>
    <row r="2856" spans="16:28" x14ac:dyDescent="0.25">
      <c r="P2856" s="244"/>
      <c r="Q2856" s="244"/>
      <c r="R2856" s="244"/>
      <c r="S2856" s="244"/>
      <c r="T2856" s="244"/>
      <c r="U2856" s="244"/>
      <c r="V2856" s="244"/>
      <c r="W2856" s="244"/>
      <c r="X2856" s="244"/>
      <c r="Y2856" s="244"/>
      <c r="Z2856" s="244"/>
      <c r="AA2856" s="244"/>
      <c r="AB2856" s="244"/>
    </row>
    <row r="2857" spans="16:28" x14ac:dyDescent="0.25">
      <c r="P2857" s="244"/>
      <c r="Q2857" s="244"/>
      <c r="R2857" s="244"/>
      <c r="S2857" s="244"/>
      <c r="T2857" s="244"/>
      <c r="U2857" s="244"/>
      <c r="V2857" s="244"/>
      <c r="W2857" s="244"/>
      <c r="X2857" s="244"/>
      <c r="Y2857" s="244"/>
      <c r="Z2857" s="244"/>
      <c r="AA2857" s="244"/>
      <c r="AB2857" s="244"/>
    </row>
    <row r="2858" spans="16:28" x14ac:dyDescent="0.25">
      <c r="P2858" s="244"/>
      <c r="Q2858" s="244"/>
      <c r="R2858" s="244"/>
      <c r="S2858" s="244"/>
      <c r="T2858" s="244"/>
      <c r="U2858" s="244"/>
      <c r="V2858" s="244"/>
      <c r="W2858" s="244"/>
      <c r="X2858" s="244"/>
      <c r="Y2858" s="244"/>
      <c r="Z2858" s="244"/>
      <c r="AA2858" s="244"/>
      <c r="AB2858" s="244"/>
    </row>
    <row r="2859" spans="16:28" x14ac:dyDescent="0.25">
      <c r="P2859" s="244"/>
      <c r="Q2859" s="244"/>
      <c r="R2859" s="244"/>
      <c r="S2859" s="244"/>
      <c r="T2859" s="244"/>
      <c r="U2859" s="244"/>
      <c r="V2859" s="244"/>
      <c r="W2859" s="244"/>
      <c r="X2859" s="244"/>
      <c r="Y2859" s="244"/>
      <c r="Z2859" s="244"/>
      <c r="AA2859" s="244"/>
      <c r="AB2859" s="244"/>
    </row>
    <row r="2860" spans="16:28" x14ac:dyDescent="0.25">
      <c r="P2860" s="244"/>
      <c r="Q2860" s="244"/>
      <c r="R2860" s="244"/>
      <c r="S2860" s="244"/>
      <c r="T2860" s="244"/>
      <c r="U2860" s="244"/>
      <c r="V2860" s="244"/>
      <c r="W2860" s="244"/>
      <c r="X2860" s="244"/>
      <c r="Y2860" s="244"/>
      <c r="Z2860" s="244"/>
      <c r="AA2860" s="244"/>
      <c r="AB2860" s="244"/>
    </row>
    <row r="2861" spans="16:28" x14ac:dyDescent="0.25">
      <c r="P2861" s="244"/>
      <c r="Q2861" s="244"/>
      <c r="R2861" s="244"/>
      <c r="S2861" s="244"/>
      <c r="T2861" s="244"/>
      <c r="U2861" s="244"/>
      <c r="V2861" s="244"/>
      <c r="W2861" s="244"/>
      <c r="X2861" s="244"/>
      <c r="Y2861" s="244"/>
      <c r="Z2861" s="244"/>
      <c r="AA2861" s="244"/>
      <c r="AB2861" s="244"/>
    </row>
    <row r="2862" spans="16:28" x14ac:dyDescent="0.25">
      <c r="P2862" s="244"/>
      <c r="Q2862" s="244"/>
      <c r="R2862" s="244"/>
      <c r="S2862" s="244"/>
      <c r="T2862" s="244"/>
      <c r="U2862" s="244"/>
      <c r="V2862" s="244"/>
      <c r="W2862" s="244"/>
      <c r="X2862" s="244"/>
      <c r="Y2862" s="244"/>
      <c r="Z2862" s="244"/>
      <c r="AA2862" s="244"/>
      <c r="AB2862" s="244"/>
    </row>
    <row r="2863" spans="16:28" x14ac:dyDescent="0.25">
      <c r="P2863" s="244"/>
      <c r="Q2863" s="244"/>
      <c r="R2863" s="244"/>
      <c r="S2863" s="244"/>
      <c r="T2863" s="244"/>
      <c r="U2863" s="244"/>
      <c r="V2863" s="244"/>
      <c r="W2863" s="244"/>
      <c r="X2863" s="244"/>
      <c r="Y2863" s="244"/>
      <c r="Z2863" s="244"/>
      <c r="AA2863" s="244"/>
      <c r="AB2863" s="244"/>
    </row>
    <row r="2864" spans="16:28" x14ac:dyDescent="0.25">
      <c r="P2864" s="244"/>
      <c r="Q2864" s="244"/>
      <c r="R2864" s="244"/>
      <c r="S2864" s="244"/>
      <c r="T2864" s="244"/>
      <c r="U2864" s="244"/>
      <c r="V2864" s="244"/>
      <c r="W2864" s="244"/>
      <c r="X2864" s="244"/>
      <c r="Y2864" s="244"/>
      <c r="Z2864" s="244"/>
      <c r="AA2864" s="244"/>
      <c r="AB2864" s="244"/>
    </row>
    <row r="2865" spans="16:28" x14ac:dyDescent="0.25">
      <c r="P2865" s="244"/>
      <c r="Q2865" s="244"/>
      <c r="R2865" s="244"/>
      <c r="S2865" s="244"/>
      <c r="T2865" s="244"/>
      <c r="U2865" s="244"/>
      <c r="V2865" s="244"/>
      <c r="W2865" s="244"/>
      <c r="X2865" s="244"/>
      <c r="Y2865" s="244"/>
      <c r="Z2865" s="244"/>
      <c r="AA2865" s="244"/>
      <c r="AB2865" s="244"/>
    </row>
    <row r="2866" spans="16:28" x14ac:dyDescent="0.25">
      <c r="P2866" s="244"/>
      <c r="Q2866" s="244"/>
      <c r="R2866" s="244"/>
      <c r="S2866" s="244"/>
      <c r="T2866" s="244"/>
      <c r="U2866" s="244"/>
      <c r="V2866" s="244"/>
      <c r="W2866" s="244"/>
      <c r="X2866" s="244"/>
      <c r="Y2866" s="244"/>
      <c r="Z2866" s="244"/>
      <c r="AA2866" s="244"/>
      <c r="AB2866" s="244"/>
    </row>
    <row r="2867" spans="16:28" x14ac:dyDescent="0.25">
      <c r="P2867" s="244"/>
      <c r="Q2867" s="244"/>
      <c r="R2867" s="244"/>
      <c r="S2867" s="244"/>
      <c r="T2867" s="244"/>
      <c r="U2867" s="244"/>
      <c r="V2867" s="244"/>
      <c r="W2867" s="244"/>
      <c r="X2867" s="244"/>
      <c r="Y2867" s="244"/>
      <c r="Z2867" s="244"/>
      <c r="AA2867" s="244"/>
      <c r="AB2867" s="244"/>
    </row>
    <row r="2868" spans="16:28" x14ac:dyDescent="0.25">
      <c r="P2868" s="244"/>
      <c r="Q2868" s="244"/>
      <c r="R2868" s="244"/>
      <c r="S2868" s="244"/>
      <c r="T2868" s="244"/>
      <c r="U2868" s="244"/>
      <c r="V2868" s="244"/>
      <c r="W2868" s="244"/>
      <c r="X2868" s="244"/>
      <c r="Y2868" s="244"/>
      <c r="Z2868" s="244"/>
      <c r="AA2868" s="244"/>
      <c r="AB2868" s="244"/>
    </row>
    <row r="2869" spans="16:28" x14ac:dyDescent="0.25">
      <c r="P2869" s="244"/>
      <c r="Q2869" s="244"/>
      <c r="R2869" s="244"/>
      <c r="S2869" s="244"/>
      <c r="T2869" s="244"/>
      <c r="U2869" s="244"/>
      <c r="V2869" s="244"/>
      <c r="W2869" s="244"/>
      <c r="X2869" s="244"/>
      <c r="Y2869" s="244"/>
      <c r="Z2869" s="244"/>
      <c r="AA2869" s="244"/>
      <c r="AB2869" s="244"/>
    </row>
    <row r="2870" spans="16:28" x14ac:dyDescent="0.25">
      <c r="P2870" s="244"/>
      <c r="Q2870" s="244"/>
      <c r="R2870" s="244"/>
      <c r="S2870" s="244"/>
      <c r="T2870" s="244"/>
      <c r="U2870" s="244"/>
      <c r="V2870" s="244"/>
      <c r="W2870" s="244"/>
      <c r="X2870" s="244"/>
      <c r="Y2870" s="244"/>
      <c r="Z2870" s="244"/>
      <c r="AA2870" s="244"/>
      <c r="AB2870" s="244"/>
    </row>
    <row r="2871" spans="16:28" x14ac:dyDescent="0.25">
      <c r="P2871" s="244"/>
      <c r="Q2871" s="244"/>
      <c r="R2871" s="244"/>
      <c r="S2871" s="244"/>
      <c r="T2871" s="244"/>
      <c r="U2871" s="244"/>
      <c r="V2871" s="244"/>
      <c r="W2871" s="244"/>
      <c r="X2871" s="244"/>
      <c r="Y2871" s="244"/>
      <c r="Z2871" s="244"/>
      <c r="AA2871" s="244"/>
      <c r="AB2871" s="244"/>
    </row>
    <row r="2872" spans="16:28" x14ac:dyDescent="0.25">
      <c r="P2872" s="244"/>
      <c r="Q2872" s="244"/>
      <c r="R2872" s="244"/>
      <c r="S2872" s="244"/>
      <c r="T2872" s="244"/>
      <c r="U2872" s="244"/>
      <c r="V2872" s="244"/>
      <c r="W2872" s="244"/>
      <c r="X2872" s="244"/>
      <c r="Y2872" s="244"/>
      <c r="Z2872" s="244"/>
      <c r="AA2872" s="244"/>
      <c r="AB2872" s="244"/>
    </row>
    <row r="2873" spans="16:28" x14ac:dyDescent="0.25">
      <c r="P2873" s="244"/>
      <c r="Q2873" s="244"/>
      <c r="R2873" s="244"/>
      <c r="S2873" s="244"/>
      <c r="T2873" s="244"/>
      <c r="U2873" s="244"/>
      <c r="V2873" s="244"/>
      <c r="W2873" s="244"/>
      <c r="X2873" s="244"/>
      <c r="Y2873" s="244"/>
      <c r="Z2873" s="244"/>
      <c r="AA2873" s="244"/>
      <c r="AB2873" s="244"/>
    </row>
    <row r="2874" spans="16:28" x14ac:dyDescent="0.25">
      <c r="P2874" s="244"/>
      <c r="Q2874" s="244"/>
      <c r="R2874" s="244"/>
      <c r="S2874" s="244"/>
      <c r="T2874" s="244"/>
      <c r="U2874" s="244"/>
      <c r="V2874" s="244"/>
      <c r="W2874" s="244"/>
      <c r="X2874" s="244"/>
      <c r="Y2874" s="244"/>
      <c r="Z2874" s="244"/>
      <c r="AA2874" s="244"/>
      <c r="AB2874" s="244"/>
    </row>
    <row r="2875" spans="16:28" x14ac:dyDescent="0.25">
      <c r="P2875" s="244"/>
      <c r="Q2875" s="244"/>
      <c r="R2875" s="244"/>
      <c r="S2875" s="244"/>
      <c r="T2875" s="244"/>
      <c r="U2875" s="244"/>
      <c r="V2875" s="244"/>
      <c r="W2875" s="244"/>
      <c r="X2875" s="244"/>
      <c r="Y2875" s="244"/>
      <c r="Z2875" s="244"/>
      <c r="AA2875" s="244"/>
      <c r="AB2875" s="244"/>
    </row>
    <row r="2876" spans="16:28" x14ac:dyDescent="0.25">
      <c r="P2876" s="244"/>
      <c r="Q2876" s="244"/>
      <c r="R2876" s="244"/>
      <c r="S2876" s="244"/>
      <c r="T2876" s="244"/>
      <c r="U2876" s="244"/>
      <c r="V2876" s="244"/>
      <c r="W2876" s="244"/>
      <c r="X2876" s="244"/>
      <c r="Y2876" s="244"/>
      <c r="Z2876" s="244"/>
      <c r="AA2876" s="244"/>
      <c r="AB2876" s="244"/>
    </row>
    <row r="2877" spans="16:28" x14ac:dyDescent="0.25">
      <c r="P2877" s="244"/>
      <c r="Q2877" s="244"/>
      <c r="R2877" s="244"/>
      <c r="S2877" s="244"/>
      <c r="T2877" s="244"/>
      <c r="U2877" s="244"/>
      <c r="V2877" s="244"/>
      <c r="W2877" s="244"/>
      <c r="X2877" s="244"/>
      <c r="Y2877" s="244"/>
      <c r="Z2877" s="244"/>
      <c r="AA2877" s="244"/>
      <c r="AB2877" s="244"/>
    </row>
    <row r="2878" spans="16:28" x14ac:dyDescent="0.25">
      <c r="P2878" s="244"/>
      <c r="Q2878" s="244"/>
      <c r="R2878" s="244"/>
      <c r="S2878" s="244"/>
      <c r="T2878" s="244"/>
      <c r="U2878" s="244"/>
      <c r="V2878" s="244"/>
      <c r="W2878" s="244"/>
      <c r="X2878" s="244"/>
      <c r="Y2878" s="244"/>
      <c r="Z2878" s="244"/>
      <c r="AA2878" s="244"/>
      <c r="AB2878" s="244"/>
    </row>
    <row r="2879" spans="16:28" x14ac:dyDescent="0.25">
      <c r="P2879" s="244"/>
      <c r="Q2879" s="244"/>
      <c r="R2879" s="244"/>
      <c r="S2879" s="244"/>
      <c r="T2879" s="244"/>
      <c r="U2879" s="244"/>
      <c r="V2879" s="244"/>
      <c r="W2879" s="244"/>
      <c r="X2879" s="244"/>
      <c r="Y2879" s="244"/>
      <c r="Z2879" s="244"/>
      <c r="AA2879" s="244"/>
      <c r="AB2879" s="244"/>
    </row>
    <row r="2880" spans="16:28" x14ac:dyDescent="0.25">
      <c r="P2880" s="244"/>
      <c r="Q2880" s="244"/>
      <c r="R2880" s="244"/>
      <c r="S2880" s="244"/>
      <c r="T2880" s="244"/>
      <c r="U2880" s="244"/>
      <c r="V2880" s="244"/>
      <c r="W2880" s="244"/>
      <c r="X2880" s="244"/>
      <c r="Y2880" s="244"/>
      <c r="Z2880" s="244"/>
      <c r="AA2880" s="244"/>
      <c r="AB2880" s="244"/>
    </row>
    <row r="2881" spans="16:28" x14ac:dyDescent="0.25">
      <c r="P2881" s="244"/>
      <c r="Q2881" s="244"/>
      <c r="R2881" s="244"/>
      <c r="S2881" s="244"/>
      <c r="T2881" s="244"/>
      <c r="U2881" s="244"/>
      <c r="V2881" s="244"/>
      <c r="W2881" s="244"/>
      <c r="X2881" s="244"/>
      <c r="Y2881" s="244"/>
      <c r="Z2881" s="244"/>
      <c r="AA2881" s="244"/>
      <c r="AB2881" s="244"/>
    </row>
    <row r="2882" spans="16:28" x14ac:dyDescent="0.25">
      <c r="P2882" s="244"/>
      <c r="Q2882" s="244"/>
      <c r="R2882" s="244"/>
      <c r="S2882" s="244"/>
      <c r="T2882" s="244"/>
      <c r="U2882" s="244"/>
      <c r="V2882" s="244"/>
      <c r="W2882" s="244"/>
      <c r="X2882" s="244"/>
      <c r="Y2882" s="244"/>
      <c r="Z2882" s="244"/>
      <c r="AA2882" s="244"/>
      <c r="AB2882" s="244"/>
    </row>
    <row r="2883" spans="16:28" x14ac:dyDescent="0.25">
      <c r="P2883" s="244"/>
      <c r="Q2883" s="244"/>
      <c r="R2883" s="244"/>
      <c r="S2883" s="244"/>
      <c r="T2883" s="244"/>
      <c r="U2883" s="244"/>
      <c r="V2883" s="244"/>
      <c r="W2883" s="244"/>
      <c r="X2883" s="244"/>
      <c r="Y2883" s="244"/>
      <c r="Z2883" s="244"/>
      <c r="AA2883" s="244"/>
      <c r="AB2883" s="244"/>
    </row>
    <row r="2884" spans="16:28" x14ac:dyDescent="0.25">
      <c r="P2884" s="244"/>
      <c r="Q2884" s="244"/>
      <c r="R2884" s="244"/>
      <c r="S2884" s="244"/>
      <c r="T2884" s="244"/>
      <c r="U2884" s="244"/>
      <c r="V2884" s="244"/>
      <c r="W2884" s="244"/>
      <c r="X2884" s="244"/>
      <c r="Y2884" s="244"/>
      <c r="Z2884" s="244"/>
      <c r="AA2884" s="244"/>
      <c r="AB2884" s="244"/>
    </row>
    <row r="2885" spans="16:28" x14ac:dyDescent="0.25">
      <c r="P2885" s="244"/>
      <c r="Q2885" s="244"/>
      <c r="R2885" s="244"/>
      <c r="S2885" s="244"/>
      <c r="T2885" s="244"/>
      <c r="U2885" s="244"/>
      <c r="V2885" s="244"/>
      <c r="W2885" s="244"/>
      <c r="X2885" s="244"/>
      <c r="Y2885" s="244"/>
      <c r="Z2885" s="244"/>
      <c r="AA2885" s="244"/>
      <c r="AB2885" s="244"/>
    </row>
    <row r="2886" spans="16:28" x14ac:dyDescent="0.25">
      <c r="P2886" s="244"/>
      <c r="Q2886" s="244"/>
      <c r="R2886" s="244"/>
      <c r="S2886" s="244"/>
      <c r="T2886" s="244"/>
      <c r="U2886" s="244"/>
      <c r="V2886" s="244"/>
      <c r="W2886" s="244"/>
      <c r="X2886" s="244"/>
      <c r="Y2886" s="244"/>
      <c r="Z2886" s="244"/>
      <c r="AA2886" s="244"/>
      <c r="AB2886" s="244"/>
    </row>
    <row r="2887" spans="16:28" x14ac:dyDescent="0.25">
      <c r="P2887" s="244"/>
      <c r="Q2887" s="244"/>
      <c r="R2887" s="244"/>
      <c r="S2887" s="244"/>
      <c r="T2887" s="244"/>
      <c r="U2887" s="244"/>
      <c r="V2887" s="244"/>
      <c r="W2887" s="244"/>
      <c r="X2887" s="244"/>
      <c r="Y2887" s="244"/>
      <c r="Z2887" s="244"/>
      <c r="AA2887" s="244"/>
      <c r="AB2887" s="244"/>
    </row>
    <row r="2888" spans="16:28" x14ac:dyDescent="0.25">
      <c r="P2888" s="244"/>
      <c r="Q2888" s="244"/>
      <c r="R2888" s="244"/>
      <c r="S2888" s="244"/>
      <c r="T2888" s="244"/>
      <c r="U2888" s="244"/>
      <c r="V2888" s="244"/>
      <c r="W2888" s="244"/>
      <c r="X2888" s="244"/>
      <c r="Y2888" s="244"/>
      <c r="Z2888" s="244"/>
      <c r="AA2888" s="244"/>
      <c r="AB2888" s="244"/>
    </row>
    <row r="2889" spans="16:28" x14ac:dyDescent="0.25">
      <c r="P2889" s="244"/>
      <c r="Q2889" s="244"/>
      <c r="R2889" s="244"/>
      <c r="S2889" s="244"/>
      <c r="T2889" s="244"/>
      <c r="U2889" s="244"/>
      <c r="V2889" s="244"/>
      <c r="W2889" s="244"/>
      <c r="X2889" s="244"/>
      <c r="Y2889" s="244"/>
      <c r="Z2889" s="244"/>
      <c r="AA2889" s="244"/>
      <c r="AB2889" s="244"/>
    </row>
    <row r="2890" spans="16:28" x14ac:dyDescent="0.25">
      <c r="P2890" s="244"/>
      <c r="Q2890" s="244"/>
      <c r="R2890" s="244"/>
      <c r="S2890" s="244"/>
      <c r="T2890" s="244"/>
      <c r="U2890" s="244"/>
      <c r="V2890" s="244"/>
      <c r="W2890" s="244"/>
      <c r="X2890" s="244"/>
      <c r="Y2890" s="244"/>
      <c r="Z2890" s="244"/>
      <c r="AA2890" s="244"/>
      <c r="AB2890" s="244"/>
    </row>
    <row r="2891" spans="16:28" x14ac:dyDescent="0.25">
      <c r="P2891" s="244"/>
      <c r="Q2891" s="244"/>
      <c r="R2891" s="244"/>
      <c r="S2891" s="244"/>
      <c r="T2891" s="244"/>
      <c r="U2891" s="244"/>
      <c r="V2891" s="244"/>
      <c r="W2891" s="244"/>
      <c r="X2891" s="244"/>
      <c r="Y2891" s="244"/>
      <c r="Z2891" s="244"/>
      <c r="AA2891" s="244"/>
      <c r="AB2891" s="244"/>
    </row>
    <row r="2892" spans="16:28" x14ac:dyDescent="0.25">
      <c r="P2892" s="244"/>
      <c r="Q2892" s="244"/>
      <c r="R2892" s="244"/>
      <c r="S2892" s="244"/>
      <c r="T2892" s="244"/>
      <c r="U2892" s="244"/>
      <c r="V2892" s="244"/>
      <c r="W2892" s="244"/>
      <c r="X2892" s="244"/>
      <c r="Y2892" s="244"/>
      <c r="Z2892" s="244"/>
      <c r="AA2892" s="244"/>
      <c r="AB2892" s="244"/>
    </row>
    <row r="2893" spans="16:28" x14ac:dyDescent="0.25">
      <c r="P2893" s="244"/>
      <c r="Q2893" s="244"/>
      <c r="R2893" s="244"/>
      <c r="S2893" s="244"/>
      <c r="T2893" s="244"/>
      <c r="U2893" s="244"/>
      <c r="V2893" s="244"/>
      <c r="W2893" s="244"/>
      <c r="X2893" s="244"/>
      <c r="Y2893" s="244"/>
      <c r="Z2893" s="244"/>
      <c r="AA2893" s="244"/>
      <c r="AB2893" s="244"/>
    </row>
    <row r="2894" spans="16:28" x14ac:dyDescent="0.25">
      <c r="P2894" s="244"/>
      <c r="Q2894" s="244"/>
      <c r="R2894" s="244"/>
      <c r="S2894" s="244"/>
      <c r="T2894" s="244"/>
      <c r="U2894" s="244"/>
      <c r="V2894" s="244"/>
      <c r="W2894" s="244"/>
      <c r="X2894" s="244"/>
      <c r="Y2894" s="244"/>
      <c r="Z2894" s="244"/>
      <c r="AA2894" s="244"/>
      <c r="AB2894" s="244"/>
    </row>
    <row r="2895" spans="16:28" x14ac:dyDescent="0.25">
      <c r="P2895" s="244"/>
      <c r="Q2895" s="244"/>
      <c r="R2895" s="244"/>
      <c r="S2895" s="244"/>
      <c r="T2895" s="244"/>
      <c r="U2895" s="244"/>
      <c r="V2895" s="244"/>
      <c r="W2895" s="244"/>
      <c r="X2895" s="244"/>
      <c r="Y2895" s="244"/>
      <c r="Z2895" s="244"/>
      <c r="AA2895" s="244"/>
      <c r="AB2895" s="244"/>
    </row>
    <row r="2896" spans="16:28" x14ac:dyDescent="0.25">
      <c r="P2896" s="244"/>
      <c r="Q2896" s="244"/>
      <c r="R2896" s="244"/>
      <c r="S2896" s="244"/>
      <c r="T2896" s="244"/>
      <c r="U2896" s="244"/>
      <c r="V2896" s="244"/>
      <c r="W2896" s="244"/>
      <c r="X2896" s="244"/>
      <c r="Y2896" s="244"/>
      <c r="Z2896" s="244"/>
      <c r="AA2896" s="244"/>
      <c r="AB2896" s="244"/>
    </row>
    <row r="2897" spans="16:28" x14ac:dyDescent="0.25">
      <c r="P2897" s="244"/>
      <c r="Q2897" s="244"/>
      <c r="R2897" s="244"/>
      <c r="S2897" s="244"/>
      <c r="T2897" s="244"/>
      <c r="U2897" s="244"/>
      <c r="V2897" s="244"/>
      <c r="W2897" s="244"/>
      <c r="X2897" s="244"/>
      <c r="Y2897" s="244"/>
      <c r="Z2897" s="244"/>
      <c r="AA2897" s="244"/>
      <c r="AB2897" s="244"/>
    </row>
    <row r="2898" spans="16:28" x14ac:dyDescent="0.25">
      <c r="P2898" s="244"/>
      <c r="Q2898" s="244"/>
      <c r="R2898" s="244"/>
      <c r="S2898" s="244"/>
      <c r="T2898" s="244"/>
      <c r="U2898" s="244"/>
      <c r="V2898" s="244"/>
      <c r="W2898" s="244"/>
      <c r="X2898" s="244"/>
      <c r="Y2898" s="244"/>
      <c r="Z2898" s="244"/>
      <c r="AA2898" s="244"/>
      <c r="AB2898" s="244"/>
    </row>
    <row r="2899" spans="16:28" x14ac:dyDescent="0.25">
      <c r="P2899" s="244"/>
      <c r="Q2899" s="244"/>
      <c r="R2899" s="244"/>
      <c r="S2899" s="244"/>
      <c r="T2899" s="244"/>
      <c r="U2899" s="244"/>
      <c r="V2899" s="244"/>
      <c r="W2899" s="244"/>
      <c r="X2899" s="244"/>
      <c r="Y2899" s="244"/>
      <c r="Z2899" s="244"/>
      <c r="AA2899" s="244"/>
      <c r="AB2899" s="244"/>
    </row>
    <row r="2900" spans="16:28" x14ac:dyDescent="0.25">
      <c r="P2900" s="244"/>
      <c r="Q2900" s="244"/>
      <c r="R2900" s="244"/>
      <c r="S2900" s="244"/>
      <c r="T2900" s="244"/>
      <c r="U2900" s="244"/>
      <c r="V2900" s="244"/>
      <c r="W2900" s="244"/>
      <c r="X2900" s="244"/>
      <c r="Y2900" s="244"/>
      <c r="Z2900" s="244"/>
      <c r="AA2900" s="244"/>
      <c r="AB2900" s="244"/>
    </row>
    <row r="2901" spans="16:28" x14ac:dyDescent="0.25">
      <c r="P2901" s="244"/>
      <c r="Q2901" s="244"/>
      <c r="R2901" s="244"/>
      <c r="S2901" s="244"/>
      <c r="T2901" s="244"/>
      <c r="U2901" s="244"/>
      <c r="V2901" s="244"/>
      <c r="W2901" s="244"/>
      <c r="X2901" s="244"/>
      <c r="Y2901" s="244"/>
      <c r="Z2901" s="244"/>
      <c r="AA2901" s="244"/>
      <c r="AB2901" s="244"/>
    </row>
    <row r="2902" spans="16:28" x14ac:dyDescent="0.25">
      <c r="P2902" s="244"/>
      <c r="Q2902" s="244"/>
      <c r="R2902" s="244"/>
      <c r="S2902" s="244"/>
      <c r="T2902" s="244"/>
      <c r="U2902" s="244"/>
      <c r="V2902" s="244"/>
      <c r="W2902" s="244"/>
      <c r="X2902" s="244"/>
      <c r="Y2902" s="244"/>
      <c r="Z2902" s="244"/>
      <c r="AA2902" s="244"/>
      <c r="AB2902" s="244"/>
    </row>
    <row r="2903" spans="16:28" x14ac:dyDescent="0.25">
      <c r="P2903" s="244"/>
      <c r="Q2903" s="244"/>
      <c r="R2903" s="244"/>
      <c r="S2903" s="244"/>
      <c r="T2903" s="244"/>
      <c r="U2903" s="244"/>
      <c r="V2903" s="244"/>
      <c r="W2903" s="244"/>
      <c r="X2903" s="244"/>
      <c r="Y2903" s="244"/>
      <c r="Z2903" s="244"/>
      <c r="AA2903" s="244"/>
      <c r="AB2903" s="244"/>
    </row>
    <row r="2904" spans="16:28" x14ac:dyDescent="0.25">
      <c r="P2904" s="244"/>
      <c r="Q2904" s="244"/>
      <c r="R2904" s="244"/>
      <c r="S2904" s="244"/>
      <c r="T2904" s="244"/>
      <c r="U2904" s="244"/>
      <c r="V2904" s="244"/>
      <c r="W2904" s="244"/>
      <c r="X2904" s="244"/>
      <c r="Y2904" s="244"/>
      <c r="Z2904" s="244"/>
      <c r="AA2904" s="244"/>
      <c r="AB2904" s="244"/>
    </row>
    <row r="2905" spans="16:28" x14ac:dyDescent="0.25">
      <c r="P2905" s="244"/>
      <c r="Q2905" s="244"/>
      <c r="R2905" s="244"/>
      <c r="S2905" s="244"/>
      <c r="T2905" s="244"/>
      <c r="U2905" s="244"/>
      <c r="V2905" s="244"/>
      <c r="W2905" s="244"/>
      <c r="X2905" s="244"/>
      <c r="Y2905" s="244"/>
      <c r="Z2905" s="244"/>
      <c r="AA2905" s="244"/>
      <c r="AB2905" s="244"/>
    </row>
    <row r="2906" spans="16:28" x14ac:dyDescent="0.25">
      <c r="P2906" s="244"/>
      <c r="Q2906" s="244"/>
      <c r="R2906" s="244"/>
      <c r="S2906" s="244"/>
      <c r="T2906" s="244"/>
      <c r="U2906" s="244"/>
      <c r="V2906" s="244"/>
      <c r="W2906" s="244"/>
      <c r="X2906" s="244"/>
      <c r="Y2906" s="244"/>
      <c r="Z2906" s="244"/>
      <c r="AA2906" s="244"/>
      <c r="AB2906" s="244"/>
    </row>
    <row r="2907" spans="16:28" x14ac:dyDescent="0.25">
      <c r="P2907" s="244"/>
      <c r="Q2907" s="244"/>
      <c r="R2907" s="244"/>
      <c r="S2907" s="244"/>
      <c r="T2907" s="244"/>
      <c r="U2907" s="244"/>
      <c r="V2907" s="244"/>
      <c r="W2907" s="244"/>
      <c r="X2907" s="244"/>
      <c r="Y2907" s="244"/>
      <c r="Z2907" s="244"/>
      <c r="AA2907" s="244"/>
      <c r="AB2907" s="244"/>
    </row>
    <row r="2908" spans="16:28" x14ac:dyDescent="0.25">
      <c r="P2908" s="244"/>
      <c r="Q2908" s="244"/>
      <c r="R2908" s="244"/>
      <c r="S2908" s="244"/>
      <c r="T2908" s="244"/>
      <c r="U2908" s="244"/>
      <c r="V2908" s="244"/>
      <c r="W2908" s="244"/>
      <c r="X2908" s="244"/>
      <c r="Y2908" s="244"/>
      <c r="Z2908" s="244"/>
      <c r="AA2908" s="244"/>
      <c r="AB2908" s="244"/>
    </row>
    <row r="2909" spans="16:28" x14ac:dyDescent="0.25">
      <c r="P2909" s="244"/>
      <c r="Q2909" s="244"/>
      <c r="R2909" s="244"/>
      <c r="S2909" s="244"/>
      <c r="T2909" s="244"/>
      <c r="U2909" s="244"/>
      <c r="V2909" s="244"/>
      <c r="W2909" s="244"/>
      <c r="X2909" s="244"/>
      <c r="Y2909" s="244"/>
      <c r="Z2909" s="244"/>
      <c r="AA2909" s="244"/>
      <c r="AB2909" s="244"/>
    </row>
    <row r="2910" spans="16:28" x14ac:dyDescent="0.25">
      <c r="P2910" s="244"/>
      <c r="Q2910" s="244"/>
      <c r="R2910" s="244"/>
      <c r="S2910" s="244"/>
      <c r="T2910" s="244"/>
      <c r="U2910" s="244"/>
      <c r="V2910" s="244"/>
      <c r="W2910" s="244"/>
      <c r="X2910" s="244"/>
      <c r="Y2910" s="244"/>
      <c r="Z2910" s="244"/>
      <c r="AA2910" s="244"/>
      <c r="AB2910" s="244"/>
    </row>
    <row r="2911" spans="16:28" x14ac:dyDescent="0.25">
      <c r="P2911" s="244"/>
      <c r="Q2911" s="244"/>
      <c r="R2911" s="244"/>
      <c r="S2911" s="244"/>
      <c r="T2911" s="244"/>
      <c r="U2911" s="244"/>
      <c r="V2911" s="244"/>
      <c r="W2911" s="244"/>
      <c r="X2911" s="244"/>
      <c r="Y2911" s="244"/>
      <c r="Z2911" s="244"/>
      <c r="AA2911" s="244"/>
      <c r="AB2911" s="244"/>
    </row>
    <row r="2912" spans="16:28" x14ac:dyDescent="0.25">
      <c r="P2912" s="244"/>
      <c r="Q2912" s="244"/>
      <c r="R2912" s="244"/>
      <c r="S2912" s="244"/>
      <c r="T2912" s="244"/>
      <c r="U2912" s="244"/>
      <c r="V2912" s="244"/>
      <c r="W2912" s="244"/>
      <c r="X2912" s="244"/>
      <c r="Y2912" s="244"/>
      <c r="Z2912" s="244"/>
      <c r="AA2912" s="244"/>
      <c r="AB2912" s="244"/>
    </row>
    <row r="2913" spans="16:28" x14ac:dyDescent="0.25">
      <c r="P2913" s="244"/>
      <c r="Q2913" s="244"/>
      <c r="R2913" s="244"/>
      <c r="S2913" s="244"/>
      <c r="T2913" s="244"/>
      <c r="U2913" s="244"/>
      <c r="V2913" s="244"/>
      <c r="W2913" s="244"/>
      <c r="X2913" s="244"/>
      <c r="Y2913" s="244"/>
      <c r="Z2913" s="244"/>
      <c r="AA2913" s="244"/>
      <c r="AB2913" s="244"/>
    </row>
    <row r="2914" spans="16:28" x14ac:dyDescent="0.25">
      <c r="P2914" s="244"/>
      <c r="Q2914" s="244"/>
      <c r="R2914" s="244"/>
      <c r="S2914" s="244"/>
      <c r="T2914" s="244"/>
      <c r="U2914" s="244"/>
      <c r="V2914" s="244"/>
      <c r="W2914" s="244"/>
      <c r="X2914" s="244"/>
      <c r="Y2914" s="244"/>
      <c r="Z2914" s="244"/>
      <c r="AA2914" s="244"/>
      <c r="AB2914" s="244"/>
    </row>
    <row r="2915" spans="16:28" x14ac:dyDescent="0.25">
      <c r="P2915" s="244"/>
      <c r="Q2915" s="244"/>
      <c r="R2915" s="244"/>
      <c r="S2915" s="244"/>
      <c r="T2915" s="244"/>
      <c r="U2915" s="244"/>
      <c r="V2915" s="244"/>
      <c r="W2915" s="244"/>
      <c r="X2915" s="244"/>
      <c r="Y2915" s="244"/>
      <c r="Z2915" s="244"/>
      <c r="AA2915" s="244"/>
      <c r="AB2915" s="244"/>
    </row>
    <row r="2916" spans="16:28" x14ac:dyDescent="0.25">
      <c r="P2916" s="244"/>
      <c r="Q2916" s="244"/>
      <c r="R2916" s="244"/>
      <c r="S2916" s="244"/>
      <c r="T2916" s="244"/>
      <c r="U2916" s="244"/>
      <c r="V2916" s="244"/>
      <c r="W2916" s="244"/>
      <c r="X2916" s="244"/>
      <c r="Y2916" s="244"/>
      <c r="Z2916" s="244"/>
      <c r="AA2916" s="244"/>
      <c r="AB2916" s="244"/>
    </row>
    <row r="2917" spans="16:28" x14ac:dyDescent="0.25">
      <c r="P2917" s="244"/>
      <c r="Q2917" s="244"/>
      <c r="R2917" s="244"/>
      <c r="S2917" s="244"/>
      <c r="T2917" s="244"/>
      <c r="U2917" s="244"/>
      <c r="V2917" s="244"/>
      <c r="W2917" s="244"/>
      <c r="X2917" s="244"/>
      <c r="Y2917" s="244"/>
      <c r="Z2917" s="244"/>
      <c r="AA2917" s="244"/>
      <c r="AB2917" s="244"/>
    </row>
    <row r="2918" spans="16:28" x14ac:dyDescent="0.25">
      <c r="P2918" s="244"/>
      <c r="Q2918" s="244"/>
      <c r="R2918" s="244"/>
      <c r="S2918" s="244"/>
      <c r="T2918" s="244"/>
      <c r="U2918" s="244"/>
      <c r="V2918" s="244"/>
      <c r="W2918" s="244"/>
      <c r="X2918" s="244"/>
      <c r="Y2918" s="244"/>
      <c r="Z2918" s="244"/>
      <c r="AA2918" s="244"/>
      <c r="AB2918" s="244"/>
    </row>
    <row r="2919" spans="16:28" x14ac:dyDescent="0.25">
      <c r="P2919" s="244"/>
      <c r="Q2919" s="244"/>
      <c r="R2919" s="244"/>
      <c r="S2919" s="244"/>
      <c r="T2919" s="244"/>
      <c r="U2919" s="244"/>
      <c r="V2919" s="244"/>
      <c r="W2919" s="244"/>
      <c r="X2919" s="244"/>
      <c r="Y2919" s="244"/>
      <c r="Z2919" s="244"/>
      <c r="AA2919" s="244"/>
      <c r="AB2919" s="244"/>
    </row>
    <row r="2920" spans="16:28" x14ac:dyDescent="0.25">
      <c r="P2920" s="244"/>
      <c r="Q2920" s="244"/>
      <c r="R2920" s="244"/>
      <c r="S2920" s="244"/>
      <c r="T2920" s="244"/>
      <c r="U2920" s="244"/>
      <c r="V2920" s="244"/>
      <c r="W2920" s="244"/>
      <c r="X2920" s="244"/>
      <c r="Y2920" s="244"/>
      <c r="Z2920" s="244"/>
      <c r="AA2920" s="244"/>
      <c r="AB2920" s="244"/>
    </row>
    <row r="2921" spans="16:28" x14ac:dyDescent="0.25">
      <c r="P2921" s="244"/>
      <c r="Q2921" s="244"/>
      <c r="R2921" s="244"/>
      <c r="S2921" s="244"/>
      <c r="T2921" s="244"/>
      <c r="U2921" s="244"/>
      <c r="V2921" s="244"/>
      <c r="W2921" s="244"/>
      <c r="X2921" s="244"/>
      <c r="Y2921" s="244"/>
      <c r="Z2921" s="244"/>
      <c r="AA2921" s="244"/>
      <c r="AB2921" s="244"/>
    </row>
    <row r="2922" spans="16:28" x14ac:dyDescent="0.25">
      <c r="P2922" s="244"/>
      <c r="Q2922" s="244"/>
      <c r="R2922" s="244"/>
      <c r="S2922" s="244"/>
      <c r="T2922" s="244"/>
      <c r="U2922" s="244"/>
      <c r="V2922" s="244"/>
      <c r="W2922" s="244"/>
      <c r="X2922" s="244"/>
      <c r="Y2922" s="244"/>
      <c r="Z2922" s="244"/>
      <c r="AA2922" s="244"/>
      <c r="AB2922" s="244"/>
    </row>
    <row r="2923" spans="16:28" x14ac:dyDescent="0.25">
      <c r="P2923" s="244"/>
      <c r="Q2923" s="244"/>
      <c r="R2923" s="244"/>
      <c r="S2923" s="244"/>
      <c r="T2923" s="244"/>
      <c r="U2923" s="244"/>
      <c r="V2923" s="244"/>
      <c r="W2923" s="244"/>
      <c r="X2923" s="244"/>
      <c r="Y2923" s="244"/>
      <c r="Z2923" s="244"/>
      <c r="AA2923" s="244"/>
      <c r="AB2923" s="244"/>
    </row>
    <row r="2924" spans="16:28" x14ac:dyDescent="0.25">
      <c r="P2924" s="244"/>
      <c r="Q2924" s="244"/>
      <c r="R2924" s="244"/>
      <c r="S2924" s="244"/>
      <c r="T2924" s="244"/>
      <c r="U2924" s="244"/>
      <c r="V2924" s="244"/>
      <c r="W2924" s="244"/>
      <c r="X2924" s="244"/>
      <c r="Y2924" s="244"/>
      <c r="Z2924" s="244"/>
      <c r="AA2924" s="244"/>
      <c r="AB2924" s="244"/>
    </row>
    <row r="2925" spans="16:28" x14ac:dyDescent="0.25">
      <c r="P2925" s="244"/>
      <c r="Q2925" s="244"/>
      <c r="R2925" s="244"/>
      <c r="S2925" s="244"/>
      <c r="T2925" s="244"/>
      <c r="U2925" s="244"/>
      <c r="V2925" s="244"/>
      <c r="W2925" s="244"/>
      <c r="X2925" s="244"/>
      <c r="Y2925" s="244"/>
      <c r="Z2925" s="244"/>
      <c r="AA2925" s="244"/>
      <c r="AB2925" s="244"/>
    </row>
    <row r="2926" spans="16:28" x14ac:dyDescent="0.25">
      <c r="P2926" s="244"/>
      <c r="Q2926" s="244"/>
      <c r="R2926" s="244"/>
      <c r="S2926" s="244"/>
      <c r="T2926" s="244"/>
      <c r="U2926" s="244"/>
      <c r="V2926" s="244"/>
      <c r="W2926" s="244"/>
      <c r="X2926" s="244"/>
      <c r="Y2926" s="244"/>
      <c r="Z2926" s="244"/>
      <c r="AA2926" s="244"/>
      <c r="AB2926" s="244"/>
    </row>
    <row r="2927" spans="16:28" x14ac:dyDescent="0.25">
      <c r="P2927" s="244"/>
      <c r="Q2927" s="244"/>
      <c r="R2927" s="244"/>
      <c r="S2927" s="244"/>
      <c r="T2927" s="244"/>
      <c r="U2927" s="244"/>
      <c r="V2927" s="244"/>
      <c r="W2927" s="244"/>
      <c r="X2927" s="244"/>
      <c r="Y2927" s="244"/>
      <c r="Z2927" s="244"/>
      <c r="AA2927" s="244"/>
      <c r="AB2927" s="244"/>
    </row>
    <row r="2928" spans="16:28" x14ac:dyDescent="0.25">
      <c r="P2928" s="244"/>
      <c r="Q2928" s="244"/>
      <c r="R2928" s="244"/>
      <c r="S2928" s="244"/>
      <c r="T2928" s="244"/>
      <c r="U2928" s="244"/>
      <c r="V2928" s="244"/>
      <c r="W2928" s="244"/>
      <c r="X2928" s="244"/>
      <c r="Y2928" s="244"/>
      <c r="Z2928" s="244"/>
      <c r="AA2928" s="244"/>
      <c r="AB2928" s="244"/>
    </row>
    <row r="2929" spans="16:28" x14ac:dyDescent="0.25">
      <c r="P2929" s="244"/>
      <c r="Q2929" s="244"/>
      <c r="R2929" s="244"/>
      <c r="S2929" s="244"/>
      <c r="T2929" s="244"/>
      <c r="U2929" s="244"/>
      <c r="V2929" s="244"/>
      <c r="W2929" s="244"/>
      <c r="X2929" s="244"/>
      <c r="Y2929" s="244"/>
      <c r="Z2929" s="244"/>
      <c r="AA2929" s="244"/>
      <c r="AB2929" s="244"/>
    </row>
    <row r="2930" spans="16:28" x14ac:dyDescent="0.25">
      <c r="P2930" s="244"/>
      <c r="Q2930" s="244"/>
      <c r="R2930" s="244"/>
      <c r="S2930" s="244"/>
      <c r="T2930" s="244"/>
      <c r="U2930" s="244"/>
      <c r="V2930" s="244"/>
      <c r="W2930" s="244"/>
      <c r="X2930" s="244"/>
      <c r="Y2930" s="244"/>
      <c r="Z2930" s="244"/>
      <c r="AA2930" s="244"/>
      <c r="AB2930" s="244"/>
    </row>
    <row r="2931" spans="16:28" x14ac:dyDescent="0.25">
      <c r="P2931" s="244"/>
      <c r="Q2931" s="244"/>
      <c r="R2931" s="244"/>
      <c r="S2931" s="244"/>
      <c r="T2931" s="244"/>
      <c r="U2931" s="244"/>
      <c r="V2931" s="244"/>
      <c r="W2931" s="244"/>
      <c r="X2931" s="244"/>
      <c r="Y2931" s="244"/>
      <c r="Z2931" s="244"/>
      <c r="AA2931" s="244"/>
      <c r="AB2931" s="244"/>
    </row>
    <row r="2932" spans="16:28" x14ac:dyDescent="0.25">
      <c r="P2932" s="244"/>
      <c r="Q2932" s="244"/>
      <c r="R2932" s="244"/>
      <c r="S2932" s="244"/>
      <c r="T2932" s="244"/>
      <c r="U2932" s="244"/>
      <c r="V2932" s="244"/>
      <c r="W2932" s="244"/>
      <c r="X2932" s="244"/>
      <c r="Y2932" s="244"/>
      <c r="Z2932" s="244"/>
      <c r="AA2932" s="244"/>
      <c r="AB2932" s="244"/>
    </row>
    <row r="2933" spans="16:28" x14ac:dyDescent="0.25">
      <c r="P2933" s="244"/>
      <c r="Q2933" s="244"/>
      <c r="R2933" s="244"/>
      <c r="S2933" s="244"/>
      <c r="T2933" s="244"/>
      <c r="U2933" s="244"/>
      <c r="V2933" s="244"/>
      <c r="W2933" s="244"/>
      <c r="X2933" s="244"/>
      <c r="Y2933" s="244"/>
      <c r="Z2933" s="244"/>
      <c r="AA2933" s="244"/>
      <c r="AB2933" s="244"/>
    </row>
    <row r="2934" spans="16:28" x14ac:dyDescent="0.25">
      <c r="P2934" s="244"/>
      <c r="Q2934" s="244"/>
      <c r="R2934" s="244"/>
      <c r="S2934" s="244"/>
      <c r="T2934" s="244"/>
      <c r="U2934" s="244"/>
      <c r="V2934" s="244"/>
      <c r="W2934" s="244"/>
      <c r="X2934" s="244"/>
      <c r="Y2934" s="244"/>
      <c r="Z2934" s="244"/>
      <c r="AA2934" s="244"/>
      <c r="AB2934" s="244"/>
    </row>
    <row r="2935" spans="16:28" x14ac:dyDescent="0.25">
      <c r="P2935" s="244"/>
      <c r="Q2935" s="244"/>
      <c r="R2935" s="244"/>
      <c r="S2935" s="244"/>
      <c r="T2935" s="244"/>
      <c r="U2935" s="244"/>
      <c r="V2935" s="244"/>
      <c r="W2935" s="244"/>
      <c r="X2935" s="244"/>
      <c r="Y2935" s="244"/>
      <c r="Z2935" s="244"/>
      <c r="AA2935" s="244"/>
      <c r="AB2935" s="244"/>
    </row>
    <row r="2936" spans="16:28" x14ac:dyDescent="0.25">
      <c r="P2936" s="244"/>
      <c r="Q2936" s="244"/>
      <c r="R2936" s="244"/>
      <c r="S2936" s="244"/>
      <c r="T2936" s="244"/>
      <c r="U2936" s="244"/>
      <c r="V2936" s="244"/>
      <c r="W2936" s="244"/>
      <c r="X2936" s="244"/>
      <c r="Y2936" s="244"/>
      <c r="Z2936" s="244"/>
      <c r="AA2936" s="244"/>
      <c r="AB2936" s="244"/>
    </row>
    <row r="2937" spans="16:28" x14ac:dyDescent="0.25">
      <c r="P2937" s="244"/>
      <c r="Q2937" s="244"/>
      <c r="R2937" s="244"/>
      <c r="S2937" s="244"/>
      <c r="T2937" s="244"/>
      <c r="U2937" s="244"/>
      <c r="V2937" s="244"/>
      <c r="W2937" s="244"/>
      <c r="X2937" s="244"/>
      <c r="Y2937" s="244"/>
      <c r="Z2937" s="244"/>
      <c r="AA2937" s="244"/>
      <c r="AB2937" s="244"/>
    </row>
    <row r="2938" spans="16:28" x14ac:dyDescent="0.25">
      <c r="P2938" s="244"/>
      <c r="Q2938" s="244"/>
      <c r="R2938" s="244"/>
      <c r="S2938" s="244"/>
      <c r="T2938" s="244"/>
      <c r="U2938" s="244"/>
      <c r="V2938" s="244"/>
      <c r="W2938" s="244"/>
      <c r="X2938" s="244"/>
      <c r="Y2938" s="244"/>
      <c r="Z2938" s="244"/>
      <c r="AA2938" s="244"/>
      <c r="AB2938" s="244"/>
    </row>
    <row r="2939" spans="16:28" x14ac:dyDescent="0.25">
      <c r="P2939" s="244"/>
      <c r="Q2939" s="244"/>
      <c r="R2939" s="244"/>
      <c r="S2939" s="244"/>
      <c r="T2939" s="244"/>
      <c r="U2939" s="244"/>
      <c r="V2939" s="244"/>
      <c r="W2939" s="244"/>
      <c r="X2939" s="244"/>
      <c r="Y2939" s="244"/>
      <c r="Z2939" s="244"/>
      <c r="AA2939" s="244"/>
      <c r="AB2939" s="244"/>
    </row>
    <row r="2940" spans="16:28" x14ac:dyDescent="0.25">
      <c r="P2940" s="244"/>
      <c r="Q2940" s="244"/>
      <c r="R2940" s="244"/>
      <c r="S2940" s="244"/>
      <c r="T2940" s="244"/>
      <c r="U2940" s="244"/>
      <c r="V2940" s="244"/>
      <c r="W2940" s="244"/>
      <c r="X2940" s="244"/>
      <c r="Y2940" s="244"/>
      <c r="Z2940" s="244"/>
      <c r="AA2940" s="244"/>
      <c r="AB2940" s="244"/>
    </row>
    <row r="2941" spans="16:28" x14ac:dyDescent="0.25">
      <c r="P2941" s="244"/>
      <c r="Q2941" s="244"/>
      <c r="R2941" s="244"/>
      <c r="S2941" s="244"/>
      <c r="T2941" s="244"/>
      <c r="U2941" s="244"/>
      <c r="V2941" s="244"/>
      <c r="W2941" s="244"/>
      <c r="X2941" s="244"/>
      <c r="Y2941" s="244"/>
      <c r="Z2941" s="244"/>
      <c r="AA2941" s="244"/>
      <c r="AB2941" s="244"/>
    </row>
    <row r="2942" spans="16:28" x14ac:dyDescent="0.25">
      <c r="P2942" s="244"/>
      <c r="Q2942" s="244"/>
      <c r="R2942" s="244"/>
      <c r="S2942" s="244"/>
      <c r="T2942" s="244"/>
      <c r="U2942" s="244"/>
      <c r="V2942" s="244"/>
      <c r="W2942" s="244"/>
      <c r="X2942" s="244"/>
      <c r="Y2942" s="244"/>
      <c r="Z2942" s="244"/>
      <c r="AA2942" s="244"/>
      <c r="AB2942" s="244"/>
    </row>
    <row r="2943" spans="16:28" x14ac:dyDescent="0.25">
      <c r="P2943" s="244"/>
      <c r="Q2943" s="244"/>
      <c r="R2943" s="244"/>
      <c r="S2943" s="244"/>
      <c r="T2943" s="244"/>
      <c r="U2943" s="244"/>
      <c r="V2943" s="244"/>
      <c r="W2943" s="244"/>
      <c r="X2943" s="244"/>
      <c r="Y2943" s="244"/>
      <c r="Z2943" s="244"/>
      <c r="AA2943" s="244"/>
      <c r="AB2943" s="244"/>
    </row>
    <row r="2944" spans="16:28" x14ac:dyDescent="0.25">
      <c r="P2944" s="244"/>
      <c r="Q2944" s="244"/>
      <c r="R2944" s="244"/>
      <c r="S2944" s="244"/>
      <c r="T2944" s="244"/>
      <c r="U2944" s="244"/>
      <c r="V2944" s="244"/>
      <c r="W2944" s="244"/>
      <c r="X2944" s="244"/>
      <c r="Y2944" s="244"/>
      <c r="Z2944" s="244"/>
      <c r="AA2944" s="244"/>
      <c r="AB2944" s="244"/>
    </row>
    <row r="2945" spans="16:28" x14ac:dyDescent="0.25">
      <c r="P2945" s="244"/>
      <c r="Q2945" s="244"/>
      <c r="R2945" s="244"/>
      <c r="S2945" s="244"/>
      <c r="T2945" s="244"/>
      <c r="U2945" s="244"/>
      <c r="V2945" s="244"/>
      <c r="W2945" s="244"/>
      <c r="X2945" s="244"/>
      <c r="Y2945" s="244"/>
      <c r="Z2945" s="244"/>
      <c r="AA2945" s="244"/>
      <c r="AB2945" s="244"/>
    </row>
    <row r="2946" spans="16:28" x14ac:dyDescent="0.25">
      <c r="P2946" s="244"/>
      <c r="Q2946" s="244"/>
      <c r="R2946" s="244"/>
      <c r="S2946" s="244"/>
      <c r="T2946" s="244"/>
      <c r="U2946" s="244"/>
      <c r="V2946" s="244"/>
      <c r="W2946" s="244"/>
      <c r="X2946" s="244"/>
      <c r="Y2946" s="244"/>
      <c r="Z2946" s="244"/>
      <c r="AA2946" s="244"/>
      <c r="AB2946" s="244"/>
    </row>
    <row r="2947" spans="16:28" x14ac:dyDescent="0.25">
      <c r="P2947" s="244"/>
      <c r="Q2947" s="244"/>
      <c r="R2947" s="244"/>
      <c r="S2947" s="244"/>
      <c r="T2947" s="244"/>
      <c r="U2947" s="244"/>
      <c r="V2947" s="244"/>
      <c r="W2947" s="244"/>
      <c r="X2947" s="244"/>
      <c r="Y2947" s="244"/>
      <c r="Z2947" s="244"/>
      <c r="AA2947" s="244"/>
      <c r="AB2947" s="244"/>
    </row>
    <row r="2948" spans="16:28" x14ac:dyDescent="0.25">
      <c r="P2948" s="244"/>
      <c r="Q2948" s="244"/>
      <c r="R2948" s="244"/>
      <c r="S2948" s="244"/>
      <c r="T2948" s="244"/>
      <c r="U2948" s="244"/>
      <c r="V2948" s="244"/>
      <c r="W2948" s="244"/>
      <c r="X2948" s="244"/>
      <c r="Y2948" s="244"/>
      <c r="Z2948" s="244"/>
      <c r="AA2948" s="244"/>
      <c r="AB2948" s="244"/>
    </row>
    <row r="2949" spans="16:28" x14ac:dyDescent="0.25">
      <c r="P2949" s="244"/>
      <c r="Q2949" s="244"/>
      <c r="R2949" s="244"/>
      <c r="S2949" s="244"/>
      <c r="T2949" s="244"/>
      <c r="U2949" s="244"/>
      <c r="V2949" s="244"/>
      <c r="W2949" s="244"/>
      <c r="X2949" s="244"/>
      <c r="Y2949" s="244"/>
      <c r="Z2949" s="244"/>
      <c r="AA2949" s="244"/>
      <c r="AB2949" s="244"/>
    </row>
    <row r="2950" spans="16:28" x14ac:dyDescent="0.25">
      <c r="P2950" s="244"/>
      <c r="Q2950" s="244"/>
      <c r="R2950" s="244"/>
      <c r="S2950" s="244"/>
      <c r="T2950" s="244"/>
      <c r="U2950" s="244"/>
      <c r="V2950" s="244"/>
      <c r="W2950" s="244"/>
      <c r="X2950" s="244"/>
      <c r="Y2950" s="244"/>
      <c r="Z2950" s="244"/>
      <c r="AA2950" s="244"/>
      <c r="AB2950" s="244"/>
    </row>
    <row r="2951" spans="16:28" x14ac:dyDescent="0.25">
      <c r="P2951" s="244"/>
      <c r="Q2951" s="244"/>
      <c r="R2951" s="244"/>
      <c r="S2951" s="244"/>
      <c r="T2951" s="244"/>
      <c r="U2951" s="244"/>
      <c r="V2951" s="244"/>
      <c r="W2951" s="244"/>
      <c r="X2951" s="244"/>
      <c r="Y2951" s="244"/>
      <c r="Z2951" s="244"/>
      <c r="AA2951" s="244"/>
      <c r="AB2951" s="244"/>
    </row>
    <row r="2952" spans="16:28" x14ac:dyDescent="0.25">
      <c r="P2952" s="244"/>
      <c r="Q2952" s="244"/>
      <c r="R2952" s="244"/>
      <c r="S2952" s="244"/>
      <c r="T2952" s="244"/>
      <c r="U2952" s="244"/>
      <c r="V2952" s="244"/>
      <c r="W2952" s="244"/>
      <c r="X2952" s="244"/>
      <c r="Y2952" s="244"/>
      <c r="Z2952" s="244"/>
      <c r="AA2952" s="244"/>
      <c r="AB2952" s="244"/>
    </row>
    <row r="2953" spans="16:28" x14ac:dyDescent="0.25">
      <c r="P2953" s="244"/>
      <c r="Q2953" s="244"/>
      <c r="R2953" s="244"/>
      <c r="S2953" s="244"/>
      <c r="T2953" s="244"/>
      <c r="U2953" s="244"/>
      <c r="V2953" s="244"/>
      <c r="W2953" s="244"/>
      <c r="X2953" s="244"/>
      <c r="Y2953" s="244"/>
      <c r="Z2953" s="244"/>
      <c r="AA2953" s="244"/>
      <c r="AB2953" s="244"/>
    </row>
    <row r="2954" spans="16:28" x14ac:dyDescent="0.25">
      <c r="P2954" s="244"/>
      <c r="Q2954" s="244"/>
      <c r="R2954" s="244"/>
      <c r="S2954" s="244"/>
      <c r="T2954" s="244"/>
      <c r="U2954" s="244"/>
      <c r="V2954" s="244"/>
      <c r="W2954" s="244"/>
      <c r="X2954" s="244"/>
      <c r="Y2954" s="244"/>
      <c r="Z2954" s="244"/>
      <c r="AA2954" s="244"/>
      <c r="AB2954" s="244"/>
    </row>
    <row r="2955" spans="16:28" x14ac:dyDescent="0.25">
      <c r="P2955" s="244"/>
      <c r="Q2955" s="244"/>
      <c r="R2955" s="244"/>
      <c r="S2955" s="244"/>
      <c r="T2955" s="244"/>
      <c r="U2955" s="244"/>
      <c r="V2955" s="244"/>
      <c r="W2955" s="244"/>
      <c r="X2955" s="244"/>
      <c r="Y2955" s="244"/>
      <c r="Z2955" s="244"/>
      <c r="AA2955" s="244"/>
      <c r="AB2955" s="244"/>
    </row>
    <row r="2956" spans="16:28" x14ac:dyDescent="0.25">
      <c r="P2956" s="244"/>
      <c r="Q2956" s="244"/>
      <c r="R2956" s="244"/>
      <c r="S2956" s="244"/>
      <c r="T2956" s="244"/>
      <c r="U2956" s="244"/>
      <c r="V2956" s="244"/>
      <c r="W2956" s="244"/>
      <c r="X2956" s="244"/>
      <c r="Y2956" s="244"/>
      <c r="Z2956" s="244"/>
      <c r="AA2956" s="244"/>
      <c r="AB2956" s="244"/>
    </row>
    <row r="2957" spans="16:28" x14ac:dyDescent="0.25">
      <c r="P2957" s="244"/>
      <c r="Q2957" s="244"/>
      <c r="R2957" s="244"/>
      <c r="S2957" s="244"/>
      <c r="T2957" s="244"/>
      <c r="U2957" s="244"/>
      <c r="V2957" s="244"/>
      <c r="W2957" s="244"/>
      <c r="X2957" s="244"/>
      <c r="Y2957" s="244"/>
      <c r="Z2957" s="244"/>
      <c r="AA2957" s="244"/>
      <c r="AB2957" s="244"/>
    </row>
    <row r="2958" spans="16:28" x14ac:dyDescent="0.25">
      <c r="P2958" s="244"/>
      <c r="Q2958" s="244"/>
      <c r="R2958" s="244"/>
      <c r="S2958" s="244"/>
      <c r="T2958" s="244"/>
      <c r="U2958" s="244"/>
      <c r="V2958" s="244"/>
      <c r="W2958" s="244"/>
      <c r="X2958" s="244"/>
      <c r="Y2958" s="244"/>
      <c r="Z2958" s="244"/>
      <c r="AA2958" s="244"/>
      <c r="AB2958" s="244"/>
    </row>
    <row r="2959" spans="16:28" x14ac:dyDescent="0.25">
      <c r="P2959" s="244"/>
      <c r="Q2959" s="244"/>
      <c r="R2959" s="244"/>
      <c r="S2959" s="244"/>
      <c r="T2959" s="244"/>
      <c r="U2959" s="244"/>
      <c r="V2959" s="244"/>
      <c r="W2959" s="244"/>
      <c r="X2959" s="244"/>
      <c r="Y2959" s="244"/>
      <c r="Z2959" s="244"/>
      <c r="AA2959" s="244"/>
      <c r="AB2959" s="244"/>
    </row>
    <row r="2960" spans="16:28" x14ac:dyDescent="0.25">
      <c r="P2960" s="244"/>
      <c r="Q2960" s="244"/>
      <c r="R2960" s="244"/>
      <c r="S2960" s="244"/>
      <c r="T2960" s="244"/>
      <c r="U2960" s="244"/>
      <c r="V2960" s="244"/>
      <c r="W2960" s="244"/>
      <c r="X2960" s="244"/>
      <c r="Y2960" s="244"/>
      <c r="Z2960" s="244"/>
      <c r="AA2960" s="244"/>
      <c r="AB2960" s="244"/>
    </row>
    <row r="2961" spans="16:28" x14ac:dyDescent="0.25">
      <c r="P2961" s="244"/>
      <c r="Q2961" s="244"/>
      <c r="R2961" s="244"/>
      <c r="S2961" s="244"/>
      <c r="T2961" s="244"/>
      <c r="U2961" s="244"/>
      <c r="V2961" s="244"/>
      <c r="W2961" s="244"/>
      <c r="X2961" s="244"/>
      <c r="Y2961" s="244"/>
      <c r="Z2961" s="244"/>
      <c r="AA2961" s="244"/>
      <c r="AB2961" s="244"/>
    </row>
    <row r="2962" spans="16:28" x14ac:dyDescent="0.25">
      <c r="P2962" s="244"/>
      <c r="Q2962" s="244"/>
      <c r="R2962" s="244"/>
      <c r="S2962" s="244"/>
      <c r="T2962" s="244"/>
      <c r="U2962" s="244"/>
      <c r="V2962" s="244"/>
      <c r="W2962" s="244"/>
      <c r="X2962" s="244"/>
      <c r="Y2962" s="244"/>
      <c r="Z2962" s="244"/>
      <c r="AA2962" s="244"/>
      <c r="AB2962" s="244"/>
    </row>
    <row r="2963" spans="16:28" x14ac:dyDescent="0.25">
      <c r="P2963" s="244"/>
      <c r="Q2963" s="244"/>
      <c r="R2963" s="244"/>
      <c r="S2963" s="244"/>
      <c r="T2963" s="244"/>
      <c r="U2963" s="244"/>
      <c r="V2963" s="244"/>
      <c r="W2963" s="244"/>
      <c r="X2963" s="244"/>
      <c r="Y2963" s="244"/>
      <c r="Z2963" s="244"/>
      <c r="AA2963" s="244"/>
      <c r="AB2963" s="244"/>
    </row>
    <row r="2964" spans="16:28" x14ac:dyDescent="0.25">
      <c r="P2964" s="244"/>
      <c r="Q2964" s="244"/>
      <c r="R2964" s="244"/>
      <c r="S2964" s="244"/>
      <c r="T2964" s="244"/>
      <c r="U2964" s="244"/>
      <c r="V2964" s="244"/>
      <c r="W2964" s="244"/>
      <c r="X2964" s="244"/>
      <c r="Y2964" s="244"/>
      <c r="Z2964" s="244"/>
      <c r="AA2964" s="244"/>
      <c r="AB2964" s="244"/>
    </row>
    <row r="2965" spans="16:28" x14ac:dyDescent="0.25">
      <c r="P2965" s="244"/>
      <c r="Q2965" s="244"/>
      <c r="R2965" s="244"/>
      <c r="S2965" s="244"/>
      <c r="T2965" s="244"/>
      <c r="U2965" s="244"/>
      <c r="V2965" s="244"/>
      <c r="W2965" s="244"/>
      <c r="X2965" s="244"/>
      <c r="Y2965" s="244"/>
      <c r="Z2965" s="244"/>
      <c r="AA2965" s="244"/>
      <c r="AB2965" s="244"/>
    </row>
    <row r="2966" spans="16:28" x14ac:dyDescent="0.25">
      <c r="P2966" s="244"/>
      <c r="Q2966" s="244"/>
      <c r="R2966" s="244"/>
      <c r="S2966" s="244"/>
      <c r="T2966" s="244"/>
      <c r="U2966" s="244"/>
      <c r="V2966" s="244"/>
      <c r="W2966" s="244"/>
      <c r="X2966" s="244"/>
      <c r="Y2966" s="244"/>
      <c r="Z2966" s="244"/>
      <c r="AA2966" s="244"/>
      <c r="AB2966" s="244"/>
    </row>
    <row r="2967" spans="16:28" x14ac:dyDescent="0.25">
      <c r="P2967" s="244"/>
      <c r="Q2967" s="244"/>
      <c r="R2967" s="244"/>
      <c r="S2967" s="244"/>
      <c r="T2967" s="244"/>
      <c r="U2967" s="244"/>
      <c r="V2967" s="244"/>
      <c r="W2967" s="244"/>
      <c r="X2967" s="244"/>
      <c r="Y2967" s="244"/>
      <c r="Z2967" s="244"/>
      <c r="AA2967" s="244"/>
      <c r="AB2967" s="244"/>
    </row>
    <row r="2968" spans="16:28" x14ac:dyDescent="0.25">
      <c r="P2968" s="244"/>
      <c r="Q2968" s="244"/>
      <c r="R2968" s="244"/>
      <c r="S2968" s="244"/>
      <c r="T2968" s="244"/>
      <c r="U2968" s="244"/>
      <c r="V2968" s="244"/>
      <c r="W2968" s="244"/>
      <c r="X2968" s="244"/>
      <c r="Y2968" s="244"/>
      <c r="Z2968" s="244"/>
      <c r="AA2968" s="244"/>
      <c r="AB2968" s="244"/>
    </row>
    <row r="2969" spans="16:28" x14ac:dyDescent="0.25">
      <c r="P2969" s="244"/>
      <c r="Q2969" s="244"/>
      <c r="R2969" s="244"/>
      <c r="S2969" s="244"/>
      <c r="T2969" s="244"/>
      <c r="U2969" s="244"/>
      <c r="V2969" s="244"/>
      <c r="W2969" s="244"/>
      <c r="X2969" s="244"/>
      <c r="Y2969" s="244"/>
      <c r="Z2969" s="244"/>
      <c r="AA2969" s="244"/>
      <c r="AB2969" s="244"/>
    </row>
    <row r="2970" spans="16:28" x14ac:dyDescent="0.25">
      <c r="P2970" s="244"/>
      <c r="Q2970" s="244"/>
      <c r="R2970" s="244"/>
      <c r="S2970" s="244"/>
      <c r="T2970" s="244"/>
      <c r="U2970" s="244"/>
      <c r="V2970" s="244"/>
      <c r="W2970" s="244"/>
      <c r="X2970" s="244"/>
      <c r="Y2970" s="244"/>
      <c r="Z2970" s="244"/>
      <c r="AA2970" s="244"/>
      <c r="AB2970" s="244"/>
    </row>
    <row r="2971" spans="16:28" x14ac:dyDescent="0.25">
      <c r="P2971" s="244"/>
      <c r="Q2971" s="244"/>
      <c r="R2971" s="244"/>
      <c r="S2971" s="244"/>
      <c r="T2971" s="244"/>
      <c r="U2971" s="244"/>
      <c r="V2971" s="244"/>
      <c r="W2971" s="244"/>
      <c r="X2971" s="244"/>
      <c r="Y2971" s="244"/>
      <c r="Z2971" s="244"/>
      <c r="AA2971" s="244"/>
      <c r="AB2971" s="244"/>
    </row>
    <row r="2972" spans="16:28" x14ac:dyDescent="0.25">
      <c r="P2972" s="244"/>
      <c r="Q2972" s="244"/>
      <c r="R2972" s="244"/>
      <c r="S2972" s="244"/>
      <c r="T2972" s="244"/>
      <c r="U2972" s="244"/>
      <c r="V2972" s="244"/>
      <c r="W2972" s="244"/>
      <c r="X2972" s="244"/>
      <c r="Y2972" s="244"/>
      <c r="Z2972" s="244"/>
      <c r="AA2972" s="244"/>
      <c r="AB2972" s="244"/>
    </row>
    <row r="2973" spans="16:28" x14ac:dyDescent="0.25">
      <c r="P2973" s="244"/>
      <c r="Q2973" s="244"/>
      <c r="R2973" s="244"/>
      <c r="S2973" s="244"/>
      <c r="T2973" s="244"/>
      <c r="U2973" s="244"/>
      <c r="V2973" s="244"/>
      <c r="W2973" s="244"/>
      <c r="X2973" s="244"/>
      <c r="Y2973" s="244"/>
      <c r="Z2973" s="244"/>
      <c r="AA2973" s="244"/>
      <c r="AB2973" s="244"/>
    </row>
    <row r="2974" spans="16:28" x14ac:dyDescent="0.25">
      <c r="P2974" s="244"/>
      <c r="Q2974" s="244"/>
      <c r="R2974" s="244"/>
      <c r="S2974" s="244"/>
      <c r="T2974" s="244"/>
      <c r="U2974" s="244"/>
      <c r="V2974" s="244"/>
      <c r="W2974" s="244"/>
      <c r="X2974" s="244"/>
      <c r="Y2974" s="244"/>
      <c r="Z2974" s="244"/>
      <c r="AA2974" s="244"/>
      <c r="AB2974" s="244"/>
    </row>
    <row r="2975" spans="16:28" x14ac:dyDescent="0.25">
      <c r="P2975" s="244"/>
      <c r="Q2975" s="244"/>
      <c r="R2975" s="244"/>
      <c r="S2975" s="244"/>
      <c r="T2975" s="244"/>
      <c r="U2975" s="244"/>
      <c r="V2975" s="244"/>
      <c r="W2975" s="244"/>
      <c r="X2975" s="244"/>
      <c r="Y2975" s="244"/>
      <c r="Z2975" s="244"/>
      <c r="AA2975" s="244"/>
      <c r="AB2975" s="244"/>
    </row>
    <row r="2976" spans="16:28" x14ac:dyDescent="0.25">
      <c r="P2976" s="244"/>
      <c r="Q2976" s="244"/>
      <c r="R2976" s="244"/>
      <c r="S2976" s="244"/>
      <c r="T2976" s="244"/>
      <c r="U2976" s="244"/>
      <c r="V2976" s="244"/>
      <c r="W2976" s="244"/>
      <c r="X2976" s="244"/>
      <c r="Y2976" s="244"/>
      <c r="Z2976" s="244"/>
      <c r="AA2976" s="244"/>
      <c r="AB2976" s="244"/>
    </row>
    <row r="2977" spans="16:28" x14ac:dyDescent="0.25">
      <c r="P2977" s="244"/>
      <c r="Q2977" s="244"/>
      <c r="R2977" s="244"/>
      <c r="S2977" s="244"/>
      <c r="T2977" s="244"/>
      <c r="U2977" s="244"/>
      <c r="V2977" s="244"/>
      <c r="W2977" s="244"/>
      <c r="X2977" s="244"/>
      <c r="Y2977" s="244"/>
      <c r="Z2977" s="244"/>
      <c r="AA2977" s="244"/>
      <c r="AB2977" s="244"/>
    </row>
    <row r="2978" spans="16:28" x14ac:dyDescent="0.25">
      <c r="P2978" s="244"/>
      <c r="Q2978" s="244"/>
      <c r="R2978" s="244"/>
      <c r="S2978" s="244"/>
      <c r="T2978" s="244"/>
      <c r="U2978" s="244"/>
      <c r="V2978" s="244"/>
      <c r="W2978" s="244"/>
      <c r="X2978" s="244"/>
      <c r="Y2978" s="244"/>
      <c r="Z2978" s="244"/>
      <c r="AA2978" s="244"/>
      <c r="AB2978" s="244"/>
    </row>
    <row r="2979" spans="16:28" x14ac:dyDescent="0.25">
      <c r="P2979" s="244"/>
      <c r="Q2979" s="244"/>
      <c r="R2979" s="244"/>
      <c r="S2979" s="244"/>
      <c r="T2979" s="244"/>
      <c r="U2979" s="244"/>
      <c r="V2979" s="244"/>
      <c r="W2979" s="244"/>
      <c r="X2979" s="244"/>
      <c r="Y2979" s="244"/>
      <c r="Z2979" s="244"/>
      <c r="AA2979" s="244"/>
      <c r="AB2979" s="244"/>
    </row>
    <row r="2980" spans="16:28" x14ac:dyDescent="0.25">
      <c r="P2980" s="244"/>
      <c r="Q2980" s="244"/>
      <c r="R2980" s="244"/>
      <c r="S2980" s="244"/>
      <c r="T2980" s="244"/>
      <c r="U2980" s="244"/>
      <c r="V2980" s="244"/>
      <c r="W2980" s="244"/>
      <c r="X2980" s="244"/>
      <c r="Y2980" s="244"/>
      <c r="Z2980" s="244"/>
      <c r="AA2980" s="244"/>
      <c r="AB2980" s="244"/>
    </row>
    <row r="2981" spans="16:28" x14ac:dyDescent="0.25">
      <c r="P2981" s="244"/>
      <c r="Q2981" s="244"/>
      <c r="R2981" s="244"/>
      <c r="S2981" s="244"/>
      <c r="T2981" s="244"/>
      <c r="U2981" s="244"/>
      <c r="V2981" s="244"/>
      <c r="W2981" s="244"/>
      <c r="X2981" s="244"/>
      <c r="Y2981" s="244"/>
      <c r="Z2981" s="244"/>
      <c r="AA2981" s="244"/>
      <c r="AB2981" s="244"/>
    </row>
    <row r="2982" spans="16:28" x14ac:dyDescent="0.25">
      <c r="P2982" s="244"/>
      <c r="Q2982" s="244"/>
      <c r="R2982" s="244"/>
      <c r="S2982" s="244"/>
      <c r="T2982" s="244"/>
      <c r="U2982" s="244"/>
      <c r="V2982" s="244"/>
      <c r="W2982" s="244"/>
      <c r="X2982" s="244"/>
      <c r="Y2982" s="244"/>
      <c r="Z2982" s="244"/>
      <c r="AA2982" s="244"/>
      <c r="AB2982" s="244"/>
    </row>
    <row r="2983" spans="16:28" x14ac:dyDescent="0.25">
      <c r="P2983" s="244"/>
      <c r="Q2983" s="244"/>
      <c r="R2983" s="244"/>
      <c r="S2983" s="244"/>
      <c r="T2983" s="244"/>
      <c r="U2983" s="244"/>
      <c r="V2983" s="244"/>
      <c r="W2983" s="244"/>
      <c r="X2983" s="244"/>
      <c r="Y2983" s="244"/>
      <c r="Z2983" s="244"/>
      <c r="AA2983" s="244"/>
      <c r="AB2983" s="244"/>
    </row>
    <row r="2984" spans="16:28" x14ac:dyDescent="0.25">
      <c r="P2984" s="244"/>
      <c r="Q2984" s="244"/>
      <c r="R2984" s="244"/>
      <c r="S2984" s="244"/>
      <c r="T2984" s="244"/>
      <c r="U2984" s="244"/>
      <c r="V2984" s="244"/>
      <c r="W2984" s="244"/>
      <c r="X2984" s="244"/>
      <c r="Y2984" s="244"/>
      <c r="Z2984" s="244"/>
      <c r="AA2984" s="244"/>
      <c r="AB2984" s="244"/>
    </row>
    <row r="2985" spans="16:28" x14ac:dyDescent="0.25">
      <c r="P2985" s="244"/>
      <c r="Q2985" s="244"/>
      <c r="R2985" s="244"/>
      <c r="S2985" s="244"/>
      <c r="T2985" s="244"/>
      <c r="U2985" s="244"/>
      <c r="V2985" s="244"/>
      <c r="W2985" s="244"/>
      <c r="X2985" s="244"/>
      <c r="Y2985" s="244"/>
      <c r="Z2985" s="244"/>
      <c r="AA2985" s="244"/>
      <c r="AB2985" s="244"/>
    </row>
    <row r="2986" spans="16:28" x14ac:dyDescent="0.25">
      <c r="P2986" s="244"/>
      <c r="Q2986" s="244"/>
      <c r="R2986" s="244"/>
      <c r="S2986" s="244"/>
      <c r="T2986" s="244"/>
      <c r="U2986" s="244"/>
      <c r="V2986" s="244"/>
      <c r="W2986" s="244"/>
      <c r="X2986" s="244"/>
      <c r="Y2986" s="244"/>
      <c r="Z2986" s="244"/>
      <c r="AA2986" s="244"/>
      <c r="AB2986" s="244"/>
    </row>
    <row r="2987" spans="16:28" x14ac:dyDescent="0.25">
      <c r="P2987" s="244"/>
      <c r="Q2987" s="244"/>
      <c r="R2987" s="244"/>
      <c r="S2987" s="244"/>
      <c r="T2987" s="244"/>
      <c r="U2987" s="244"/>
      <c r="V2987" s="244"/>
      <c r="W2987" s="244"/>
      <c r="X2987" s="244"/>
      <c r="Y2987" s="244"/>
      <c r="Z2987" s="244"/>
      <c r="AA2987" s="244"/>
      <c r="AB2987" s="244"/>
    </row>
    <row r="2988" spans="16:28" x14ac:dyDescent="0.25">
      <c r="P2988" s="244"/>
      <c r="Q2988" s="244"/>
      <c r="R2988" s="244"/>
      <c r="S2988" s="244"/>
      <c r="T2988" s="244"/>
      <c r="U2988" s="244"/>
      <c r="V2988" s="244"/>
      <c r="W2988" s="244"/>
      <c r="X2988" s="244"/>
      <c r="Y2988" s="244"/>
      <c r="Z2988" s="244"/>
      <c r="AA2988" s="244"/>
      <c r="AB2988" s="244"/>
    </row>
    <row r="2989" spans="16:28" x14ac:dyDescent="0.25">
      <c r="P2989" s="244"/>
      <c r="Q2989" s="244"/>
      <c r="R2989" s="244"/>
      <c r="S2989" s="244"/>
      <c r="T2989" s="244"/>
      <c r="U2989" s="244"/>
      <c r="V2989" s="244"/>
      <c r="W2989" s="244"/>
      <c r="X2989" s="244"/>
      <c r="Y2989" s="244"/>
      <c r="Z2989" s="244"/>
      <c r="AA2989" s="244"/>
      <c r="AB2989" s="244"/>
    </row>
    <row r="2990" spans="16:28" x14ac:dyDescent="0.25">
      <c r="P2990" s="244"/>
      <c r="Q2990" s="244"/>
      <c r="R2990" s="244"/>
      <c r="S2990" s="244"/>
      <c r="T2990" s="244"/>
      <c r="U2990" s="244"/>
      <c r="V2990" s="244"/>
      <c r="W2990" s="244"/>
      <c r="X2990" s="244"/>
      <c r="Y2990" s="244"/>
      <c r="Z2990" s="244"/>
      <c r="AA2990" s="244"/>
      <c r="AB2990" s="244"/>
    </row>
    <row r="2991" spans="16:28" x14ac:dyDescent="0.25">
      <c r="P2991" s="244"/>
      <c r="Q2991" s="244"/>
      <c r="R2991" s="244"/>
      <c r="S2991" s="244"/>
      <c r="T2991" s="244"/>
      <c r="U2991" s="244"/>
      <c r="V2991" s="244"/>
      <c r="W2991" s="244"/>
      <c r="X2991" s="244"/>
      <c r="Y2991" s="244"/>
      <c r="Z2991" s="244"/>
      <c r="AA2991" s="244"/>
      <c r="AB2991" s="244"/>
    </row>
    <row r="2992" spans="16:28" x14ac:dyDescent="0.25">
      <c r="P2992" s="244"/>
      <c r="Q2992" s="244"/>
      <c r="R2992" s="244"/>
      <c r="S2992" s="244"/>
      <c r="T2992" s="244"/>
      <c r="U2992" s="244"/>
      <c r="V2992" s="244"/>
      <c r="W2992" s="244"/>
      <c r="X2992" s="244"/>
      <c r="Y2992" s="244"/>
      <c r="Z2992" s="244"/>
      <c r="AA2992" s="244"/>
      <c r="AB2992" s="244"/>
    </row>
    <row r="2993" spans="16:28" x14ac:dyDescent="0.25">
      <c r="P2993" s="244"/>
      <c r="Q2993" s="244"/>
      <c r="R2993" s="244"/>
      <c r="S2993" s="244"/>
      <c r="T2993" s="244"/>
      <c r="U2993" s="244"/>
      <c r="V2993" s="244"/>
      <c r="W2993" s="244"/>
      <c r="X2993" s="244"/>
      <c r="Y2993" s="244"/>
      <c r="Z2993" s="244"/>
      <c r="AA2993" s="244"/>
      <c r="AB2993" s="244"/>
    </row>
    <row r="2994" spans="16:28" x14ac:dyDescent="0.25">
      <c r="P2994" s="244"/>
      <c r="Q2994" s="244"/>
      <c r="R2994" s="244"/>
      <c r="S2994" s="244"/>
      <c r="T2994" s="244"/>
      <c r="U2994" s="244"/>
      <c r="V2994" s="244"/>
      <c r="W2994" s="244"/>
      <c r="X2994" s="244"/>
      <c r="Y2994" s="244"/>
      <c r="Z2994" s="244"/>
      <c r="AA2994" s="244"/>
      <c r="AB2994" s="244"/>
    </row>
    <row r="2995" spans="16:28" x14ac:dyDescent="0.25">
      <c r="P2995" s="244"/>
      <c r="Q2995" s="244"/>
      <c r="R2995" s="244"/>
      <c r="S2995" s="244"/>
      <c r="T2995" s="244"/>
      <c r="U2995" s="244"/>
      <c r="V2995" s="244"/>
      <c r="W2995" s="244"/>
      <c r="X2995" s="244"/>
      <c r="Y2995" s="244"/>
      <c r="Z2995" s="244"/>
      <c r="AA2995" s="244"/>
      <c r="AB2995" s="244"/>
    </row>
    <row r="2996" spans="16:28" x14ac:dyDescent="0.25">
      <c r="P2996" s="244"/>
      <c r="Q2996" s="244"/>
      <c r="R2996" s="244"/>
      <c r="S2996" s="244"/>
      <c r="T2996" s="244"/>
      <c r="U2996" s="244"/>
      <c r="V2996" s="244"/>
      <c r="W2996" s="244"/>
      <c r="X2996" s="244"/>
      <c r="Y2996" s="244"/>
      <c r="Z2996" s="244"/>
      <c r="AA2996" s="244"/>
      <c r="AB2996" s="244"/>
    </row>
    <row r="2997" spans="16:28" x14ac:dyDescent="0.25">
      <c r="P2997" s="244"/>
      <c r="Q2997" s="244"/>
      <c r="R2997" s="244"/>
      <c r="S2997" s="244"/>
      <c r="T2997" s="244"/>
      <c r="U2997" s="244"/>
      <c r="V2997" s="244"/>
      <c r="W2997" s="244"/>
      <c r="X2997" s="244"/>
      <c r="Y2997" s="244"/>
      <c r="Z2997" s="244"/>
      <c r="AA2997" s="244"/>
      <c r="AB2997" s="244"/>
    </row>
    <row r="2998" spans="16:28" x14ac:dyDescent="0.25">
      <c r="P2998" s="244"/>
      <c r="Q2998" s="244"/>
      <c r="R2998" s="244"/>
      <c r="S2998" s="244"/>
      <c r="T2998" s="244"/>
      <c r="U2998" s="244"/>
      <c r="V2998" s="244"/>
      <c r="W2998" s="244"/>
      <c r="X2998" s="244"/>
      <c r="Y2998" s="244"/>
      <c r="Z2998" s="244"/>
      <c r="AA2998" s="244"/>
      <c r="AB2998" s="244"/>
    </row>
    <row r="2999" spans="16:28" x14ac:dyDescent="0.25">
      <c r="P2999" s="244"/>
      <c r="Q2999" s="244"/>
      <c r="R2999" s="244"/>
      <c r="S2999" s="244"/>
      <c r="T2999" s="244"/>
      <c r="U2999" s="244"/>
      <c r="V2999" s="244"/>
      <c r="W2999" s="244"/>
      <c r="X2999" s="244"/>
      <c r="Y2999" s="244"/>
      <c r="Z2999" s="244"/>
      <c r="AA2999" s="244"/>
      <c r="AB2999" s="244"/>
    </row>
    <row r="3000" spans="16:28" x14ac:dyDescent="0.25">
      <c r="P3000" s="244"/>
      <c r="Q3000" s="244"/>
      <c r="R3000" s="244"/>
      <c r="S3000" s="244"/>
      <c r="T3000" s="244"/>
      <c r="U3000" s="244"/>
      <c r="V3000" s="244"/>
      <c r="W3000" s="244"/>
      <c r="X3000" s="244"/>
      <c r="Y3000" s="244"/>
      <c r="Z3000" s="244"/>
      <c r="AA3000" s="244"/>
      <c r="AB3000" s="244"/>
    </row>
    <row r="3001" spans="16:28" x14ac:dyDescent="0.25">
      <c r="P3001" s="244"/>
      <c r="Q3001" s="244"/>
      <c r="R3001" s="244"/>
      <c r="S3001" s="244"/>
      <c r="T3001" s="244"/>
      <c r="U3001" s="244"/>
      <c r="V3001" s="244"/>
      <c r="W3001" s="244"/>
      <c r="X3001" s="244"/>
      <c r="Y3001" s="244"/>
      <c r="Z3001" s="244"/>
      <c r="AA3001" s="244"/>
      <c r="AB3001" s="244"/>
    </row>
    <row r="3002" spans="16:28" x14ac:dyDescent="0.25">
      <c r="P3002" s="244"/>
      <c r="Q3002" s="244"/>
      <c r="R3002" s="244"/>
      <c r="S3002" s="244"/>
      <c r="T3002" s="244"/>
      <c r="U3002" s="244"/>
      <c r="V3002" s="244"/>
      <c r="W3002" s="244"/>
      <c r="X3002" s="244"/>
      <c r="Y3002" s="244"/>
      <c r="Z3002" s="244"/>
      <c r="AA3002" s="244"/>
      <c r="AB3002" s="244"/>
    </row>
    <row r="3003" spans="16:28" x14ac:dyDescent="0.25">
      <c r="P3003" s="244"/>
      <c r="Q3003" s="244"/>
      <c r="R3003" s="244"/>
      <c r="S3003" s="244"/>
      <c r="T3003" s="244"/>
      <c r="U3003" s="244"/>
      <c r="V3003" s="244"/>
      <c r="W3003" s="244"/>
      <c r="X3003" s="244"/>
      <c r="Y3003" s="244"/>
      <c r="Z3003" s="244"/>
      <c r="AA3003" s="244"/>
      <c r="AB3003" s="244"/>
    </row>
    <row r="3004" spans="16:28" x14ac:dyDescent="0.25">
      <c r="P3004" s="244"/>
      <c r="Q3004" s="244"/>
      <c r="R3004" s="244"/>
      <c r="S3004" s="244"/>
      <c r="T3004" s="244"/>
      <c r="U3004" s="244"/>
      <c r="V3004" s="244"/>
      <c r="W3004" s="244"/>
      <c r="X3004" s="244"/>
      <c r="Y3004" s="244"/>
      <c r="Z3004" s="244"/>
      <c r="AA3004" s="244"/>
      <c r="AB3004" s="244"/>
    </row>
    <row r="3005" spans="16:28" x14ac:dyDescent="0.25">
      <c r="P3005" s="244"/>
      <c r="Q3005" s="244"/>
      <c r="R3005" s="244"/>
      <c r="S3005" s="244"/>
      <c r="T3005" s="244"/>
      <c r="U3005" s="244"/>
      <c r="V3005" s="244"/>
      <c r="W3005" s="244"/>
      <c r="X3005" s="244"/>
      <c r="Y3005" s="244"/>
      <c r="Z3005" s="244"/>
      <c r="AA3005" s="244"/>
      <c r="AB3005" s="244"/>
    </row>
    <row r="3006" spans="16:28" x14ac:dyDescent="0.25">
      <c r="P3006" s="244"/>
      <c r="Q3006" s="244"/>
      <c r="R3006" s="244"/>
      <c r="S3006" s="244"/>
      <c r="T3006" s="244"/>
      <c r="U3006" s="244"/>
      <c r="V3006" s="244"/>
      <c r="W3006" s="244"/>
      <c r="X3006" s="244"/>
      <c r="Y3006" s="244"/>
      <c r="Z3006" s="244"/>
      <c r="AA3006" s="244"/>
      <c r="AB3006" s="244"/>
    </row>
    <row r="3007" spans="16:28" x14ac:dyDescent="0.25">
      <c r="P3007" s="244"/>
      <c r="Q3007" s="244"/>
      <c r="R3007" s="244"/>
      <c r="S3007" s="244"/>
      <c r="T3007" s="244"/>
      <c r="U3007" s="244"/>
      <c r="V3007" s="244"/>
      <c r="W3007" s="244"/>
      <c r="X3007" s="244"/>
      <c r="Y3007" s="244"/>
      <c r="Z3007" s="244"/>
      <c r="AA3007" s="244"/>
      <c r="AB3007" s="244"/>
    </row>
    <row r="3008" spans="16:28" x14ac:dyDescent="0.25">
      <c r="P3008" s="244"/>
      <c r="Q3008" s="244"/>
      <c r="R3008" s="244"/>
      <c r="S3008" s="244"/>
      <c r="T3008" s="244"/>
      <c r="U3008" s="244"/>
      <c r="V3008" s="244"/>
      <c r="W3008" s="244"/>
      <c r="X3008" s="244"/>
      <c r="Y3008" s="244"/>
      <c r="Z3008" s="244"/>
      <c r="AA3008" s="244"/>
      <c r="AB3008" s="244"/>
    </row>
    <row r="3009" spans="16:28" x14ac:dyDescent="0.25">
      <c r="P3009" s="244"/>
      <c r="Q3009" s="244"/>
      <c r="R3009" s="244"/>
      <c r="S3009" s="244"/>
      <c r="T3009" s="244"/>
      <c r="U3009" s="244"/>
      <c r="V3009" s="244"/>
      <c r="W3009" s="244"/>
      <c r="X3009" s="244"/>
      <c r="Y3009" s="244"/>
      <c r="Z3009" s="244"/>
      <c r="AA3009" s="244"/>
      <c r="AB3009" s="244"/>
    </row>
    <row r="3010" spans="16:28" x14ac:dyDescent="0.25">
      <c r="P3010" s="244"/>
      <c r="Q3010" s="244"/>
      <c r="R3010" s="244"/>
      <c r="S3010" s="244"/>
      <c r="T3010" s="244"/>
      <c r="U3010" s="244"/>
      <c r="V3010" s="244"/>
      <c r="W3010" s="244"/>
      <c r="X3010" s="244"/>
      <c r="Y3010" s="244"/>
      <c r="Z3010" s="244"/>
      <c r="AA3010" s="244"/>
      <c r="AB3010" s="244"/>
    </row>
    <row r="3011" spans="16:28" x14ac:dyDescent="0.25">
      <c r="P3011" s="244"/>
      <c r="Q3011" s="244"/>
      <c r="R3011" s="244"/>
      <c r="S3011" s="244"/>
      <c r="T3011" s="244"/>
      <c r="U3011" s="244"/>
      <c r="V3011" s="244"/>
      <c r="W3011" s="244"/>
      <c r="X3011" s="244"/>
      <c r="Y3011" s="244"/>
      <c r="Z3011" s="244"/>
      <c r="AA3011" s="244"/>
      <c r="AB3011" s="244"/>
    </row>
    <row r="3012" spans="16:28" x14ac:dyDescent="0.25">
      <c r="P3012" s="244"/>
      <c r="Q3012" s="244"/>
      <c r="R3012" s="244"/>
      <c r="S3012" s="244"/>
      <c r="T3012" s="244"/>
      <c r="U3012" s="244"/>
      <c r="V3012" s="244"/>
      <c r="W3012" s="244"/>
      <c r="X3012" s="244"/>
      <c r="Y3012" s="244"/>
      <c r="Z3012" s="244"/>
      <c r="AA3012" s="244"/>
      <c r="AB3012" s="244"/>
    </row>
    <row r="3013" spans="16:28" x14ac:dyDescent="0.25">
      <c r="P3013" s="244"/>
      <c r="Q3013" s="244"/>
      <c r="R3013" s="244"/>
      <c r="S3013" s="244"/>
      <c r="T3013" s="244"/>
      <c r="U3013" s="244"/>
      <c r="V3013" s="244"/>
      <c r="W3013" s="244"/>
      <c r="X3013" s="244"/>
      <c r="Y3013" s="244"/>
      <c r="Z3013" s="244"/>
      <c r="AA3013" s="244"/>
      <c r="AB3013" s="244"/>
    </row>
    <row r="3014" spans="16:28" x14ac:dyDescent="0.25">
      <c r="P3014" s="244"/>
      <c r="Q3014" s="244"/>
      <c r="R3014" s="244"/>
      <c r="S3014" s="244"/>
      <c r="T3014" s="244"/>
      <c r="U3014" s="244"/>
      <c r="V3014" s="244"/>
      <c r="W3014" s="244"/>
      <c r="X3014" s="244"/>
      <c r="Y3014" s="244"/>
      <c r="Z3014" s="244"/>
      <c r="AA3014" s="244"/>
      <c r="AB3014" s="244"/>
    </row>
    <row r="3015" spans="16:28" x14ac:dyDescent="0.25">
      <c r="P3015" s="244"/>
      <c r="Q3015" s="244"/>
      <c r="R3015" s="244"/>
      <c r="S3015" s="244"/>
      <c r="T3015" s="244"/>
      <c r="U3015" s="244"/>
      <c r="V3015" s="244"/>
      <c r="W3015" s="244"/>
      <c r="X3015" s="244"/>
      <c r="Y3015" s="244"/>
      <c r="Z3015" s="244"/>
      <c r="AA3015" s="244"/>
      <c r="AB3015" s="244"/>
    </row>
    <row r="3016" spans="16:28" x14ac:dyDescent="0.25">
      <c r="P3016" s="244"/>
      <c r="Q3016" s="244"/>
      <c r="R3016" s="244"/>
      <c r="S3016" s="244"/>
      <c r="T3016" s="244"/>
      <c r="U3016" s="244"/>
      <c r="V3016" s="244"/>
      <c r="W3016" s="244"/>
      <c r="X3016" s="244"/>
      <c r="Y3016" s="244"/>
      <c r="Z3016" s="244"/>
      <c r="AA3016" s="244"/>
      <c r="AB3016" s="244"/>
    </row>
    <row r="3017" spans="16:28" x14ac:dyDescent="0.25">
      <c r="P3017" s="244"/>
      <c r="Q3017" s="244"/>
      <c r="R3017" s="244"/>
      <c r="S3017" s="244"/>
      <c r="T3017" s="244"/>
      <c r="U3017" s="244"/>
      <c r="V3017" s="244"/>
      <c r="W3017" s="244"/>
      <c r="X3017" s="244"/>
      <c r="Y3017" s="244"/>
      <c r="Z3017" s="244"/>
      <c r="AA3017" s="244"/>
      <c r="AB3017" s="244"/>
    </row>
    <row r="3018" spans="16:28" x14ac:dyDescent="0.25">
      <c r="P3018" s="244"/>
      <c r="Q3018" s="244"/>
      <c r="R3018" s="244"/>
      <c r="S3018" s="244"/>
      <c r="T3018" s="244"/>
      <c r="U3018" s="244"/>
      <c r="V3018" s="244"/>
      <c r="W3018" s="244"/>
      <c r="X3018" s="244"/>
      <c r="Y3018" s="244"/>
      <c r="Z3018" s="244"/>
      <c r="AA3018" s="244"/>
      <c r="AB3018" s="244"/>
    </row>
    <row r="3019" spans="16:28" x14ac:dyDescent="0.25">
      <c r="P3019" s="244"/>
      <c r="Q3019" s="244"/>
      <c r="R3019" s="244"/>
      <c r="S3019" s="244"/>
      <c r="T3019" s="244"/>
      <c r="U3019" s="244"/>
      <c r="V3019" s="244"/>
      <c r="W3019" s="244"/>
      <c r="X3019" s="244"/>
      <c r="Y3019" s="244"/>
      <c r="Z3019" s="244"/>
      <c r="AA3019" s="244"/>
      <c r="AB3019" s="244"/>
    </row>
    <row r="3020" spans="16:28" x14ac:dyDescent="0.25">
      <c r="P3020" s="244"/>
      <c r="Q3020" s="244"/>
      <c r="R3020" s="244"/>
      <c r="S3020" s="244"/>
      <c r="T3020" s="244"/>
      <c r="U3020" s="244"/>
      <c r="V3020" s="244"/>
      <c r="W3020" s="244"/>
      <c r="X3020" s="244"/>
      <c r="Y3020" s="244"/>
      <c r="Z3020" s="244"/>
      <c r="AA3020" s="244"/>
      <c r="AB3020" s="244"/>
    </row>
    <row r="3021" spans="16:28" x14ac:dyDescent="0.25">
      <c r="P3021" s="244"/>
      <c r="Q3021" s="244"/>
      <c r="R3021" s="244"/>
      <c r="S3021" s="244"/>
      <c r="T3021" s="244"/>
      <c r="U3021" s="244"/>
      <c r="V3021" s="244"/>
      <c r="W3021" s="244"/>
      <c r="X3021" s="244"/>
      <c r="Y3021" s="244"/>
      <c r="Z3021" s="244"/>
      <c r="AA3021" s="244"/>
      <c r="AB3021" s="244"/>
    </row>
    <row r="3022" spans="16:28" x14ac:dyDescent="0.25">
      <c r="P3022" s="244"/>
      <c r="Q3022" s="244"/>
      <c r="R3022" s="244"/>
      <c r="S3022" s="244"/>
      <c r="T3022" s="244"/>
      <c r="U3022" s="244"/>
      <c r="V3022" s="244"/>
      <c r="W3022" s="244"/>
      <c r="X3022" s="244"/>
      <c r="Y3022" s="244"/>
      <c r="Z3022" s="244"/>
      <c r="AA3022" s="244"/>
      <c r="AB3022" s="244"/>
    </row>
    <row r="3023" spans="16:28" x14ac:dyDescent="0.25">
      <c r="P3023" s="244"/>
      <c r="Q3023" s="244"/>
      <c r="R3023" s="244"/>
      <c r="S3023" s="244"/>
      <c r="T3023" s="244"/>
      <c r="U3023" s="244"/>
      <c r="V3023" s="244"/>
      <c r="W3023" s="244"/>
      <c r="X3023" s="244"/>
      <c r="Y3023" s="244"/>
      <c r="Z3023" s="244"/>
      <c r="AA3023" s="244"/>
      <c r="AB3023" s="244"/>
    </row>
    <row r="3024" spans="16:28" x14ac:dyDescent="0.25">
      <c r="P3024" s="244"/>
      <c r="Q3024" s="244"/>
      <c r="R3024" s="244"/>
      <c r="S3024" s="244"/>
      <c r="T3024" s="244"/>
      <c r="U3024" s="244"/>
      <c r="V3024" s="244"/>
      <c r="W3024" s="244"/>
      <c r="X3024" s="244"/>
      <c r="Y3024" s="244"/>
      <c r="Z3024" s="244"/>
      <c r="AA3024" s="244"/>
      <c r="AB3024" s="244"/>
    </row>
    <row r="3025" spans="16:28" x14ac:dyDescent="0.25">
      <c r="P3025" s="244"/>
      <c r="Q3025" s="244"/>
      <c r="R3025" s="244"/>
      <c r="S3025" s="244"/>
      <c r="T3025" s="244"/>
      <c r="U3025" s="244"/>
      <c r="V3025" s="244"/>
      <c r="W3025" s="244"/>
      <c r="X3025" s="244"/>
      <c r="Y3025" s="244"/>
      <c r="Z3025" s="244"/>
      <c r="AA3025" s="244"/>
      <c r="AB3025" s="244"/>
    </row>
    <row r="3026" spans="16:28" x14ac:dyDescent="0.25">
      <c r="P3026" s="244"/>
      <c r="Q3026" s="244"/>
      <c r="R3026" s="244"/>
      <c r="S3026" s="244"/>
      <c r="T3026" s="244"/>
      <c r="U3026" s="244"/>
      <c r="V3026" s="244"/>
      <c r="W3026" s="244"/>
      <c r="X3026" s="244"/>
      <c r="Y3026" s="244"/>
      <c r="Z3026" s="244"/>
      <c r="AA3026" s="244"/>
      <c r="AB3026" s="244"/>
    </row>
    <row r="3027" spans="16:28" x14ac:dyDescent="0.25">
      <c r="P3027" s="244"/>
      <c r="Q3027" s="244"/>
      <c r="R3027" s="244"/>
      <c r="S3027" s="244"/>
      <c r="T3027" s="244"/>
      <c r="U3027" s="244"/>
      <c r="V3027" s="244"/>
      <c r="W3027" s="244"/>
      <c r="X3027" s="244"/>
      <c r="Y3027" s="244"/>
      <c r="Z3027" s="244"/>
      <c r="AA3027" s="244"/>
      <c r="AB3027" s="244"/>
    </row>
    <row r="3028" spans="16:28" x14ac:dyDescent="0.25">
      <c r="P3028" s="244"/>
      <c r="Q3028" s="244"/>
      <c r="R3028" s="244"/>
      <c r="S3028" s="244"/>
      <c r="T3028" s="244"/>
      <c r="U3028" s="244"/>
      <c r="V3028" s="244"/>
      <c r="W3028" s="244"/>
      <c r="X3028" s="244"/>
      <c r="Y3028" s="244"/>
      <c r="Z3028" s="244"/>
      <c r="AA3028" s="244"/>
      <c r="AB3028" s="244"/>
    </row>
    <row r="3029" spans="16:28" x14ac:dyDescent="0.25">
      <c r="P3029" s="244"/>
      <c r="Q3029" s="244"/>
      <c r="R3029" s="244"/>
      <c r="S3029" s="244"/>
      <c r="T3029" s="244"/>
      <c r="U3029" s="244"/>
      <c r="V3029" s="244"/>
      <c r="W3029" s="244"/>
      <c r="X3029" s="244"/>
      <c r="Y3029" s="244"/>
      <c r="Z3029" s="244"/>
      <c r="AA3029" s="244"/>
      <c r="AB3029" s="244"/>
    </row>
    <row r="3030" spans="16:28" x14ac:dyDescent="0.25">
      <c r="P3030" s="244"/>
      <c r="Q3030" s="244"/>
      <c r="R3030" s="244"/>
      <c r="S3030" s="244"/>
      <c r="T3030" s="244"/>
      <c r="U3030" s="244"/>
      <c r="V3030" s="244"/>
      <c r="W3030" s="244"/>
      <c r="X3030" s="244"/>
      <c r="Y3030" s="244"/>
      <c r="Z3030" s="244"/>
      <c r="AA3030" s="244"/>
      <c r="AB3030" s="244"/>
    </row>
    <row r="3031" spans="16:28" x14ac:dyDescent="0.25">
      <c r="P3031" s="244"/>
      <c r="Q3031" s="244"/>
      <c r="R3031" s="244"/>
      <c r="S3031" s="244"/>
      <c r="T3031" s="244"/>
      <c r="U3031" s="244"/>
      <c r="V3031" s="244"/>
      <c r="W3031" s="244"/>
      <c r="X3031" s="244"/>
      <c r="Y3031" s="244"/>
      <c r="Z3031" s="244"/>
      <c r="AA3031" s="244"/>
      <c r="AB3031" s="244"/>
    </row>
    <row r="3032" spans="16:28" x14ac:dyDescent="0.25">
      <c r="P3032" s="244"/>
      <c r="Q3032" s="244"/>
      <c r="R3032" s="244"/>
      <c r="S3032" s="244"/>
      <c r="T3032" s="244"/>
      <c r="U3032" s="244"/>
      <c r="V3032" s="244"/>
      <c r="W3032" s="244"/>
      <c r="X3032" s="244"/>
      <c r="Y3032" s="244"/>
      <c r="Z3032" s="244"/>
      <c r="AA3032" s="244"/>
      <c r="AB3032" s="244"/>
    </row>
    <row r="3033" spans="16:28" x14ac:dyDescent="0.25">
      <c r="P3033" s="244"/>
      <c r="Q3033" s="244"/>
      <c r="R3033" s="244"/>
      <c r="S3033" s="244"/>
      <c r="T3033" s="244"/>
      <c r="U3033" s="244"/>
      <c r="V3033" s="244"/>
      <c r="W3033" s="244"/>
      <c r="X3033" s="244"/>
      <c r="Y3033" s="244"/>
      <c r="Z3033" s="244"/>
      <c r="AA3033" s="244"/>
      <c r="AB3033" s="244"/>
    </row>
    <row r="3034" spans="16:28" x14ac:dyDescent="0.25">
      <c r="P3034" s="244"/>
      <c r="Q3034" s="244"/>
      <c r="R3034" s="244"/>
      <c r="S3034" s="244"/>
      <c r="T3034" s="244"/>
      <c r="U3034" s="244"/>
      <c r="V3034" s="244"/>
      <c r="W3034" s="244"/>
      <c r="X3034" s="244"/>
      <c r="Y3034" s="244"/>
      <c r="Z3034" s="244"/>
      <c r="AA3034" s="244"/>
      <c r="AB3034" s="244"/>
    </row>
    <row r="3035" spans="16:28" x14ac:dyDescent="0.25">
      <c r="P3035" s="244"/>
      <c r="Q3035" s="244"/>
      <c r="R3035" s="244"/>
      <c r="S3035" s="244"/>
      <c r="T3035" s="244"/>
      <c r="U3035" s="244"/>
      <c r="V3035" s="244"/>
      <c r="W3035" s="244"/>
      <c r="X3035" s="244"/>
      <c r="Y3035" s="244"/>
      <c r="Z3035" s="244"/>
      <c r="AA3035" s="244"/>
      <c r="AB3035" s="244"/>
    </row>
    <row r="3036" spans="16:28" x14ac:dyDescent="0.25">
      <c r="P3036" s="244"/>
      <c r="Q3036" s="244"/>
      <c r="R3036" s="244"/>
      <c r="S3036" s="244"/>
      <c r="T3036" s="244"/>
      <c r="U3036" s="244"/>
      <c r="V3036" s="244"/>
      <c r="W3036" s="244"/>
      <c r="X3036" s="244"/>
      <c r="Y3036" s="244"/>
      <c r="Z3036" s="244"/>
      <c r="AA3036" s="244"/>
      <c r="AB3036" s="244"/>
    </row>
    <row r="3037" spans="16:28" x14ac:dyDescent="0.25">
      <c r="P3037" s="244"/>
      <c r="Q3037" s="244"/>
      <c r="R3037" s="244"/>
      <c r="S3037" s="244"/>
      <c r="T3037" s="244"/>
      <c r="U3037" s="244"/>
      <c r="V3037" s="244"/>
      <c r="W3037" s="244"/>
      <c r="X3037" s="244"/>
      <c r="Y3037" s="244"/>
      <c r="Z3037" s="244"/>
      <c r="AA3037" s="244"/>
      <c r="AB3037" s="244"/>
    </row>
    <row r="3038" spans="16:28" x14ac:dyDescent="0.25">
      <c r="P3038" s="244"/>
      <c r="Q3038" s="244"/>
      <c r="R3038" s="244"/>
      <c r="S3038" s="244"/>
      <c r="T3038" s="244"/>
      <c r="U3038" s="244"/>
      <c r="V3038" s="244"/>
      <c r="W3038" s="244"/>
      <c r="X3038" s="244"/>
      <c r="Y3038" s="244"/>
      <c r="Z3038" s="244"/>
      <c r="AA3038" s="244"/>
      <c r="AB3038" s="244"/>
    </row>
    <row r="3039" spans="16:28" x14ac:dyDescent="0.25">
      <c r="P3039" s="244"/>
      <c r="Q3039" s="244"/>
      <c r="R3039" s="244"/>
      <c r="S3039" s="244"/>
      <c r="T3039" s="244"/>
      <c r="U3039" s="244"/>
      <c r="V3039" s="244"/>
      <c r="W3039" s="244"/>
      <c r="X3039" s="244"/>
      <c r="Y3039" s="244"/>
      <c r="Z3039" s="244"/>
      <c r="AA3039" s="244"/>
      <c r="AB3039" s="244"/>
    </row>
    <row r="3040" spans="16:28" x14ac:dyDescent="0.25">
      <c r="P3040" s="244"/>
      <c r="Q3040" s="244"/>
      <c r="R3040" s="244"/>
      <c r="S3040" s="244"/>
      <c r="T3040" s="244"/>
      <c r="U3040" s="244"/>
      <c r="V3040" s="244"/>
      <c r="W3040" s="244"/>
      <c r="X3040" s="244"/>
      <c r="Y3040" s="244"/>
      <c r="Z3040" s="244"/>
      <c r="AA3040" s="244"/>
      <c r="AB3040" s="244"/>
    </row>
    <row r="3041" spans="16:28" x14ac:dyDescent="0.25">
      <c r="P3041" s="244"/>
      <c r="Q3041" s="244"/>
      <c r="R3041" s="244"/>
      <c r="S3041" s="244"/>
      <c r="T3041" s="244"/>
      <c r="U3041" s="244"/>
      <c r="V3041" s="244"/>
      <c r="W3041" s="244"/>
      <c r="X3041" s="244"/>
      <c r="Y3041" s="244"/>
      <c r="Z3041" s="244"/>
      <c r="AA3041" s="244"/>
      <c r="AB3041" s="244"/>
    </row>
    <row r="3042" spans="16:28" x14ac:dyDescent="0.25">
      <c r="P3042" s="244"/>
      <c r="Q3042" s="244"/>
      <c r="R3042" s="244"/>
      <c r="S3042" s="244"/>
      <c r="T3042" s="244"/>
      <c r="U3042" s="244"/>
      <c r="V3042" s="244"/>
      <c r="W3042" s="244"/>
      <c r="X3042" s="244"/>
      <c r="Y3042" s="244"/>
      <c r="Z3042" s="244"/>
      <c r="AA3042" s="244"/>
      <c r="AB3042" s="244"/>
    </row>
    <row r="3043" spans="16:28" x14ac:dyDescent="0.25">
      <c r="P3043" s="244"/>
      <c r="Q3043" s="244"/>
      <c r="R3043" s="244"/>
      <c r="S3043" s="244"/>
      <c r="T3043" s="244"/>
      <c r="U3043" s="244"/>
      <c r="V3043" s="244"/>
      <c r="W3043" s="244"/>
      <c r="X3043" s="244"/>
      <c r="Y3043" s="244"/>
      <c r="Z3043" s="244"/>
      <c r="AA3043" s="244"/>
      <c r="AB3043" s="244"/>
    </row>
    <row r="3044" spans="16:28" x14ac:dyDescent="0.25">
      <c r="P3044" s="244"/>
      <c r="Q3044" s="244"/>
      <c r="R3044" s="244"/>
      <c r="S3044" s="244"/>
      <c r="T3044" s="244"/>
      <c r="U3044" s="244"/>
      <c r="V3044" s="244"/>
      <c r="W3044" s="244"/>
      <c r="X3044" s="244"/>
      <c r="Y3044" s="244"/>
      <c r="Z3044" s="244"/>
      <c r="AA3044" s="244"/>
      <c r="AB3044" s="244"/>
    </row>
    <row r="3045" spans="16:28" x14ac:dyDescent="0.25">
      <c r="P3045" s="244"/>
      <c r="Q3045" s="244"/>
      <c r="R3045" s="244"/>
      <c r="S3045" s="244"/>
      <c r="T3045" s="244"/>
      <c r="U3045" s="244"/>
      <c r="V3045" s="244"/>
      <c r="W3045" s="244"/>
      <c r="X3045" s="244"/>
      <c r="Y3045" s="244"/>
      <c r="Z3045" s="244"/>
      <c r="AA3045" s="244"/>
      <c r="AB3045" s="244"/>
    </row>
    <row r="3046" spans="16:28" x14ac:dyDescent="0.25">
      <c r="P3046" s="244"/>
      <c r="Q3046" s="244"/>
      <c r="R3046" s="244"/>
      <c r="S3046" s="244"/>
      <c r="T3046" s="244"/>
      <c r="U3046" s="244"/>
      <c r="V3046" s="244"/>
      <c r="W3046" s="244"/>
      <c r="X3046" s="244"/>
      <c r="Y3046" s="244"/>
      <c r="Z3046" s="244"/>
      <c r="AA3046" s="244"/>
      <c r="AB3046" s="244"/>
    </row>
    <row r="3047" spans="16:28" x14ac:dyDescent="0.25">
      <c r="P3047" s="244"/>
      <c r="Q3047" s="244"/>
      <c r="R3047" s="244"/>
      <c r="S3047" s="244"/>
      <c r="T3047" s="244"/>
      <c r="U3047" s="244"/>
      <c r="V3047" s="244"/>
      <c r="W3047" s="244"/>
      <c r="X3047" s="244"/>
      <c r="Y3047" s="244"/>
      <c r="Z3047" s="244"/>
      <c r="AA3047" s="244"/>
      <c r="AB3047" s="244"/>
    </row>
    <row r="3048" spans="16:28" x14ac:dyDescent="0.25">
      <c r="P3048" s="244"/>
      <c r="Q3048" s="244"/>
      <c r="R3048" s="244"/>
      <c r="S3048" s="244"/>
      <c r="T3048" s="244"/>
      <c r="U3048" s="244"/>
      <c r="V3048" s="244"/>
      <c r="W3048" s="244"/>
      <c r="X3048" s="244"/>
      <c r="Y3048" s="244"/>
      <c r="Z3048" s="244"/>
      <c r="AA3048" s="244"/>
      <c r="AB3048" s="244"/>
    </row>
    <row r="3049" spans="16:28" x14ac:dyDescent="0.25">
      <c r="P3049" s="244"/>
      <c r="Q3049" s="244"/>
      <c r="R3049" s="244"/>
      <c r="S3049" s="244"/>
      <c r="T3049" s="244"/>
      <c r="U3049" s="244"/>
      <c r="V3049" s="244"/>
      <c r="W3049" s="244"/>
      <c r="X3049" s="244"/>
      <c r="Y3049" s="244"/>
      <c r="Z3049" s="244"/>
      <c r="AA3049" s="244"/>
      <c r="AB3049" s="244"/>
    </row>
    <row r="3050" spans="16:28" x14ac:dyDescent="0.25">
      <c r="P3050" s="244"/>
      <c r="Q3050" s="244"/>
      <c r="R3050" s="244"/>
      <c r="S3050" s="244"/>
      <c r="T3050" s="244"/>
      <c r="U3050" s="244"/>
      <c r="V3050" s="244"/>
      <c r="W3050" s="244"/>
      <c r="X3050" s="244"/>
      <c r="Y3050" s="244"/>
      <c r="Z3050" s="244"/>
      <c r="AA3050" s="244"/>
      <c r="AB3050" s="244"/>
    </row>
    <row r="3051" spans="16:28" x14ac:dyDescent="0.25">
      <c r="P3051" s="244"/>
      <c r="Q3051" s="244"/>
      <c r="R3051" s="244"/>
      <c r="S3051" s="244"/>
      <c r="T3051" s="244"/>
      <c r="U3051" s="244"/>
      <c r="V3051" s="244"/>
      <c r="W3051" s="244"/>
      <c r="X3051" s="244"/>
      <c r="Y3051" s="244"/>
      <c r="Z3051" s="244"/>
      <c r="AA3051" s="244"/>
      <c r="AB3051" s="244"/>
    </row>
    <row r="3052" spans="16:28" x14ac:dyDescent="0.25">
      <c r="P3052" s="244"/>
      <c r="Q3052" s="244"/>
      <c r="R3052" s="244"/>
      <c r="S3052" s="244"/>
      <c r="T3052" s="244"/>
      <c r="U3052" s="244"/>
      <c r="V3052" s="244"/>
      <c r="W3052" s="244"/>
      <c r="X3052" s="244"/>
      <c r="Y3052" s="244"/>
      <c r="Z3052" s="244"/>
      <c r="AA3052" s="244"/>
      <c r="AB3052" s="244"/>
    </row>
    <row r="3053" spans="16:28" x14ac:dyDescent="0.25">
      <c r="P3053" s="244"/>
      <c r="Q3053" s="244"/>
      <c r="R3053" s="244"/>
      <c r="S3053" s="244"/>
      <c r="T3053" s="244"/>
      <c r="U3053" s="244"/>
      <c r="V3053" s="244"/>
      <c r="W3053" s="244"/>
      <c r="X3053" s="244"/>
      <c r="Y3053" s="244"/>
      <c r="Z3053" s="244"/>
      <c r="AA3053" s="244"/>
      <c r="AB3053" s="244"/>
    </row>
    <row r="3054" spans="16:28" x14ac:dyDescent="0.25">
      <c r="P3054" s="244"/>
      <c r="Q3054" s="244"/>
      <c r="R3054" s="244"/>
      <c r="S3054" s="244"/>
      <c r="T3054" s="244"/>
      <c r="U3054" s="244"/>
      <c r="V3054" s="244"/>
      <c r="W3054" s="244"/>
      <c r="X3054" s="244"/>
      <c r="Y3054" s="244"/>
      <c r="Z3054" s="244"/>
      <c r="AA3054" s="244"/>
      <c r="AB3054" s="244"/>
    </row>
    <row r="3055" spans="16:28" x14ac:dyDescent="0.25">
      <c r="P3055" s="244"/>
      <c r="Q3055" s="244"/>
      <c r="R3055" s="244"/>
      <c r="S3055" s="244"/>
      <c r="T3055" s="244"/>
      <c r="U3055" s="244"/>
      <c r="V3055" s="244"/>
      <c r="W3055" s="244"/>
      <c r="X3055" s="244"/>
      <c r="Y3055" s="244"/>
      <c r="Z3055" s="244"/>
      <c r="AA3055" s="244"/>
      <c r="AB3055" s="244"/>
    </row>
    <row r="3056" spans="16:28" x14ac:dyDescent="0.25">
      <c r="P3056" s="244"/>
      <c r="Q3056" s="244"/>
      <c r="R3056" s="244"/>
      <c r="S3056" s="244"/>
      <c r="T3056" s="244"/>
      <c r="U3056" s="244"/>
      <c r="V3056" s="244"/>
      <c r="W3056" s="244"/>
      <c r="X3056" s="244"/>
      <c r="Y3056" s="244"/>
      <c r="Z3056" s="244"/>
      <c r="AA3056" s="244"/>
      <c r="AB3056" s="244"/>
    </row>
    <row r="3057" spans="16:28" x14ac:dyDescent="0.25">
      <c r="P3057" s="244"/>
      <c r="Q3057" s="244"/>
      <c r="R3057" s="244"/>
      <c r="S3057" s="244"/>
      <c r="T3057" s="244"/>
      <c r="U3057" s="244"/>
      <c r="V3057" s="244"/>
      <c r="W3057" s="244"/>
      <c r="X3057" s="244"/>
      <c r="Y3057" s="244"/>
      <c r="Z3057" s="244"/>
      <c r="AA3057" s="244"/>
      <c r="AB3057" s="244"/>
    </row>
    <row r="3058" spans="16:28" x14ac:dyDescent="0.25">
      <c r="P3058" s="244"/>
      <c r="Q3058" s="244"/>
      <c r="R3058" s="244"/>
      <c r="S3058" s="244"/>
      <c r="T3058" s="244"/>
      <c r="U3058" s="244"/>
      <c r="V3058" s="244"/>
      <c r="W3058" s="244"/>
      <c r="X3058" s="244"/>
      <c r="Y3058" s="244"/>
      <c r="Z3058" s="244"/>
      <c r="AA3058" s="244"/>
      <c r="AB3058" s="244"/>
    </row>
    <row r="3059" spans="16:28" x14ac:dyDescent="0.25">
      <c r="P3059" s="244"/>
      <c r="Q3059" s="244"/>
      <c r="R3059" s="244"/>
      <c r="S3059" s="244"/>
      <c r="T3059" s="244"/>
      <c r="U3059" s="244"/>
      <c r="V3059" s="244"/>
      <c r="W3059" s="244"/>
      <c r="X3059" s="244"/>
      <c r="Y3059" s="244"/>
      <c r="Z3059" s="244"/>
      <c r="AA3059" s="244"/>
      <c r="AB3059" s="244"/>
    </row>
    <row r="3060" spans="16:28" x14ac:dyDescent="0.25">
      <c r="P3060" s="244"/>
      <c r="Q3060" s="244"/>
      <c r="R3060" s="244"/>
      <c r="S3060" s="244"/>
      <c r="T3060" s="244"/>
      <c r="U3060" s="244"/>
      <c r="V3060" s="244"/>
      <c r="W3060" s="244"/>
      <c r="X3060" s="244"/>
      <c r="Y3060" s="244"/>
      <c r="Z3060" s="244"/>
      <c r="AA3060" s="244"/>
      <c r="AB3060" s="244"/>
    </row>
    <row r="3061" spans="16:28" x14ac:dyDescent="0.25">
      <c r="P3061" s="244"/>
      <c r="Q3061" s="244"/>
      <c r="R3061" s="244"/>
      <c r="S3061" s="244"/>
      <c r="T3061" s="244"/>
      <c r="U3061" s="244"/>
      <c r="V3061" s="244"/>
      <c r="W3061" s="244"/>
      <c r="X3061" s="244"/>
      <c r="Y3061" s="244"/>
      <c r="Z3061" s="244"/>
      <c r="AA3061" s="244"/>
      <c r="AB3061" s="244"/>
    </row>
    <row r="3062" spans="16:28" x14ac:dyDescent="0.25">
      <c r="P3062" s="244"/>
      <c r="Q3062" s="244"/>
      <c r="R3062" s="244"/>
      <c r="S3062" s="244"/>
      <c r="T3062" s="244"/>
      <c r="U3062" s="244"/>
      <c r="V3062" s="244"/>
      <c r="W3062" s="244"/>
      <c r="X3062" s="244"/>
      <c r="Y3062" s="244"/>
      <c r="Z3062" s="244"/>
      <c r="AA3062" s="244"/>
      <c r="AB3062" s="244"/>
    </row>
    <row r="3063" spans="16:28" x14ac:dyDescent="0.25">
      <c r="P3063" s="244"/>
      <c r="Q3063" s="244"/>
      <c r="R3063" s="244"/>
      <c r="S3063" s="244"/>
      <c r="T3063" s="244"/>
      <c r="U3063" s="244"/>
      <c r="V3063" s="244"/>
      <c r="W3063" s="244"/>
      <c r="X3063" s="244"/>
      <c r="Y3063" s="244"/>
      <c r="Z3063" s="244"/>
      <c r="AA3063" s="244"/>
      <c r="AB3063" s="244"/>
    </row>
    <row r="3064" spans="16:28" x14ac:dyDescent="0.25">
      <c r="P3064" s="244"/>
      <c r="Q3064" s="244"/>
      <c r="R3064" s="244"/>
      <c r="S3064" s="244"/>
      <c r="T3064" s="244"/>
      <c r="U3064" s="244"/>
      <c r="V3064" s="244"/>
      <c r="W3064" s="244"/>
      <c r="X3064" s="244"/>
      <c r="Y3064" s="244"/>
      <c r="Z3064" s="244"/>
      <c r="AA3064" s="244"/>
      <c r="AB3064" s="244"/>
    </row>
    <row r="3065" spans="16:28" x14ac:dyDescent="0.25">
      <c r="P3065" s="244"/>
      <c r="Q3065" s="244"/>
      <c r="R3065" s="244"/>
      <c r="S3065" s="244"/>
      <c r="T3065" s="244"/>
      <c r="U3065" s="244"/>
      <c r="V3065" s="244"/>
      <c r="W3065" s="244"/>
      <c r="X3065" s="244"/>
      <c r="Y3065" s="244"/>
      <c r="Z3065" s="244"/>
      <c r="AA3065" s="244"/>
      <c r="AB3065" s="244"/>
    </row>
    <row r="3066" spans="16:28" x14ac:dyDescent="0.25">
      <c r="P3066" s="244"/>
      <c r="Q3066" s="244"/>
      <c r="R3066" s="244"/>
      <c r="S3066" s="244"/>
      <c r="T3066" s="244"/>
      <c r="U3066" s="244"/>
      <c r="V3066" s="244"/>
      <c r="W3066" s="244"/>
      <c r="X3066" s="244"/>
      <c r="Y3066" s="244"/>
      <c r="Z3066" s="244"/>
      <c r="AA3066" s="244"/>
      <c r="AB3066" s="244"/>
    </row>
    <row r="3067" spans="16:28" x14ac:dyDescent="0.25">
      <c r="P3067" s="244"/>
      <c r="Q3067" s="244"/>
      <c r="R3067" s="244"/>
      <c r="S3067" s="244"/>
      <c r="T3067" s="244"/>
      <c r="U3067" s="244"/>
      <c r="V3067" s="244"/>
      <c r="W3067" s="244"/>
      <c r="X3067" s="244"/>
      <c r="Y3067" s="244"/>
      <c r="Z3067" s="244"/>
      <c r="AA3067" s="244"/>
      <c r="AB3067" s="244"/>
    </row>
    <row r="3068" spans="16:28" x14ac:dyDescent="0.25">
      <c r="P3068" s="244"/>
      <c r="Q3068" s="244"/>
      <c r="R3068" s="244"/>
      <c r="S3068" s="244"/>
      <c r="T3068" s="244"/>
      <c r="U3068" s="244"/>
      <c r="V3068" s="244"/>
      <c r="W3068" s="244"/>
      <c r="X3068" s="244"/>
      <c r="Y3068" s="244"/>
      <c r="Z3068" s="244"/>
      <c r="AA3068" s="244"/>
      <c r="AB3068" s="244"/>
    </row>
    <row r="3069" spans="16:28" x14ac:dyDescent="0.25">
      <c r="P3069" s="244"/>
      <c r="Q3069" s="244"/>
      <c r="R3069" s="244"/>
      <c r="S3069" s="244"/>
      <c r="T3069" s="244"/>
      <c r="U3069" s="244"/>
      <c r="V3069" s="244"/>
      <c r="W3069" s="244"/>
      <c r="X3069" s="244"/>
      <c r="Y3069" s="244"/>
      <c r="Z3069" s="244"/>
      <c r="AA3069" s="244"/>
      <c r="AB3069" s="244"/>
    </row>
    <row r="3070" spans="16:28" x14ac:dyDescent="0.25">
      <c r="P3070" s="244"/>
      <c r="Q3070" s="244"/>
      <c r="R3070" s="244"/>
      <c r="S3070" s="244"/>
      <c r="T3070" s="244"/>
      <c r="U3070" s="244"/>
      <c r="V3070" s="244"/>
      <c r="W3070" s="244"/>
      <c r="X3070" s="244"/>
      <c r="Y3070" s="244"/>
      <c r="Z3070" s="244"/>
      <c r="AA3070" s="244"/>
      <c r="AB3070" s="244"/>
    </row>
    <row r="3071" spans="16:28" x14ac:dyDescent="0.25">
      <c r="P3071" s="244"/>
      <c r="Q3071" s="244"/>
      <c r="R3071" s="244"/>
      <c r="S3071" s="244"/>
      <c r="T3071" s="244"/>
      <c r="U3071" s="244"/>
      <c r="V3071" s="244"/>
      <c r="W3071" s="244"/>
      <c r="X3071" s="244"/>
      <c r="Y3071" s="244"/>
      <c r="Z3071" s="244"/>
      <c r="AA3071" s="244"/>
      <c r="AB3071" s="244"/>
    </row>
    <row r="3072" spans="16:28" x14ac:dyDescent="0.25">
      <c r="P3072" s="244"/>
      <c r="Q3072" s="244"/>
      <c r="R3072" s="244"/>
      <c r="S3072" s="244"/>
      <c r="T3072" s="244"/>
      <c r="U3072" s="244"/>
      <c r="V3072" s="244"/>
      <c r="W3072" s="244"/>
      <c r="X3072" s="244"/>
      <c r="Y3072" s="244"/>
      <c r="Z3072" s="244"/>
      <c r="AA3072" s="244"/>
      <c r="AB3072" s="244"/>
    </row>
    <row r="3073" spans="16:28" x14ac:dyDescent="0.25">
      <c r="P3073" s="244"/>
      <c r="Q3073" s="244"/>
      <c r="R3073" s="244"/>
      <c r="S3073" s="244"/>
      <c r="T3073" s="244"/>
      <c r="U3073" s="244"/>
      <c r="V3073" s="244"/>
      <c r="W3073" s="244"/>
      <c r="X3073" s="244"/>
      <c r="Y3073" s="244"/>
      <c r="Z3073" s="244"/>
      <c r="AA3073" s="244"/>
      <c r="AB3073" s="244"/>
    </row>
    <row r="3074" spans="16:28" x14ac:dyDescent="0.25">
      <c r="P3074" s="244"/>
      <c r="Q3074" s="244"/>
      <c r="R3074" s="244"/>
      <c r="S3074" s="244"/>
      <c r="T3074" s="244"/>
      <c r="U3074" s="244"/>
      <c r="V3074" s="244"/>
      <c r="W3074" s="244"/>
      <c r="X3074" s="244"/>
      <c r="Y3074" s="244"/>
      <c r="Z3074" s="244"/>
      <c r="AA3074" s="244"/>
      <c r="AB3074" s="244"/>
    </row>
    <row r="3075" spans="16:28" x14ac:dyDescent="0.25">
      <c r="P3075" s="244"/>
      <c r="Q3075" s="244"/>
      <c r="R3075" s="244"/>
      <c r="S3075" s="244"/>
      <c r="T3075" s="244"/>
      <c r="U3075" s="244"/>
      <c r="V3075" s="244"/>
      <c r="W3075" s="244"/>
      <c r="X3075" s="244"/>
      <c r="Y3075" s="244"/>
      <c r="Z3075" s="244"/>
      <c r="AA3075" s="244"/>
      <c r="AB3075" s="244"/>
    </row>
    <row r="3076" spans="16:28" x14ac:dyDescent="0.25">
      <c r="P3076" s="244"/>
      <c r="Q3076" s="244"/>
      <c r="R3076" s="244"/>
      <c r="S3076" s="244"/>
      <c r="T3076" s="244"/>
      <c r="U3076" s="244"/>
      <c r="V3076" s="244"/>
      <c r="W3076" s="244"/>
      <c r="X3076" s="244"/>
      <c r="Y3076" s="244"/>
      <c r="Z3076" s="244"/>
      <c r="AA3076" s="244"/>
      <c r="AB3076" s="244"/>
    </row>
    <row r="3077" spans="16:28" x14ac:dyDescent="0.25">
      <c r="P3077" s="244"/>
      <c r="Q3077" s="244"/>
      <c r="R3077" s="244"/>
      <c r="S3077" s="244"/>
      <c r="T3077" s="244"/>
      <c r="U3077" s="244"/>
      <c r="V3077" s="244"/>
      <c r="W3077" s="244"/>
      <c r="X3077" s="244"/>
      <c r="Y3077" s="244"/>
      <c r="Z3077" s="244"/>
      <c r="AA3077" s="244"/>
      <c r="AB3077" s="244"/>
    </row>
    <row r="3078" spans="16:28" x14ac:dyDescent="0.25">
      <c r="P3078" s="244"/>
      <c r="Q3078" s="244"/>
      <c r="R3078" s="244"/>
      <c r="S3078" s="244"/>
      <c r="T3078" s="244"/>
      <c r="U3078" s="244"/>
      <c r="V3078" s="244"/>
      <c r="W3078" s="244"/>
      <c r="X3078" s="244"/>
      <c r="Y3078" s="244"/>
      <c r="Z3078" s="244"/>
      <c r="AA3078" s="244"/>
      <c r="AB3078" s="244"/>
    </row>
    <row r="3079" spans="16:28" x14ac:dyDescent="0.25">
      <c r="P3079" s="244"/>
      <c r="Q3079" s="244"/>
      <c r="R3079" s="244"/>
      <c r="S3079" s="244"/>
      <c r="T3079" s="244"/>
      <c r="U3079" s="244"/>
      <c r="V3079" s="244"/>
      <c r="W3079" s="244"/>
      <c r="X3079" s="244"/>
      <c r="Y3079" s="244"/>
      <c r="Z3079" s="244"/>
      <c r="AA3079" s="244"/>
      <c r="AB3079" s="244"/>
    </row>
    <row r="3080" spans="16:28" x14ac:dyDescent="0.25">
      <c r="P3080" s="244"/>
      <c r="Q3080" s="244"/>
      <c r="R3080" s="244"/>
      <c r="S3080" s="244"/>
      <c r="T3080" s="244"/>
      <c r="U3080" s="244"/>
      <c r="V3080" s="244"/>
      <c r="W3080" s="244"/>
      <c r="X3080" s="244"/>
      <c r="Y3080" s="244"/>
      <c r="Z3080" s="244"/>
      <c r="AA3080" s="244"/>
      <c r="AB3080" s="244"/>
    </row>
    <row r="3081" spans="16:28" x14ac:dyDescent="0.25">
      <c r="P3081" s="244"/>
      <c r="Q3081" s="244"/>
      <c r="R3081" s="244"/>
      <c r="S3081" s="244"/>
      <c r="T3081" s="244"/>
      <c r="U3081" s="244"/>
      <c r="V3081" s="244"/>
      <c r="W3081" s="244"/>
      <c r="X3081" s="244"/>
      <c r="Y3081" s="244"/>
      <c r="Z3081" s="244"/>
      <c r="AA3081" s="244"/>
      <c r="AB3081" s="244"/>
    </row>
    <row r="3082" spans="16:28" x14ac:dyDescent="0.25">
      <c r="P3082" s="244"/>
      <c r="Q3082" s="244"/>
      <c r="R3082" s="244"/>
      <c r="S3082" s="244"/>
      <c r="T3082" s="244"/>
      <c r="U3082" s="244"/>
      <c r="V3082" s="244"/>
      <c r="W3082" s="244"/>
      <c r="X3082" s="244"/>
      <c r="Y3082" s="244"/>
      <c r="Z3082" s="244"/>
      <c r="AA3082" s="244"/>
      <c r="AB3082" s="244"/>
    </row>
    <row r="3083" spans="16:28" x14ac:dyDescent="0.25">
      <c r="P3083" s="244"/>
      <c r="Q3083" s="244"/>
      <c r="R3083" s="244"/>
      <c r="S3083" s="244"/>
      <c r="T3083" s="244"/>
      <c r="U3083" s="244"/>
      <c r="V3083" s="244"/>
      <c r="W3083" s="244"/>
      <c r="X3083" s="244"/>
      <c r="Y3083" s="244"/>
      <c r="Z3083" s="244"/>
      <c r="AA3083" s="244"/>
      <c r="AB3083" s="244"/>
    </row>
    <row r="3084" spans="16:28" x14ac:dyDescent="0.25">
      <c r="P3084" s="244"/>
      <c r="Q3084" s="244"/>
      <c r="R3084" s="244"/>
      <c r="S3084" s="244"/>
      <c r="T3084" s="244"/>
      <c r="U3084" s="244"/>
      <c r="V3084" s="244"/>
      <c r="W3084" s="244"/>
      <c r="X3084" s="244"/>
      <c r="Y3084" s="244"/>
      <c r="Z3084" s="244"/>
      <c r="AA3084" s="244"/>
      <c r="AB3084" s="244"/>
    </row>
    <row r="3085" spans="16:28" x14ac:dyDescent="0.25">
      <c r="P3085" s="244"/>
      <c r="Q3085" s="244"/>
      <c r="R3085" s="244"/>
      <c r="S3085" s="244"/>
      <c r="T3085" s="244"/>
      <c r="U3085" s="244"/>
      <c r="V3085" s="244"/>
      <c r="W3085" s="244"/>
      <c r="X3085" s="244"/>
      <c r="Y3085" s="244"/>
      <c r="Z3085" s="244"/>
      <c r="AA3085" s="244"/>
      <c r="AB3085" s="244"/>
    </row>
    <row r="3086" spans="16:28" x14ac:dyDescent="0.25">
      <c r="P3086" s="244"/>
      <c r="Q3086" s="244"/>
      <c r="R3086" s="244"/>
      <c r="S3086" s="244"/>
      <c r="T3086" s="244"/>
      <c r="U3086" s="244"/>
      <c r="V3086" s="244"/>
      <c r="W3086" s="244"/>
      <c r="X3086" s="244"/>
      <c r="Y3086" s="244"/>
      <c r="Z3086" s="244"/>
      <c r="AA3086" s="244"/>
      <c r="AB3086" s="244"/>
    </row>
    <row r="3087" spans="16:28" x14ac:dyDescent="0.25">
      <c r="P3087" s="244"/>
      <c r="Q3087" s="244"/>
      <c r="R3087" s="244"/>
      <c r="S3087" s="244"/>
      <c r="T3087" s="244"/>
      <c r="U3087" s="244"/>
      <c r="V3087" s="244"/>
      <c r="W3087" s="244"/>
      <c r="X3087" s="244"/>
      <c r="Y3087" s="244"/>
      <c r="Z3087" s="244"/>
      <c r="AA3087" s="244"/>
      <c r="AB3087" s="244"/>
    </row>
    <row r="3088" spans="16:28" x14ac:dyDescent="0.25">
      <c r="P3088" s="244"/>
      <c r="Q3088" s="244"/>
      <c r="R3088" s="244"/>
      <c r="S3088" s="244"/>
      <c r="T3088" s="244"/>
      <c r="U3088" s="244"/>
      <c r="V3088" s="244"/>
      <c r="W3088" s="244"/>
      <c r="X3088" s="244"/>
      <c r="Y3088" s="244"/>
      <c r="Z3088" s="244"/>
      <c r="AA3088" s="244"/>
      <c r="AB3088" s="244"/>
    </row>
    <row r="3089" spans="16:28" x14ac:dyDescent="0.25">
      <c r="P3089" s="244"/>
      <c r="Q3089" s="244"/>
      <c r="R3089" s="244"/>
      <c r="S3089" s="244"/>
      <c r="T3089" s="244"/>
      <c r="U3089" s="244"/>
      <c r="V3089" s="244"/>
      <c r="W3089" s="244"/>
      <c r="X3089" s="244"/>
      <c r="Y3089" s="244"/>
      <c r="Z3089" s="244"/>
      <c r="AA3089" s="244"/>
      <c r="AB3089" s="244"/>
    </row>
    <row r="3090" spans="16:28" x14ac:dyDescent="0.25">
      <c r="P3090" s="244"/>
      <c r="Q3090" s="244"/>
      <c r="R3090" s="244"/>
      <c r="S3090" s="244"/>
      <c r="T3090" s="244"/>
      <c r="U3090" s="244"/>
      <c r="V3090" s="244"/>
      <c r="W3090" s="244"/>
      <c r="X3090" s="244"/>
      <c r="Y3090" s="244"/>
      <c r="Z3090" s="244"/>
      <c r="AA3090" s="244"/>
      <c r="AB3090" s="244"/>
    </row>
    <row r="3091" spans="16:28" x14ac:dyDescent="0.25">
      <c r="P3091" s="244"/>
      <c r="Q3091" s="244"/>
      <c r="R3091" s="244"/>
      <c r="S3091" s="244"/>
      <c r="T3091" s="244"/>
      <c r="U3091" s="244"/>
      <c r="V3091" s="244"/>
      <c r="W3091" s="244"/>
      <c r="X3091" s="244"/>
      <c r="Y3091" s="244"/>
      <c r="Z3091" s="244"/>
      <c r="AA3091" s="244"/>
      <c r="AB3091" s="244"/>
    </row>
    <row r="3092" spans="16:28" x14ac:dyDescent="0.25">
      <c r="P3092" s="244"/>
      <c r="Q3092" s="244"/>
      <c r="R3092" s="244"/>
      <c r="S3092" s="244"/>
      <c r="T3092" s="244"/>
      <c r="U3092" s="244"/>
      <c r="V3092" s="244"/>
      <c r="W3092" s="244"/>
      <c r="X3092" s="244"/>
      <c r="Y3092" s="244"/>
      <c r="Z3092" s="244"/>
      <c r="AA3092" s="244"/>
      <c r="AB3092" s="244"/>
    </row>
    <row r="3093" spans="16:28" x14ac:dyDescent="0.25">
      <c r="P3093" s="244"/>
      <c r="Q3093" s="244"/>
      <c r="R3093" s="244"/>
      <c r="S3093" s="244"/>
      <c r="T3093" s="244"/>
      <c r="U3093" s="244"/>
      <c r="V3093" s="244"/>
      <c r="W3093" s="244"/>
      <c r="X3093" s="244"/>
      <c r="Y3093" s="244"/>
      <c r="Z3093" s="244"/>
      <c r="AA3093" s="244"/>
      <c r="AB3093" s="244"/>
    </row>
    <row r="3094" spans="16:28" x14ac:dyDescent="0.25">
      <c r="P3094" s="244"/>
      <c r="Q3094" s="244"/>
      <c r="R3094" s="244"/>
      <c r="S3094" s="244"/>
      <c r="T3094" s="244"/>
      <c r="U3094" s="244"/>
      <c r="V3094" s="244"/>
      <c r="W3094" s="244"/>
      <c r="X3094" s="244"/>
      <c r="Y3094" s="244"/>
      <c r="Z3094" s="244"/>
      <c r="AA3094" s="244"/>
      <c r="AB3094" s="244"/>
    </row>
    <row r="3095" spans="16:28" x14ac:dyDescent="0.25">
      <c r="P3095" s="244"/>
      <c r="Q3095" s="244"/>
      <c r="R3095" s="244"/>
      <c r="S3095" s="244"/>
      <c r="T3095" s="244"/>
      <c r="U3095" s="244"/>
      <c r="V3095" s="244"/>
      <c r="W3095" s="244"/>
      <c r="X3095" s="244"/>
      <c r="Y3095" s="244"/>
      <c r="Z3095" s="244"/>
      <c r="AA3095" s="244"/>
      <c r="AB3095" s="244"/>
    </row>
    <row r="3096" spans="16:28" x14ac:dyDescent="0.25">
      <c r="P3096" s="244"/>
      <c r="Q3096" s="244"/>
      <c r="R3096" s="244"/>
      <c r="S3096" s="244"/>
      <c r="T3096" s="244"/>
      <c r="U3096" s="244"/>
      <c r="V3096" s="244"/>
      <c r="W3096" s="244"/>
      <c r="X3096" s="244"/>
      <c r="Y3096" s="244"/>
      <c r="Z3096" s="244"/>
      <c r="AA3096" s="244"/>
      <c r="AB3096" s="244"/>
    </row>
    <row r="3097" spans="16:28" x14ac:dyDescent="0.25">
      <c r="P3097" s="244"/>
      <c r="Q3097" s="244"/>
      <c r="R3097" s="244"/>
      <c r="S3097" s="244"/>
      <c r="T3097" s="244"/>
      <c r="U3097" s="244"/>
      <c r="V3097" s="244"/>
      <c r="W3097" s="244"/>
      <c r="X3097" s="244"/>
      <c r="Y3097" s="244"/>
      <c r="Z3097" s="244"/>
      <c r="AA3097" s="244"/>
      <c r="AB3097" s="244"/>
    </row>
    <row r="3098" spans="16:28" x14ac:dyDescent="0.25">
      <c r="P3098" s="244"/>
      <c r="Q3098" s="244"/>
      <c r="R3098" s="244"/>
      <c r="S3098" s="244"/>
      <c r="T3098" s="244"/>
      <c r="U3098" s="244"/>
      <c r="V3098" s="244"/>
      <c r="W3098" s="244"/>
      <c r="X3098" s="244"/>
      <c r="Y3098" s="244"/>
      <c r="Z3098" s="244"/>
      <c r="AA3098" s="244"/>
      <c r="AB3098" s="244"/>
    </row>
    <row r="3099" spans="16:28" x14ac:dyDescent="0.25">
      <c r="P3099" s="244"/>
      <c r="Q3099" s="244"/>
      <c r="R3099" s="244"/>
      <c r="S3099" s="244"/>
      <c r="T3099" s="244"/>
      <c r="U3099" s="244"/>
      <c r="V3099" s="244"/>
      <c r="W3099" s="244"/>
      <c r="X3099" s="244"/>
      <c r="Y3099" s="244"/>
      <c r="Z3099" s="244"/>
      <c r="AA3099" s="244"/>
      <c r="AB3099" s="244"/>
    </row>
    <row r="3100" spans="16:28" x14ac:dyDescent="0.25">
      <c r="P3100" s="244"/>
      <c r="Q3100" s="244"/>
      <c r="R3100" s="244"/>
      <c r="S3100" s="244"/>
      <c r="T3100" s="244"/>
      <c r="U3100" s="244"/>
      <c r="V3100" s="244"/>
      <c r="W3100" s="244"/>
      <c r="X3100" s="244"/>
      <c r="Y3100" s="244"/>
      <c r="Z3100" s="244"/>
      <c r="AA3100" s="244"/>
      <c r="AB3100" s="244"/>
    </row>
    <row r="3101" spans="16:28" x14ac:dyDescent="0.25">
      <c r="P3101" s="244"/>
      <c r="Q3101" s="244"/>
      <c r="R3101" s="244"/>
      <c r="S3101" s="244"/>
      <c r="T3101" s="244"/>
      <c r="U3101" s="244"/>
      <c r="V3101" s="244"/>
      <c r="W3101" s="244"/>
      <c r="X3101" s="244"/>
      <c r="Y3101" s="244"/>
      <c r="Z3101" s="244"/>
      <c r="AA3101" s="244"/>
      <c r="AB3101" s="244"/>
    </row>
    <row r="3102" spans="16:28" x14ac:dyDescent="0.25">
      <c r="P3102" s="244"/>
      <c r="Q3102" s="244"/>
      <c r="R3102" s="244"/>
      <c r="S3102" s="244"/>
      <c r="T3102" s="244"/>
      <c r="U3102" s="244"/>
      <c r="V3102" s="244"/>
      <c r="W3102" s="244"/>
      <c r="X3102" s="244"/>
      <c r="Y3102" s="244"/>
      <c r="Z3102" s="244"/>
      <c r="AA3102" s="244"/>
      <c r="AB3102" s="244"/>
    </row>
    <row r="3103" spans="16:28" x14ac:dyDescent="0.25">
      <c r="P3103" s="244"/>
      <c r="Q3103" s="244"/>
      <c r="R3103" s="244"/>
      <c r="S3103" s="244"/>
      <c r="T3103" s="244"/>
      <c r="U3103" s="244"/>
      <c r="V3103" s="244"/>
      <c r="W3103" s="244"/>
      <c r="X3103" s="244"/>
      <c r="Y3103" s="244"/>
      <c r="Z3103" s="244"/>
      <c r="AA3103" s="244"/>
      <c r="AB3103" s="244"/>
    </row>
    <row r="3104" spans="16:28" x14ac:dyDescent="0.25">
      <c r="P3104" s="244"/>
      <c r="Q3104" s="244"/>
      <c r="R3104" s="244"/>
      <c r="S3104" s="244"/>
      <c r="T3104" s="244"/>
      <c r="U3104" s="244"/>
      <c r="V3104" s="244"/>
      <c r="W3104" s="244"/>
      <c r="X3104" s="244"/>
      <c r="Y3104" s="244"/>
      <c r="Z3104" s="244"/>
      <c r="AA3104" s="244"/>
      <c r="AB3104" s="244"/>
    </row>
    <row r="3105" spans="16:28" x14ac:dyDescent="0.25">
      <c r="P3105" s="244"/>
      <c r="Q3105" s="244"/>
      <c r="R3105" s="244"/>
      <c r="S3105" s="244"/>
      <c r="T3105" s="244"/>
      <c r="U3105" s="244"/>
      <c r="V3105" s="244"/>
      <c r="W3105" s="244"/>
      <c r="X3105" s="244"/>
      <c r="Y3105" s="244"/>
      <c r="Z3105" s="244"/>
      <c r="AA3105" s="244"/>
      <c r="AB3105" s="244"/>
    </row>
    <row r="3106" spans="16:28" x14ac:dyDescent="0.25">
      <c r="P3106" s="244"/>
      <c r="Q3106" s="244"/>
      <c r="R3106" s="244"/>
      <c r="S3106" s="244"/>
      <c r="T3106" s="244"/>
      <c r="U3106" s="244"/>
      <c r="V3106" s="244"/>
      <c r="W3106" s="244"/>
      <c r="X3106" s="244"/>
      <c r="Y3106" s="244"/>
      <c r="Z3106" s="244"/>
      <c r="AA3106" s="244"/>
      <c r="AB3106" s="244"/>
    </row>
    <row r="3107" spans="16:28" x14ac:dyDescent="0.25">
      <c r="P3107" s="244"/>
      <c r="Q3107" s="244"/>
      <c r="R3107" s="244"/>
      <c r="S3107" s="244"/>
      <c r="T3107" s="244"/>
      <c r="U3107" s="244"/>
      <c r="V3107" s="244"/>
      <c r="W3107" s="244"/>
      <c r="X3107" s="244"/>
      <c r="Y3107" s="244"/>
      <c r="Z3107" s="244"/>
      <c r="AA3107" s="244"/>
      <c r="AB3107" s="244"/>
    </row>
    <row r="3108" spans="16:28" x14ac:dyDescent="0.25">
      <c r="P3108" s="244"/>
      <c r="Q3108" s="244"/>
      <c r="R3108" s="244"/>
      <c r="S3108" s="244"/>
      <c r="T3108" s="244"/>
      <c r="U3108" s="244"/>
      <c r="V3108" s="244"/>
      <c r="W3108" s="244"/>
      <c r="X3108" s="244"/>
      <c r="Y3108" s="244"/>
      <c r="Z3108" s="244"/>
      <c r="AA3108" s="244"/>
      <c r="AB3108" s="244"/>
    </row>
    <row r="3109" spans="16:28" x14ac:dyDescent="0.25">
      <c r="P3109" s="244"/>
      <c r="Q3109" s="244"/>
      <c r="R3109" s="244"/>
      <c r="S3109" s="244"/>
      <c r="T3109" s="244"/>
      <c r="U3109" s="244"/>
      <c r="V3109" s="244"/>
      <c r="W3109" s="244"/>
      <c r="X3109" s="244"/>
      <c r="Y3109" s="244"/>
      <c r="Z3109" s="244"/>
      <c r="AA3109" s="244"/>
      <c r="AB3109" s="244"/>
    </row>
    <row r="3110" spans="16:28" x14ac:dyDescent="0.25">
      <c r="P3110" s="244"/>
      <c r="Q3110" s="244"/>
      <c r="R3110" s="244"/>
      <c r="S3110" s="244"/>
      <c r="T3110" s="244"/>
      <c r="U3110" s="244"/>
      <c r="V3110" s="244"/>
      <c r="W3110" s="244"/>
      <c r="X3110" s="244"/>
      <c r="Y3110" s="244"/>
      <c r="Z3110" s="244"/>
      <c r="AA3110" s="244"/>
      <c r="AB3110" s="244"/>
    </row>
    <row r="3111" spans="16:28" x14ac:dyDescent="0.25">
      <c r="P3111" s="244"/>
      <c r="Q3111" s="244"/>
      <c r="R3111" s="244"/>
      <c r="S3111" s="244"/>
      <c r="T3111" s="244"/>
      <c r="U3111" s="244"/>
      <c r="V3111" s="244"/>
      <c r="W3111" s="244"/>
      <c r="X3111" s="244"/>
      <c r="Y3111" s="244"/>
      <c r="Z3111" s="244"/>
      <c r="AA3111" s="244"/>
      <c r="AB3111" s="244"/>
    </row>
    <row r="3112" spans="16:28" x14ac:dyDescent="0.25">
      <c r="P3112" s="244"/>
      <c r="Q3112" s="244"/>
      <c r="R3112" s="244"/>
      <c r="S3112" s="244"/>
      <c r="T3112" s="244"/>
      <c r="U3112" s="244"/>
      <c r="V3112" s="244"/>
      <c r="W3112" s="244"/>
      <c r="X3112" s="244"/>
      <c r="Y3112" s="244"/>
      <c r="Z3112" s="244"/>
      <c r="AA3112" s="244"/>
      <c r="AB3112" s="244"/>
    </row>
    <row r="3113" spans="16:28" x14ac:dyDescent="0.25">
      <c r="P3113" s="244"/>
      <c r="Q3113" s="244"/>
      <c r="R3113" s="244"/>
      <c r="S3113" s="244"/>
      <c r="T3113" s="244"/>
      <c r="U3113" s="244"/>
      <c r="V3113" s="244"/>
      <c r="W3113" s="244"/>
      <c r="X3113" s="244"/>
      <c r="Y3113" s="244"/>
      <c r="Z3113" s="244"/>
      <c r="AA3113" s="244"/>
      <c r="AB3113" s="244"/>
    </row>
    <row r="3114" spans="16:28" x14ac:dyDescent="0.25">
      <c r="P3114" s="244"/>
      <c r="Q3114" s="244"/>
      <c r="R3114" s="244"/>
      <c r="S3114" s="244"/>
      <c r="T3114" s="244"/>
      <c r="U3114" s="244"/>
      <c r="V3114" s="244"/>
      <c r="W3114" s="244"/>
      <c r="X3114" s="244"/>
      <c r="Y3114" s="244"/>
      <c r="Z3114" s="244"/>
      <c r="AA3114" s="244"/>
      <c r="AB3114" s="244"/>
    </row>
    <row r="3115" spans="16:28" x14ac:dyDescent="0.25">
      <c r="P3115" s="244"/>
      <c r="Q3115" s="244"/>
      <c r="R3115" s="244"/>
      <c r="S3115" s="244"/>
      <c r="T3115" s="244"/>
      <c r="U3115" s="244"/>
      <c r="V3115" s="244"/>
      <c r="W3115" s="244"/>
      <c r="X3115" s="244"/>
      <c r="Y3115" s="244"/>
      <c r="Z3115" s="244"/>
      <c r="AA3115" s="244"/>
      <c r="AB3115" s="244"/>
    </row>
    <row r="3116" spans="16:28" x14ac:dyDescent="0.25">
      <c r="P3116" s="244"/>
      <c r="Q3116" s="244"/>
      <c r="R3116" s="244"/>
      <c r="S3116" s="244"/>
      <c r="T3116" s="244"/>
      <c r="U3116" s="244"/>
      <c r="V3116" s="244"/>
      <c r="W3116" s="244"/>
      <c r="X3116" s="244"/>
      <c r="Y3116" s="244"/>
      <c r="Z3116" s="244"/>
      <c r="AA3116" s="244"/>
      <c r="AB3116" s="244"/>
    </row>
    <row r="3117" spans="16:28" x14ac:dyDescent="0.25">
      <c r="P3117" s="244"/>
      <c r="Q3117" s="244"/>
      <c r="R3117" s="244"/>
      <c r="S3117" s="244"/>
      <c r="T3117" s="244"/>
      <c r="U3117" s="244"/>
      <c r="V3117" s="244"/>
      <c r="W3117" s="244"/>
      <c r="X3117" s="244"/>
      <c r="Y3117" s="244"/>
      <c r="Z3117" s="244"/>
      <c r="AA3117" s="244"/>
      <c r="AB3117" s="244"/>
    </row>
    <row r="3118" spans="16:28" x14ac:dyDescent="0.25">
      <c r="P3118" s="244"/>
      <c r="Q3118" s="244"/>
      <c r="R3118" s="244"/>
      <c r="S3118" s="244"/>
      <c r="T3118" s="244"/>
      <c r="U3118" s="244"/>
      <c r="V3118" s="244"/>
      <c r="W3118" s="244"/>
      <c r="X3118" s="244"/>
      <c r="Y3118" s="244"/>
      <c r="Z3118" s="244"/>
      <c r="AA3118" s="244"/>
      <c r="AB3118" s="244"/>
    </row>
    <row r="3119" spans="16:28" x14ac:dyDescent="0.25">
      <c r="P3119" s="244"/>
      <c r="Q3119" s="244"/>
      <c r="R3119" s="244"/>
      <c r="S3119" s="244"/>
      <c r="T3119" s="244"/>
      <c r="U3119" s="244"/>
      <c r="V3119" s="244"/>
      <c r="W3119" s="244"/>
      <c r="X3119" s="244"/>
      <c r="Y3119" s="244"/>
      <c r="Z3119" s="244"/>
      <c r="AA3119" s="244"/>
      <c r="AB3119" s="244"/>
    </row>
    <row r="3120" spans="16:28" x14ac:dyDescent="0.25">
      <c r="P3120" s="244"/>
      <c r="Q3120" s="244"/>
      <c r="R3120" s="244"/>
      <c r="S3120" s="244"/>
      <c r="T3120" s="244"/>
      <c r="U3120" s="244"/>
      <c r="V3120" s="244"/>
      <c r="W3120" s="244"/>
      <c r="X3120" s="244"/>
      <c r="Y3120" s="244"/>
      <c r="Z3120" s="244"/>
      <c r="AA3120" s="244"/>
      <c r="AB3120" s="244"/>
    </row>
    <row r="3121" spans="16:28" x14ac:dyDescent="0.25">
      <c r="P3121" s="244"/>
      <c r="Q3121" s="244"/>
      <c r="R3121" s="244"/>
      <c r="S3121" s="244"/>
      <c r="T3121" s="244"/>
      <c r="U3121" s="244"/>
      <c r="V3121" s="244"/>
      <c r="W3121" s="244"/>
      <c r="X3121" s="244"/>
      <c r="Y3121" s="244"/>
      <c r="Z3121" s="244"/>
      <c r="AA3121" s="244"/>
      <c r="AB3121" s="244"/>
    </row>
    <row r="3122" spans="16:28" x14ac:dyDescent="0.25">
      <c r="P3122" s="244"/>
      <c r="Q3122" s="244"/>
      <c r="R3122" s="244"/>
      <c r="S3122" s="244"/>
      <c r="T3122" s="244"/>
      <c r="U3122" s="244"/>
      <c r="V3122" s="244"/>
      <c r="W3122" s="244"/>
      <c r="X3122" s="244"/>
      <c r="Y3122" s="244"/>
      <c r="Z3122" s="244"/>
      <c r="AA3122" s="244"/>
      <c r="AB3122" s="244"/>
    </row>
    <row r="3123" spans="16:28" x14ac:dyDescent="0.25">
      <c r="P3123" s="244"/>
      <c r="Q3123" s="244"/>
      <c r="R3123" s="244"/>
      <c r="S3123" s="244"/>
      <c r="T3123" s="244"/>
      <c r="U3123" s="244"/>
      <c r="V3123" s="244"/>
      <c r="W3123" s="244"/>
      <c r="X3123" s="244"/>
      <c r="Y3123" s="244"/>
      <c r="Z3123" s="244"/>
      <c r="AA3123" s="244"/>
      <c r="AB3123" s="244"/>
    </row>
    <row r="3124" spans="16:28" x14ac:dyDescent="0.25">
      <c r="P3124" s="244"/>
      <c r="Q3124" s="244"/>
      <c r="R3124" s="244"/>
      <c r="S3124" s="244"/>
      <c r="T3124" s="244"/>
      <c r="U3124" s="244"/>
      <c r="V3124" s="244"/>
      <c r="W3124" s="244"/>
      <c r="X3124" s="244"/>
      <c r="Y3124" s="244"/>
      <c r="Z3124" s="244"/>
      <c r="AA3124" s="244"/>
      <c r="AB3124" s="244"/>
    </row>
    <row r="3125" spans="16:28" x14ac:dyDescent="0.25">
      <c r="P3125" s="244"/>
      <c r="Q3125" s="244"/>
      <c r="R3125" s="244"/>
      <c r="S3125" s="244"/>
      <c r="T3125" s="244"/>
      <c r="U3125" s="244"/>
      <c r="V3125" s="244"/>
      <c r="W3125" s="244"/>
      <c r="X3125" s="244"/>
      <c r="Y3125" s="244"/>
      <c r="Z3125" s="244"/>
      <c r="AA3125" s="244"/>
      <c r="AB3125" s="244"/>
    </row>
    <row r="3126" spans="16:28" x14ac:dyDescent="0.25">
      <c r="P3126" s="244"/>
      <c r="Q3126" s="244"/>
      <c r="R3126" s="244"/>
      <c r="S3126" s="244"/>
      <c r="T3126" s="244"/>
      <c r="U3126" s="244"/>
      <c r="V3126" s="244"/>
      <c r="W3126" s="244"/>
      <c r="X3126" s="244"/>
      <c r="Y3126" s="244"/>
      <c r="Z3126" s="244"/>
      <c r="AA3126" s="244"/>
      <c r="AB3126" s="244"/>
    </row>
    <row r="3127" spans="16:28" x14ac:dyDescent="0.25">
      <c r="P3127" s="244"/>
      <c r="Q3127" s="244"/>
      <c r="R3127" s="244"/>
      <c r="S3127" s="244"/>
      <c r="T3127" s="244"/>
      <c r="U3127" s="244"/>
      <c r="V3127" s="244"/>
      <c r="W3127" s="244"/>
      <c r="X3127" s="244"/>
      <c r="Y3127" s="244"/>
      <c r="Z3127" s="244"/>
      <c r="AA3127" s="244"/>
      <c r="AB3127" s="244"/>
    </row>
    <row r="3128" spans="16:28" x14ac:dyDescent="0.25">
      <c r="P3128" s="244"/>
      <c r="Q3128" s="244"/>
      <c r="R3128" s="244"/>
      <c r="S3128" s="244"/>
      <c r="T3128" s="244"/>
      <c r="U3128" s="244"/>
      <c r="V3128" s="244"/>
      <c r="W3128" s="244"/>
      <c r="X3128" s="244"/>
      <c r="Y3128" s="244"/>
      <c r="Z3128" s="244"/>
      <c r="AA3128" s="244"/>
      <c r="AB3128" s="244"/>
    </row>
    <row r="3129" spans="16:28" x14ac:dyDescent="0.25">
      <c r="P3129" s="244"/>
      <c r="Q3129" s="244"/>
      <c r="R3129" s="244"/>
      <c r="S3129" s="244"/>
      <c r="T3129" s="244"/>
      <c r="U3129" s="244"/>
      <c r="V3129" s="244"/>
      <c r="W3129" s="244"/>
      <c r="X3129" s="244"/>
      <c r="Y3129" s="244"/>
      <c r="Z3129" s="244"/>
      <c r="AA3129" s="244"/>
      <c r="AB3129" s="244"/>
    </row>
    <row r="3130" spans="16:28" x14ac:dyDescent="0.25">
      <c r="P3130" s="244"/>
      <c r="Q3130" s="244"/>
      <c r="R3130" s="244"/>
      <c r="S3130" s="244"/>
      <c r="T3130" s="244"/>
      <c r="U3130" s="244"/>
      <c r="V3130" s="244"/>
      <c r="W3130" s="244"/>
      <c r="X3130" s="244"/>
      <c r="Y3130" s="244"/>
      <c r="Z3130" s="244"/>
      <c r="AA3130" s="244"/>
      <c r="AB3130" s="244"/>
    </row>
    <row r="3131" spans="16:28" x14ac:dyDescent="0.25">
      <c r="P3131" s="244"/>
      <c r="Q3131" s="244"/>
      <c r="R3131" s="244"/>
      <c r="S3131" s="244"/>
      <c r="T3131" s="244"/>
      <c r="U3131" s="244"/>
      <c r="V3131" s="244"/>
      <c r="W3131" s="244"/>
      <c r="X3131" s="244"/>
      <c r="Y3131" s="244"/>
      <c r="Z3131" s="244"/>
      <c r="AA3131" s="244"/>
      <c r="AB3131" s="244"/>
    </row>
    <row r="3132" spans="16:28" x14ac:dyDescent="0.25">
      <c r="P3132" s="244"/>
      <c r="Q3132" s="244"/>
      <c r="R3132" s="244"/>
      <c r="S3132" s="244"/>
      <c r="T3132" s="244"/>
      <c r="U3132" s="244"/>
      <c r="V3132" s="244"/>
      <c r="W3132" s="244"/>
      <c r="X3132" s="244"/>
      <c r="Y3132" s="244"/>
      <c r="Z3132" s="244"/>
      <c r="AA3132" s="244"/>
      <c r="AB3132" s="244"/>
    </row>
    <row r="3133" spans="16:28" x14ac:dyDescent="0.25">
      <c r="P3133" s="244"/>
      <c r="Q3133" s="244"/>
      <c r="R3133" s="244"/>
      <c r="S3133" s="244"/>
      <c r="T3133" s="244"/>
      <c r="U3133" s="244"/>
      <c r="V3133" s="244"/>
      <c r="W3133" s="244"/>
      <c r="X3133" s="244"/>
      <c r="Y3133" s="244"/>
      <c r="Z3133" s="244"/>
      <c r="AA3133" s="244"/>
      <c r="AB3133" s="244"/>
    </row>
    <row r="3134" spans="16:28" x14ac:dyDescent="0.25">
      <c r="P3134" s="244"/>
      <c r="Q3134" s="244"/>
      <c r="R3134" s="244"/>
      <c r="S3134" s="244"/>
      <c r="T3134" s="244"/>
      <c r="U3134" s="244"/>
      <c r="V3134" s="244"/>
      <c r="W3134" s="244"/>
      <c r="X3134" s="244"/>
      <c r="Y3134" s="244"/>
      <c r="Z3134" s="244"/>
      <c r="AA3134" s="244"/>
      <c r="AB3134" s="244"/>
    </row>
    <row r="3135" spans="16:28" x14ac:dyDescent="0.25">
      <c r="P3135" s="244"/>
      <c r="Q3135" s="244"/>
      <c r="R3135" s="244"/>
      <c r="S3135" s="244"/>
      <c r="T3135" s="244"/>
      <c r="U3135" s="244"/>
      <c r="V3135" s="244"/>
      <c r="W3135" s="244"/>
      <c r="X3135" s="244"/>
      <c r="Y3135" s="244"/>
      <c r="Z3135" s="244"/>
      <c r="AA3135" s="244"/>
      <c r="AB3135" s="244"/>
    </row>
    <row r="3136" spans="16:28" x14ac:dyDescent="0.25">
      <c r="P3136" s="244"/>
      <c r="Q3136" s="244"/>
      <c r="R3136" s="244"/>
      <c r="S3136" s="244"/>
      <c r="T3136" s="244"/>
      <c r="U3136" s="244"/>
      <c r="V3136" s="244"/>
      <c r="W3136" s="244"/>
      <c r="X3136" s="244"/>
      <c r="Y3136" s="244"/>
      <c r="Z3136" s="244"/>
      <c r="AA3136" s="244"/>
      <c r="AB3136" s="244"/>
    </row>
    <row r="3137" spans="16:28" x14ac:dyDescent="0.25">
      <c r="P3137" s="244"/>
      <c r="Q3137" s="244"/>
      <c r="R3137" s="244"/>
      <c r="S3137" s="244"/>
      <c r="T3137" s="244"/>
      <c r="U3137" s="244"/>
      <c r="V3137" s="244"/>
      <c r="W3137" s="244"/>
      <c r="X3137" s="244"/>
      <c r="Y3137" s="244"/>
      <c r="Z3137" s="244"/>
      <c r="AA3137" s="244"/>
      <c r="AB3137" s="244"/>
    </row>
    <row r="3138" spans="16:28" x14ac:dyDescent="0.25">
      <c r="P3138" s="244"/>
      <c r="Q3138" s="244"/>
      <c r="R3138" s="244"/>
      <c r="S3138" s="244"/>
      <c r="T3138" s="244"/>
      <c r="U3138" s="244"/>
      <c r="V3138" s="244"/>
      <c r="W3138" s="244"/>
      <c r="X3138" s="244"/>
      <c r="Y3138" s="244"/>
      <c r="Z3138" s="244"/>
      <c r="AA3138" s="244"/>
      <c r="AB3138" s="244"/>
    </row>
    <row r="3139" spans="16:28" x14ac:dyDescent="0.25">
      <c r="P3139" s="244"/>
      <c r="Q3139" s="244"/>
      <c r="R3139" s="244"/>
      <c r="S3139" s="244"/>
      <c r="T3139" s="244"/>
      <c r="U3139" s="244"/>
      <c r="V3139" s="244"/>
      <c r="W3139" s="244"/>
      <c r="X3139" s="244"/>
      <c r="Y3139" s="244"/>
      <c r="Z3139" s="244"/>
      <c r="AA3139" s="244"/>
      <c r="AB3139" s="244"/>
    </row>
    <row r="3140" spans="16:28" x14ac:dyDescent="0.25">
      <c r="P3140" s="244"/>
      <c r="Q3140" s="244"/>
      <c r="R3140" s="244"/>
      <c r="S3140" s="244"/>
      <c r="T3140" s="244"/>
      <c r="U3140" s="244"/>
      <c r="V3140" s="244"/>
      <c r="W3140" s="244"/>
      <c r="X3140" s="244"/>
      <c r="Y3140" s="244"/>
      <c r="Z3140" s="244"/>
      <c r="AA3140" s="244"/>
      <c r="AB3140" s="244"/>
    </row>
    <row r="3141" spans="16:28" x14ac:dyDescent="0.25">
      <c r="P3141" s="244"/>
      <c r="Q3141" s="244"/>
      <c r="R3141" s="244"/>
      <c r="S3141" s="244"/>
      <c r="T3141" s="244"/>
      <c r="U3141" s="244"/>
      <c r="V3141" s="244"/>
      <c r="W3141" s="244"/>
      <c r="X3141" s="244"/>
      <c r="Y3141" s="244"/>
      <c r="Z3141" s="244"/>
      <c r="AA3141" s="244"/>
      <c r="AB3141" s="244"/>
    </row>
    <row r="3142" spans="16:28" x14ac:dyDescent="0.25">
      <c r="P3142" s="244"/>
      <c r="Q3142" s="244"/>
      <c r="R3142" s="244"/>
      <c r="S3142" s="244"/>
      <c r="T3142" s="244"/>
      <c r="U3142" s="244"/>
      <c r="V3142" s="244"/>
      <c r="W3142" s="244"/>
      <c r="X3142" s="244"/>
      <c r="Y3142" s="244"/>
      <c r="Z3142" s="244"/>
      <c r="AA3142" s="244"/>
      <c r="AB3142" s="244"/>
    </row>
    <row r="3143" spans="16:28" x14ac:dyDescent="0.25">
      <c r="P3143" s="244"/>
      <c r="Q3143" s="244"/>
      <c r="R3143" s="244"/>
      <c r="S3143" s="244"/>
      <c r="T3143" s="244"/>
      <c r="U3143" s="244"/>
      <c r="V3143" s="244"/>
      <c r="W3143" s="244"/>
      <c r="X3143" s="244"/>
      <c r="Y3143" s="244"/>
      <c r="Z3143" s="244"/>
      <c r="AA3143" s="244"/>
      <c r="AB3143" s="244"/>
    </row>
    <row r="3144" spans="16:28" x14ac:dyDescent="0.25">
      <c r="P3144" s="244"/>
      <c r="Q3144" s="244"/>
      <c r="R3144" s="244"/>
      <c r="S3144" s="244"/>
      <c r="T3144" s="244"/>
      <c r="U3144" s="244"/>
      <c r="V3144" s="244"/>
      <c r="W3144" s="244"/>
      <c r="X3144" s="244"/>
      <c r="Y3144" s="244"/>
      <c r="Z3144" s="244"/>
      <c r="AA3144" s="244"/>
      <c r="AB3144" s="244"/>
    </row>
    <row r="3145" spans="16:28" x14ac:dyDescent="0.25">
      <c r="P3145" s="244"/>
      <c r="Q3145" s="244"/>
      <c r="R3145" s="244"/>
      <c r="S3145" s="244"/>
      <c r="T3145" s="244"/>
      <c r="U3145" s="244"/>
      <c r="V3145" s="244"/>
      <c r="W3145" s="244"/>
      <c r="X3145" s="244"/>
      <c r="Y3145" s="244"/>
      <c r="Z3145" s="244"/>
      <c r="AA3145" s="244"/>
      <c r="AB3145" s="244"/>
    </row>
    <row r="3146" spans="16:28" x14ac:dyDescent="0.25">
      <c r="P3146" s="244"/>
      <c r="Q3146" s="244"/>
      <c r="R3146" s="244"/>
      <c r="S3146" s="244"/>
      <c r="T3146" s="244"/>
      <c r="U3146" s="244"/>
      <c r="V3146" s="244"/>
      <c r="W3146" s="244"/>
      <c r="X3146" s="244"/>
      <c r="Y3146" s="244"/>
      <c r="Z3146" s="244"/>
      <c r="AA3146" s="244"/>
      <c r="AB3146" s="244"/>
    </row>
    <row r="3147" spans="16:28" x14ac:dyDescent="0.25">
      <c r="P3147" s="244"/>
      <c r="Q3147" s="244"/>
      <c r="R3147" s="244"/>
      <c r="S3147" s="244"/>
      <c r="T3147" s="244"/>
      <c r="U3147" s="244"/>
      <c r="V3147" s="244"/>
      <c r="W3147" s="244"/>
      <c r="X3147" s="244"/>
      <c r="Y3147" s="244"/>
      <c r="Z3147" s="244"/>
      <c r="AA3147" s="244"/>
      <c r="AB3147" s="244"/>
    </row>
    <row r="3148" spans="16:28" x14ac:dyDescent="0.25">
      <c r="P3148" s="244"/>
      <c r="Q3148" s="244"/>
      <c r="R3148" s="244"/>
      <c r="S3148" s="244"/>
      <c r="T3148" s="244"/>
      <c r="U3148" s="244"/>
      <c r="V3148" s="244"/>
      <c r="W3148" s="244"/>
      <c r="X3148" s="244"/>
      <c r="Y3148" s="244"/>
      <c r="Z3148" s="244"/>
      <c r="AA3148" s="244"/>
      <c r="AB3148" s="244"/>
    </row>
    <row r="3149" spans="16:28" x14ac:dyDescent="0.25">
      <c r="P3149" s="244"/>
      <c r="Q3149" s="244"/>
      <c r="R3149" s="244"/>
      <c r="S3149" s="244"/>
      <c r="T3149" s="244"/>
      <c r="U3149" s="244"/>
      <c r="V3149" s="244"/>
      <c r="W3149" s="244"/>
      <c r="X3149" s="244"/>
      <c r="Y3149" s="244"/>
      <c r="Z3149" s="244"/>
      <c r="AA3149" s="244"/>
      <c r="AB3149" s="244"/>
    </row>
    <row r="3150" spans="16:28" x14ac:dyDescent="0.25">
      <c r="P3150" s="244"/>
      <c r="Q3150" s="244"/>
      <c r="R3150" s="244"/>
      <c r="S3150" s="244"/>
      <c r="T3150" s="244"/>
      <c r="U3150" s="244"/>
      <c r="V3150" s="244"/>
      <c r="W3150" s="244"/>
      <c r="X3150" s="244"/>
      <c r="Y3150" s="244"/>
      <c r="Z3150" s="244"/>
      <c r="AA3150" s="244"/>
      <c r="AB3150" s="244"/>
    </row>
    <row r="3151" spans="16:28" x14ac:dyDescent="0.25">
      <c r="P3151" s="244"/>
      <c r="Q3151" s="244"/>
      <c r="R3151" s="244"/>
      <c r="S3151" s="244"/>
      <c r="T3151" s="244"/>
      <c r="U3151" s="244"/>
      <c r="V3151" s="244"/>
      <c r="W3151" s="244"/>
      <c r="X3151" s="244"/>
      <c r="Y3151" s="244"/>
      <c r="Z3151" s="244"/>
      <c r="AA3151" s="244"/>
      <c r="AB3151" s="244"/>
    </row>
    <row r="3152" spans="16:28" x14ac:dyDescent="0.25">
      <c r="P3152" s="244"/>
      <c r="Q3152" s="244"/>
      <c r="R3152" s="244"/>
      <c r="S3152" s="244"/>
      <c r="T3152" s="244"/>
      <c r="U3152" s="244"/>
      <c r="V3152" s="244"/>
      <c r="W3152" s="244"/>
      <c r="X3152" s="244"/>
      <c r="Y3152" s="244"/>
      <c r="Z3152" s="244"/>
      <c r="AA3152" s="244"/>
      <c r="AB3152" s="244"/>
    </row>
    <row r="3153" spans="16:28" x14ac:dyDescent="0.25">
      <c r="P3153" s="244"/>
      <c r="Q3153" s="244"/>
      <c r="R3153" s="244"/>
      <c r="S3153" s="244"/>
      <c r="T3153" s="244"/>
      <c r="U3153" s="244"/>
      <c r="V3153" s="244"/>
      <c r="W3153" s="244"/>
      <c r="X3153" s="244"/>
      <c r="Y3153" s="244"/>
      <c r="Z3153" s="244"/>
      <c r="AA3153" s="244"/>
      <c r="AB3153" s="244"/>
    </row>
    <row r="3154" spans="16:28" x14ac:dyDescent="0.25">
      <c r="P3154" s="244"/>
      <c r="Q3154" s="244"/>
      <c r="R3154" s="244"/>
      <c r="S3154" s="244"/>
      <c r="T3154" s="244"/>
      <c r="U3154" s="244"/>
      <c r="V3154" s="244"/>
      <c r="W3154" s="244"/>
      <c r="X3154" s="244"/>
      <c r="Y3154" s="244"/>
      <c r="Z3154" s="244"/>
      <c r="AA3154" s="244"/>
      <c r="AB3154" s="244"/>
    </row>
    <row r="3155" spans="16:28" x14ac:dyDescent="0.25">
      <c r="P3155" s="244"/>
      <c r="Q3155" s="244"/>
      <c r="R3155" s="244"/>
      <c r="S3155" s="244"/>
      <c r="T3155" s="244"/>
      <c r="U3155" s="244"/>
      <c r="V3155" s="244"/>
      <c r="W3155" s="244"/>
      <c r="X3155" s="244"/>
      <c r="Y3155" s="244"/>
      <c r="Z3155" s="244"/>
      <c r="AA3155" s="244"/>
      <c r="AB3155" s="244"/>
    </row>
    <row r="3156" spans="16:28" x14ac:dyDescent="0.25">
      <c r="P3156" s="244"/>
      <c r="Q3156" s="244"/>
      <c r="R3156" s="244"/>
      <c r="S3156" s="244"/>
      <c r="T3156" s="244"/>
      <c r="U3156" s="244"/>
      <c r="V3156" s="244"/>
      <c r="W3156" s="244"/>
      <c r="X3156" s="244"/>
      <c r="Y3156" s="244"/>
      <c r="Z3156" s="244"/>
      <c r="AA3156" s="244"/>
      <c r="AB3156" s="244"/>
    </row>
    <row r="3157" spans="16:28" x14ac:dyDescent="0.25">
      <c r="P3157" s="244"/>
      <c r="Q3157" s="244"/>
      <c r="R3157" s="244"/>
      <c r="S3157" s="244"/>
      <c r="T3157" s="244"/>
      <c r="U3157" s="244"/>
      <c r="V3157" s="244"/>
      <c r="W3157" s="244"/>
      <c r="X3157" s="244"/>
      <c r="Y3157" s="244"/>
      <c r="Z3157" s="244"/>
      <c r="AA3157" s="244"/>
      <c r="AB3157" s="244"/>
    </row>
    <row r="3158" spans="16:28" x14ac:dyDescent="0.25">
      <c r="P3158" s="244"/>
      <c r="Q3158" s="244"/>
      <c r="R3158" s="244"/>
      <c r="S3158" s="244"/>
      <c r="T3158" s="244"/>
      <c r="U3158" s="244"/>
      <c r="V3158" s="244"/>
      <c r="W3158" s="244"/>
      <c r="X3158" s="244"/>
      <c r="Y3158" s="244"/>
      <c r="Z3158" s="244"/>
      <c r="AA3158" s="244"/>
      <c r="AB3158" s="244"/>
    </row>
    <row r="3159" spans="16:28" x14ac:dyDescent="0.25">
      <c r="P3159" s="244"/>
      <c r="Q3159" s="244"/>
      <c r="R3159" s="244"/>
      <c r="S3159" s="244"/>
      <c r="T3159" s="244"/>
      <c r="U3159" s="244"/>
      <c r="V3159" s="244"/>
      <c r="W3159" s="244"/>
      <c r="X3159" s="244"/>
      <c r="Y3159" s="244"/>
      <c r="Z3159" s="244"/>
      <c r="AA3159" s="244"/>
      <c r="AB3159" s="244"/>
    </row>
    <row r="3160" spans="16:28" x14ac:dyDescent="0.25">
      <c r="P3160" s="244"/>
      <c r="Q3160" s="244"/>
      <c r="R3160" s="244"/>
      <c r="S3160" s="244"/>
      <c r="T3160" s="244"/>
      <c r="U3160" s="244"/>
      <c r="V3160" s="244"/>
      <c r="W3160" s="244"/>
      <c r="X3160" s="244"/>
      <c r="Y3160" s="244"/>
      <c r="Z3160" s="244"/>
      <c r="AA3160" s="244"/>
      <c r="AB3160" s="244"/>
    </row>
    <row r="3161" spans="16:28" x14ac:dyDescent="0.25">
      <c r="P3161" s="244"/>
      <c r="Q3161" s="244"/>
      <c r="R3161" s="244"/>
      <c r="S3161" s="244"/>
      <c r="T3161" s="244"/>
      <c r="U3161" s="244"/>
      <c r="V3161" s="244"/>
      <c r="W3161" s="244"/>
      <c r="X3161" s="244"/>
      <c r="Y3161" s="244"/>
      <c r="Z3161" s="244"/>
      <c r="AA3161" s="244"/>
      <c r="AB3161" s="244"/>
    </row>
    <row r="3162" spans="16:28" x14ac:dyDescent="0.25">
      <c r="P3162" s="244"/>
      <c r="Q3162" s="244"/>
      <c r="R3162" s="244"/>
      <c r="S3162" s="244"/>
      <c r="T3162" s="244"/>
      <c r="U3162" s="244"/>
      <c r="V3162" s="244"/>
      <c r="W3162" s="244"/>
      <c r="X3162" s="244"/>
      <c r="Y3162" s="244"/>
      <c r="Z3162" s="244"/>
      <c r="AA3162" s="244"/>
      <c r="AB3162" s="244"/>
    </row>
    <row r="3163" spans="16:28" x14ac:dyDescent="0.25">
      <c r="P3163" s="244"/>
      <c r="Q3163" s="244"/>
      <c r="R3163" s="244"/>
      <c r="S3163" s="244"/>
      <c r="T3163" s="244"/>
      <c r="U3163" s="244"/>
      <c r="V3163" s="244"/>
      <c r="W3163" s="244"/>
      <c r="X3163" s="244"/>
      <c r="Y3163" s="244"/>
      <c r="Z3163" s="244"/>
      <c r="AA3163" s="244"/>
      <c r="AB3163" s="244"/>
    </row>
    <row r="3164" spans="16:28" x14ac:dyDescent="0.25">
      <c r="P3164" s="244"/>
      <c r="Q3164" s="244"/>
      <c r="R3164" s="244"/>
      <c r="S3164" s="244"/>
      <c r="T3164" s="244"/>
      <c r="U3164" s="244"/>
      <c r="V3164" s="244"/>
      <c r="W3164" s="244"/>
      <c r="X3164" s="244"/>
      <c r="Y3164" s="244"/>
      <c r="Z3164" s="244"/>
      <c r="AA3164" s="244"/>
      <c r="AB3164" s="244"/>
    </row>
    <row r="3165" spans="16:28" x14ac:dyDescent="0.25">
      <c r="P3165" s="244"/>
      <c r="Q3165" s="244"/>
      <c r="R3165" s="244"/>
      <c r="S3165" s="244"/>
      <c r="T3165" s="244"/>
      <c r="U3165" s="244"/>
      <c r="V3165" s="244"/>
      <c r="W3165" s="244"/>
      <c r="X3165" s="244"/>
      <c r="Y3165" s="244"/>
      <c r="Z3165" s="244"/>
      <c r="AA3165" s="244"/>
      <c r="AB3165" s="244"/>
    </row>
    <row r="3166" spans="16:28" x14ac:dyDescent="0.25">
      <c r="P3166" s="244"/>
      <c r="Q3166" s="244"/>
      <c r="R3166" s="244"/>
      <c r="S3166" s="244"/>
      <c r="T3166" s="244"/>
      <c r="U3166" s="244"/>
      <c r="V3166" s="244"/>
      <c r="W3166" s="244"/>
      <c r="X3166" s="244"/>
      <c r="Y3166" s="244"/>
      <c r="Z3166" s="244"/>
      <c r="AA3166" s="244"/>
      <c r="AB3166" s="244"/>
    </row>
    <row r="3167" spans="16:28" x14ac:dyDescent="0.25">
      <c r="P3167" s="244"/>
      <c r="Q3167" s="244"/>
      <c r="R3167" s="244"/>
      <c r="S3167" s="244"/>
      <c r="T3167" s="244"/>
      <c r="U3167" s="244"/>
      <c r="V3167" s="244"/>
      <c r="W3167" s="244"/>
      <c r="X3167" s="244"/>
      <c r="Y3167" s="244"/>
      <c r="Z3167" s="244"/>
      <c r="AA3167" s="244"/>
      <c r="AB3167" s="244"/>
    </row>
    <row r="3168" spans="16:28" x14ac:dyDescent="0.25">
      <c r="P3168" s="244"/>
      <c r="Q3168" s="244"/>
      <c r="R3168" s="244"/>
      <c r="S3168" s="244"/>
      <c r="T3168" s="244"/>
      <c r="U3168" s="244"/>
      <c r="V3168" s="244"/>
      <c r="W3168" s="244"/>
      <c r="X3168" s="244"/>
      <c r="Y3168" s="244"/>
      <c r="Z3168" s="244"/>
      <c r="AA3168" s="244"/>
      <c r="AB3168" s="244"/>
    </row>
    <row r="3169" spans="16:28" x14ac:dyDescent="0.25">
      <c r="P3169" s="244"/>
      <c r="Q3169" s="244"/>
      <c r="R3169" s="244"/>
      <c r="S3169" s="244"/>
      <c r="T3169" s="244"/>
      <c r="U3169" s="244"/>
      <c r="V3169" s="244"/>
      <c r="W3169" s="244"/>
      <c r="X3169" s="244"/>
      <c r="Y3169" s="244"/>
      <c r="Z3169" s="244"/>
      <c r="AA3169" s="244"/>
      <c r="AB3169" s="244"/>
    </row>
    <row r="3170" spans="16:28" x14ac:dyDescent="0.25">
      <c r="P3170" s="244"/>
      <c r="Q3170" s="244"/>
      <c r="R3170" s="244"/>
      <c r="S3170" s="244"/>
      <c r="T3170" s="244"/>
      <c r="U3170" s="244"/>
      <c r="V3170" s="244"/>
      <c r="W3170" s="244"/>
      <c r="X3170" s="244"/>
      <c r="Y3170" s="244"/>
      <c r="Z3170" s="244"/>
      <c r="AA3170" s="244"/>
      <c r="AB3170" s="244"/>
    </row>
    <row r="3171" spans="16:28" x14ac:dyDescent="0.25">
      <c r="P3171" s="244"/>
      <c r="Q3171" s="244"/>
      <c r="R3171" s="244"/>
      <c r="S3171" s="244"/>
      <c r="T3171" s="244"/>
      <c r="U3171" s="244"/>
      <c r="V3171" s="244"/>
      <c r="W3171" s="244"/>
      <c r="X3171" s="244"/>
      <c r="Y3171" s="244"/>
      <c r="Z3171" s="244"/>
      <c r="AA3171" s="244"/>
      <c r="AB3171" s="244"/>
    </row>
    <row r="3172" spans="16:28" x14ac:dyDescent="0.25">
      <c r="P3172" s="244"/>
      <c r="Q3172" s="244"/>
      <c r="R3172" s="244"/>
      <c r="S3172" s="244"/>
      <c r="T3172" s="244"/>
      <c r="U3172" s="244"/>
      <c r="V3172" s="244"/>
      <c r="W3172" s="244"/>
      <c r="X3172" s="244"/>
      <c r="Y3172" s="244"/>
      <c r="Z3172" s="244"/>
      <c r="AA3172" s="244"/>
      <c r="AB3172" s="244"/>
    </row>
    <row r="3173" spans="16:28" x14ac:dyDescent="0.25">
      <c r="P3173" s="244"/>
      <c r="Q3173" s="244"/>
      <c r="R3173" s="244"/>
      <c r="S3173" s="244"/>
      <c r="T3173" s="244"/>
      <c r="U3173" s="244"/>
      <c r="V3173" s="244"/>
      <c r="W3173" s="244"/>
      <c r="X3173" s="244"/>
      <c r="Y3173" s="244"/>
      <c r="Z3173" s="244"/>
      <c r="AA3173" s="244"/>
      <c r="AB3173" s="244"/>
    </row>
    <row r="3174" spans="16:28" x14ac:dyDescent="0.25">
      <c r="P3174" s="244"/>
      <c r="Q3174" s="244"/>
      <c r="R3174" s="244"/>
      <c r="S3174" s="244"/>
      <c r="T3174" s="244"/>
      <c r="U3174" s="244"/>
      <c r="V3174" s="244"/>
      <c r="W3174" s="244"/>
      <c r="X3174" s="244"/>
      <c r="Y3174" s="244"/>
      <c r="Z3174" s="244"/>
      <c r="AA3174" s="244"/>
      <c r="AB3174" s="244"/>
    </row>
    <row r="3175" spans="16:28" x14ac:dyDescent="0.25">
      <c r="P3175" s="244"/>
      <c r="Q3175" s="244"/>
      <c r="R3175" s="244"/>
      <c r="S3175" s="244"/>
      <c r="T3175" s="244"/>
      <c r="U3175" s="244"/>
      <c r="V3175" s="244"/>
      <c r="W3175" s="244"/>
      <c r="X3175" s="244"/>
      <c r="Y3175" s="244"/>
      <c r="Z3175" s="244"/>
      <c r="AA3175" s="244"/>
      <c r="AB3175" s="244"/>
    </row>
    <row r="3176" spans="16:28" x14ac:dyDescent="0.25">
      <c r="P3176" s="244"/>
      <c r="Q3176" s="244"/>
      <c r="R3176" s="244"/>
      <c r="S3176" s="244"/>
      <c r="T3176" s="244"/>
      <c r="U3176" s="244"/>
      <c r="V3176" s="244"/>
      <c r="W3176" s="244"/>
      <c r="X3176" s="244"/>
      <c r="Y3176" s="244"/>
      <c r="Z3176" s="244"/>
      <c r="AA3176" s="244"/>
      <c r="AB3176" s="244"/>
    </row>
    <row r="3177" spans="16:28" x14ac:dyDescent="0.25">
      <c r="P3177" s="244"/>
      <c r="Q3177" s="244"/>
      <c r="R3177" s="244"/>
      <c r="S3177" s="244"/>
      <c r="T3177" s="244"/>
      <c r="U3177" s="244"/>
      <c r="V3177" s="244"/>
      <c r="W3177" s="244"/>
      <c r="X3177" s="244"/>
      <c r="Y3177" s="244"/>
      <c r="Z3177" s="244"/>
      <c r="AA3177" s="244"/>
      <c r="AB3177" s="244"/>
    </row>
    <row r="3178" spans="16:28" x14ac:dyDescent="0.25">
      <c r="P3178" s="244"/>
      <c r="Q3178" s="244"/>
      <c r="R3178" s="244"/>
      <c r="S3178" s="244"/>
      <c r="T3178" s="244"/>
      <c r="U3178" s="244"/>
      <c r="V3178" s="244"/>
      <c r="W3178" s="244"/>
      <c r="X3178" s="244"/>
      <c r="Y3178" s="244"/>
      <c r="Z3178" s="244"/>
      <c r="AA3178" s="244"/>
      <c r="AB3178" s="244"/>
    </row>
    <row r="3179" spans="16:28" x14ac:dyDescent="0.25">
      <c r="P3179" s="244"/>
      <c r="Q3179" s="244"/>
      <c r="R3179" s="244"/>
      <c r="S3179" s="244"/>
      <c r="T3179" s="244"/>
      <c r="U3179" s="244"/>
      <c r="V3179" s="244"/>
      <c r="W3179" s="244"/>
      <c r="X3179" s="244"/>
      <c r="Y3179" s="244"/>
      <c r="Z3179" s="244"/>
      <c r="AA3179" s="244"/>
      <c r="AB3179" s="244"/>
    </row>
    <row r="3180" spans="16:28" x14ac:dyDescent="0.25">
      <c r="P3180" s="244"/>
      <c r="Q3180" s="244"/>
      <c r="R3180" s="244"/>
      <c r="S3180" s="244"/>
      <c r="T3180" s="244"/>
      <c r="U3180" s="244"/>
      <c r="V3180" s="244"/>
      <c r="W3180" s="244"/>
      <c r="X3180" s="244"/>
      <c r="Y3180" s="244"/>
      <c r="Z3180" s="244"/>
      <c r="AA3180" s="244"/>
      <c r="AB3180" s="244"/>
    </row>
    <row r="3181" spans="16:28" x14ac:dyDescent="0.25">
      <c r="P3181" s="244"/>
      <c r="Q3181" s="244"/>
      <c r="R3181" s="244"/>
      <c r="S3181" s="244"/>
      <c r="T3181" s="244"/>
      <c r="U3181" s="244"/>
      <c r="V3181" s="244"/>
      <c r="W3181" s="244"/>
      <c r="X3181" s="244"/>
      <c r="Y3181" s="244"/>
      <c r="Z3181" s="244"/>
      <c r="AA3181" s="244"/>
      <c r="AB3181" s="244"/>
    </row>
    <row r="3182" spans="16:28" x14ac:dyDescent="0.25">
      <c r="P3182" s="244"/>
      <c r="Q3182" s="244"/>
      <c r="R3182" s="244"/>
      <c r="S3182" s="244"/>
      <c r="T3182" s="244"/>
      <c r="U3182" s="244"/>
      <c r="V3182" s="244"/>
      <c r="W3182" s="244"/>
      <c r="X3182" s="244"/>
      <c r="Y3182" s="244"/>
      <c r="Z3182" s="244"/>
      <c r="AA3182" s="244"/>
      <c r="AB3182" s="244"/>
    </row>
    <row r="3183" spans="16:28" x14ac:dyDescent="0.25">
      <c r="P3183" s="244"/>
      <c r="Q3183" s="244"/>
      <c r="R3183" s="244"/>
      <c r="S3183" s="244"/>
      <c r="T3183" s="244"/>
      <c r="U3183" s="244"/>
      <c r="V3183" s="244"/>
      <c r="W3183" s="244"/>
      <c r="X3183" s="244"/>
      <c r="Y3183" s="244"/>
      <c r="Z3183" s="244"/>
      <c r="AA3183" s="244"/>
      <c r="AB3183" s="244"/>
    </row>
    <row r="3184" spans="16:28" x14ac:dyDescent="0.25">
      <c r="P3184" s="244"/>
      <c r="Q3184" s="244"/>
      <c r="R3184" s="244"/>
      <c r="S3184" s="244"/>
      <c r="T3184" s="244"/>
      <c r="U3184" s="244"/>
      <c r="V3184" s="244"/>
      <c r="W3184" s="244"/>
      <c r="X3184" s="244"/>
      <c r="Y3184" s="244"/>
      <c r="Z3184" s="244"/>
      <c r="AA3184" s="244"/>
      <c r="AB3184" s="244"/>
    </row>
    <row r="3185" spans="16:28" x14ac:dyDescent="0.25">
      <c r="P3185" s="244"/>
      <c r="Q3185" s="244"/>
      <c r="R3185" s="244"/>
      <c r="S3185" s="244"/>
      <c r="T3185" s="244"/>
      <c r="U3185" s="244"/>
      <c r="V3185" s="244"/>
      <c r="W3185" s="244"/>
      <c r="X3185" s="244"/>
      <c r="Y3185" s="244"/>
      <c r="Z3185" s="244"/>
      <c r="AA3185" s="244"/>
      <c r="AB3185" s="244"/>
    </row>
    <row r="3186" spans="16:28" x14ac:dyDescent="0.25">
      <c r="P3186" s="244"/>
      <c r="Q3186" s="244"/>
      <c r="R3186" s="244"/>
      <c r="S3186" s="244"/>
      <c r="T3186" s="244"/>
      <c r="U3186" s="244"/>
      <c r="V3186" s="244"/>
      <c r="W3186" s="244"/>
      <c r="X3186" s="244"/>
      <c r="Y3186" s="244"/>
      <c r="Z3186" s="244"/>
      <c r="AA3186" s="244"/>
      <c r="AB3186" s="244"/>
    </row>
    <row r="3187" spans="16:28" x14ac:dyDescent="0.25">
      <c r="P3187" s="244"/>
      <c r="Q3187" s="244"/>
      <c r="R3187" s="244"/>
      <c r="S3187" s="244"/>
      <c r="T3187" s="244"/>
      <c r="U3187" s="244"/>
      <c r="V3187" s="244"/>
      <c r="W3187" s="244"/>
      <c r="X3187" s="244"/>
      <c r="Y3187" s="244"/>
      <c r="Z3187" s="244"/>
      <c r="AA3187" s="244"/>
      <c r="AB3187" s="244"/>
    </row>
    <row r="3188" spans="16:28" x14ac:dyDescent="0.25">
      <c r="P3188" s="244"/>
      <c r="Q3188" s="244"/>
      <c r="R3188" s="244"/>
      <c r="S3188" s="244"/>
      <c r="T3188" s="244"/>
      <c r="U3188" s="244"/>
      <c r="V3188" s="244"/>
      <c r="W3188" s="244"/>
      <c r="X3188" s="244"/>
      <c r="Y3188" s="244"/>
      <c r="Z3188" s="244"/>
      <c r="AA3188" s="244"/>
      <c r="AB3188" s="244"/>
    </row>
    <row r="3189" spans="16:28" x14ac:dyDescent="0.25">
      <c r="P3189" s="244"/>
      <c r="Q3189" s="244"/>
      <c r="R3189" s="244"/>
      <c r="S3189" s="244"/>
      <c r="T3189" s="244"/>
      <c r="U3189" s="244"/>
      <c r="V3189" s="244"/>
      <c r="W3189" s="244"/>
      <c r="X3189" s="244"/>
      <c r="Y3189" s="244"/>
      <c r="Z3189" s="244"/>
      <c r="AA3189" s="244"/>
      <c r="AB3189" s="244"/>
    </row>
    <row r="3190" spans="16:28" x14ac:dyDescent="0.25">
      <c r="P3190" s="244"/>
      <c r="Q3190" s="244"/>
      <c r="R3190" s="244"/>
      <c r="S3190" s="244"/>
      <c r="T3190" s="244"/>
      <c r="U3190" s="244"/>
      <c r="V3190" s="244"/>
      <c r="W3190" s="244"/>
      <c r="X3190" s="244"/>
      <c r="Y3190" s="244"/>
      <c r="Z3190" s="244"/>
      <c r="AA3190" s="244"/>
      <c r="AB3190" s="244"/>
    </row>
    <row r="3191" spans="16:28" x14ac:dyDescent="0.25">
      <c r="P3191" s="244"/>
      <c r="Q3191" s="244"/>
      <c r="R3191" s="244"/>
      <c r="S3191" s="244"/>
      <c r="T3191" s="244"/>
      <c r="U3191" s="244"/>
      <c r="V3191" s="244"/>
      <c r="W3191" s="244"/>
      <c r="X3191" s="244"/>
      <c r="Y3191" s="244"/>
      <c r="Z3191" s="244"/>
      <c r="AA3191" s="244"/>
      <c r="AB3191" s="244"/>
    </row>
    <row r="3192" spans="16:28" x14ac:dyDescent="0.25">
      <c r="P3192" s="244"/>
      <c r="Q3192" s="244"/>
      <c r="R3192" s="244"/>
      <c r="S3192" s="244"/>
      <c r="T3192" s="244"/>
      <c r="U3192" s="244"/>
      <c r="V3192" s="244"/>
      <c r="W3192" s="244"/>
      <c r="X3192" s="244"/>
      <c r="Y3192" s="244"/>
      <c r="Z3192" s="244"/>
      <c r="AA3192" s="244"/>
      <c r="AB3192" s="244"/>
    </row>
    <row r="3193" spans="16:28" x14ac:dyDescent="0.25">
      <c r="P3193" s="244"/>
      <c r="Q3193" s="244"/>
      <c r="R3193" s="244"/>
      <c r="S3193" s="244"/>
      <c r="T3193" s="244"/>
      <c r="U3193" s="244"/>
      <c r="V3193" s="244"/>
      <c r="W3193" s="244"/>
      <c r="X3193" s="244"/>
      <c r="Y3193" s="244"/>
      <c r="Z3193" s="244"/>
      <c r="AA3193" s="244"/>
      <c r="AB3193" s="244"/>
    </row>
    <row r="3194" spans="16:28" x14ac:dyDescent="0.25">
      <c r="P3194" s="244"/>
      <c r="Q3194" s="244"/>
      <c r="R3194" s="244"/>
      <c r="S3194" s="244"/>
      <c r="T3194" s="244"/>
      <c r="U3194" s="244"/>
      <c r="V3194" s="244"/>
      <c r="W3194" s="244"/>
      <c r="X3194" s="244"/>
      <c r="Y3194" s="244"/>
      <c r="Z3194" s="244"/>
      <c r="AA3194" s="244"/>
      <c r="AB3194" s="244"/>
    </row>
    <row r="3195" spans="16:28" x14ac:dyDescent="0.25">
      <c r="P3195" s="244"/>
      <c r="Q3195" s="244"/>
      <c r="R3195" s="244"/>
      <c r="S3195" s="244"/>
      <c r="T3195" s="244"/>
      <c r="U3195" s="244"/>
      <c r="V3195" s="244"/>
      <c r="W3195" s="244"/>
      <c r="X3195" s="244"/>
      <c r="Y3195" s="244"/>
      <c r="Z3195" s="244"/>
      <c r="AA3195" s="244"/>
      <c r="AB3195" s="244"/>
    </row>
    <row r="3196" spans="16:28" x14ac:dyDescent="0.25">
      <c r="P3196" s="244"/>
      <c r="Q3196" s="244"/>
      <c r="R3196" s="244"/>
      <c r="S3196" s="244"/>
      <c r="T3196" s="244"/>
      <c r="U3196" s="244"/>
      <c r="V3196" s="244"/>
      <c r="W3196" s="244"/>
      <c r="X3196" s="244"/>
      <c r="Y3196" s="244"/>
      <c r="Z3196" s="244"/>
      <c r="AA3196" s="244"/>
      <c r="AB3196" s="244"/>
    </row>
    <row r="3197" spans="16:28" x14ac:dyDescent="0.25">
      <c r="P3197" s="244"/>
      <c r="Q3197" s="244"/>
      <c r="R3197" s="244"/>
      <c r="S3197" s="244"/>
      <c r="T3197" s="244"/>
      <c r="U3197" s="244"/>
      <c r="V3197" s="244"/>
      <c r="W3197" s="244"/>
      <c r="X3197" s="244"/>
      <c r="Y3197" s="244"/>
      <c r="Z3197" s="244"/>
      <c r="AA3197" s="244"/>
      <c r="AB3197" s="244"/>
    </row>
    <row r="3198" spans="16:28" x14ac:dyDescent="0.25">
      <c r="P3198" s="244"/>
      <c r="Q3198" s="244"/>
      <c r="R3198" s="244"/>
      <c r="S3198" s="244"/>
      <c r="T3198" s="244"/>
      <c r="U3198" s="244"/>
      <c r="V3198" s="244"/>
      <c r="W3198" s="244"/>
      <c r="X3198" s="244"/>
      <c r="Y3198" s="244"/>
      <c r="Z3198" s="244"/>
      <c r="AA3198" s="244"/>
      <c r="AB3198" s="244"/>
    </row>
    <row r="3199" spans="16:28" x14ac:dyDescent="0.25">
      <c r="P3199" s="244"/>
      <c r="Q3199" s="244"/>
      <c r="R3199" s="244"/>
      <c r="S3199" s="244"/>
      <c r="T3199" s="244"/>
      <c r="U3199" s="244"/>
      <c r="V3199" s="244"/>
      <c r="W3199" s="244"/>
      <c r="X3199" s="244"/>
      <c r="Y3199" s="244"/>
      <c r="Z3199" s="244"/>
      <c r="AA3199" s="244"/>
      <c r="AB3199" s="244"/>
    </row>
    <row r="3200" spans="16:28" x14ac:dyDescent="0.25">
      <c r="P3200" s="244"/>
      <c r="Q3200" s="244"/>
      <c r="R3200" s="244"/>
      <c r="S3200" s="244"/>
      <c r="T3200" s="244"/>
      <c r="U3200" s="244"/>
      <c r="V3200" s="244"/>
      <c r="W3200" s="244"/>
      <c r="X3200" s="244"/>
      <c r="Y3200" s="244"/>
      <c r="Z3200" s="244"/>
      <c r="AA3200" s="244"/>
      <c r="AB3200" s="244"/>
    </row>
    <row r="3201" spans="16:28" x14ac:dyDescent="0.25">
      <c r="P3201" s="244"/>
      <c r="Q3201" s="244"/>
      <c r="R3201" s="244"/>
      <c r="S3201" s="244"/>
      <c r="T3201" s="244"/>
      <c r="U3201" s="244"/>
      <c r="V3201" s="244"/>
      <c r="W3201" s="244"/>
      <c r="X3201" s="244"/>
      <c r="Y3201" s="244"/>
      <c r="Z3201" s="244"/>
      <c r="AA3201" s="244"/>
      <c r="AB3201" s="244"/>
    </row>
    <row r="3202" spans="16:28" x14ac:dyDescent="0.25">
      <c r="P3202" s="244"/>
      <c r="Q3202" s="244"/>
      <c r="R3202" s="244"/>
      <c r="S3202" s="244"/>
      <c r="T3202" s="244"/>
      <c r="U3202" s="244"/>
      <c r="V3202" s="244"/>
      <c r="W3202" s="244"/>
      <c r="X3202" s="244"/>
      <c r="Y3202" s="244"/>
      <c r="Z3202" s="244"/>
      <c r="AA3202" s="244"/>
      <c r="AB3202" s="244"/>
    </row>
    <row r="3203" spans="16:28" x14ac:dyDescent="0.25">
      <c r="P3203" s="244"/>
      <c r="Q3203" s="244"/>
      <c r="R3203" s="244"/>
      <c r="S3203" s="244"/>
      <c r="T3203" s="244"/>
      <c r="U3203" s="244"/>
      <c r="V3203" s="244"/>
      <c r="W3203" s="244"/>
      <c r="X3203" s="244"/>
      <c r="Y3203" s="244"/>
      <c r="Z3203" s="244"/>
      <c r="AA3203" s="244"/>
      <c r="AB3203" s="244"/>
    </row>
    <row r="3204" spans="16:28" x14ac:dyDescent="0.25">
      <c r="P3204" s="244"/>
      <c r="Q3204" s="244"/>
      <c r="R3204" s="244"/>
      <c r="S3204" s="244"/>
      <c r="T3204" s="244"/>
      <c r="U3204" s="244"/>
      <c r="V3204" s="244"/>
      <c r="W3204" s="244"/>
      <c r="X3204" s="244"/>
      <c r="Y3204" s="244"/>
      <c r="Z3204" s="244"/>
      <c r="AA3204" s="244"/>
      <c r="AB3204" s="244"/>
    </row>
    <row r="3205" spans="16:28" x14ac:dyDescent="0.25">
      <c r="P3205" s="244"/>
      <c r="Q3205" s="244"/>
      <c r="R3205" s="244"/>
      <c r="S3205" s="244"/>
      <c r="T3205" s="244"/>
      <c r="U3205" s="244"/>
      <c r="V3205" s="244"/>
      <c r="W3205" s="244"/>
      <c r="X3205" s="244"/>
      <c r="Y3205" s="244"/>
      <c r="Z3205" s="244"/>
      <c r="AA3205" s="244"/>
      <c r="AB3205" s="244"/>
    </row>
    <row r="3206" spans="16:28" x14ac:dyDescent="0.25">
      <c r="P3206" s="244"/>
      <c r="Q3206" s="244"/>
      <c r="R3206" s="244"/>
      <c r="S3206" s="244"/>
      <c r="T3206" s="244"/>
      <c r="U3206" s="244"/>
      <c r="V3206" s="244"/>
      <c r="W3206" s="244"/>
      <c r="X3206" s="244"/>
      <c r="Y3206" s="244"/>
      <c r="Z3206" s="244"/>
      <c r="AA3206" s="244"/>
      <c r="AB3206" s="244"/>
    </row>
    <row r="3207" spans="16:28" x14ac:dyDescent="0.25">
      <c r="P3207" s="244"/>
      <c r="Q3207" s="244"/>
      <c r="R3207" s="244"/>
      <c r="S3207" s="244"/>
      <c r="T3207" s="244"/>
      <c r="U3207" s="244"/>
      <c r="V3207" s="244"/>
      <c r="W3207" s="244"/>
      <c r="X3207" s="244"/>
      <c r="Y3207" s="244"/>
      <c r="Z3207" s="244"/>
      <c r="AA3207" s="244"/>
      <c r="AB3207" s="244"/>
    </row>
    <row r="3208" spans="16:28" x14ac:dyDescent="0.25">
      <c r="P3208" s="244"/>
      <c r="Q3208" s="244"/>
      <c r="R3208" s="244"/>
      <c r="S3208" s="244"/>
      <c r="T3208" s="244"/>
      <c r="U3208" s="244"/>
      <c r="V3208" s="244"/>
      <c r="W3208" s="244"/>
      <c r="X3208" s="244"/>
      <c r="Y3208" s="244"/>
      <c r="Z3208" s="244"/>
      <c r="AA3208" s="244"/>
      <c r="AB3208" s="244"/>
    </row>
    <row r="3209" spans="16:28" x14ac:dyDescent="0.25">
      <c r="P3209" s="244"/>
      <c r="Q3209" s="244"/>
      <c r="R3209" s="244"/>
      <c r="S3209" s="244"/>
      <c r="T3209" s="244"/>
      <c r="U3209" s="244"/>
      <c r="V3209" s="244"/>
      <c r="W3209" s="244"/>
      <c r="X3209" s="244"/>
      <c r="Y3209" s="244"/>
      <c r="Z3209" s="244"/>
      <c r="AA3209" s="244"/>
      <c r="AB3209" s="244"/>
    </row>
    <row r="3210" spans="16:28" x14ac:dyDescent="0.25">
      <c r="P3210" s="244"/>
      <c r="Q3210" s="244"/>
      <c r="R3210" s="244"/>
      <c r="S3210" s="244"/>
      <c r="T3210" s="244"/>
      <c r="U3210" s="244"/>
      <c r="V3210" s="244"/>
      <c r="W3210" s="244"/>
      <c r="X3210" s="244"/>
      <c r="Y3210" s="244"/>
      <c r="Z3210" s="244"/>
      <c r="AA3210" s="244"/>
      <c r="AB3210" s="244"/>
    </row>
    <row r="3211" spans="16:28" x14ac:dyDescent="0.25">
      <c r="P3211" s="244"/>
      <c r="Q3211" s="244"/>
      <c r="R3211" s="244"/>
      <c r="S3211" s="244"/>
      <c r="T3211" s="244"/>
      <c r="U3211" s="244"/>
      <c r="V3211" s="244"/>
      <c r="W3211" s="244"/>
      <c r="X3211" s="244"/>
      <c r="Y3211" s="244"/>
      <c r="Z3211" s="244"/>
      <c r="AA3211" s="244"/>
      <c r="AB3211" s="244"/>
    </row>
    <row r="3212" spans="16:28" x14ac:dyDescent="0.25">
      <c r="P3212" s="244"/>
      <c r="Q3212" s="244"/>
      <c r="R3212" s="244"/>
      <c r="S3212" s="244"/>
      <c r="T3212" s="244"/>
      <c r="U3212" s="244"/>
      <c r="V3212" s="244"/>
      <c r="W3212" s="244"/>
      <c r="X3212" s="244"/>
      <c r="Y3212" s="244"/>
      <c r="Z3212" s="244"/>
      <c r="AA3212" s="244"/>
      <c r="AB3212" s="244"/>
    </row>
    <row r="3213" spans="16:28" x14ac:dyDescent="0.25">
      <c r="P3213" s="244"/>
      <c r="Q3213" s="244"/>
      <c r="R3213" s="244"/>
      <c r="S3213" s="244"/>
      <c r="T3213" s="244"/>
      <c r="U3213" s="244"/>
      <c r="V3213" s="244"/>
      <c r="W3213" s="244"/>
      <c r="X3213" s="244"/>
      <c r="Y3213" s="244"/>
      <c r="Z3213" s="244"/>
      <c r="AA3213" s="244"/>
      <c r="AB3213" s="244"/>
    </row>
    <row r="3214" spans="16:28" x14ac:dyDescent="0.25">
      <c r="P3214" s="244"/>
      <c r="Q3214" s="244"/>
      <c r="R3214" s="244"/>
      <c r="S3214" s="244"/>
      <c r="T3214" s="244"/>
      <c r="U3214" s="244"/>
      <c r="V3214" s="244"/>
      <c r="W3214" s="244"/>
      <c r="X3214" s="244"/>
      <c r="Y3214" s="244"/>
      <c r="Z3214" s="244"/>
      <c r="AA3214" s="244"/>
      <c r="AB3214" s="244"/>
    </row>
    <row r="3215" spans="16:28" x14ac:dyDescent="0.25">
      <c r="P3215" s="244"/>
      <c r="Q3215" s="244"/>
      <c r="R3215" s="244"/>
      <c r="S3215" s="244"/>
      <c r="T3215" s="244"/>
      <c r="U3215" s="244"/>
      <c r="V3215" s="244"/>
      <c r="W3215" s="244"/>
      <c r="X3215" s="244"/>
      <c r="Y3215" s="244"/>
      <c r="Z3215" s="244"/>
      <c r="AA3215" s="244"/>
      <c r="AB3215" s="244"/>
    </row>
    <row r="3216" spans="16:28" x14ac:dyDescent="0.25">
      <c r="P3216" s="244"/>
      <c r="Q3216" s="244"/>
      <c r="R3216" s="244"/>
      <c r="S3216" s="244"/>
      <c r="T3216" s="244"/>
      <c r="U3216" s="244"/>
      <c r="V3216" s="244"/>
      <c r="W3216" s="244"/>
      <c r="X3216" s="244"/>
      <c r="Y3216" s="244"/>
      <c r="Z3216" s="244"/>
      <c r="AA3216" s="244"/>
      <c r="AB3216" s="244"/>
    </row>
    <row r="3217" spans="16:28" x14ac:dyDescent="0.25">
      <c r="P3217" s="244"/>
      <c r="Q3217" s="244"/>
      <c r="R3217" s="244"/>
      <c r="S3217" s="244"/>
      <c r="T3217" s="244"/>
      <c r="U3217" s="244"/>
      <c r="V3217" s="244"/>
      <c r="W3217" s="244"/>
      <c r="X3217" s="244"/>
      <c r="Y3217" s="244"/>
      <c r="Z3217" s="244"/>
      <c r="AA3217" s="244"/>
      <c r="AB3217" s="244"/>
    </row>
    <row r="3218" spans="16:28" x14ac:dyDescent="0.25">
      <c r="P3218" s="244"/>
      <c r="Q3218" s="244"/>
      <c r="R3218" s="244"/>
      <c r="S3218" s="244"/>
      <c r="T3218" s="244"/>
      <c r="U3218" s="244"/>
      <c r="V3218" s="244"/>
      <c r="W3218" s="244"/>
      <c r="X3218" s="244"/>
      <c r="Y3218" s="244"/>
      <c r="Z3218" s="244"/>
      <c r="AA3218" s="244"/>
      <c r="AB3218" s="244"/>
    </row>
    <row r="3219" spans="16:28" x14ac:dyDescent="0.25">
      <c r="P3219" s="244"/>
      <c r="Q3219" s="244"/>
      <c r="R3219" s="244"/>
      <c r="S3219" s="244"/>
      <c r="T3219" s="244"/>
      <c r="U3219" s="244"/>
      <c r="V3219" s="244"/>
      <c r="W3219" s="244"/>
      <c r="X3219" s="244"/>
      <c r="Y3219" s="244"/>
      <c r="Z3219" s="244"/>
      <c r="AA3219" s="244"/>
      <c r="AB3219" s="244"/>
    </row>
    <row r="3220" spans="16:28" x14ac:dyDescent="0.25">
      <c r="P3220" s="244"/>
      <c r="Q3220" s="244"/>
      <c r="R3220" s="244"/>
      <c r="S3220" s="244"/>
      <c r="T3220" s="244"/>
      <c r="U3220" s="244"/>
      <c r="V3220" s="244"/>
      <c r="W3220" s="244"/>
      <c r="X3220" s="244"/>
      <c r="Y3220" s="244"/>
      <c r="Z3220" s="244"/>
      <c r="AA3220" s="244"/>
      <c r="AB3220" s="244"/>
    </row>
    <row r="3221" spans="16:28" x14ac:dyDescent="0.25">
      <c r="P3221" s="244"/>
      <c r="Q3221" s="244"/>
      <c r="R3221" s="244"/>
      <c r="S3221" s="244"/>
      <c r="T3221" s="244"/>
      <c r="U3221" s="244"/>
      <c r="V3221" s="244"/>
      <c r="W3221" s="244"/>
      <c r="X3221" s="244"/>
      <c r="Y3221" s="244"/>
      <c r="Z3221" s="244"/>
      <c r="AA3221" s="244"/>
      <c r="AB3221" s="244"/>
    </row>
    <row r="3222" spans="16:28" x14ac:dyDescent="0.25">
      <c r="P3222" s="244"/>
      <c r="Q3222" s="244"/>
      <c r="R3222" s="244"/>
      <c r="S3222" s="244"/>
      <c r="T3222" s="244"/>
      <c r="U3222" s="244"/>
      <c r="V3222" s="244"/>
      <c r="W3222" s="244"/>
      <c r="X3222" s="244"/>
      <c r="Y3222" s="244"/>
      <c r="Z3222" s="244"/>
      <c r="AA3222" s="244"/>
      <c r="AB3222" s="244"/>
    </row>
    <row r="3223" spans="16:28" x14ac:dyDescent="0.25">
      <c r="P3223" s="244"/>
      <c r="Q3223" s="244"/>
      <c r="R3223" s="244"/>
      <c r="S3223" s="244"/>
      <c r="T3223" s="244"/>
      <c r="U3223" s="244"/>
      <c r="V3223" s="244"/>
      <c r="W3223" s="244"/>
      <c r="X3223" s="244"/>
      <c r="Y3223" s="244"/>
      <c r="Z3223" s="244"/>
      <c r="AA3223" s="244"/>
      <c r="AB3223" s="244"/>
    </row>
    <row r="3224" spans="16:28" x14ac:dyDescent="0.25">
      <c r="P3224" s="244"/>
      <c r="Q3224" s="244"/>
      <c r="R3224" s="244"/>
      <c r="S3224" s="244"/>
      <c r="T3224" s="244"/>
      <c r="U3224" s="244"/>
      <c r="V3224" s="244"/>
      <c r="W3224" s="244"/>
      <c r="X3224" s="244"/>
      <c r="Y3224" s="244"/>
      <c r="Z3224" s="244"/>
      <c r="AA3224" s="244"/>
      <c r="AB3224" s="244"/>
    </row>
    <row r="3225" spans="16:28" x14ac:dyDescent="0.25">
      <c r="P3225" s="244"/>
      <c r="Q3225" s="244"/>
      <c r="R3225" s="244"/>
      <c r="S3225" s="244"/>
      <c r="T3225" s="244"/>
      <c r="U3225" s="244"/>
      <c r="V3225" s="244"/>
      <c r="W3225" s="244"/>
      <c r="X3225" s="244"/>
      <c r="Y3225" s="244"/>
      <c r="Z3225" s="244"/>
      <c r="AA3225" s="244"/>
      <c r="AB3225" s="244"/>
    </row>
    <row r="3226" spans="16:28" x14ac:dyDescent="0.25">
      <c r="P3226" s="244"/>
      <c r="Q3226" s="244"/>
      <c r="R3226" s="244"/>
      <c r="S3226" s="244"/>
      <c r="T3226" s="244"/>
      <c r="U3226" s="244"/>
      <c r="V3226" s="244"/>
      <c r="W3226" s="244"/>
      <c r="X3226" s="244"/>
      <c r="Y3226" s="244"/>
      <c r="Z3226" s="244"/>
      <c r="AA3226" s="244"/>
      <c r="AB3226" s="244"/>
    </row>
    <row r="3227" spans="16:28" x14ac:dyDescent="0.25">
      <c r="P3227" s="244"/>
      <c r="Q3227" s="244"/>
      <c r="R3227" s="244"/>
      <c r="S3227" s="244"/>
      <c r="T3227" s="244"/>
      <c r="U3227" s="244"/>
      <c r="V3227" s="244"/>
      <c r="W3227" s="244"/>
      <c r="X3227" s="244"/>
      <c r="Y3227" s="244"/>
      <c r="Z3227" s="244"/>
      <c r="AA3227" s="244"/>
      <c r="AB3227" s="244"/>
    </row>
    <row r="3228" spans="16:28" x14ac:dyDescent="0.25">
      <c r="P3228" s="244"/>
      <c r="Q3228" s="244"/>
      <c r="R3228" s="244"/>
      <c r="S3228" s="244"/>
      <c r="T3228" s="244"/>
      <c r="U3228" s="244"/>
      <c r="V3228" s="244"/>
      <c r="W3228" s="244"/>
      <c r="X3228" s="244"/>
      <c r="Y3228" s="244"/>
      <c r="Z3228" s="244"/>
      <c r="AA3228" s="244"/>
      <c r="AB3228" s="244"/>
    </row>
    <row r="3229" spans="16:28" x14ac:dyDescent="0.25">
      <c r="P3229" s="244"/>
      <c r="Q3229" s="244"/>
      <c r="R3229" s="244"/>
      <c r="S3229" s="244"/>
      <c r="T3229" s="244"/>
      <c r="U3229" s="244"/>
      <c r="V3229" s="244"/>
      <c r="W3229" s="244"/>
      <c r="X3229" s="244"/>
      <c r="Y3229" s="244"/>
      <c r="Z3229" s="244"/>
      <c r="AA3229" s="244"/>
      <c r="AB3229" s="244"/>
    </row>
    <row r="3230" spans="16:28" x14ac:dyDescent="0.25">
      <c r="P3230" s="244"/>
      <c r="Q3230" s="244"/>
      <c r="R3230" s="244"/>
      <c r="S3230" s="244"/>
      <c r="T3230" s="244"/>
      <c r="U3230" s="244"/>
      <c r="V3230" s="244"/>
      <c r="W3230" s="244"/>
      <c r="X3230" s="244"/>
      <c r="Y3230" s="244"/>
      <c r="Z3230" s="244"/>
      <c r="AA3230" s="244"/>
      <c r="AB3230" s="244"/>
    </row>
    <row r="3231" spans="16:28" x14ac:dyDescent="0.25">
      <c r="P3231" s="244"/>
      <c r="Q3231" s="244"/>
      <c r="R3231" s="244"/>
      <c r="S3231" s="244"/>
      <c r="T3231" s="244"/>
      <c r="U3231" s="244"/>
      <c r="V3231" s="244"/>
      <c r="W3231" s="244"/>
      <c r="X3231" s="244"/>
      <c r="Y3231" s="244"/>
      <c r="Z3231" s="244"/>
      <c r="AA3231" s="244"/>
      <c r="AB3231" s="244"/>
    </row>
    <row r="3232" spans="16:28" x14ac:dyDescent="0.25">
      <c r="P3232" s="244"/>
      <c r="Q3232" s="244"/>
      <c r="R3232" s="244"/>
      <c r="S3232" s="244"/>
      <c r="T3232" s="244"/>
      <c r="U3232" s="244"/>
      <c r="V3232" s="244"/>
      <c r="W3232" s="244"/>
      <c r="X3232" s="244"/>
      <c r="Y3232" s="244"/>
      <c r="Z3232" s="244"/>
      <c r="AA3232" s="244"/>
      <c r="AB3232" s="244"/>
    </row>
    <row r="3233" spans="16:28" x14ac:dyDescent="0.25">
      <c r="P3233" s="244"/>
      <c r="Q3233" s="244"/>
      <c r="R3233" s="244"/>
      <c r="S3233" s="244"/>
      <c r="T3233" s="244"/>
      <c r="U3233" s="244"/>
      <c r="V3233" s="244"/>
      <c r="W3233" s="244"/>
      <c r="X3233" s="244"/>
      <c r="Y3233" s="244"/>
      <c r="Z3233" s="244"/>
      <c r="AA3233" s="244"/>
      <c r="AB3233" s="244"/>
    </row>
    <row r="3234" spans="16:28" x14ac:dyDescent="0.25">
      <c r="P3234" s="244"/>
      <c r="Q3234" s="244"/>
      <c r="R3234" s="244"/>
      <c r="S3234" s="244"/>
      <c r="T3234" s="244"/>
      <c r="U3234" s="244"/>
      <c r="V3234" s="244"/>
      <c r="W3234" s="244"/>
      <c r="X3234" s="244"/>
      <c r="Y3234" s="244"/>
      <c r="Z3234" s="244"/>
      <c r="AA3234" s="244"/>
      <c r="AB3234" s="244"/>
    </row>
    <row r="3235" spans="16:28" x14ac:dyDescent="0.25">
      <c r="P3235" s="244"/>
      <c r="Q3235" s="244"/>
      <c r="R3235" s="244"/>
      <c r="S3235" s="244"/>
      <c r="T3235" s="244"/>
      <c r="U3235" s="244"/>
      <c r="V3235" s="244"/>
      <c r="W3235" s="244"/>
      <c r="X3235" s="244"/>
      <c r="Y3235" s="244"/>
      <c r="Z3235" s="244"/>
      <c r="AA3235" s="244"/>
      <c r="AB3235" s="244"/>
    </row>
    <row r="3236" spans="16:28" x14ac:dyDescent="0.25">
      <c r="P3236" s="244"/>
      <c r="Q3236" s="244"/>
      <c r="R3236" s="244"/>
      <c r="S3236" s="244"/>
      <c r="T3236" s="244"/>
      <c r="U3236" s="244"/>
      <c r="V3236" s="244"/>
      <c r="W3236" s="244"/>
      <c r="X3236" s="244"/>
      <c r="Y3236" s="244"/>
      <c r="Z3236" s="244"/>
      <c r="AA3236" s="244"/>
      <c r="AB3236" s="244"/>
    </row>
    <row r="3237" spans="16:28" x14ac:dyDescent="0.25">
      <c r="P3237" s="244"/>
      <c r="Q3237" s="244"/>
      <c r="R3237" s="244"/>
      <c r="S3237" s="244"/>
      <c r="T3237" s="244"/>
      <c r="U3237" s="244"/>
      <c r="V3237" s="244"/>
      <c r="W3237" s="244"/>
      <c r="X3237" s="244"/>
      <c r="Y3237" s="244"/>
      <c r="Z3237" s="244"/>
      <c r="AA3237" s="244"/>
      <c r="AB3237" s="244"/>
    </row>
    <row r="3238" spans="16:28" x14ac:dyDescent="0.25">
      <c r="P3238" s="244"/>
      <c r="Q3238" s="244"/>
      <c r="R3238" s="244"/>
      <c r="S3238" s="244"/>
      <c r="T3238" s="244"/>
      <c r="U3238" s="244"/>
      <c r="V3238" s="244"/>
      <c r="W3238" s="244"/>
      <c r="X3238" s="244"/>
      <c r="Y3238" s="244"/>
      <c r="Z3238" s="244"/>
      <c r="AA3238" s="244"/>
      <c r="AB3238" s="244"/>
    </row>
    <row r="3239" spans="16:28" x14ac:dyDescent="0.25">
      <c r="P3239" s="244"/>
      <c r="Q3239" s="244"/>
      <c r="R3239" s="244"/>
      <c r="S3239" s="244"/>
      <c r="T3239" s="244"/>
      <c r="U3239" s="244"/>
      <c r="V3239" s="244"/>
      <c r="W3239" s="244"/>
      <c r="X3239" s="244"/>
      <c r="Y3239" s="244"/>
      <c r="Z3239" s="244"/>
      <c r="AA3239" s="244"/>
      <c r="AB3239" s="244"/>
    </row>
    <row r="3240" spans="16:28" x14ac:dyDescent="0.25">
      <c r="P3240" s="244"/>
      <c r="Q3240" s="244"/>
      <c r="R3240" s="244"/>
      <c r="S3240" s="244"/>
      <c r="T3240" s="244"/>
      <c r="U3240" s="244"/>
      <c r="V3240" s="244"/>
      <c r="W3240" s="244"/>
      <c r="X3240" s="244"/>
      <c r="Y3240" s="244"/>
      <c r="Z3240" s="244"/>
      <c r="AA3240" s="244"/>
      <c r="AB3240" s="244"/>
    </row>
    <row r="3241" spans="16:28" x14ac:dyDescent="0.25">
      <c r="P3241" s="244"/>
      <c r="Q3241" s="244"/>
      <c r="R3241" s="244"/>
      <c r="S3241" s="244"/>
      <c r="T3241" s="244"/>
      <c r="U3241" s="244"/>
      <c r="V3241" s="244"/>
      <c r="W3241" s="244"/>
      <c r="X3241" s="244"/>
      <c r="Y3241" s="244"/>
      <c r="Z3241" s="244"/>
      <c r="AA3241" s="244"/>
      <c r="AB3241" s="244"/>
    </row>
    <row r="3242" spans="16:28" x14ac:dyDescent="0.25">
      <c r="P3242" s="244"/>
      <c r="Q3242" s="244"/>
      <c r="R3242" s="244"/>
      <c r="S3242" s="244"/>
      <c r="T3242" s="244"/>
      <c r="U3242" s="244"/>
      <c r="V3242" s="244"/>
      <c r="W3242" s="244"/>
      <c r="X3242" s="244"/>
      <c r="Y3242" s="244"/>
      <c r="Z3242" s="244"/>
      <c r="AA3242" s="244"/>
      <c r="AB3242" s="244"/>
    </row>
    <row r="3243" spans="16:28" x14ac:dyDescent="0.25">
      <c r="P3243" s="244"/>
      <c r="Q3243" s="244"/>
      <c r="R3243" s="244"/>
      <c r="S3243" s="244"/>
      <c r="T3243" s="244"/>
      <c r="U3243" s="244"/>
      <c r="V3243" s="244"/>
      <c r="W3243" s="244"/>
      <c r="X3243" s="244"/>
      <c r="Y3243" s="244"/>
      <c r="Z3243" s="244"/>
      <c r="AA3243" s="244"/>
      <c r="AB3243" s="244"/>
    </row>
    <row r="3244" spans="16:28" x14ac:dyDescent="0.25">
      <c r="P3244" s="244"/>
      <c r="Q3244" s="244"/>
      <c r="R3244" s="244"/>
      <c r="S3244" s="244"/>
      <c r="T3244" s="244"/>
      <c r="U3244" s="244"/>
      <c r="V3244" s="244"/>
      <c r="W3244" s="244"/>
      <c r="X3244" s="244"/>
      <c r="Y3244" s="244"/>
      <c r="Z3244" s="244"/>
      <c r="AA3244" s="244"/>
      <c r="AB3244" s="244"/>
    </row>
    <row r="3245" spans="16:28" x14ac:dyDescent="0.25">
      <c r="P3245" s="244"/>
      <c r="Q3245" s="244"/>
      <c r="R3245" s="244"/>
      <c r="S3245" s="244"/>
      <c r="T3245" s="244"/>
      <c r="U3245" s="244"/>
      <c r="V3245" s="244"/>
      <c r="W3245" s="244"/>
      <c r="X3245" s="244"/>
      <c r="Y3245" s="244"/>
      <c r="Z3245" s="244"/>
      <c r="AA3245" s="244"/>
      <c r="AB3245" s="244"/>
    </row>
    <row r="3246" spans="16:28" x14ac:dyDescent="0.25">
      <c r="P3246" s="244"/>
      <c r="Q3246" s="244"/>
      <c r="R3246" s="244"/>
      <c r="S3246" s="244"/>
      <c r="T3246" s="244"/>
      <c r="U3246" s="244"/>
      <c r="V3246" s="244"/>
      <c r="W3246" s="244"/>
      <c r="X3246" s="244"/>
      <c r="Y3246" s="244"/>
      <c r="Z3246" s="244"/>
      <c r="AA3246" s="244"/>
      <c r="AB3246" s="244"/>
    </row>
    <row r="3247" spans="16:28" x14ac:dyDescent="0.25">
      <c r="P3247" s="244"/>
      <c r="Q3247" s="244"/>
      <c r="R3247" s="244"/>
      <c r="S3247" s="244"/>
      <c r="T3247" s="244"/>
      <c r="U3247" s="244"/>
      <c r="V3247" s="244"/>
      <c r="W3247" s="244"/>
      <c r="X3247" s="244"/>
      <c r="Y3247" s="244"/>
      <c r="Z3247" s="244"/>
      <c r="AA3247" s="244"/>
      <c r="AB3247" s="244"/>
    </row>
    <row r="3248" spans="16:28" x14ac:dyDescent="0.25">
      <c r="P3248" s="244"/>
      <c r="Q3248" s="244"/>
      <c r="R3248" s="244"/>
      <c r="S3248" s="244"/>
      <c r="T3248" s="244"/>
      <c r="U3248" s="244"/>
      <c r="V3248" s="244"/>
      <c r="W3248" s="244"/>
      <c r="X3248" s="244"/>
      <c r="Y3248" s="244"/>
      <c r="Z3248" s="244"/>
      <c r="AA3248" s="244"/>
      <c r="AB3248" s="244"/>
    </row>
    <row r="3249" spans="16:28" x14ac:dyDescent="0.25">
      <c r="P3249" s="244"/>
      <c r="Q3249" s="244"/>
      <c r="R3249" s="244"/>
      <c r="S3249" s="244"/>
      <c r="T3249" s="244"/>
      <c r="U3249" s="244"/>
      <c r="V3249" s="244"/>
      <c r="W3249" s="244"/>
      <c r="X3249" s="244"/>
      <c r="Y3249" s="244"/>
      <c r="Z3249" s="244"/>
      <c r="AA3249" s="244"/>
      <c r="AB3249" s="244"/>
    </row>
    <row r="3250" spans="16:28" x14ac:dyDescent="0.25">
      <c r="P3250" s="244"/>
      <c r="Q3250" s="244"/>
      <c r="R3250" s="244"/>
      <c r="S3250" s="244"/>
      <c r="T3250" s="244"/>
      <c r="U3250" s="244"/>
      <c r="V3250" s="244"/>
      <c r="W3250" s="244"/>
      <c r="X3250" s="244"/>
      <c r="Y3250" s="244"/>
      <c r="Z3250" s="244"/>
      <c r="AA3250" s="244"/>
      <c r="AB3250" s="244"/>
    </row>
    <row r="3251" spans="16:28" x14ac:dyDescent="0.25">
      <c r="P3251" s="244"/>
      <c r="Q3251" s="244"/>
      <c r="R3251" s="244"/>
      <c r="S3251" s="244"/>
      <c r="T3251" s="244"/>
      <c r="U3251" s="244"/>
      <c r="V3251" s="244"/>
      <c r="W3251" s="244"/>
      <c r="X3251" s="244"/>
      <c r="Y3251" s="244"/>
      <c r="Z3251" s="244"/>
      <c r="AA3251" s="244"/>
      <c r="AB3251" s="244"/>
    </row>
    <row r="3252" spans="16:28" x14ac:dyDescent="0.25">
      <c r="P3252" s="244"/>
      <c r="Q3252" s="244"/>
      <c r="R3252" s="244"/>
      <c r="S3252" s="244"/>
      <c r="T3252" s="244"/>
      <c r="U3252" s="244"/>
      <c r="V3252" s="244"/>
      <c r="W3252" s="244"/>
      <c r="X3252" s="244"/>
      <c r="Y3252" s="244"/>
      <c r="Z3252" s="244"/>
      <c r="AA3252" s="244"/>
      <c r="AB3252" s="244"/>
    </row>
    <row r="3253" spans="16:28" x14ac:dyDescent="0.25">
      <c r="P3253" s="244"/>
      <c r="Q3253" s="244"/>
      <c r="R3253" s="244"/>
      <c r="S3253" s="244"/>
      <c r="T3253" s="244"/>
      <c r="U3253" s="244"/>
      <c r="V3253" s="244"/>
      <c r="W3253" s="244"/>
      <c r="X3253" s="244"/>
      <c r="Y3253" s="244"/>
      <c r="Z3253" s="244"/>
      <c r="AA3253" s="244"/>
      <c r="AB3253" s="244"/>
    </row>
    <row r="3254" spans="16:28" x14ac:dyDescent="0.25">
      <c r="P3254" s="244"/>
      <c r="Q3254" s="244"/>
      <c r="R3254" s="244"/>
      <c r="S3254" s="244"/>
      <c r="T3254" s="244"/>
      <c r="U3254" s="244"/>
      <c r="V3254" s="244"/>
      <c r="W3254" s="244"/>
      <c r="X3254" s="244"/>
      <c r="Y3254" s="244"/>
      <c r="Z3254" s="244"/>
      <c r="AA3254" s="244"/>
      <c r="AB3254" s="244"/>
    </row>
    <row r="3255" spans="16:28" x14ac:dyDescent="0.25">
      <c r="P3255" s="244"/>
      <c r="Q3255" s="244"/>
      <c r="R3255" s="244"/>
      <c r="S3255" s="244"/>
      <c r="T3255" s="244"/>
      <c r="U3255" s="244"/>
      <c r="V3255" s="244"/>
      <c r="W3255" s="244"/>
      <c r="X3255" s="244"/>
      <c r="Y3255" s="244"/>
      <c r="Z3255" s="244"/>
      <c r="AA3255" s="244"/>
      <c r="AB3255" s="244"/>
    </row>
    <row r="3256" spans="16:28" x14ac:dyDescent="0.25">
      <c r="P3256" s="244"/>
      <c r="Q3256" s="244"/>
      <c r="R3256" s="244"/>
      <c r="S3256" s="244"/>
      <c r="T3256" s="244"/>
      <c r="U3256" s="244"/>
      <c r="V3256" s="244"/>
      <c r="W3256" s="244"/>
      <c r="X3256" s="244"/>
      <c r="Y3256" s="244"/>
      <c r="Z3256" s="244"/>
      <c r="AA3256" s="244"/>
      <c r="AB3256" s="244"/>
    </row>
    <row r="3257" spans="16:28" x14ac:dyDescent="0.25">
      <c r="P3257" s="244"/>
      <c r="Q3257" s="244"/>
      <c r="R3257" s="244"/>
      <c r="S3257" s="244"/>
      <c r="T3257" s="244"/>
      <c r="U3257" s="244"/>
      <c r="V3257" s="244"/>
      <c r="W3257" s="244"/>
      <c r="X3257" s="244"/>
      <c r="Y3257" s="244"/>
      <c r="Z3257" s="244"/>
      <c r="AA3257" s="244"/>
      <c r="AB3257" s="244"/>
    </row>
    <row r="3258" spans="16:28" x14ac:dyDescent="0.25">
      <c r="P3258" s="244"/>
      <c r="Q3258" s="244"/>
      <c r="R3258" s="244"/>
      <c r="S3258" s="244"/>
      <c r="T3258" s="244"/>
      <c r="U3258" s="244"/>
      <c r="V3258" s="244"/>
      <c r="W3258" s="244"/>
      <c r="X3258" s="244"/>
      <c r="Y3258" s="244"/>
      <c r="Z3258" s="244"/>
      <c r="AA3258" s="244"/>
      <c r="AB3258" s="244"/>
    </row>
    <row r="3259" spans="16:28" x14ac:dyDescent="0.25">
      <c r="P3259" s="244"/>
      <c r="Q3259" s="244"/>
      <c r="R3259" s="244"/>
      <c r="S3259" s="244"/>
      <c r="T3259" s="244"/>
      <c r="U3259" s="244"/>
      <c r="V3259" s="244"/>
      <c r="W3259" s="244"/>
      <c r="X3259" s="244"/>
      <c r="Y3259" s="244"/>
      <c r="Z3259" s="244"/>
      <c r="AA3259" s="244"/>
      <c r="AB3259" s="244"/>
    </row>
    <row r="3260" spans="16:28" x14ac:dyDescent="0.25">
      <c r="P3260" s="244"/>
      <c r="Q3260" s="244"/>
      <c r="R3260" s="244"/>
      <c r="S3260" s="244"/>
      <c r="T3260" s="244"/>
      <c r="U3260" s="244"/>
      <c r="V3260" s="244"/>
      <c r="W3260" s="244"/>
      <c r="X3260" s="244"/>
      <c r="Y3260" s="244"/>
      <c r="Z3260" s="244"/>
      <c r="AA3260" s="244"/>
      <c r="AB3260" s="244"/>
    </row>
    <row r="3261" spans="16:28" x14ac:dyDescent="0.25">
      <c r="P3261" s="244"/>
      <c r="Q3261" s="244"/>
      <c r="R3261" s="244"/>
      <c r="S3261" s="244"/>
      <c r="T3261" s="244"/>
      <c r="U3261" s="244"/>
      <c r="V3261" s="244"/>
      <c r="W3261" s="244"/>
      <c r="X3261" s="244"/>
      <c r="Y3261" s="244"/>
      <c r="Z3261" s="244"/>
      <c r="AA3261" s="244"/>
      <c r="AB3261" s="244"/>
    </row>
    <row r="3262" spans="16:28" x14ac:dyDescent="0.25">
      <c r="P3262" s="244"/>
      <c r="Q3262" s="244"/>
      <c r="R3262" s="244"/>
      <c r="S3262" s="244"/>
      <c r="T3262" s="244"/>
      <c r="U3262" s="244"/>
      <c r="V3262" s="244"/>
      <c r="W3262" s="244"/>
      <c r="X3262" s="244"/>
      <c r="Y3262" s="244"/>
      <c r="Z3262" s="244"/>
      <c r="AA3262" s="244"/>
      <c r="AB3262" s="244"/>
    </row>
    <row r="3263" spans="16:28" x14ac:dyDescent="0.25">
      <c r="P3263" s="244"/>
      <c r="Q3263" s="244"/>
      <c r="R3263" s="244"/>
      <c r="S3263" s="244"/>
      <c r="T3263" s="244"/>
      <c r="U3263" s="244"/>
      <c r="V3263" s="244"/>
      <c r="W3263" s="244"/>
      <c r="X3263" s="244"/>
      <c r="Y3263" s="244"/>
      <c r="Z3263" s="244"/>
      <c r="AA3263" s="244"/>
      <c r="AB3263" s="244"/>
    </row>
    <row r="3264" spans="16:28" x14ac:dyDescent="0.25">
      <c r="P3264" s="244"/>
      <c r="Q3264" s="244"/>
      <c r="R3264" s="244"/>
      <c r="S3264" s="244"/>
      <c r="T3264" s="244"/>
      <c r="U3264" s="244"/>
      <c r="V3264" s="244"/>
      <c r="W3264" s="244"/>
      <c r="X3264" s="244"/>
      <c r="Y3264" s="244"/>
      <c r="Z3264" s="244"/>
      <c r="AA3264" s="244"/>
      <c r="AB3264" s="244"/>
    </row>
    <row r="3265" spans="16:28" x14ac:dyDescent="0.25">
      <c r="P3265" s="244"/>
      <c r="Q3265" s="244"/>
      <c r="R3265" s="244"/>
      <c r="S3265" s="244"/>
      <c r="T3265" s="244"/>
      <c r="U3265" s="244"/>
      <c r="V3265" s="244"/>
      <c r="W3265" s="244"/>
      <c r="X3265" s="244"/>
      <c r="Y3265" s="244"/>
      <c r="Z3265" s="244"/>
      <c r="AA3265" s="244"/>
      <c r="AB3265" s="244"/>
    </row>
    <row r="3266" spans="16:28" x14ac:dyDescent="0.25">
      <c r="P3266" s="244"/>
      <c r="Q3266" s="244"/>
      <c r="R3266" s="244"/>
      <c r="S3266" s="244"/>
      <c r="T3266" s="244"/>
      <c r="U3266" s="244"/>
      <c r="V3266" s="244"/>
      <c r="W3266" s="244"/>
      <c r="X3266" s="244"/>
      <c r="Y3266" s="244"/>
      <c r="Z3266" s="244"/>
      <c r="AA3266" s="244"/>
      <c r="AB3266" s="244"/>
    </row>
    <row r="3267" spans="16:28" x14ac:dyDescent="0.25">
      <c r="P3267" s="244"/>
      <c r="Q3267" s="244"/>
      <c r="R3267" s="244"/>
      <c r="S3267" s="244"/>
      <c r="T3267" s="244"/>
      <c r="U3267" s="244"/>
      <c r="V3267" s="244"/>
      <c r="W3267" s="244"/>
      <c r="X3267" s="244"/>
      <c r="Y3267" s="244"/>
      <c r="Z3267" s="244"/>
      <c r="AA3267" s="244"/>
      <c r="AB3267" s="244"/>
    </row>
    <row r="3268" spans="16:28" x14ac:dyDescent="0.25">
      <c r="P3268" s="244"/>
      <c r="Q3268" s="244"/>
      <c r="R3268" s="244"/>
      <c r="S3268" s="244"/>
      <c r="T3268" s="244"/>
      <c r="U3268" s="244"/>
      <c r="V3268" s="244"/>
      <c r="W3268" s="244"/>
      <c r="X3268" s="244"/>
      <c r="Y3268" s="244"/>
      <c r="Z3268" s="244"/>
      <c r="AA3268" s="244"/>
      <c r="AB3268" s="244"/>
    </row>
    <row r="3269" spans="16:28" x14ac:dyDescent="0.25">
      <c r="P3269" s="244"/>
      <c r="Q3269" s="244"/>
      <c r="R3269" s="244"/>
      <c r="S3269" s="244"/>
      <c r="T3269" s="244"/>
      <c r="U3269" s="244"/>
      <c r="V3269" s="244"/>
      <c r="W3269" s="244"/>
      <c r="X3269" s="244"/>
      <c r="Y3269" s="244"/>
      <c r="Z3269" s="244"/>
      <c r="AA3269" s="244"/>
      <c r="AB3269" s="244"/>
    </row>
    <row r="3270" spans="16:28" x14ac:dyDescent="0.25">
      <c r="P3270" s="244"/>
      <c r="Q3270" s="244"/>
      <c r="R3270" s="244"/>
      <c r="S3270" s="244"/>
      <c r="T3270" s="244"/>
      <c r="U3270" s="244"/>
      <c r="V3270" s="244"/>
      <c r="W3270" s="244"/>
      <c r="X3270" s="244"/>
      <c r="Y3270" s="244"/>
      <c r="Z3270" s="244"/>
      <c r="AA3270" s="244"/>
      <c r="AB3270" s="244"/>
    </row>
    <row r="3271" spans="16:28" x14ac:dyDescent="0.25">
      <c r="P3271" s="244"/>
      <c r="Q3271" s="244"/>
      <c r="R3271" s="244"/>
      <c r="S3271" s="244"/>
      <c r="T3271" s="244"/>
      <c r="U3271" s="244"/>
      <c r="V3271" s="244"/>
      <c r="W3271" s="244"/>
      <c r="X3271" s="244"/>
      <c r="Y3271" s="244"/>
      <c r="Z3271" s="244"/>
      <c r="AA3271" s="244"/>
      <c r="AB3271" s="244"/>
    </row>
    <row r="3272" spans="16:28" x14ac:dyDescent="0.25">
      <c r="P3272" s="244"/>
      <c r="Q3272" s="244"/>
      <c r="R3272" s="244"/>
      <c r="S3272" s="244"/>
      <c r="T3272" s="244"/>
      <c r="U3272" s="244"/>
      <c r="V3272" s="244"/>
      <c r="W3272" s="244"/>
      <c r="X3272" s="244"/>
      <c r="Y3272" s="244"/>
      <c r="Z3272" s="244"/>
      <c r="AA3272" s="244"/>
      <c r="AB3272" s="244"/>
    </row>
    <row r="3273" spans="16:28" x14ac:dyDescent="0.25">
      <c r="P3273" s="244"/>
      <c r="Q3273" s="244"/>
      <c r="R3273" s="244"/>
      <c r="S3273" s="244"/>
      <c r="T3273" s="244"/>
      <c r="U3273" s="244"/>
      <c r="V3273" s="244"/>
      <c r="W3273" s="244"/>
      <c r="X3273" s="244"/>
      <c r="Y3273" s="244"/>
      <c r="Z3273" s="244"/>
      <c r="AA3273" s="244"/>
      <c r="AB3273" s="244"/>
    </row>
    <row r="3274" spans="16:28" x14ac:dyDescent="0.25">
      <c r="P3274" s="244"/>
      <c r="Q3274" s="244"/>
      <c r="R3274" s="244"/>
      <c r="S3274" s="244"/>
      <c r="T3274" s="244"/>
      <c r="U3274" s="244"/>
      <c r="V3274" s="244"/>
      <c r="W3274" s="244"/>
      <c r="X3274" s="244"/>
      <c r="Y3274" s="244"/>
      <c r="Z3274" s="244"/>
      <c r="AA3274" s="244"/>
      <c r="AB3274" s="244"/>
    </row>
    <row r="3275" spans="16:28" x14ac:dyDescent="0.25">
      <c r="P3275" s="244"/>
      <c r="Q3275" s="244"/>
      <c r="R3275" s="244"/>
      <c r="S3275" s="244"/>
      <c r="T3275" s="244"/>
      <c r="U3275" s="244"/>
      <c r="V3275" s="244"/>
      <c r="W3275" s="244"/>
      <c r="X3275" s="244"/>
      <c r="Y3275" s="244"/>
      <c r="Z3275" s="244"/>
      <c r="AA3275" s="244"/>
      <c r="AB3275" s="244"/>
    </row>
    <row r="3276" spans="16:28" x14ac:dyDescent="0.25">
      <c r="P3276" s="244"/>
      <c r="Q3276" s="244"/>
      <c r="R3276" s="244"/>
      <c r="S3276" s="244"/>
      <c r="T3276" s="244"/>
      <c r="U3276" s="244"/>
      <c r="V3276" s="244"/>
      <c r="W3276" s="244"/>
      <c r="X3276" s="244"/>
      <c r="Y3276" s="244"/>
      <c r="Z3276" s="244"/>
      <c r="AA3276" s="244"/>
      <c r="AB3276" s="244"/>
    </row>
    <row r="3277" spans="16:28" x14ac:dyDescent="0.25">
      <c r="P3277" s="244"/>
      <c r="Q3277" s="244"/>
      <c r="R3277" s="244"/>
      <c r="S3277" s="244"/>
      <c r="T3277" s="244"/>
      <c r="U3277" s="244"/>
      <c r="V3277" s="244"/>
      <c r="W3277" s="244"/>
      <c r="X3277" s="244"/>
      <c r="Y3277" s="244"/>
      <c r="Z3277" s="244"/>
      <c r="AA3277" s="244"/>
      <c r="AB3277" s="244"/>
    </row>
    <row r="3278" spans="16:28" x14ac:dyDescent="0.25">
      <c r="P3278" s="244"/>
      <c r="Q3278" s="244"/>
      <c r="R3278" s="244"/>
      <c r="S3278" s="244"/>
      <c r="T3278" s="244"/>
      <c r="U3278" s="244"/>
      <c r="V3278" s="244"/>
      <c r="W3278" s="244"/>
      <c r="X3278" s="244"/>
      <c r="Y3278" s="244"/>
      <c r="Z3278" s="244"/>
      <c r="AA3278" s="244"/>
      <c r="AB3278" s="244"/>
    </row>
    <row r="3279" spans="16:28" x14ac:dyDescent="0.25">
      <c r="P3279" s="244"/>
      <c r="Q3279" s="244"/>
      <c r="R3279" s="244"/>
      <c r="S3279" s="244"/>
      <c r="T3279" s="244"/>
      <c r="U3279" s="244"/>
      <c r="V3279" s="244"/>
      <c r="W3279" s="244"/>
      <c r="X3279" s="244"/>
      <c r="Y3279" s="244"/>
      <c r="Z3279" s="244"/>
      <c r="AA3279" s="244"/>
      <c r="AB3279" s="244"/>
    </row>
    <row r="3280" spans="16:28" x14ac:dyDescent="0.25">
      <c r="P3280" s="244"/>
      <c r="Q3280" s="244"/>
      <c r="R3280" s="244"/>
      <c r="S3280" s="244"/>
      <c r="T3280" s="244"/>
      <c r="U3280" s="244"/>
      <c r="V3280" s="244"/>
      <c r="W3280" s="244"/>
      <c r="X3280" s="244"/>
      <c r="Y3280" s="244"/>
      <c r="Z3280" s="244"/>
      <c r="AA3280" s="244"/>
      <c r="AB3280" s="244"/>
    </row>
    <row r="3281" spans="16:28" x14ac:dyDescent="0.25">
      <c r="P3281" s="244"/>
      <c r="Q3281" s="244"/>
      <c r="R3281" s="244"/>
      <c r="S3281" s="244"/>
      <c r="T3281" s="244"/>
      <c r="U3281" s="244"/>
      <c r="V3281" s="244"/>
      <c r="W3281" s="244"/>
      <c r="X3281" s="244"/>
      <c r="Y3281" s="244"/>
      <c r="Z3281" s="244"/>
      <c r="AA3281" s="244"/>
      <c r="AB3281" s="244"/>
    </row>
    <row r="3282" spans="16:28" x14ac:dyDescent="0.25">
      <c r="P3282" s="244"/>
      <c r="Q3282" s="244"/>
      <c r="R3282" s="244"/>
      <c r="S3282" s="244"/>
      <c r="T3282" s="244"/>
      <c r="U3282" s="244"/>
      <c r="V3282" s="244"/>
      <c r="W3282" s="244"/>
      <c r="X3282" s="244"/>
      <c r="Y3282" s="244"/>
      <c r="Z3282" s="244"/>
      <c r="AA3282" s="244"/>
      <c r="AB3282" s="244"/>
    </row>
    <row r="3283" spans="16:28" x14ac:dyDescent="0.25">
      <c r="P3283" s="244"/>
      <c r="Q3283" s="244"/>
      <c r="R3283" s="244"/>
      <c r="S3283" s="244"/>
      <c r="T3283" s="244"/>
      <c r="U3283" s="244"/>
      <c r="V3283" s="244"/>
      <c r="W3283" s="244"/>
      <c r="X3283" s="244"/>
      <c r="Y3283" s="244"/>
      <c r="Z3283" s="244"/>
      <c r="AA3283" s="244"/>
      <c r="AB3283" s="244"/>
    </row>
    <row r="3284" spans="16:28" x14ac:dyDescent="0.25">
      <c r="P3284" s="244"/>
      <c r="Q3284" s="244"/>
      <c r="R3284" s="244"/>
      <c r="S3284" s="244"/>
      <c r="T3284" s="244"/>
      <c r="U3284" s="244"/>
      <c r="V3284" s="244"/>
      <c r="W3284" s="244"/>
      <c r="X3284" s="244"/>
      <c r="Y3284" s="244"/>
      <c r="Z3284" s="244"/>
      <c r="AA3284" s="244"/>
      <c r="AB3284" s="244"/>
    </row>
    <row r="3285" spans="16:28" x14ac:dyDescent="0.25">
      <c r="P3285" s="244"/>
      <c r="Q3285" s="244"/>
      <c r="R3285" s="244"/>
      <c r="S3285" s="244"/>
      <c r="T3285" s="244"/>
      <c r="U3285" s="244"/>
      <c r="V3285" s="244"/>
      <c r="W3285" s="244"/>
      <c r="X3285" s="244"/>
      <c r="Y3285" s="244"/>
      <c r="Z3285" s="244"/>
      <c r="AA3285" s="244"/>
      <c r="AB3285" s="244"/>
    </row>
    <row r="3286" spans="16:28" x14ac:dyDescent="0.25">
      <c r="P3286" s="244"/>
      <c r="Q3286" s="244"/>
      <c r="R3286" s="244"/>
      <c r="S3286" s="244"/>
      <c r="T3286" s="244"/>
      <c r="U3286" s="244"/>
      <c r="V3286" s="244"/>
      <c r="W3286" s="244"/>
      <c r="X3286" s="244"/>
      <c r="Y3286" s="244"/>
      <c r="Z3286" s="244"/>
      <c r="AA3286" s="244"/>
      <c r="AB3286" s="244"/>
    </row>
    <row r="3287" spans="16:28" x14ac:dyDescent="0.25">
      <c r="P3287" s="244"/>
      <c r="Q3287" s="244"/>
      <c r="R3287" s="244"/>
      <c r="S3287" s="244"/>
      <c r="T3287" s="244"/>
      <c r="U3287" s="244"/>
      <c r="V3287" s="244"/>
      <c r="W3287" s="244"/>
      <c r="X3287" s="244"/>
      <c r="Y3287" s="244"/>
      <c r="Z3287" s="244"/>
      <c r="AA3287" s="244"/>
      <c r="AB3287" s="244"/>
    </row>
    <row r="3288" spans="16:28" x14ac:dyDescent="0.25">
      <c r="P3288" s="244"/>
      <c r="Q3288" s="244"/>
      <c r="R3288" s="244"/>
      <c r="S3288" s="244"/>
      <c r="T3288" s="244"/>
      <c r="U3288" s="244"/>
      <c r="V3288" s="244"/>
      <c r="W3288" s="244"/>
      <c r="X3288" s="244"/>
      <c r="Y3288" s="244"/>
      <c r="Z3288" s="244"/>
      <c r="AA3288" s="244"/>
      <c r="AB3288" s="244"/>
    </row>
    <row r="3289" spans="16:28" x14ac:dyDescent="0.25">
      <c r="P3289" s="244"/>
      <c r="Q3289" s="244"/>
      <c r="R3289" s="244"/>
      <c r="S3289" s="244"/>
      <c r="T3289" s="244"/>
      <c r="U3289" s="244"/>
      <c r="V3289" s="244"/>
      <c r="W3289" s="244"/>
      <c r="X3289" s="244"/>
      <c r="Y3289" s="244"/>
      <c r="Z3289" s="244"/>
      <c r="AA3289" s="244"/>
      <c r="AB3289" s="244"/>
    </row>
    <row r="3290" spans="16:28" x14ac:dyDescent="0.25">
      <c r="P3290" s="244"/>
      <c r="Q3290" s="244"/>
      <c r="R3290" s="244"/>
      <c r="S3290" s="244"/>
      <c r="T3290" s="244"/>
      <c r="U3290" s="244"/>
      <c r="V3290" s="244"/>
      <c r="W3290" s="244"/>
      <c r="X3290" s="244"/>
      <c r="Y3290" s="244"/>
      <c r="Z3290" s="244"/>
      <c r="AA3290" s="244"/>
      <c r="AB3290" s="244"/>
    </row>
    <row r="3291" spans="16:28" x14ac:dyDescent="0.25">
      <c r="P3291" s="244"/>
      <c r="Q3291" s="244"/>
      <c r="R3291" s="244"/>
      <c r="S3291" s="244"/>
      <c r="T3291" s="244"/>
      <c r="U3291" s="244"/>
      <c r="V3291" s="244"/>
      <c r="W3291" s="244"/>
      <c r="X3291" s="244"/>
      <c r="Y3291" s="244"/>
      <c r="Z3291" s="244"/>
      <c r="AA3291" s="244"/>
      <c r="AB3291" s="244"/>
    </row>
    <row r="3292" spans="16:28" x14ac:dyDescent="0.25">
      <c r="P3292" s="244"/>
      <c r="Q3292" s="244"/>
      <c r="R3292" s="244"/>
      <c r="S3292" s="244"/>
      <c r="T3292" s="244"/>
      <c r="U3292" s="244"/>
      <c r="V3292" s="244"/>
      <c r="W3292" s="244"/>
      <c r="X3292" s="244"/>
      <c r="Y3292" s="244"/>
      <c r="Z3292" s="244"/>
      <c r="AA3292" s="244"/>
      <c r="AB3292" s="244"/>
    </row>
    <row r="3293" spans="16:28" x14ac:dyDescent="0.25">
      <c r="P3293" s="244"/>
      <c r="Q3293" s="244"/>
      <c r="R3293" s="244"/>
      <c r="S3293" s="244"/>
      <c r="T3293" s="244"/>
      <c r="U3293" s="244"/>
      <c r="V3293" s="244"/>
      <c r="W3293" s="244"/>
      <c r="X3293" s="244"/>
      <c r="Y3293" s="244"/>
      <c r="Z3293" s="244"/>
      <c r="AA3293" s="244"/>
      <c r="AB3293" s="244"/>
    </row>
    <row r="3294" spans="16:28" x14ac:dyDescent="0.25">
      <c r="P3294" s="244"/>
      <c r="Q3294" s="244"/>
      <c r="R3294" s="244"/>
      <c r="S3294" s="244"/>
      <c r="T3294" s="244"/>
      <c r="U3294" s="244"/>
      <c r="V3294" s="244"/>
      <c r="W3294" s="244"/>
      <c r="X3294" s="244"/>
      <c r="Y3294" s="244"/>
      <c r="Z3294" s="244"/>
      <c r="AA3294" s="244"/>
      <c r="AB3294" s="244"/>
    </row>
    <row r="3295" spans="16:28" x14ac:dyDescent="0.25">
      <c r="P3295" s="244"/>
      <c r="Q3295" s="244"/>
      <c r="R3295" s="244"/>
      <c r="S3295" s="244"/>
      <c r="T3295" s="244"/>
      <c r="U3295" s="244"/>
      <c r="V3295" s="244"/>
      <c r="W3295" s="244"/>
      <c r="X3295" s="244"/>
      <c r="Y3295" s="244"/>
      <c r="Z3295" s="244"/>
      <c r="AA3295" s="244"/>
      <c r="AB3295" s="244"/>
    </row>
    <row r="3296" spans="16:28" x14ac:dyDescent="0.25">
      <c r="P3296" s="244"/>
      <c r="Q3296" s="244"/>
      <c r="R3296" s="244"/>
      <c r="S3296" s="244"/>
      <c r="T3296" s="244"/>
      <c r="U3296" s="244"/>
      <c r="V3296" s="244"/>
      <c r="W3296" s="244"/>
      <c r="X3296" s="244"/>
      <c r="Y3296" s="244"/>
      <c r="Z3296" s="244"/>
      <c r="AA3296" s="244"/>
      <c r="AB3296" s="244"/>
    </row>
    <row r="3297" spans="16:28" x14ac:dyDescent="0.25">
      <c r="P3297" s="244"/>
      <c r="Q3297" s="244"/>
      <c r="R3297" s="244"/>
      <c r="S3297" s="244"/>
      <c r="T3297" s="244"/>
      <c r="U3297" s="244"/>
      <c r="V3297" s="244"/>
      <c r="W3297" s="244"/>
      <c r="X3297" s="244"/>
      <c r="Y3297" s="244"/>
      <c r="Z3297" s="244"/>
      <c r="AA3297" s="244"/>
      <c r="AB3297" s="244"/>
    </row>
    <row r="3298" spans="16:28" x14ac:dyDescent="0.25">
      <c r="P3298" s="244"/>
      <c r="Q3298" s="244"/>
      <c r="R3298" s="244"/>
      <c r="S3298" s="244"/>
      <c r="T3298" s="244"/>
      <c r="U3298" s="244"/>
      <c r="V3298" s="244"/>
      <c r="W3298" s="244"/>
      <c r="X3298" s="244"/>
      <c r="Y3298" s="244"/>
      <c r="Z3298" s="244"/>
      <c r="AA3298" s="244"/>
      <c r="AB3298" s="244"/>
    </row>
    <row r="3299" spans="16:28" x14ac:dyDescent="0.25">
      <c r="P3299" s="244"/>
      <c r="Q3299" s="244"/>
      <c r="R3299" s="244"/>
      <c r="S3299" s="244"/>
      <c r="T3299" s="244"/>
      <c r="U3299" s="244"/>
      <c r="V3299" s="244"/>
      <c r="W3299" s="244"/>
      <c r="X3299" s="244"/>
      <c r="Y3299" s="244"/>
      <c r="Z3299" s="244"/>
      <c r="AA3299" s="244"/>
      <c r="AB3299" s="244"/>
    </row>
    <row r="3300" spans="16:28" x14ac:dyDescent="0.25">
      <c r="P3300" s="244"/>
      <c r="Q3300" s="244"/>
      <c r="R3300" s="244"/>
      <c r="S3300" s="244"/>
      <c r="T3300" s="244"/>
      <c r="U3300" s="244"/>
      <c r="V3300" s="244"/>
      <c r="W3300" s="244"/>
      <c r="X3300" s="244"/>
      <c r="Y3300" s="244"/>
      <c r="Z3300" s="244"/>
      <c r="AA3300" s="244"/>
      <c r="AB3300" s="244"/>
    </row>
    <row r="3301" spans="16:28" x14ac:dyDescent="0.25">
      <c r="P3301" s="244"/>
      <c r="Q3301" s="244"/>
      <c r="R3301" s="244"/>
      <c r="S3301" s="244"/>
      <c r="T3301" s="244"/>
      <c r="U3301" s="244"/>
      <c r="V3301" s="244"/>
      <c r="W3301" s="244"/>
      <c r="X3301" s="244"/>
      <c r="Y3301" s="244"/>
      <c r="Z3301" s="244"/>
      <c r="AA3301" s="244"/>
      <c r="AB3301" s="244"/>
    </row>
    <row r="3302" spans="16:28" x14ac:dyDescent="0.25">
      <c r="P3302" s="244"/>
      <c r="Q3302" s="244"/>
      <c r="R3302" s="244"/>
      <c r="S3302" s="244"/>
      <c r="T3302" s="244"/>
      <c r="U3302" s="244"/>
      <c r="V3302" s="244"/>
      <c r="W3302" s="244"/>
      <c r="X3302" s="244"/>
      <c r="Y3302" s="244"/>
      <c r="Z3302" s="244"/>
      <c r="AA3302" s="244"/>
      <c r="AB3302" s="244"/>
    </row>
    <row r="3303" spans="16:28" x14ac:dyDescent="0.25">
      <c r="P3303" s="244"/>
      <c r="Q3303" s="244"/>
      <c r="R3303" s="244"/>
      <c r="S3303" s="244"/>
      <c r="T3303" s="244"/>
      <c r="U3303" s="244"/>
      <c r="V3303" s="244"/>
      <c r="W3303" s="244"/>
      <c r="X3303" s="244"/>
      <c r="Y3303" s="244"/>
      <c r="Z3303" s="244"/>
      <c r="AA3303" s="244"/>
      <c r="AB3303" s="244"/>
    </row>
    <row r="3304" spans="16:28" x14ac:dyDescent="0.25">
      <c r="P3304" s="244"/>
      <c r="Q3304" s="244"/>
      <c r="R3304" s="244"/>
      <c r="S3304" s="244"/>
      <c r="T3304" s="244"/>
      <c r="U3304" s="244"/>
      <c r="V3304" s="244"/>
      <c r="W3304" s="244"/>
      <c r="X3304" s="244"/>
      <c r="Y3304" s="244"/>
      <c r="Z3304" s="244"/>
      <c r="AA3304" s="244"/>
      <c r="AB3304" s="244"/>
    </row>
    <row r="3305" spans="16:28" x14ac:dyDescent="0.25">
      <c r="P3305" s="244"/>
      <c r="Q3305" s="244"/>
      <c r="R3305" s="244"/>
      <c r="S3305" s="244"/>
      <c r="T3305" s="244"/>
      <c r="U3305" s="244"/>
      <c r="V3305" s="244"/>
      <c r="W3305" s="244"/>
      <c r="X3305" s="244"/>
      <c r="Y3305" s="244"/>
      <c r="Z3305" s="244"/>
      <c r="AA3305" s="244"/>
      <c r="AB3305" s="244"/>
    </row>
    <row r="3306" spans="16:28" x14ac:dyDescent="0.25">
      <c r="P3306" s="244"/>
      <c r="Q3306" s="244"/>
      <c r="R3306" s="244"/>
      <c r="S3306" s="244"/>
      <c r="T3306" s="244"/>
      <c r="U3306" s="244"/>
      <c r="V3306" s="244"/>
      <c r="W3306" s="244"/>
      <c r="X3306" s="244"/>
      <c r="Y3306" s="244"/>
      <c r="Z3306" s="244"/>
      <c r="AA3306" s="244"/>
      <c r="AB3306" s="244"/>
    </row>
    <row r="3307" spans="16:28" x14ac:dyDescent="0.25">
      <c r="P3307" s="244"/>
      <c r="Q3307" s="244"/>
      <c r="R3307" s="244"/>
      <c r="S3307" s="244"/>
      <c r="T3307" s="244"/>
      <c r="U3307" s="244"/>
      <c r="V3307" s="244"/>
      <c r="W3307" s="244"/>
      <c r="X3307" s="244"/>
      <c r="Y3307" s="244"/>
      <c r="Z3307" s="244"/>
      <c r="AA3307" s="244"/>
      <c r="AB3307" s="244"/>
    </row>
    <row r="3308" spans="16:28" x14ac:dyDescent="0.25">
      <c r="P3308" s="244"/>
      <c r="Q3308" s="244"/>
      <c r="R3308" s="244"/>
      <c r="S3308" s="244"/>
      <c r="T3308" s="244"/>
      <c r="U3308" s="244"/>
      <c r="V3308" s="244"/>
      <c r="W3308" s="244"/>
      <c r="X3308" s="244"/>
      <c r="Y3308" s="244"/>
      <c r="Z3308" s="244"/>
      <c r="AA3308" s="244"/>
      <c r="AB3308" s="244"/>
    </row>
    <row r="3309" spans="16:28" x14ac:dyDescent="0.25">
      <c r="P3309" s="244"/>
      <c r="Q3309" s="244"/>
      <c r="R3309" s="244"/>
      <c r="S3309" s="244"/>
      <c r="T3309" s="244"/>
      <c r="U3309" s="244"/>
      <c r="V3309" s="244"/>
      <c r="W3309" s="244"/>
      <c r="X3309" s="244"/>
      <c r="Y3309" s="244"/>
      <c r="Z3309" s="244"/>
      <c r="AA3309" s="244"/>
      <c r="AB3309" s="244"/>
    </row>
    <row r="3310" spans="16:28" x14ac:dyDescent="0.25">
      <c r="P3310" s="244"/>
      <c r="Q3310" s="244"/>
      <c r="R3310" s="244"/>
      <c r="S3310" s="244"/>
      <c r="T3310" s="244"/>
      <c r="U3310" s="244"/>
      <c r="V3310" s="244"/>
      <c r="W3310" s="244"/>
      <c r="X3310" s="244"/>
      <c r="Y3310" s="244"/>
      <c r="Z3310" s="244"/>
      <c r="AA3310" s="244"/>
      <c r="AB3310" s="244"/>
    </row>
    <row r="3311" spans="16:28" x14ac:dyDescent="0.25">
      <c r="P3311" s="244"/>
      <c r="Q3311" s="244"/>
      <c r="R3311" s="244"/>
      <c r="S3311" s="244"/>
      <c r="T3311" s="244"/>
      <c r="U3311" s="244"/>
      <c r="V3311" s="244"/>
      <c r="W3311" s="244"/>
      <c r="X3311" s="244"/>
      <c r="Y3311" s="244"/>
      <c r="Z3311" s="244"/>
      <c r="AA3311" s="244"/>
      <c r="AB3311" s="244"/>
    </row>
    <row r="3312" spans="16:28" x14ac:dyDescent="0.25">
      <c r="P3312" s="244"/>
      <c r="Q3312" s="244"/>
      <c r="R3312" s="244"/>
      <c r="S3312" s="244"/>
      <c r="T3312" s="244"/>
      <c r="U3312" s="244"/>
      <c r="V3312" s="244"/>
      <c r="W3312" s="244"/>
      <c r="X3312" s="244"/>
      <c r="Y3312" s="244"/>
      <c r="Z3312" s="244"/>
      <c r="AA3312" s="244"/>
      <c r="AB3312" s="244"/>
    </row>
    <row r="3313" spans="16:28" x14ac:dyDescent="0.25">
      <c r="P3313" s="244"/>
      <c r="Q3313" s="244"/>
      <c r="R3313" s="244"/>
      <c r="S3313" s="244"/>
      <c r="T3313" s="244"/>
      <c r="U3313" s="244"/>
      <c r="V3313" s="244"/>
      <c r="W3313" s="244"/>
      <c r="X3313" s="244"/>
      <c r="Y3313" s="244"/>
      <c r="Z3313" s="244"/>
      <c r="AA3313" s="244"/>
      <c r="AB3313" s="244"/>
    </row>
    <row r="3314" spans="16:28" x14ac:dyDescent="0.25">
      <c r="P3314" s="244"/>
      <c r="Q3314" s="244"/>
      <c r="R3314" s="244"/>
      <c r="S3314" s="244"/>
      <c r="T3314" s="244"/>
      <c r="U3314" s="244"/>
      <c r="V3314" s="244"/>
      <c r="W3314" s="244"/>
      <c r="X3314" s="244"/>
      <c r="Y3314" s="244"/>
      <c r="Z3314" s="244"/>
      <c r="AA3314" s="244"/>
      <c r="AB3314" s="244"/>
    </row>
    <row r="3315" spans="16:28" x14ac:dyDescent="0.25">
      <c r="P3315" s="244"/>
      <c r="Q3315" s="244"/>
      <c r="R3315" s="244"/>
      <c r="S3315" s="244"/>
      <c r="T3315" s="244"/>
      <c r="U3315" s="244"/>
      <c r="V3315" s="244"/>
      <c r="W3315" s="244"/>
      <c r="X3315" s="244"/>
      <c r="Y3315" s="244"/>
      <c r="Z3315" s="244"/>
      <c r="AA3315" s="244"/>
      <c r="AB3315" s="244"/>
    </row>
    <row r="3316" spans="16:28" x14ac:dyDescent="0.25">
      <c r="P3316" s="244"/>
      <c r="Q3316" s="244"/>
      <c r="R3316" s="244"/>
      <c r="S3316" s="244"/>
      <c r="T3316" s="244"/>
      <c r="U3316" s="244"/>
      <c r="V3316" s="244"/>
      <c r="W3316" s="244"/>
      <c r="X3316" s="244"/>
      <c r="Y3316" s="244"/>
      <c r="Z3316" s="244"/>
      <c r="AA3316" s="244"/>
      <c r="AB3316" s="244"/>
    </row>
    <row r="3317" spans="16:28" x14ac:dyDescent="0.25">
      <c r="P3317" s="244"/>
      <c r="Q3317" s="244"/>
      <c r="R3317" s="244"/>
      <c r="S3317" s="244"/>
      <c r="T3317" s="244"/>
      <c r="U3317" s="244"/>
      <c r="V3317" s="244"/>
      <c r="W3317" s="244"/>
      <c r="X3317" s="244"/>
      <c r="Y3317" s="244"/>
      <c r="Z3317" s="244"/>
      <c r="AA3317" s="244"/>
      <c r="AB3317" s="244"/>
    </row>
    <row r="3318" spans="16:28" x14ac:dyDescent="0.25">
      <c r="P3318" s="244"/>
      <c r="Q3318" s="244"/>
      <c r="R3318" s="244"/>
      <c r="S3318" s="244"/>
      <c r="T3318" s="244"/>
      <c r="U3318" s="244"/>
      <c r="V3318" s="244"/>
      <c r="W3318" s="244"/>
      <c r="X3318" s="244"/>
      <c r="Y3318" s="244"/>
      <c r="Z3318" s="244"/>
      <c r="AA3318" s="244"/>
      <c r="AB3318" s="244"/>
    </row>
    <row r="3319" spans="16:28" x14ac:dyDescent="0.25">
      <c r="P3319" s="244"/>
      <c r="Q3319" s="244"/>
      <c r="R3319" s="244"/>
      <c r="S3319" s="244"/>
      <c r="T3319" s="244"/>
      <c r="U3319" s="244"/>
      <c r="V3319" s="244"/>
      <c r="W3319" s="244"/>
      <c r="X3319" s="244"/>
      <c r="Y3319" s="244"/>
      <c r="Z3319" s="244"/>
      <c r="AA3319" s="244"/>
      <c r="AB3319" s="244"/>
    </row>
    <row r="3320" spans="16:28" x14ac:dyDescent="0.25">
      <c r="P3320" s="244"/>
      <c r="Q3320" s="244"/>
      <c r="R3320" s="244"/>
      <c r="S3320" s="244"/>
      <c r="T3320" s="244"/>
      <c r="U3320" s="244"/>
      <c r="V3320" s="244"/>
      <c r="W3320" s="244"/>
      <c r="X3320" s="244"/>
      <c r="Y3320" s="244"/>
      <c r="Z3320" s="244"/>
      <c r="AA3320" s="244"/>
      <c r="AB3320" s="244"/>
    </row>
    <row r="3321" spans="16:28" x14ac:dyDescent="0.25">
      <c r="P3321" s="244"/>
      <c r="Q3321" s="244"/>
      <c r="R3321" s="244"/>
      <c r="S3321" s="244"/>
      <c r="T3321" s="244"/>
      <c r="U3321" s="244"/>
      <c r="V3321" s="244"/>
      <c r="W3321" s="244"/>
      <c r="X3321" s="244"/>
      <c r="Y3321" s="244"/>
      <c r="Z3321" s="244"/>
      <c r="AA3321" s="244"/>
      <c r="AB3321" s="244"/>
    </row>
    <row r="3322" spans="16:28" x14ac:dyDescent="0.25">
      <c r="P3322" s="244"/>
      <c r="Q3322" s="244"/>
      <c r="R3322" s="244"/>
      <c r="S3322" s="244"/>
      <c r="T3322" s="244"/>
      <c r="U3322" s="244"/>
      <c r="V3322" s="244"/>
      <c r="W3322" s="244"/>
      <c r="X3322" s="244"/>
      <c r="Y3322" s="244"/>
      <c r="Z3322" s="244"/>
      <c r="AA3322" s="244"/>
      <c r="AB3322" s="244"/>
    </row>
    <row r="3323" spans="16:28" x14ac:dyDescent="0.25">
      <c r="P3323" s="244"/>
      <c r="Q3323" s="244"/>
      <c r="R3323" s="244"/>
      <c r="S3323" s="244"/>
      <c r="T3323" s="244"/>
      <c r="U3323" s="244"/>
      <c r="V3323" s="244"/>
      <c r="W3323" s="244"/>
      <c r="X3323" s="244"/>
      <c r="Y3323" s="244"/>
      <c r="Z3323" s="244"/>
      <c r="AA3323" s="244"/>
      <c r="AB3323" s="244"/>
    </row>
    <row r="3324" spans="16:28" x14ac:dyDescent="0.25">
      <c r="P3324" s="244"/>
      <c r="Q3324" s="244"/>
      <c r="R3324" s="244"/>
      <c r="S3324" s="244"/>
      <c r="T3324" s="244"/>
      <c r="U3324" s="244"/>
      <c r="V3324" s="244"/>
      <c r="W3324" s="244"/>
      <c r="X3324" s="244"/>
      <c r="Y3324" s="244"/>
      <c r="Z3324" s="244"/>
      <c r="AA3324" s="244"/>
      <c r="AB3324" s="244"/>
    </row>
    <row r="3325" spans="16:28" x14ac:dyDescent="0.25">
      <c r="P3325" s="244"/>
      <c r="Q3325" s="244"/>
      <c r="R3325" s="244"/>
      <c r="S3325" s="244"/>
      <c r="T3325" s="244"/>
      <c r="U3325" s="244"/>
      <c r="V3325" s="244"/>
      <c r="W3325" s="244"/>
      <c r="X3325" s="244"/>
      <c r="Y3325" s="244"/>
      <c r="Z3325" s="244"/>
      <c r="AA3325" s="244"/>
      <c r="AB3325" s="244"/>
    </row>
    <row r="3326" spans="16:28" x14ac:dyDescent="0.25">
      <c r="P3326" s="244"/>
      <c r="Q3326" s="244"/>
      <c r="R3326" s="244"/>
      <c r="S3326" s="244"/>
      <c r="T3326" s="244"/>
      <c r="U3326" s="244"/>
      <c r="V3326" s="244"/>
      <c r="W3326" s="244"/>
      <c r="X3326" s="244"/>
      <c r="Y3326" s="244"/>
      <c r="Z3326" s="244"/>
      <c r="AA3326" s="244"/>
      <c r="AB3326" s="244"/>
    </row>
    <row r="3327" spans="16:28" x14ac:dyDescent="0.25">
      <c r="P3327" s="244"/>
      <c r="Q3327" s="244"/>
      <c r="R3327" s="244"/>
      <c r="S3327" s="244"/>
      <c r="T3327" s="244"/>
      <c r="U3327" s="244"/>
      <c r="V3327" s="244"/>
      <c r="W3327" s="244"/>
      <c r="X3327" s="244"/>
      <c r="Y3327" s="244"/>
      <c r="Z3327" s="244"/>
      <c r="AA3327" s="244"/>
      <c r="AB3327" s="244"/>
    </row>
    <row r="3328" spans="16:28" x14ac:dyDescent="0.25">
      <c r="P3328" s="244"/>
      <c r="Q3328" s="244"/>
      <c r="R3328" s="244"/>
      <c r="S3328" s="244"/>
      <c r="T3328" s="244"/>
      <c r="U3328" s="244"/>
      <c r="V3328" s="244"/>
      <c r="W3328" s="244"/>
      <c r="X3328" s="244"/>
      <c r="Y3328" s="244"/>
      <c r="Z3328" s="244"/>
      <c r="AA3328" s="244"/>
      <c r="AB3328" s="244"/>
    </row>
    <row r="3329" spans="16:28" x14ac:dyDescent="0.25">
      <c r="P3329" s="244"/>
      <c r="Q3329" s="244"/>
      <c r="R3329" s="244"/>
      <c r="S3329" s="244"/>
      <c r="T3329" s="244"/>
      <c r="U3329" s="244"/>
      <c r="V3329" s="244"/>
      <c r="W3329" s="244"/>
      <c r="X3329" s="244"/>
      <c r="Y3329" s="244"/>
      <c r="Z3329" s="244"/>
      <c r="AA3329" s="244"/>
      <c r="AB3329" s="244"/>
    </row>
    <row r="3330" spans="16:28" x14ac:dyDescent="0.25">
      <c r="P3330" s="244"/>
      <c r="Q3330" s="244"/>
      <c r="R3330" s="244"/>
      <c r="S3330" s="244"/>
      <c r="T3330" s="244"/>
      <c r="U3330" s="244"/>
      <c r="V3330" s="244"/>
      <c r="W3330" s="244"/>
      <c r="X3330" s="244"/>
      <c r="Y3330" s="244"/>
      <c r="Z3330" s="244"/>
      <c r="AA3330" s="244"/>
      <c r="AB3330" s="244"/>
    </row>
    <row r="3331" spans="16:28" x14ac:dyDescent="0.25">
      <c r="P3331" s="244"/>
      <c r="Q3331" s="244"/>
      <c r="R3331" s="244"/>
      <c r="S3331" s="244"/>
      <c r="T3331" s="244"/>
      <c r="U3331" s="244"/>
      <c r="V3331" s="244"/>
      <c r="W3331" s="244"/>
      <c r="X3331" s="244"/>
      <c r="Y3331" s="244"/>
      <c r="Z3331" s="244"/>
      <c r="AA3331" s="244"/>
      <c r="AB3331" s="244"/>
    </row>
    <row r="3332" spans="16:28" x14ac:dyDescent="0.25">
      <c r="P3332" s="244"/>
      <c r="Q3332" s="244"/>
      <c r="R3332" s="244"/>
      <c r="S3332" s="244"/>
      <c r="T3332" s="244"/>
      <c r="U3332" s="244"/>
      <c r="V3332" s="244"/>
      <c r="W3332" s="244"/>
      <c r="X3332" s="244"/>
      <c r="Y3332" s="244"/>
      <c r="Z3332" s="244"/>
      <c r="AA3332" s="244"/>
      <c r="AB3332" s="244"/>
    </row>
    <row r="3333" spans="16:28" x14ac:dyDescent="0.25">
      <c r="P3333" s="244"/>
      <c r="Q3333" s="244"/>
      <c r="R3333" s="244"/>
      <c r="S3333" s="244"/>
      <c r="T3333" s="244"/>
      <c r="U3333" s="244"/>
      <c r="V3333" s="244"/>
      <c r="W3333" s="244"/>
      <c r="X3333" s="244"/>
      <c r="Y3333" s="244"/>
      <c r="Z3333" s="244"/>
      <c r="AA3333" s="244"/>
      <c r="AB3333" s="244"/>
    </row>
    <row r="3334" spans="16:28" x14ac:dyDescent="0.25">
      <c r="P3334" s="244"/>
      <c r="Q3334" s="244"/>
      <c r="R3334" s="244"/>
      <c r="S3334" s="244"/>
      <c r="T3334" s="244"/>
      <c r="U3334" s="244"/>
      <c r="V3334" s="244"/>
      <c r="W3334" s="244"/>
      <c r="X3334" s="244"/>
      <c r="Y3334" s="244"/>
      <c r="Z3334" s="244"/>
      <c r="AA3334" s="244"/>
      <c r="AB3334" s="244"/>
    </row>
    <row r="3335" spans="16:28" x14ac:dyDescent="0.25">
      <c r="P3335" s="244"/>
      <c r="Q3335" s="244"/>
      <c r="R3335" s="244"/>
      <c r="S3335" s="244"/>
      <c r="T3335" s="244"/>
      <c r="U3335" s="244"/>
      <c r="V3335" s="244"/>
      <c r="W3335" s="244"/>
      <c r="X3335" s="244"/>
      <c r="Y3335" s="244"/>
      <c r="Z3335" s="244"/>
      <c r="AA3335" s="244"/>
      <c r="AB3335" s="244"/>
    </row>
    <row r="3336" spans="16:28" x14ac:dyDescent="0.25">
      <c r="P3336" s="244"/>
      <c r="Q3336" s="244"/>
      <c r="R3336" s="244"/>
      <c r="S3336" s="244"/>
      <c r="T3336" s="244"/>
      <c r="U3336" s="244"/>
      <c r="V3336" s="244"/>
      <c r="W3336" s="244"/>
      <c r="X3336" s="244"/>
      <c r="Y3336" s="244"/>
      <c r="Z3336" s="244"/>
      <c r="AA3336" s="244"/>
      <c r="AB3336" s="244"/>
    </row>
    <row r="3337" spans="16:28" x14ac:dyDescent="0.25">
      <c r="P3337" s="244"/>
      <c r="Q3337" s="244"/>
      <c r="R3337" s="244"/>
      <c r="S3337" s="244"/>
      <c r="T3337" s="244"/>
      <c r="U3337" s="244"/>
      <c r="V3337" s="244"/>
      <c r="W3337" s="244"/>
      <c r="X3337" s="244"/>
      <c r="Y3337" s="244"/>
      <c r="Z3337" s="244"/>
      <c r="AA3337" s="244"/>
      <c r="AB3337" s="244"/>
    </row>
    <row r="3338" spans="16:28" x14ac:dyDescent="0.25">
      <c r="P3338" s="244"/>
      <c r="Q3338" s="244"/>
      <c r="R3338" s="244"/>
      <c r="S3338" s="244"/>
      <c r="T3338" s="244"/>
      <c r="U3338" s="244"/>
      <c r="V3338" s="244"/>
      <c r="W3338" s="244"/>
      <c r="X3338" s="244"/>
      <c r="Y3338" s="244"/>
      <c r="Z3338" s="244"/>
      <c r="AA3338" s="244"/>
      <c r="AB3338" s="244"/>
    </row>
    <row r="3339" spans="16:28" x14ac:dyDescent="0.25">
      <c r="P3339" s="244"/>
      <c r="Q3339" s="244"/>
      <c r="R3339" s="244"/>
      <c r="S3339" s="244"/>
      <c r="T3339" s="244"/>
      <c r="U3339" s="244"/>
      <c r="V3339" s="244"/>
      <c r="W3339" s="244"/>
      <c r="X3339" s="244"/>
      <c r="Y3339" s="244"/>
      <c r="Z3339" s="244"/>
      <c r="AA3339" s="244"/>
      <c r="AB3339" s="244"/>
    </row>
    <row r="3340" spans="16:28" x14ac:dyDescent="0.25">
      <c r="P3340" s="244"/>
      <c r="Q3340" s="244"/>
      <c r="R3340" s="244"/>
      <c r="S3340" s="244"/>
      <c r="T3340" s="244"/>
      <c r="U3340" s="244"/>
      <c r="V3340" s="244"/>
      <c r="W3340" s="244"/>
      <c r="X3340" s="244"/>
      <c r="Y3340" s="244"/>
      <c r="Z3340" s="244"/>
      <c r="AA3340" s="244"/>
      <c r="AB3340" s="244"/>
    </row>
    <row r="3341" spans="16:28" x14ac:dyDescent="0.25">
      <c r="P3341" s="244"/>
      <c r="Q3341" s="244"/>
      <c r="R3341" s="244"/>
      <c r="S3341" s="244"/>
      <c r="T3341" s="244"/>
      <c r="U3341" s="244"/>
      <c r="V3341" s="244"/>
      <c r="W3341" s="244"/>
      <c r="X3341" s="244"/>
      <c r="Y3341" s="244"/>
      <c r="Z3341" s="244"/>
      <c r="AA3341" s="244"/>
      <c r="AB3341" s="244"/>
    </row>
    <row r="3342" spans="16:28" x14ac:dyDescent="0.25">
      <c r="P3342" s="244"/>
      <c r="Q3342" s="244"/>
      <c r="R3342" s="244"/>
      <c r="S3342" s="244"/>
      <c r="T3342" s="244"/>
      <c r="U3342" s="244"/>
      <c r="V3342" s="244"/>
      <c r="W3342" s="244"/>
      <c r="X3342" s="244"/>
      <c r="Y3342" s="244"/>
      <c r="Z3342" s="244"/>
      <c r="AA3342" s="244"/>
      <c r="AB3342" s="244"/>
    </row>
    <row r="3343" spans="16:28" x14ac:dyDescent="0.25">
      <c r="P3343" s="244"/>
      <c r="Q3343" s="244"/>
      <c r="R3343" s="244"/>
      <c r="S3343" s="244"/>
      <c r="T3343" s="244"/>
      <c r="U3343" s="244"/>
      <c r="V3343" s="244"/>
      <c r="W3343" s="244"/>
      <c r="X3343" s="244"/>
      <c r="Y3343" s="244"/>
      <c r="Z3343" s="244"/>
      <c r="AA3343" s="244"/>
      <c r="AB3343" s="244"/>
    </row>
    <row r="3344" spans="16:28" x14ac:dyDescent="0.25">
      <c r="P3344" s="244"/>
      <c r="Q3344" s="244"/>
      <c r="R3344" s="244"/>
      <c r="S3344" s="244"/>
      <c r="T3344" s="244"/>
      <c r="U3344" s="244"/>
      <c r="V3344" s="244"/>
      <c r="W3344" s="244"/>
      <c r="X3344" s="244"/>
      <c r="Y3344" s="244"/>
      <c r="Z3344" s="244"/>
      <c r="AA3344" s="244"/>
      <c r="AB3344" s="244"/>
    </row>
    <row r="3345" spans="16:28" x14ac:dyDescent="0.25">
      <c r="P3345" s="244"/>
      <c r="Q3345" s="244"/>
      <c r="R3345" s="244"/>
      <c r="S3345" s="244"/>
      <c r="T3345" s="244"/>
      <c r="U3345" s="244"/>
      <c r="V3345" s="244"/>
      <c r="W3345" s="244"/>
      <c r="X3345" s="244"/>
      <c r="Y3345" s="244"/>
      <c r="Z3345" s="244"/>
      <c r="AA3345" s="244"/>
      <c r="AB3345" s="244"/>
    </row>
    <row r="3346" spans="16:28" x14ac:dyDescent="0.25">
      <c r="P3346" s="244"/>
      <c r="Q3346" s="244"/>
      <c r="R3346" s="244"/>
      <c r="S3346" s="244"/>
      <c r="T3346" s="244"/>
      <c r="U3346" s="244"/>
      <c r="V3346" s="244"/>
      <c r="W3346" s="244"/>
      <c r="X3346" s="244"/>
      <c r="Y3346" s="244"/>
      <c r="Z3346" s="244"/>
      <c r="AA3346" s="244"/>
      <c r="AB3346" s="244"/>
    </row>
    <row r="3347" spans="16:28" x14ac:dyDescent="0.25">
      <c r="P3347" s="244"/>
      <c r="Q3347" s="244"/>
      <c r="R3347" s="244"/>
      <c r="S3347" s="244"/>
      <c r="T3347" s="244"/>
      <c r="U3347" s="244"/>
      <c r="V3347" s="244"/>
      <c r="W3347" s="244"/>
      <c r="X3347" s="244"/>
      <c r="Y3347" s="244"/>
      <c r="Z3347" s="244"/>
      <c r="AA3347" s="244"/>
      <c r="AB3347" s="244"/>
    </row>
    <row r="3348" spans="16:28" x14ac:dyDescent="0.25">
      <c r="P3348" s="244"/>
      <c r="Q3348" s="244"/>
      <c r="R3348" s="244"/>
      <c r="S3348" s="244"/>
      <c r="T3348" s="244"/>
      <c r="U3348" s="244"/>
      <c r="V3348" s="244"/>
      <c r="W3348" s="244"/>
      <c r="X3348" s="244"/>
      <c r="Y3348" s="244"/>
      <c r="Z3348" s="244"/>
      <c r="AA3348" s="244"/>
      <c r="AB3348" s="244"/>
    </row>
    <row r="3349" spans="16:28" x14ac:dyDescent="0.25">
      <c r="P3349" s="244"/>
      <c r="Q3349" s="244"/>
      <c r="R3349" s="244"/>
      <c r="S3349" s="244"/>
      <c r="T3349" s="244"/>
      <c r="U3349" s="244"/>
      <c r="V3349" s="244"/>
      <c r="W3349" s="244"/>
      <c r="X3349" s="244"/>
      <c r="Y3349" s="244"/>
      <c r="Z3349" s="244"/>
      <c r="AA3349" s="244"/>
      <c r="AB3349" s="244"/>
    </row>
    <row r="3350" spans="16:28" x14ac:dyDescent="0.25">
      <c r="P3350" s="244"/>
      <c r="Q3350" s="244"/>
      <c r="R3350" s="244"/>
      <c r="S3350" s="244"/>
      <c r="T3350" s="244"/>
      <c r="U3350" s="244"/>
      <c r="V3350" s="244"/>
      <c r="W3350" s="244"/>
      <c r="X3350" s="244"/>
      <c r="Y3350" s="244"/>
      <c r="Z3350" s="244"/>
      <c r="AA3350" s="244"/>
      <c r="AB3350" s="244"/>
    </row>
    <row r="3351" spans="16:28" x14ac:dyDescent="0.25">
      <c r="P3351" s="244"/>
      <c r="Q3351" s="244"/>
      <c r="R3351" s="244"/>
      <c r="S3351" s="244"/>
      <c r="T3351" s="244"/>
      <c r="U3351" s="244"/>
      <c r="V3351" s="244"/>
      <c r="W3351" s="244"/>
      <c r="X3351" s="244"/>
      <c r="Y3351" s="244"/>
      <c r="Z3351" s="244"/>
      <c r="AA3351" s="244"/>
      <c r="AB3351" s="244"/>
    </row>
    <row r="3352" spans="16:28" x14ac:dyDescent="0.25">
      <c r="P3352" s="244"/>
      <c r="Q3352" s="244"/>
      <c r="R3352" s="244"/>
      <c r="S3352" s="244"/>
      <c r="T3352" s="244"/>
      <c r="U3352" s="244"/>
      <c r="V3352" s="244"/>
      <c r="W3352" s="244"/>
      <c r="X3352" s="244"/>
      <c r="Y3352" s="244"/>
      <c r="Z3352" s="244"/>
      <c r="AA3352" s="244"/>
      <c r="AB3352" s="244"/>
    </row>
    <row r="3353" spans="16:28" x14ac:dyDescent="0.25">
      <c r="P3353" s="244"/>
      <c r="Q3353" s="244"/>
      <c r="R3353" s="244"/>
      <c r="S3353" s="244"/>
      <c r="T3353" s="244"/>
      <c r="U3353" s="244"/>
      <c r="V3353" s="244"/>
      <c r="W3353" s="244"/>
      <c r="X3353" s="244"/>
      <c r="Y3353" s="244"/>
      <c r="Z3353" s="244"/>
      <c r="AA3353" s="244"/>
      <c r="AB3353" s="244"/>
    </row>
    <row r="3354" spans="16:28" x14ac:dyDescent="0.25">
      <c r="P3354" s="244"/>
      <c r="Q3354" s="244"/>
      <c r="R3354" s="244"/>
      <c r="S3354" s="244"/>
      <c r="T3354" s="244"/>
      <c r="U3354" s="244"/>
      <c r="V3354" s="244"/>
      <c r="W3354" s="244"/>
      <c r="X3354" s="244"/>
      <c r="Y3354" s="244"/>
      <c r="Z3354" s="244"/>
      <c r="AA3354" s="244"/>
      <c r="AB3354" s="244"/>
    </row>
    <row r="3355" spans="16:28" x14ac:dyDescent="0.25">
      <c r="P3355" s="244"/>
      <c r="Q3355" s="244"/>
      <c r="R3355" s="244"/>
      <c r="S3355" s="244"/>
      <c r="T3355" s="244"/>
      <c r="U3355" s="244"/>
      <c r="V3355" s="244"/>
      <c r="W3355" s="244"/>
      <c r="X3355" s="244"/>
      <c r="Y3355" s="244"/>
      <c r="Z3355" s="244"/>
      <c r="AA3355" s="244"/>
      <c r="AB3355" s="244"/>
    </row>
    <row r="3356" spans="16:28" x14ac:dyDescent="0.25">
      <c r="P3356" s="244"/>
      <c r="Q3356" s="244"/>
      <c r="R3356" s="244"/>
      <c r="S3356" s="244"/>
      <c r="T3356" s="244"/>
      <c r="U3356" s="244"/>
      <c r="V3356" s="244"/>
      <c r="W3356" s="244"/>
      <c r="X3356" s="244"/>
      <c r="Y3356" s="244"/>
      <c r="Z3356" s="244"/>
      <c r="AA3356" s="244"/>
      <c r="AB3356" s="244"/>
    </row>
    <row r="3357" spans="16:28" x14ac:dyDescent="0.25">
      <c r="P3357" s="244"/>
      <c r="Q3357" s="244"/>
      <c r="R3357" s="244"/>
      <c r="S3357" s="244"/>
      <c r="T3357" s="244"/>
      <c r="U3357" s="244"/>
      <c r="V3357" s="244"/>
      <c r="W3357" s="244"/>
      <c r="X3357" s="244"/>
      <c r="Y3357" s="244"/>
      <c r="Z3357" s="244"/>
      <c r="AA3357" s="244"/>
      <c r="AB3357" s="244"/>
    </row>
    <row r="3358" spans="16:28" x14ac:dyDescent="0.25">
      <c r="P3358" s="244"/>
      <c r="Q3358" s="244"/>
      <c r="R3358" s="244"/>
      <c r="S3358" s="244"/>
      <c r="T3358" s="244"/>
      <c r="U3358" s="244"/>
      <c r="V3358" s="244"/>
      <c r="W3358" s="244"/>
      <c r="X3358" s="244"/>
      <c r="Y3358" s="244"/>
      <c r="Z3358" s="244"/>
      <c r="AA3358" s="244"/>
      <c r="AB3358" s="244"/>
    </row>
    <row r="3359" spans="16:28" x14ac:dyDescent="0.25">
      <c r="P3359" s="244"/>
      <c r="Q3359" s="244"/>
      <c r="R3359" s="244"/>
      <c r="S3359" s="244"/>
      <c r="T3359" s="244"/>
      <c r="U3359" s="244"/>
      <c r="V3359" s="244"/>
      <c r="W3359" s="244"/>
      <c r="X3359" s="244"/>
      <c r="Y3359" s="244"/>
      <c r="Z3359" s="244"/>
      <c r="AA3359" s="244"/>
      <c r="AB3359" s="244"/>
    </row>
    <row r="3360" spans="16:28" x14ac:dyDescent="0.25">
      <c r="P3360" s="244"/>
      <c r="Q3360" s="244"/>
      <c r="R3360" s="244"/>
      <c r="S3360" s="244"/>
      <c r="T3360" s="244"/>
      <c r="U3360" s="244"/>
      <c r="V3360" s="244"/>
      <c r="W3360" s="244"/>
      <c r="X3360" s="244"/>
      <c r="Y3360" s="244"/>
      <c r="Z3360" s="244"/>
      <c r="AA3360" s="244"/>
      <c r="AB3360" s="244"/>
    </row>
    <row r="3361" spans="16:28" x14ac:dyDescent="0.25">
      <c r="P3361" s="244"/>
      <c r="Q3361" s="244"/>
      <c r="R3361" s="244"/>
      <c r="S3361" s="244"/>
      <c r="T3361" s="244"/>
      <c r="U3361" s="244"/>
      <c r="V3361" s="244"/>
      <c r="W3361" s="244"/>
      <c r="X3361" s="244"/>
      <c r="Y3361" s="244"/>
      <c r="Z3361" s="244"/>
      <c r="AA3361" s="244"/>
      <c r="AB3361" s="244"/>
    </row>
    <row r="3362" spans="16:28" x14ac:dyDescent="0.25">
      <c r="P3362" s="244"/>
      <c r="Q3362" s="244"/>
      <c r="R3362" s="244"/>
      <c r="S3362" s="244"/>
      <c r="T3362" s="244"/>
      <c r="U3362" s="244"/>
      <c r="V3362" s="244"/>
      <c r="W3362" s="244"/>
      <c r="X3362" s="244"/>
      <c r="Y3362" s="244"/>
      <c r="Z3362" s="244"/>
      <c r="AA3362" s="244"/>
      <c r="AB3362" s="244"/>
    </row>
    <row r="3363" spans="16:28" x14ac:dyDescent="0.25">
      <c r="P3363" s="244"/>
      <c r="Q3363" s="244"/>
      <c r="R3363" s="244"/>
      <c r="S3363" s="244"/>
      <c r="T3363" s="244"/>
      <c r="U3363" s="244"/>
      <c r="V3363" s="244"/>
      <c r="W3363" s="244"/>
      <c r="X3363" s="244"/>
      <c r="Y3363" s="244"/>
      <c r="Z3363" s="244"/>
      <c r="AA3363" s="244"/>
      <c r="AB3363" s="244"/>
    </row>
    <row r="3364" spans="16:28" x14ac:dyDescent="0.25">
      <c r="P3364" s="244"/>
      <c r="Q3364" s="244"/>
      <c r="R3364" s="244"/>
      <c r="S3364" s="244"/>
      <c r="T3364" s="244"/>
      <c r="U3364" s="244"/>
      <c r="V3364" s="244"/>
      <c r="W3364" s="244"/>
      <c r="X3364" s="244"/>
      <c r="Y3364" s="244"/>
      <c r="Z3364" s="244"/>
      <c r="AA3364" s="244"/>
      <c r="AB3364" s="244"/>
    </row>
    <row r="3365" spans="16:28" x14ac:dyDescent="0.25">
      <c r="P3365" s="244"/>
      <c r="Q3365" s="244"/>
      <c r="R3365" s="244"/>
      <c r="S3365" s="244"/>
      <c r="T3365" s="244"/>
      <c r="U3365" s="244"/>
      <c r="V3365" s="244"/>
      <c r="W3365" s="244"/>
      <c r="X3365" s="244"/>
      <c r="Y3365" s="244"/>
      <c r="Z3365" s="244"/>
      <c r="AA3365" s="244"/>
      <c r="AB3365" s="244"/>
    </row>
    <row r="3366" spans="16:28" x14ac:dyDescent="0.25">
      <c r="P3366" s="244"/>
      <c r="Q3366" s="244"/>
      <c r="R3366" s="244"/>
      <c r="S3366" s="244"/>
      <c r="T3366" s="244"/>
      <c r="U3366" s="244"/>
      <c r="V3366" s="244"/>
      <c r="W3366" s="244"/>
      <c r="X3366" s="244"/>
      <c r="Y3366" s="244"/>
      <c r="Z3366" s="244"/>
      <c r="AA3366" s="244"/>
      <c r="AB3366" s="244"/>
    </row>
    <row r="3367" spans="16:28" x14ac:dyDescent="0.25">
      <c r="P3367" s="244"/>
      <c r="Q3367" s="244"/>
      <c r="R3367" s="244"/>
      <c r="S3367" s="244"/>
      <c r="T3367" s="244"/>
      <c r="U3367" s="244"/>
      <c r="V3367" s="244"/>
      <c r="W3367" s="244"/>
      <c r="X3367" s="244"/>
      <c r="Y3367" s="244"/>
      <c r="Z3367" s="244"/>
      <c r="AA3367" s="244"/>
      <c r="AB3367" s="244"/>
    </row>
    <row r="3368" spans="16:28" x14ac:dyDescent="0.25">
      <c r="P3368" s="244"/>
      <c r="Q3368" s="244"/>
      <c r="R3368" s="244"/>
      <c r="S3368" s="244"/>
      <c r="T3368" s="244"/>
      <c r="U3368" s="244"/>
      <c r="V3368" s="244"/>
      <c r="W3368" s="244"/>
      <c r="X3368" s="244"/>
      <c r="Y3368" s="244"/>
      <c r="Z3368" s="244"/>
      <c r="AA3368" s="244"/>
      <c r="AB3368" s="244"/>
    </row>
    <row r="3369" spans="16:28" x14ac:dyDescent="0.25">
      <c r="P3369" s="244"/>
      <c r="Q3369" s="244"/>
      <c r="R3369" s="244"/>
      <c r="S3369" s="244"/>
      <c r="T3369" s="244"/>
      <c r="U3369" s="244"/>
      <c r="V3369" s="244"/>
      <c r="W3369" s="244"/>
      <c r="X3369" s="244"/>
      <c r="Y3369" s="244"/>
      <c r="Z3369" s="244"/>
      <c r="AA3369" s="244"/>
      <c r="AB3369" s="244"/>
    </row>
    <row r="3370" spans="16:28" x14ac:dyDescent="0.25">
      <c r="P3370" s="244"/>
      <c r="Q3370" s="244"/>
      <c r="R3370" s="244"/>
      <c r="S3370" s="244"/>
      <c r="T3370" s="244"/>
      <c r="U3370" s="244"/>
      <c r="V3370" s="244"/>
      <c r="W3370" s="244"/>
      <c r="X3370" s="244"/>
      <c r="Y3370" s="244"/>
      <c r="Z3370" s="244"/>
      <c r="AA3370" s="244"/>
      <c r="AB3370" s="244"/>
    </row>
    <row r="3371" spans="16:28" x14ac:dyDescent="0.25">
      <c r="P3371" s="244"/>
      <c r="Q3371" s="244"/>
      <c r="R3371" s="244"/>
      <c r="S3371" s="244"/>
      <c r="T3371" s="244"/>
      <c r="U3371" s="244"/>
      <c r="V3371" s="244"/>
      <c r="W3371" s="244"/>
      <c r="X3371" s="244"/>
      <c r="Y3371" s="244"/>
      <c r="Z3371" s="244"/>
      <c r="AA3371" s="244"/>
      <c r="AB3371" s="244"/>
    </row>
    <row r="3372" spans="16:28" x14ac:dyDescent="0.25">
      <c r="P3372" s="244"/>
      <c r="Q3372" s="244"/>
      <c r="R3372" s="244"/>
      <c r="S3372" s="244"/>
      <c r="T3372" s="244"/>
      <c r="U3372" s="244"/>
      <c r="V3372" s="244"/>
      <c r="W3372" s="244"/>
      <c r="X3372" s="244"/>
      <c r="Y3372" s="244"/>
      <c r="Z3372" s="244"/>
      <c r="AA3372" s="244"/>
      <c r="AB3372" s="244"/>
    </row>
    <row r="3373" spans="16:28" x14ac:dyDescent="0.25">
      <c r="P3373" s="244"/>
      <c r="Q3373" s="244"/>
      <c r="R3373" s="244"/>
      <c r="S3373" s="244"/>
      <c r="T3373" s="244"/>
      <c r="U3373" s="244"/>
      <c r="V3373" s="244"/>
      <c r="W3373" s="244"/>
      <c r="X3373" s="244"/>
      <c r="Y3373" s="244"/>
      <c r="Z3373" s="244"/>
      <c r="AA3373" s="244"/>
      <c r="AB3373" s="244"/>
    </row>
    <row r="3374" spans="16:28" x14ac:dyDescent="0.25">
      <c r="P3374" s="244"/>
      <c r="Q3374" s="244"/>
      <c r="R3374" s="244"/>
      <c r="S3374" s="244"/>
      <c r="T3374" s="244"/>
      <c r="U3374" s="244"/>
      <c r="V3374" s="244"/>
      <c r="W3374" s="244"/>
      <c r="X3374" s="244"/>
      <c r="Y3374" s="244"/>
      <c r="Z3374" s="244"/>
      <c r="AA3374" s="244"/>
      <c r="AB3374" s="244"/>
    </row>
    <row r="3375" spans="16:28" x14ac:dyDescent="0.25">
      <c r="P3375" s="244"/>
      <c r="Q3375" s="244"/>
      <c r="R3375" s="244"/>
      <c r="S3375" s="244"/>
      <c r="T3375" s="244"/>
      <c r="U3375" s="244"/>
      <c r="V3375" s="244"/>
      <c r="W3375" s="244"/>
      <c r="X3375" s="244"/>
      <c r="Y3375" s="244"/>
      <c r="Z3375" s="244"/>
      <c r="AA3375" s="244"/>
      <c r="AB3375" s="244"/>
    </row>
    <row r="3376" spans="16:28" x14ac:dyDescent="0.25">
      <c r="P3376" s="244"/>
      <c r="Q3376" s="244"/>
      <c r="R3376" s="244"/>
      <c r="S3376" s="244"/>
      <c r="T3376" s="244"/>
      <c r="U3376" s="244"/>
      <c r="V3376" s="244"/>
      <c r="W3376" s="244"/>
      <c r="X3376" s="244"/>
      <c r="Y3376" s="244"/>
      <c r="Z3376" s="244"/>
      <c r="AA3376" s="244"/>
      <c r="AB3376" s="244"/>
    </row>
    <row r="3377" spans="16:28" x14ac:dyDescent="0.25">
      <c r="P3377" s="244"/>
      <c r="Q3377" s="244"/>
      <c r="R3377" s="244"/>
      <c r="S3377" s="244"/>
      <c r="T3377" s="244"/>
      <c r="U3377" s="244"/>
      <c r="V3377" s="244"/>
      <c r="W3377" s="244"/>
      <c r="X3377" s="244"/>
      <c r="Y3377" s="244"/>
      <c r="Z3377" s="244"/>
      <c r="AA3377" s="244"/>
      <c r="AB3377" s="244"/>
    </row>
    <row r="3378" spans="16:28" x14ac:dyDescent="0.25">
      <c r="P3378" s="244"/>
      <c r="Q3378" s="244"/>
      <c r="R3378" s="244"/>
      <c r="S3378" s="244"/>
      <c r="T3378" s="244"/>
      <c r="U3378" s="244"/>
      <c r="V3378" s="244"/>
      <c r="W3378" s="244"/>
      <c r="X3378" s="244"/>
      <c r="Y3378" s="244"/>
      <c r="Z3378" s="244"/>
      <c r="AA3378" s="244"/>
      <c r="AB3378" s="244"/>
    </row>
    <row r="3379" spans="16:28" x14ac:dyDescent="0.25">
      <c r="P3379" s="244"/>
      <c r="Q3379" s="244"/>
      <c r="R3379" s="244"/>
      <c r="S3379" s="244"/>
      <c r="T3379" s="244"/>
      <c r="U3379" s="244"/>
      <c r="V3379" s="244"/>
      <c r="W3379" s="244"/>
      <c r="X3379" s="244"/>
      <c r="Y3379" s="244"/>
      <c r="Z3379" s="244"/>
      <c r="AA3379" s="244"/>
      <c r="AB3379" s="244"/>
    </row>
    <row r="3380" spans="16:28" x14ac:dyDescent="0.25">
      <c r="P3380" s="244"/>
      <c r="Q3380" s="244"/>
      <c r="R3380" s="244"/>
      <c r="S3380" s="244"/>
      <c r="T3380" s="244"/>
      <c r="U3380" s="244"/>
      <c r="V3380" s="244"/>
      <c r="W3380" s="244"/>
      <c r="X3380" s="244"/>
      <c r="Y3380" s="244"/>
      <c r="Z3380" s="244"/>
      <c r="AA3380" s="244"/>
      <c r="AB3380" s="244"/>
    </row>
    <row r="3381" spans="16:28" x14ac:dyDescent="0.25">
      <c r="P3381" s="244"/>
      <c r="Q3381" s="244"/>
      <c r="R3381" s="244"/>
      <c r="S3381" s="244"/>
      <c r="T3381" s="244"/>
      <c r="U3381" s="244"/>
      <c r="V3381" s="244"/>
      <c r="W3381" s="244"/>
      <c r="X3381" s="244"/>
      <c r="Y3381" s="244"/>
      <c r="Z3381" s="244"/>
      <c r="AA3381" s="244"/>
      <c r="AB3381" s="244"/>
    </row>
    <row r="3382" spans="16:28" x14ac:dyDescent="0.25">
      <c r="P3382" s="244"/>
      <c r="Q3382" s="244"/>
      <c r="R3382" s="244"/>
      <c r="S3382" s="244"/>
      <c r="T3382" s="244"/>
      <c r="U3382" s="244"/>
      <c r="V3382" s="244"/>
      <c r="W3382" s="244"/>
      <c r="X3382" s="244"/>
      <c r="Y3382" s="244"/>
      <c r="Z3382" s="244"/>
      <c r="AA3382" s="244"/>
      <c r="AB3382" s="244"/>
    </row>
    <row r="3383" spans="16:28" x14ac:dyDescent="0.25">
      <c r="P3383" s="244"/>
      <c r="Q3383" s="244"/>
      <c r="R3383" s="244"/>
      <c r="S3383" s="244"/>
      <c r="T3383" s="244"/>
      <c r="U3383" s="244"/>
      <c r="V3383" s="244"/>
      <c r="W3383" s="244"/>
      <c r="X3383" s="244"/>
      <c r="Y3383" s="244"/>
      <c r="Z3383" s="244"/>
      <c r="AA3383" s="244"/>
      <c r="AB3383" s="244"/>
    </row>
    <row r="3384" spans="16:28" x14ac:dyDescent="0.25">
      <c r="P3384" s="244"/>
      <c r="Q3384" s="244"/>
      <c r="R3384" s="244"/>
      <c r="S3384" s="244"/>
      <c r="T3384" s="244"/>
      <c r="U3384" s="244"/>
      <c r="V3384" s="244"/>
      <c r="W3384" s="244"/>
      <c r="X3384" s="244"/>
      <c r="Y3384" s="244"/>
      <c r="Z3384" s="244"/>
      <c r="AA3384" s="244"/>
      <c r="AB3384" s="244"/>
    </row>
    <row r="3385" spans="16:28" x14ac:dyDescent="0.25">
      <c r="P3385" s="244"/>
      <c r="Q3385" s="244"/>
      <c r="R3385" s="244"/>
      <c r="S3385" s="244"/>
      <c r="T3385" s="244"/>
      <c r="U3385" s="244"/>
      <c r="V3385" s="244"/>
      <c r="W3385" s="244"/>
      <c r="X3385" s="244"/>
      <c r="Y3385" s="244"/>
      <c r="Z3385" s="244"/>
      <c r="AA3385" s="244"/>
      <c r="AB3385" s="244"/>
    </row>
    <row r="3386" spans="16:28" x14ac:dyDescent="0.25">
      <c r="P3386" s="244"/>
      <c r="Q3386" s="244"/>
      <c r="R3386" s="244"/>
      <c r="S3386" s="244"/>
      <c r="T3386" s="244"/>
      <c r="U3386" s="244"/>
      <c r="V3386" s="244"/>
      <c r="W3386" s="244"/>
      <c r="X3386" s="244"/>
      <c r="Y3386" s="244"/>
      <c r="Z3386" s="244"/>
      <c r="AA3386" s="244"/>
      <c r="AB3386" s="244"/>
    </row>
    <row r="3387" spans="16:28" x14ac:dyDescent="0.25">
      <c r="P3387" s="244"/>
      <c r="Q3387" s="244"/>
      <c r="R3387" s="244"/>
      <c r="S3387" s="244"/>
      <c r="T3387" s="244"/>
      <c r="U3387" s="244"/>
      <c r="V3387" s="244"/>
      <c r="W3387" s="244"/>
      <c r="X3387" s="244"/>
      <c r="Y3387" s="244"/>
      <c r="Z3387" s="244"/>
      <c r="AA3387" s="244"/>
      <c r="AB3387" s="244"/>
    </row>
    <row r="3388" spans="16:28" x14ac:dyDescent="0.25">
      <c r="P3388" s="244"/>
      <c r="Q3388" s="244"/>
      <c r="R3388" s="244"/>
      <c r="S3388" s="244"/>
      <c r="T3388" s="244"/>
      <c r="U3388" s="244"/>
      <c r="V3388" s="244"/>
      <c r="W3388" s="244"/>
      <c r="X3388" s="244"/>
      <c r="Y3388" s="244"/>
      <c r="Z3388" s="244"/>
      <c r="AA3388" s="244"/>
      <c r="AB3388" s="244"/>
    </row>
    <row r="3389" spans="16:28" x14ac:dyDescent="0.25">
      <c r="P3389" s="244"/>
      <c r="Q3389" s="244"/>
      <c r="R3389" s="244"/>
      <c r="S3389" s="244"/>
      <c r="T3389" s="244"/>
      <c r="U3389" s="244"/>
      <c r="V3389" s="244"/>
      <c r="W3389" s="244"/>
      <c r="X3389" s="244"/>
      <c r="Y3389" s="244"/>
      <c r="Z3389" s="244"/>
      <c r="AA3389" s="244"/>
      <c r="AB3389" s="244"/>
    </row>
    <row r="3390" spans="16:28" x14ac:dyDescent="0.25">
      <c r="P3390" s="244"/>
      <c r="Q3390" s="244"/>
      <c r="R3390" s="244"/>
      <c r="S3390" s="244"/>
      <c r="T3390" s="244"/>
      <c r="U3390" s="244"/>
      <c r="V3390" s="244"/>
      <c r="W3390" s="244"/>
      <c r="X3390" s="244"/>
      <c r="Y3390" s="244"/>
      <c r="Z3390" s="244"/>
      <c r="AA3390" s="244"/>
      <c r="AB3390" s="244"/>
    </row>
    <row r="3391" spans="16:28" x14ac:dyDescent="0.25">
      <c r="P3391" s="244"/>
      <c r="Q3391" s="244"/>
      <c r="R3391" s="244"/>
      <c r="S3391" s="244"/>
      <c r="T3391" s="244"/>
      <c r="U3391" s="244"/>
      <c r="V3391" s="244"/>
      <c r="W3391" s="244"/>
      <c r="X3391" s="244"/>
      <c r="Y3391" s="244"/>
      <c r="Z3391" s="244"/>
      <c r="AA3391" s="244"/>
      <c r="AB3391" s="244"/>
    </row>
    <row r="3392" spans="16:28" x14ac:dyDescent="0.25">
      <c r="P3392" s="244"/>
      <c r="Q3392" s="244"/>
      <c r="R3392" s="244"/>
      <c r="S3392" s="244"/>
      <c r="T3392" s="244"/>
      <c r="U3392" s="244"/>
      <c r="V3392" s="244"/>
      <c r="W3392" s="244"/>
      <c r="X3392" s="244"/>
      <c r="Y3392" s="244"/>
      <c r="Z3392" s="244"/>
      <c r="AA3392" s="244"/>
      <c r="AB3392" s="244"/>
    </row>
    <row r="3393" spans="16:28" x14ac:dyDescent="0.25">
      <c r="P3393" s="244"/>
      <c r="Q3393" s="244"/>
      <c r="R3393" s="244"/>
      <c r="S3393" s="244"/>
      <c r="T3393" s="244"/>
      <c r="U3393" s="244"/>
      <c r="V3393" s="244"/>
      <c r="W3393" s="244"/>
      <c r="X3393" s="244"/>
      <c r="Y3393" s="244"/>
      <c r="Z3393" s="244"/>
      <c r="AA3393" s="244"/>
      <c r="AB3393" s="244"/>
    </row>
    <row r="3394" spans="16:28" x14ac:dyDescent="0.25">
      <c r="P3394" s="244"/>
      <c r="Q3394" s="244"/>
      <c r="R3394" s="244"/>
      <c r="S3394" s="244"/>
      <c r="T3394" s="244"/>
      <c r="U3394" s="244"/>
      <c r="V3394" s="244"/>
      <c r="W3394" s="244"/>
      <c r="X3394" s="244"/>
      <c r="Y3394" s="244"/>
      <c r="Z3394" s="244"/>
      <c r="AA3394" s="244"/>
      <c r="AB3394" s="244"/>
    </row>
    <row r="3395" spans="16:28" x14ac:dyDescent="0.25">
      <c r="P3395" s="244"/>
      <c r="Q3395" s="244"/>
      <c r="R3395" s="244"/>
      <c r="S3395" s="244"/>
      <c r="T3395" s="244"/>
      <c r="U3395" s="244"/>
      <c r="V3395" s="244"/>
      <c r="W3395" s="244"/>
      <c r="X3395" s="244"/>
      <c r="Y3395" s="244"/>
      <c r="Z3395" s="244"/>
      <c r="AA3395" s="244"/>
      <c r="AB3395" s="244"/>
    </row>
    <row r="3396" spans="16:28" x14ac:dyDescent="0.25">
      <c r="P3396" s="244"/>
      <c r="Q3396" s="244"/>
      <c r="R3396" s="244"/>
      <c r="S3396" s="244"/>
      <c r="T3396" s="244"/>
      <c r="U3396" s="244"/>
      <c r="V3396" s="244"/>
      <c r="W3396" s="244"/>
      <c r="X3396" s="244"/>
      <c r="Y3396" s="244"/>
      <c r="Z3396" s="244"/>
      <c r="AA3396" s="244"/>
      <c r="AB3396" s="244"/>
    </row>
    <row r="3397" spans="16:28" x14ac:dyDescent="0.25">
      <c r="P3397" s="244"/>
      <c r="Q3397" s="244"/>
      <c r="R3397" s="244"/>
      <c r="S3397" s="244"/>
      <c r="T3397" s="244"/>
      <c r="U3397" s="244"/>
      <c r="V3397" s="244"/>
      <c r="W3397" s="244"/>
      <c r="X3397" s="244"/>
      <c r="Y3397" s="244"/>
      <c r="Z3397" s="244"/>
      <c r="AA3397" s="244"/>
      <c r="AB3397" s="244"/>
    </row>
    <row r="3398" spans="16:28" x14ac:dyDescent="0.25">
      <c r="P3398" s="244"/>
      <c r="Q3398" s="244"/>
      <c r="R3398" s="244"/>
      <c r="S3398" s="244"/>
      <c r="T3398" s="244"/>
      <c r="U3398" s="244"/>
      <c r="V3398" s="244"/>
      <c r="W3398" s="244"/>
      <c r="X3398" s="244"/>
      <c r="Y3398" s="244"/>
      <c r="Z3398" s="244"/>
      <c r="AA3398" s="244"/>
      <c r="AB3398" s="244"/>
    </row>
    <row r="3399" spans="16:28" x14ac:dyDescent="0.25">
      <c r="P3399" s="244"/>
      <c r="Q3399" s="244"/>
      <c r="R3399" s="244"/>
      <c r="S3399" s="244"/>
      <c r="T3399" s="244"/>
      <c r="U3399" s="244"/>
      <c r="V3399" s="244"/>
      <c r="W3399" s="244"/>
      <c r="X3399" s="244"/>
      <c r="Y3399" s="244"/>
      <c r="Z3399" s="244"/>
      <c r="AA3399" s="244"/>
      <c r="AB3399" s="244"/>
    </row>
    <row r="3400" spans="16:28" x14ac:dyDescent="0.25">
      <c r="P3400" s="244"/>
      <c r="Q3400" s="244"/>
      <c r="R3400" s="244"/>
      <c r="S3400" s="244"/>
      <c r="T3400" s="244"/>
      <c r="U3400" s="244"/>
      <c r="V3400" s="244"/>
      <c r="W3400" s="244"/>
      <c r="X3400" s="244"/>
      <c r="Y3400" s="244"/>
      <c r="Z3400" s="244"/>
      <c r="AA3400" s="244"/>
      <c r="AB3400" s="244"/>
    </row>
    <row r="3401" spans="16:28" x14ac:dyDescent="0.25">
      <c r="P3401" s="244"/>
      <c r="Q3401" s="244"/>
      <c r="R3401" s="244"/>
      <c r="S3401" s="244"/>
      <c r="T3401" s="244"/>
      <c r="U3401" s="244"/>
      <c r="V3401" s="244"/>
      <c r="W3401" s="244"/>
      <c r="X3401" s="244"/>
      <c r="Y3401" s="244"/>
      <c r="Z3401" s="244"/>
      <c r="AA3401" s="244"/>
      <c r="AB3401" s="244"/>
    </row>
    <row r="3402" spans="16:28" x14ac:dyDescent="0.25">
      <c r="P3402" s="244"/>
      <c r="Q3402" s="244"/>
      <c r="R3402" s="244"/>
      <c r="S3402" s="244"/>
      <c r="T3402" s="244"/>
      <c r="U3402" s="244"/>
      <c r="V3402" s="244"/>
      <c r="W3402" s="244"/>
      <c r="X3402" s="244"/>
      <c r="Y3402" s="244"/>
      <c r="Z3402" s="244"/>
      <c r="AA3402" s="244"/>
      <c r="AB3402" s="244"/>
    </row>
    <row r="3403" spans="16:28" x14ac:dyDescent="0.25">
      <c r="P3403" s="244"/>
      <c r="Q3403" s="244"/>
      <c r="R3403" s="244"/>
      <c r="S3403" s="244"/>
      <c r="T3403" s="244"/>
      <c r="U3403" s="244"/>
      <c r="V3403" s="244"/>
      <c r="W3403" s="244"/>
      <c r="X3403" s="244"/>
      <c r="Y3403" s="244"/>
      <c r="Z3403" s="244"/>
      <c r="AA3403" s="244"/>
      <c r="AB3403" s="244"/>
    </row>
    <row r="3404" spans="16:28" x14ac:dyDescent="0.25">
      <c r="P3404" s="244"/>
      <c r="Q3404" s="244"/>
      <c r="R3404" s="244"/>
      <c r="S3404" s="244"/>
      <c r="T3404" s="244"/>
      <c r="U3404" s="244"/>
      <c r="V3404" s="244"/>
      <c r="W3404" s="244"/>
      <c r="X3404" s="244"/>
      <c r="Y3404" s="244"/>
      <c r="Z3404" s="244"/>
      <c r="AA3404" s="244"/>
      <c r="AB3404" s="244"/>
    </row>
    <row r="3405" spans="16:28" x14ac:dyDescent="0.25">
      <c r="P3405" s="244"/>
      <c r="Q3405" s="244"/>
      <c r="R3405" s="244"/>
      <c r="S3405" s="244"/>
      <c r="T3405" s="244"/>
      <c r="U3405" s="244"/>
      <c r="V3405" s="244"/>
      <c r="W3405" s="244"/>
      <c r="X3405" s="244"/>
      <c r="Y3405" s="244"/>
      <c r="Z3405" s="244"/>
      <c r="AA3405" s="244"/>
      <c r="AB3405" s="244"/>
    </row>
    <row r="3406" spans="16:28" x14ac:dyDescent="0.25">
      <c r="P3406" s="244"/>
      <c r="Q3406" s="244"/>
      <c r="R3406" s="244"/>
      <c r="S3406" s="244"/>
      <c r="T3406" s="244"/>
      <c r="U3406" s="244"/>
      <c r="V3406" s="244"/>
      <c r="W3406" s="244"/>
      <c r="X3406" s="244"/>
      <c r="Y3406" s="244"/>
      <c r="Z3406" s="244"/>
      <c r="AA3406" s="244"/>
      <c r="AB3406" s="244"/>
    </row>
    <row r="3407" spans="16:28" x14ac:dyDescent="0.25">
      <c r="P3407" s="244"/>
      <c r="Q3407" s="244"/>
      <c r="R3407" s="244"/>
      <c r="S3407" s="244"/>
      <c r="T3407" s="244"/>
      <c r="U3407" s="244"/>
      <c r="V3407" s="244"/>
      <c r="W3407" s="244"/>
      <c r="X3407" s="244"/>
      <c r="Y3407" s="244"/>
      <c r="Z3407" s="244"/>
      <c r="AA3407" s="244"/>
      <c r="AB3407" s="244"/>
    </row>
    <row r="3408" spans="16:28" x14ac:dyDescent="0.25">
      <c r="P3408" s="244"/>
      <c r="Q3408" s="244"/>
      <c r="R3408" s="244"/>
      <c r="S3408" s="244"/>
      <c r="T3408" s="244"/>
      <c r="U3408" s="244"/>
      <c r="V3408" s="244"/>
      <c r="W3408" s="244"/>
      <c r="X3408" s="244"/>
      <c r="Y3408" s="244"/>
      <c r="Z3408" s="244"/>
      <c r="AA3408" s="244"/>
      <c r="AB3408" s="244"/>
    </row>
    <row r="3409" spans="16:28" x14ac:dyDescent="0.25">
      <c r="P3409" s="244"/>
      <c r="Q3409" s="244"/>
      <c r="R3409" s="244"/>
      <c r="S3409" s="244"/>
      <c r="T3409" s="244"/>
      <c r="U3409" s="244"/>
      <c r="V3409" s="244"/>
      <c r="W3409" s="244"/>
      <c r="X3409" s="244"/>
      <c r="Y3409" s="244"/>
      <c r="Z3409" s="244"/>
      <c r="AA3409" s="244"/>
      <c r="AB3409" s="244"/>
    </row>
    <row r="3410" spans="16:28" x14ac:dyDescent="0.25">
      <c r="P3410" s="244"/>
      <c r="Q3410" s="244"/>
      <c r="R3410" s="244"/>
      <c r="S3410" s="244"/>
      <c r="T3410" s="244"/>
      <c r="U3410" s="244"/>
      <c r="V3410" s="244"/>
      <c r="W3410" s="244"/>
      <c r="X3410" s="244"/>
      <c r="Y3410" s="244"/>
      <c r="Z3410" s="244"/>
      <c r="AA3410" s="244"/>
      <c r="AB3410" s="244"/>
    </row>
    <row r="3411" spans="16:28" x14ac:dyDescent="0.25">
      <c r="P3411" s="244"/>
      <c r="Q3411" s="244"/>
      <c r="R3411" s="244"/>
      <c r="S3411" s="244"/>
      <c r="T3411" s="244"/>
      <c r="U3411" s="244"/>
      <c r="V3411" s="244"/>
      <c r="W3411" s="244"/>
      <c r="X3411" s="244"/>
      <c r="Y3411" s="244"/>
      <c r="Z3411" s="244"/>
      <c r="AA3411" s="244"/>
      <c r="AB3411" s="244"/>
    </row>
    <row r="3412" spans="16:28" x14ac:dyDescent="0.25">
      <c r="P3412" s="244"/>
      <c r="Q3412" s="244"/>
      <c r="R3412" s="244"/>
      <c r="S3412" s="244"/>
      <c r="T3412" s="244"/>
      <c r="U3412" s="244"/>
      <c r="V3412" s="244"/>
      <c r="W3412" s="244"/>
      <c r="X3412" s="244"/>
      <c r="Y3412" s="244"/>
      <c r="Z3412" s="244"/>
      <c r="AA3412" s="244"/>
      <c r="AB3412" s="244"/>
    </row>
    <row r="3413" spans="16:28" x14ac:dyDescent="0.25">
      <c r="P3413" s="244"/>
      <c r="Q3413" s="244"/>
      <c r="R3413" s="244"/>
      <c r="S3413" s="244"/>
      <c r="T3413" s="244"/>
      <c r="U3413" s="244"/>
      <c r="V3413" s="244"/>
      <c r="W3413" s="244"/>
      <c r="X3413" s="244"/>
      <c r="Y3413" s="244"/>
      <c r="Z3413" s="244"/>
      <c r="AA3413" s="244"/>
      <c r="AB3413" s="244"/>
    </row>
    <row r="3414" spans="16:28" x14ac:dyDescent="0.25">
      <c r="P3414" s="244"/>
      <c r="Q3414" s="244"/>
      <c r="R3414" s="244"/>
      <c r="S3414" s="244"/>
      <c r="T3414" s="244"/>
      <c r="U3414" s="244"/>
      <c r="V3414" s="244"/>
      <c r="W3414" s="244"/>
      <c r="X3414" s="244"/>
      <c r="Y3414" s="244"/>
      <c r="Z3414" s="244"/>
      <c r="AA3414" s="244"/>
      <c r="AB3414" s="244"/>
    </row>
    <row r="3415" spans="16:28" x14ac:dyDescent="0.25">
      <c r="P3415" s="244"/>
      <c r="Q3415" s="244"/>
      <c r="R3415" s="244"/>
      <c r="S3415" s="244"/>
      <c r="T3415" s="244"/>
      <c r="U3415" s="244"/>
      <c r="V3415" s="244"/>
      <c r="W3415" s="244"/>
      <c r="X3415" s="244"/>
      <c r="Y3415" s="244"/>
      <c r="Z3415" s="244"/>
      <c r="AA3415" s="244"/>
      <c r="AB3415" s="244"/>
    </row>
    <row r="3416" spans="16:28" x14ac:dyDescent="0.25">
      <c r="P3416" s="244"/>
      <c r="Q3416" s="244"/>
      <c r="R3416" s="244"/>
      <c r="S3416" s="244"/>
      <c r="T3416" s="244"/>
      <c r="U3416" s="244"/>
      <c r="V3416" s="244"/>
      <c r="W3416" s="244"/>
      <c r="X3416" s="244"/>
      <c r="Y3416" s="244"/>
      <c r="Z3416" s="244"/>
      <c r="AA3416" s="244"/>
      <c r="AB3416" s="244"/>
    </row>
    <row r="3417" spans="16:28" x14ac:dyDescent="0.25">
      <c r="P3417" s="244"/>
      <c r="Q3417" s="244"/>
      <c r="R3417" s="244"/>
      <c r="S3417" s="244"/>
      <c r="T3417" s="244"/>
      <c r="U3417" s="244"/>
      <c r="V3417" s="244"/>
      <c r="W3417" s="244"/>
      <c r="X3417" s="244"/>
      <c r="Y3417" s="244"/>
      <c r="Z3417" s="244"/>
      <c r="AA3417" s="244"/>
      <c r="AB3417" s="244"/>
    </row>
    <row r="3418" spans="16:28" x14ac:dyDescent="0.25">
      <c r="P3418" s="244"/>
      <c r="Q3418" s="244"/>
      <c r="R3418" s="244"/>
      <c r="S3418" s="244"/>
      <c r="T3418" s="244"/>
      <c r="U3418" s="244"/>
      <c r="V3418" s="244"/>
      <c r="W3418" s="244"/>
      <c r="X3418" s="244"/>
      <c r="Y3418" s="244"/>
      <c r="Z3418" s="244"/>
      <c r="AA3418" s="244"/>
      <c r="AB3418" s="244"/>
    </row>
    <row r="3419" spans="16:28" x14ac:dyDescent="0.25">
      <c r="P3419" s="244"/>
      <c r="Q3419" s="244"/>
      <c r="R3419" s="244"/>
      <c r="S3419" s="244"/>
      <c r="T3419" s="244"/>
      <c r="U3419" s="244"/>
      <c r="V3419" s="244"/>
      <c r="W3419" s="244"/>
      <c r="X3419" s="244"/>
      <c r="Y3419" s="244"/>
      <c r="Z3419" s="244"/>
      <c r="AA3419" s="244"/>
      <c r="AB3419" s="244"/>
    </row>
    <row r="3420" spans="16:28" x14ac:dyDescent="0.25">
      <c r="P3420" s="244"/>
      <c r="Q3420" s="244"/>
      <c r="R3420" s="244"/>
      <c r="S3420" s="244"/>
      <c r="T3420" s="244"/>
      <c r="U3420" s="244"/>
      <c r="V3420" s="244"/>
      <c r="W3420" s="244"/>
      <c r="X3420" s="244"/>
      <c r="Y3420" s="244"/>
      <c r="Z3420" s="244"/>
      <c r="AA3420" s="244"/>
      <c r="AB3420" s="244"/>
    </row>
    <row r="3421" spans="16:28" x14ac:dyDescent="0.25">
      <c r="P3421" s="244"/>
      <c r="Q3421" s="244"/>
      <c r="R3421" s="244"/>
      <c r="S3421" s="244"/>
      <c r="T3421" s="244"/>
      <c r="U3421" s="244"/>
      <c r="V3421" s="244"/>
      <c r="W3421" s="244"/>
      <c r="X3421" s="244"/>
      <c r="Y3421" s="244"/>
      <c r="Z3421" s="244"/>
      <c r="AA3421" s="244"/>
      <c r="AB3421" s="244"/>
    </row>
    <row r="3422" spans="16:28" x14ac:dyDescent="0.25">
      <c r="P3422" s="244"/>
      <c r="Q3422" s="244"/>
      <c r="R3422" s="244"/>
      <c r="S3422" s="244"/>
      <c r="T3422" s="244"/>
      <c r="U3422" s="244"/>
      <c r="V3422" s="244"/>
      <c r="W3422" s="244"/>
      <c r="X3422" s="244"/>
      <c r="Y3422" s="244"/>
      <c r="Z3422" s="244"/>
      <c r="AA3422" s="244"/>
      <c r="AB3422" s="244"/>
    </row>
    <row r="3423" spans="16:28" x14ac:dyDescent="0.25">
      <c r="P3423" s="244"/>
      <c r="Q3423" s="244"/>
      <c r="R3423" s="244"/>
      <c r="S3423" s="244"/>
      <c r="T3423" s="244"/>
      <c r="U3423" s="244"/>
      <c r="V3423" s="244"/>
      <c r="W3423" s="244"/>
      <c r="X3423" s="244"/>
      <c r="Y3423" s="244"/>
      <c r="Z3423" s="244"/>
      <c r="AA3423" s="244"/>
      <c r="AB3423" s="244"/>
    </row>
    <row r="3424" spans="16:28" x14ac:dyDescent="0.25">
      <c r="P3424" s="244"/>
      <c r="Q3424" s="244"/>
      <c r="R3424" s="244"/>
      <c r="S3424" s="244"/>
      <c r="T3424" s="244"/>
      <c r="U3424" s="244"/>
      <c r="V3424" s="244"/>
      <c r="W3424" s="244"/>
      <c r="X3424" s="244"/>
      <c r="Y3424" s="244"/>
      <c r="Z3424" s="244"/>
      <c r="AA3424" s="244"/>
      <c r="AB3424" s="244"/>
    </row>
    <row r="3425" spans="16:28" x14ac:dyDescent="0.25">
      <c r="P3425" s="244"/>
      <c r="Q3425" s="244"/>
      <c r="R3425" s="244"/>
      <c r="S3425" s="244"/>
      <c r="T3425" s="244"/>
      <c r="U3425" s="244"/>
      <c r="V3425" s="244"/>
      <c r="W3425" s="244"/>
      <c r="X3425" s="244"/>
      <c r="Y3425" s="244"/>
      <c r="Z3425" s="244"/>
      <c r="AA3425" s="244"/>
      <c r="AB3425" s="244"/>
    </row>
    <row r="3426" spans="16:28" x14ac:dyDescent="0.25">
      <c r="P3426" s="244"/>
      <c r="Q3426" s="244"/>
      <c r="R3426" s="244"/>
      <c r="S3426" s="244"/>
      <c r="T3426" s="244"/>
      <c r="U3426" s="244"/>
      <c r="V3426" s="244"/>
      <c r="W3426" s="244"/>
      <c r="X3426" s="244"/>
      <c r="Y3426" s="244"/>
      <c r="Z3426" s="244"/>
      <c r="AA3426" s="244"/>
      <c r="AB3426" s="244"/>
    </row>
    <row r="3427" spans="16:28" x14ac:dyDescent="0.25">
      <c r="P3427" s="244"/>
      <c r="Q3427" s="244"/>
      <c r="R3427" s="244"/>
      <c r="S3427" s="244"/>
      <c r="T3427" s="244"/>
      <c r="U3427" s="244"/>
      <c r="V3427" s="244"/>
      <c r="W3427" s="244"/>
      <c r="X3427" s="244"/>
      <c r="Y3427" s="244"/>
      <c r="Z3427" s="244"/>
      <c r="AA3427" s="244"/>
      <c r="AB3427" s="244"/>
    </row>
    <row r="3428" spans="16:28" x14ac:dyDescent="0.25">
      <c r="P3428" s="244"/>
      <c r="Q3428" s="244"/>
      <c r="R3428" s="244"/>
      <c r="S3428" s="244"/>
      <c r="T3428" s="244"/>
      <c r="U3428" s="244"/>
      <c r="V3428" s="244"/>
      <c r="W3428" s="244"/>
      <c r="X3428" s="244"/>
      <c r="Y3428" s="244"/>
      <c r="Z3428" s="244"/>
      <c r="AA3428" s="244"/>
      <c r="AB3428" s="244"/>
    </row>
    <row r="3429" spans="16:28" x14ac:dyDescent="0.25">
      <c r="P3429" s="244"/>
      <c r="Q3429" s="244"/>
      <c r="R3429" s="244"/>
      <c r="S3429" s="244"/>
      <c r="T3429" s="244"/>
      <c r="U3429" s="244"/>
      <c r="V3429" s="244"/>
      <c r="W3429" s="244"/>
      <c r="X3429" s="244"/>
      <c r="Y3429" s="244"/>
      <c r="Z3429" s="244"/>
      <c r="AA3429" s="244"/>
      <c r="AB3429" s="244"/>
    </row>
    <row r="3430" spans="16:28" x14ac:dyDescent="0.25">
      <c r="P3430" s="244"/>
      <c r="Q3430" s="244"/>
      <c r="R3430" s="244"/>
      <c r="S3430" s="244"/>
      <c r="T3430" s="244"/>
      <c r="U3430" s="244"/>
      <c r="V3430" s="244"/>
      <c r="W3430" s="244"/>
      <c r="X3430" s="244"/>
      <c r="Y3430" s="244"/>
      <c r="Z3430" s="244"/>
      <c r="AA3430" s="244"/>
      <c r="AB3430" s="244"/>
    </row>
    <row r="3431" spans="16:28" x14ac:dyDescent="0.25">
      <c r="P3431" s="244"/>
      <c r="Q3431" s="244"/>
      <c r="R3431" s="244"/>
      <c r="S3431" s="244"/>
      <c r="T3431" s="244"/>
      <c r="U3431" s="244"/>
      <c r="V3431" s="244"/>
      <c r="W3431" s="244"/>
      <c r="X3431" s="244"/>
      <c r="Y3431" s="244"/>
      <c r="Z3431" s="244"/>
      <c r="AA3431" s="244"/>
      <c r="AB3431" s="244"/>
    </row>
    <row r="3432" spans="16:28" x14ac:dyDescent="0.25">
      <c r="P3432" s="244"/>
      <c r="Q3432" s="244"/>
      <c r="R3432" s="244"/>
      <c r="S3432" s="244"/>
      <c r="T3432" s="244"/>
      <c r="U3432" s="244"/>
      <c r="V3432" s="244"/>
      <c r="W3432" s="244"/>
      <c r="X3432" s="244"/>
      <c r="Y3432" s="244"/>
      <c r="Z3432" s="244"/>
      <c r="AA3432" s="244"/>
      <c r="AB3432" s="244"/>
    </row>
    <row r="3433" spans="16:28" x14ac:dyDescent="0.25">
      <c r="P3433" s="244"/>
      <c r="Q3433" s="244"/>
      <c r="R3433" s="244"/>
      <c r="S3433" s="244"/>
      <c r="T3433" s="244"/>
      <c r="U3433" s="244"/>
      <c r="V3433" s="244"/>
      <c r="W3433" s="244"/>
      <c r="X3433" s="244"/>
      <c r="Y3433" s="244"/>
      <c r="Z3433" s="244"/>
      <c r="AA3433" s="244"/>
      <c r="AB3433" s="244"/>
    </row>
    <row r="3434" spans="16:28" x14ac:dyDescent="0.25">
      <c r="P3434" s="244"/>
      <c r="Q3434" s="244"/>
      <c r="R3434" s="244"/>
      <c r="S3434" s="244"/>
      <c r="T3434" s="244"/>
      <c r="U3434" s="244"/>
      <c r="V3434" s="244"/>
      <c r="W3434" s="244"/>
      <c r="X3434" s="244"/>
      <c r="Y3434" s="244"/>
      <c r="Z3434" s="244"/>
      <c r="AA3434" s="244"/>
      <c r="AB3434" s="244"/>
    </row>
    <row r="3435" spans="16:28" x14ac:dyDescent="0.25">
      <c r="P3435" s="244"/>
      <c r="Q3435" s="244"/>
      <c r="R3435" s="244"/>
      <c r="S3435" s="244"/>
      <c r="T3435" s="244"/>
      <c r="U3435" s="244"/>
      <c r="V3435" s="244"/>
      <c r="W3435" s="244"/>
      <c r="X3435" s="244"/>
      <c r="Y3435" s="244"/>
      <c r="Z3435" s="244"/>
      <c r="AA3435" s="244"/>
      <c r="AB3435" s="244"/>
    </row>
    <row r="3436" spans="16:28" x14ac:dyDescent="0.25">
      <c r="P3436" s="244"/>
      <c r="Q3436" s="244"/>
      <c r="R3436" s="244"/>
      <c r="S3436" s="244"/>
      <c r="T3436" s="244"/>
      <c r="U3436" s="244"/>
      <c r="V3436" s="244"/>
      <c r="W3436" s="244"/>
      <c r="X3436" s="244"/>
      <c r="Y3436" s="244"/>
      <c r="Z3436" s="244"/>
      <c r="AA3436" s="244"/>
      <c r="AB3436" s="244"/>
    </row>
    <row r="3437" spans="16:28" x14ac:dyDescent="0.25">
      <c r="P3437" s="244"/>
      <c r="Q3437" s="244"/>
      <c r="R3437" s="244"/>
      <c r="S3437" s="244"/>
      <c r="T3437" s="244"/>
      <c r="U3437" s="244"/>
      <c r="V3437" s="244"/>
      <c r="W3437" s="244"/>
      <c r="X3437" s="244"/>
      <c r="Y3437" s="244"/>
      <c r="Z3437" s="244"/>
      <c r="AA3437" s="244"/>
      <c r="AB3437" s="244"/>
    </row>
    <row r="3438" spans="16:28" x14ac:dyDescent="0.25">
      <c r="P3438" s="244"/>
      <c r="Q3438" s="244"/>
      <c r="R3438" s="244"/>
      <c r="S3438" s="244"/>
      <c r="T3438" s="244"/>
      <c r="U3438" s="244"/>
      <c r="V3438" s="244"/>
      <c r="W3438" s="244"/>
      <c r="X3438" s="244"/>
      <c r="Y3438" s="244"/>
      <c r="Z3438" s="244"/>
      <c r="AA3438" s="244"/>
      <c r="AB3438" s="244"/>
    </row>
    <row r="3439" spans="16:28" x14ac:dyDescent="0.25">
      <c r="P3439" s="244"/>
      <c r="Q3439" s="244"/>
      <c r="R3439" s="244"/>
      <c r="S3439" s="244"/>
      <c r="T3439" s="244"/>
      <c r="U3439" s="244"/>
      <c r="V3439" s="244"/>
      <c r="W3439" s="244"/>
      <c r="X3439" s="244"/>
      <c r="Y3439" s="244"/>
      <c r="Z3439" s="244"/>
      <c r="AA3439" s="244"/>
      <c r="AB3439" s="244"/>
    </row>
    <row r="3440" spans="16:28" x14ac:dyDescent="0.25">
      <c r="P3440" s="244"/>
      <c r="Q3440" s="244"/>
      <c r="R3440" s="244"/>
      <c r="S3440" s="244"/>
      <c r="T3440" s="244"/>
      <c r="U3440" s="244"/>
      <c r="V3440" s="244"/>
      <c r="W3440" s="244"/>
      <c r="X3440" s="244"/>
      <c r="Y3440" s="244"/>
      <c r="Z3440" s="244"/>
      <c r="AA3440" s="244"/>
      <c r="AB3440" s="244"/>
    </row>
    <row r="3441" spans="16:28" x14ac:dyDescent="0.25">
      <c r="P3441" s="244"/>
      <c r="Q3441" s="244"/>
      <c r="R3441" s="244"/>
      <c r="S3441" s="244"/>
      <c r="T3441" s="244"/>
      <c r="U3441" s="244"/>
      <c r="V3441" s="244"/>
      <c r="W3441" s="244"/>
      <c r="X3441" s="244"/>
      <c r="Y3441" s="244"/>
      <c r="Z3441" s="244"/>
      <c r="AA3441" s="244"/>
      <c r="AB3441" s="244"/>
    </row>
    <row r="3442" spans="16:28" x14ac:dyDescent="0.25">
      <c r="P3442" s="244"/>
      <c r="Q3442" s="244"/>
      <c r="R3442" s="244"/>
      <c r="S3442" s="244"/>
      <c r="T3442" s="244"/>
      <c r="U3442" s="244"/>
      <c r="V3442" s="244"/>
      <c r="W3442" s="244"/>
      <c r="X3442" s="244"/>
      <c r="Y3442" s="244"/>
      <c r="Z3442" s="244"/>
      <c r="AA3442" s="244"/>
      <c r="AB3442" s="244"/>
    </row>
    <row r="3443" spans="16:28" x14ac:dyDescent="0.25">
      <c r="P3443" s="244"/>
      <c r="Q3443" s="244"/>
      <c r="R3443" s="244"/>
      <c r="S3443" s="244"/>
      <c r="T3443" s="244"/>
      <c r="U3443" s="244"/>
      <c r="V3443" s="244"/>
      <c r="W3443" s="244"/>
      <c r="X3443" s="244"/>
      <c r="Y3443" s="244"/>
      <c r="Z3443" s="244"/>
      <c r="AA3443" s="244"/>
      <c r="AB3443" s="244"/>
    </row>
    <row r="3444" spans="16:28" x14ac:dyDescent="0.25">
      <c r="P3444" s="244"/>
      <c r="Q3444" s="244"/>
      <c r="R3444" s="244"/>
      <c r="S3444" s="244"/>
      <c r="T3444" s="244"/>
      <c r="U3444" s="244"/>
      <c r="V3444" s="244"/>
      <c r="W3444" s="244"/>
      <c r="X3444" s="244"/>
      <c r="Y3444" s="244"/>
      <c r="Z3444" s="244"/>
      <c r="AA3444" s="244"/>
      <c r="AB3444" s="244"/>
    </row>
    <row r="3445" spans="16:28" x14ac:dyDescent="0.25">
      <c r="P3445" s="244"/>
      <c r="Q3445" s="244"/>
      <c r="R3445" s="244"/>
      <c r="S3445" s="244"/>
      <c r="T3445" s="244"/>
      <c r="U3445" s="244"/>
      <c r="V3445" s="244"/>
      <c r="W3445" s="244"/>
      <c r="X3445" s="244"/>
      <c r="Y3445" s="244"/>
      <c r="Z3445" s="244"/>
      <c r="AA3445" s="244"/>
      <c r="AB3445" s="244"/>
    </row>
    <row r="3446" spans="16:28" x14ac:dyDescent="0.25">
      <c r="P3446" s="244"/>
      <c r="Q3446" s="244"/>
      <c r="R3446" s="244"/>
      <c r="S3446" s="244"/>
      <c r="T3446" s="244"/>
      <c r="U3446" s="244"/>
      <c r="V3446" s="244"/>
      <c r="W3446" s="244"/>
      <c r="X3446" s="244"/>
      <c r="Y3446" s="244"/>
      <c r="Z3446" s="244"/>
      <c r="AA3446" s="244"/>
      <c r="AB3446" s="244"/>
    </row>
    <row r="3447" spans="16:28" x14ac:dyDescent="0.25">
      <c r="P3447" s="244"/>
      <c r="Q3447" s="244"/>
      <c r="R3447" s="244"/>
      <c r="S3447" s="244"/>
      <c r="T3447" s="244"/>
      <c r="U3447" s="244"/>
      <c r="V3447" s="244"/>
      <c r="W3447" s="244"/>
      <c r="X3447" s="244"/>
      <c r="Y3447" s="244"/>
      <c r="Z3447" s="244"/>
      <c r="AA3447" s="244"/>
      <c r="AB3447" s="244"/>
    </row>
    <row r="3448" spans="16:28" x14ac:dyDescent="0.25">
      <c r="P3448" s="244"/>
      <c r="Q3448" s="244"/>
      <c r="R3448" s="244"/>
      <c r="S3448" s="244"/>
      <c r="T3448" s="244"/>
      <c r="U3448" s="244"/>
      <c r="V3448" s="244"/>
      <c r="W3448" s="244"/>
      <c r="X3448" s="244"/>
      <c r="Y3448" s="244"/>
      <c r="Z3448" s="244"/>
      <c r="AA3448" s="244"/>
      <c r="AB3448" s="244"/>
    </row>
    <row r="3449" spans="16:28" x14ac:dyDescent="0.25">
      <c r="P3449" s="244"/>
      <c r="Q3449" s="244"/>
      <c r="R3449" s="244"/>
      <c r="S3449" s="244"/>
      <c r="T3449" s="244"/>
      <c r="U3449" s="244"/>
      <c r="V3449" s="244"/>
      <c r="W3449" s="244"/>
      <c r="X3449" s="244"/>
      <c r="Y3449" s="244"/>
      <c r="Z3449" s="244"/>
      <c r="AA3449" s="244"/>
      <c r="AB3449" s="244"/>
    </row>
    <row r="3450" spans="16:28" x14ac:dyDescent="0.25">
      <c r="P3450" s="244"/>
      <c r="Q3450" s="244"/>
      <c r="R3450" s="244"/>
      <c r="S3450" s="244"/>
      <c r="T3450" s="244"/>
      <c r="U3450" s="244"/>
      <c r="V3450" s="244"/>
      <c r="W3450" s="244"/>
      <c r="X3450" s="244"/>
      <c r="Y3450" s="244"/>
      <c r="Z3450" s="244"/>
      <c r="AA3450" s="244"/>
      <c r="AB3450" s="244"/>
    </row>
    <row r="3451" spans="16:28" x14ac:dyDescent="0.25">
      <c r="P3451" s="244"/>
      <c r="Q3451" s="244"/>
      <c r="R3451" s="244"/>
      <c r="S3451" s="244"/>
      <c r="T3451" s="244"/>
      <c r="U3451" s="244"/>
      <c r="V3451" s="244"/>
      <c r="W3451" s="244"/>
      <c r="X3451" s="244"/>
      <c r="Y3451" s="244"/>
      <c r="Z3451" s="244"/>
      <c r="AA3451" s="244"/>
      <c r="AB3451" s="244"/>
    </row>
    <row r="3452" spans="16:28" x14ac:dyDescent="0.25">
      <c r="P3452" s="244"/>
      <c r="Q3452" s="244"/>
      <c r="R3452" s="244"/>
      <c r="S3452" s="244"/>
      <c r="T3452" s="244"/>
      <c r="U3452" s="244"/>
      <c r="V3452" s="244"/>
      <c r="W3452" s="244"/>
      <c r="X3452" s="244"/>
      <c r="Y3452" s="244"/>
      <c r="Z3452" s="244"/>
      <c r="AA3452" s="244"/>
      <c r="AB3452" s="244"/>
    </row>
    <row r="3453" spans="16:28" x14ac:dyDescent="0.25">
      <c r="P3453" s="244"/>
      <c r="Q3453" s="244"/>
      <c r="R3453" s="244"/>
      <c r="S3453" s="244"/>
      <c r="T3453" s="244"/>
      <c r="U3453" s="244"/>
      <c r="V3453" s="244"/>
      <c r="W3453" s="244"/>
      <c r="X3453" s="244"/>
      <c r="Y3453" s="244"/>
      <c r="Z3453" s="244"/>
      <c r="AA3453" s="244"/>
      <c r="AB3453" s="244"/>
    </row>
    <row r="3454" spans="16:28" x14ac:dyDescent="0.25">
      <c r="P3454" s="244"/>
      <c r="Q3454" s="244"/>
      <c r="R3454" s="244"/>
      <c r="S3454" s="244"/>
      <c r="T3454" s="244"/>
      <c r="U3454" s="244"/>
      <c r="V3454" s="244"/>
      <c r="W3454" s="244"/>
      <c r="X3454" s="244"/>
      <c r="Y3454" s="244"/>
      <c r="Z3454" s="244"/>
      <c r="AA3454" s="244"/>
      <c r="AB3454" s="244"/>
    </row>
    <row r="3455" spans="16:28" x14ac:dyDescent="0.25">
      <c r="P3455" s="244"/>
      <c r="Q3455" s="244"/>
      <c r="R3455" s="244"/>
      <c r="S3455" s="244"/>
      <c r="T3455" s="244"/>
      <c r="U3455" s="244"/>
      <c r="V3455" s="244"/>
      <c r="W3455" s="244"/>
      <c r="X3455" s="244"/>
      <c r="Y3455" s="244"/>
      <c r="Z3455" s="244"/>
      <c r="AA3455" s="244"/>
      <c r="AB3455" s="244"/>
    </row>
    <row r="3456" spans="16:28" x14ac:dyDescent="0.25">
      <c r="P3456" s="244"/>
      <c r="Q3456" s="244"/>
      <c r="R3456" s="244"/>
      <c r="S3456" s="244"/>
      <c r="T3456" s="244"/>
      <c r="U3456" s="244"/>
      <c r="V3456" s="244"/>
      <c r="W3456" s="244"/>
      <c r="X3456" s="244"/>
      <c r="Y3456" s="244"/>
      <c r="Z3456" s="244"/>
      <c r="AA3456" s="244"/>
      <c r="AB3456" s="244"/>
    </row>
    <row r="3457" spans="16:28" x14ac:dyDescent="0.25">
      <c r="P3457" s="244"/>
      <c r="Q3457" s="244"/>
      <c r="R3457" s="244"/>
      <c r="S3457" s="244"/>
      <c r="T3457" s="244"/>
      <c r="U3457" s="244"/>
      <c r="V3457" s="244"/>
      <c r="W3457" s="244"/>
      <c r="X3457" s="244"/>
      <c r="Y3457" s="244"/>
      <c r="Z3457" s="244"/>
      <c r="AA3457" s="244"/>
      <c r="AB3457" s="244"/>
    </row>
    <row r="3458" spans="16:28" x14ac:dyDescent="0.25">
      <c r="P3458" s="244"/>
      <c r="Q3458" s="244"/>
      <c r="R3458" s="244"/>
      <c r="S3458" s="244"/>
      <c r="T3458" s="244"/>
      <c r="U3458" s="244"/>
      <c r="V3458" s="244"/>
      <c r="W3458" s="244"/>
      <c r="X3458" s="244"/>
      <c r="Y3458" s="244"/>
      <c r="Z3458" s="244"/>
      <c r="AA3458" s="244"/>
      <c r="AB3458" s="244"/>
    </row>
    <row r="3459" spans="16:28" x14ac:dyDescent="0.25">
      <c r="P3459" s="244"/>
      <c r="Q3459" s="244"/>
      <c r="R3459" s="244"/>
      <c r="S3459" s="244"/>
      <c r="T3459" s="244"/>
      <c r="U3459" s="244"/>
      <c r="V3459" s="244"/>
      <c r="W3459" s="244"/>
      <c r="X3459" s="244"/>
      <c r="Y3459" s="244"/>
      <c r="Z3459" s="244"/>
      <c r="AA3459" s="244"/>
      <c r="AB3459" s="244"/>
    </row>
    <row r="3460" spans="16:28" x14ac:dyDescent="0.25">
      <c r="P3460" s="244"/>
      <c r="Q3460" s="244"/>
      <c r="R3460" s="244"/>
      <c r="S3460" s="244"/>
      <c r="T3460" s="244"/>
      <c r="U3460" s="244"/>
      <c r="V3460" s="244"/>
      <c r="W3460" s="244"/>
      <c r="X3460" s="244"/>
      <c r="Y3460" s="244"/>
      <c r="Z3460" s="244"/>
      <c r="AA3460" s="244"/>
      <c r="AB3460" s="244"/>
    </row>
    <row r="3461" spans="16:28" x14ac:dyDescent="0.25">
      <c r="P3461" s="244"/>
      <c r="Q3461" s="244"/>
      <c r="R3461" s="244"/>
      <c r="S3461" s="244"/>
      <c r="T3461" s="244"/>
      <c r="U3461" s="244"/>
      <c r="V3461" s="244"/>
      <c r="W3461" s="244"/>
      <c r="X3461" s="244"/>
      <c r="Y3461" s="244"/>
      <c r="Z3461" s="244"/>
      <c r="AA3461" s="244"/>
      <c r="AB3461" s="244"/>
    </row>
    <row r="3462" spans="16:28" x14ac:dyDescent="0.25">
      <c r="P3462" s="244"/>
      <c r="Q3462" s="244"/>
      <c r="R3462" s="244"/>
      <c r="S3462" s="244"/>
      <c r="T3462" s="244"/>
      <c r="U3462" s="244"/>
      <c r="V3462" s="244"/>
      <c r="W3462" s="244"/>
      <c r="X3462" s="244"/>
      <c r="Y3462" s="244"/>
      <c r="Z3462" s="244"/>
      <c r="AA3462" s="244"/>
      <c r="AB3462" s="244"/>
    </row>
    <row r="3463" spans="16:28" x14ac:dyDescent="0.25">
      <c r="P3463" s="244"/>
      <c r="Q3463" s="244"/>
      <c r="R3463" s="244"/>
      <c r="S3463" s="244"/>
      <c r="T3463" s="244"/>
      <c r="U3463" s="244"/>
      <c r="V3463" s="244"/>
      <c r="W3463" s="244"/>
      <c r="X3463" s="244"/>
      <c r="Y3463" s="244"/>
      <c r="Z3463" s="244"/>
      <c r="AA3463" s="244"/>
      <c r="AB3463" s="244"/>
    </row>
    <row r="3464" spans="16:28" x14ac:dyDescent="0.25">
      <c r="P3464" s="244"/>
      <c r="Q3464" s="244"/>
      <c r="R3464" s="244"/>
      <c r="S3464" s="244"/>
      <c r="T3464" s="244"/>
      <c r="U3464" s="244"/>
      <c r="V3464" s="244"/>
      <c r="W3464" s="244"/>
      <c r="X3464" s="244"/>
      <c r="Y3464" s="244"/>
      <c r="Z3464" s="244"/>
      <c r="AA3464" s="244"/>
      <c r="AB3464" s="244"/>
    </row>
    <row r="3465" spans="16:28" x14ac:dyDescent="0.25">
      <c r="P3465" s="244"/>
      <c r="Q3465" s="244"/>
      <c r="R3465" s="244"/>
      <c r="S3465" s="244"/>
      <c r="T3465" s="244"/>
      <c r="U3465" s="244"/>
      <c r="V3465" s="244"/>
      <c r="W3465" s="244"/>
      <c r="X3465" s="244"/>
      <c r="Y3465" s="244"/>
      <c r="Z3465" s="244"/>
      <c r="AA3465" s="244"/>
      <c r="AB3465" s="244"/>
    </row>
    <row r="3466" spans="16:28" x14ac:dyDescent="0.25">
      <c r="P3466" s="244"/>
      <c r="Q3466" s="244"/>
      <c r="R3466" s="244"/>
      <c r="S3466" s="244"/>
      <c r="T3466" s="244"/>
      <c r="U3466" s="244"/>
      <c r="V3466" s="244"/>
      <c r="W3466" s="244"/>
      <c r="X3466" s="244"/>
      <c r="Y3466" s="244"/>
      <c r="Z3466" s="244"/>
      <c r="AA3466" s="244"/>
      <c r="AB3466" s="244"/>
    </row>
    <row r="3467" spans="16:28" x14ac:dyDescent="0.25">
      <c r="P3467" s="244"/>
      <c r="Q3467" s="244"/>
      <c r="R3467" s="244"/>
      <c r="S3467" s="244"/>
      <c r="T3467" s="244"/>
      <c r="U3467" s="244"/>
      <c r="V3467" s="244"/>
      <c r="W3467" s="244"/>
      <c r="X3467" s="244"/>
      <c r="Y3467" s="244"/>
      <c r="Z3467" s="244"/>
      <c r="AA3467" s="244"/>
      <c r="AB3467" s="244"/>
    </row>
    <row r="3468" spans="16:28" x14ac:dyDescent="0.25">
      <c r="P3468" s="244"/>
      <c r="Q3468" s="244"/>
      <c r="R3468" s="244"/>
      <c r="S3468" s="244"/>
      <c r="T3468" s="244"/>
      <c r="U3468" s="244"/>
      <c r="V3468" s="244"/>
      <c r="W3468" s="244"/>
      <c r="X3468" s="244"/>
      <c r="Y3468" s="244"/>
      <c r="Z3468" s="244"/>
      <c r="AA3468" s="244"/>
      <c r="AB3468" s="244"/>
    </row>
    <row r="3469" spans="16:28" x14ac:dyDescent="0.25">
      <c r="P3469" s="244"/>
      <c r="Q3469" s="244"/>
      <c r="R3469" s="244"/>
      <c r="S3469" s="244"/>
      <c r="T3469" s="244"/>
      <c r="U3469" s="244"/>
      <c r="V3469" s="244"/>
      <c r="W3469" s="244"/>
      <c r="X3469" s="244"/>
      <c r="Y3469" s="244"/>
      <c r="Z3469" s="244"/>
      <c r="AA3469" s="244"/>
      <c r="AB3469" s="244"/>
    </row>
    <row r="3470" spans="16:28" x14ac:dyDescent="0.25">
      <c r="P3470" s="244"/>
      <c r="Q3470" s="244"/>
      <c r="R3470" s="244"/>
      <c r="S3470" s="244"/>
      <c r="T3470" s="244"/>
      <c r="U3470" s="244"/>
      <c r="V3470" s="244"/>
      <c r="W3470" s="244"/>
      <c r="X3470" s="244"/>
      <c r="Y3470" s="244"/>
      <c r="Z3470" s="244"/>
      <c r="AA3470" s="244"/>
      <c r="AB3470" s="244"/>
    </row>
    <row r="3471" spans="16:28" x14ac:dyDescent="0.25">
      <c r="P3471" s="244"/>
      <c r="Q3471" s="244"/>
      <c r="R3471" s="244"/>
      <c r="S3471" s="244"/>
      <c r="T3471" s="244"/>
      <c r="U3471" s="244"/>
      <c r="V3471" s="244"/>
      <c r="W3471" s="244"/>
      <c r="X3471" s="244"/>
      <c r="Y3471" s="244"/>
      <c r="Z3471" s="244"/>
      <c r="AA3471" s="244"/>
      <c r="AB3471" s="244"/>
    </row>
    <row r="3472" spans="16:28" x14ac:dyDescent="0.25">
      <c r="P3472" s="244"/>
      <c r="Q3472" s="244"/>
      <c r="R3472" s="244"/>
      <c r="S3472" s="244"/>
      <c r="T3472" s="244"/>
      <c r="U3472" s="244"/>
      <c r="V3472" s="244"/>
      <c r="W3472" s="244"/>
      <c r="X3472" s="244"/>
      <c r="Y3472" s="244"/>
      <c r="Z3472" s="244"/>
      <c r="AA3472" s="244"/>
      <c r="AB3472" s="244"/>
    </row>
    <row r="3473" spans="16:28" x14ac:dyDescent="0.25">
      <c r="P3473" s="244"/>
      <c r="Q3473" s="244"/>
      <c r="R3473" s="244"/>
      <c r="S3473" s="244"/>
      <c r="T3473" s="244"/>
      <c r="U3473" s="244"/>
      <c r="V3473" s="244"/>
      <c r="W3473" s="244"/>
      <c r="X3473" s="244"/>
      <c r="Y3473" s="244"/>
      <c r="Z3473" s="244"/>
      <c r="AA3473" s="244"/>
      <c r="AB3473" s="244"/>
    </row>
    <row r="3474" spans="16:28" x14ac:dyDescent="0.25">
      <c r="P3474" s="244"/>
      <c r="Q3474" s="244"/>
      <c r="R3474" s="244"/>
      <c r="S3474" s="244"/>
      <c r="T3474" s="244"/>
      <c r="U3474" s="244"/>
      <c r="V3474" s="244"/>
      <c r="W3474" s="244"/>
      <c r="X3474" s="244"/>
      <c r="Y3474" s="244"/>
      <c r="Z3474" s="244"/>
      <c r="AA3474" s="244"/>
      <c r="AB3474" s="244"/>
    </row>
    <row r="3475" spans="16:28" x14ac:dyDescent="0.25">
      <c r="P3475" s="244"/>
      <c r="Q3475" s="244"/>
      <c r="R3475" s="244"/>
      <c r="S3475" s="244"/>
      <c r="T3475" s="244"/>
      <c r="U3475" s="244"/>
      <c r="V3475" s="244"/>
      <c r="W3475" s="244"/>
      <c r="X3475" s="244"/>
      <c r="Y3475" s="244"/>
      <c r="Z3475" s="244"/>
      <c r="AA3475" s="244"/>
      <c r="AB3475" s="244"/>
    </row>
    <row r="3476" spans="16:28" x14ac:dyDescent="0.25">
      <c r="P3476" s="244"/>
      <c r="Q3476" s="244"/>
      <c r="R3476" s="244"/>
      <c r="S3476" s="244"/>
      <c r="T3476" s="244"/>
      <c r="U3476" s="244"/>
      <c r="V3476" s="244"/>
      <c r="W3476" s="244"/>
      <c r="X3476" s="244"/>
      <c r="Y3476" s="244"/>
      <c r="Z3476" s="244"/>
      <c r="AA3476" s="244"/>
      <c r="AB3476" s="244"/>
    </row>
    <row r="3477" spans="16:28" x14ac:dyDescent="0.25">
      <c r="P3477" s="244"/>
      <c r="Q3477" s="244"/>
      <c r="R3477" s="244"/>
      <c r="S3477" s="244"/>
      <c r="T3477" s="244"/>
      <c r="U3477" s="244"/>
      <c r="V3477" s="244"/>
      <c r="W3477" s="244"/>
      <c r="X3477" s="244"/>
      <c r="Y3477" s="244"/>
      <c r="Z3477" s="244"/>
      <c r="AA3477" s="244"/>
      <c r="AB3477" s="244"/>
    </row>
    <row r="3478" spans="16:28" x14ac:dyDescent="0.25">
      <c r="P3478" s="244"/>
      <c r="Q3478" s="244"/>
      <c r="R3478" s="244"/>
      <c r="S3478" s="244"/>
      <c r="T3478" s="244"/>
      <c r="U3478" s="244"/>
      <c r="V3478" s="244"/>
      <c r="W3478" s="244"/>
      <c r="X3478" s="244"/>
      <c r="Y3478" s="244"/>
      <c r="Z3478" s="244"/>
      <c r="AA3478" s="244"/>
      <c r="AB3478" s="244"/>
    </row>
    <row r="3479" spans="16:28" x14ac:dyDescent="0.25">
      <c r="P3479" s="244"/>
      <c r="Q3479" s="244"/>
      <c r="R3479" s="244"/>
      <c r="S3479" s="244"/>
      <c r="T3479" s="244"/>
      <c r="U3479" s="244"/>
      <c r="V3479" s="244"/>
      <c r="W3479" s="244"/>
      <c r="X3479" s="244"/>
      <c r="Y3479" s="244"/>
      <c r="Z3479" s="244"/>
      <c r="AA3479" s="244"/>
      <c r="AB3479" s="244"/>
    </row>
    <row r="3480" spans="16:28" x14ac:dyDescent="0.25">
      <c r="P3480" s="244"/>
      <c r="Q3480" s="244"/>
      <c r="R3480" s="244"/>
      <c r="S3480" s="244"/>
      <c r="T3480" s="244"/>
      <c r="U3480" s="244"/>
      <c r="V3480" s="244"/>
      <c r="W3480" s="244"/>
      <c r="X3480" s="244"/>
      <c r="Y3480" s="244"/>
      <c r="Z3480" s="244"/>
      <c r="AA3480" s="244"/>
      <c r="AB3480" s="244"/>
    </row>
    <row r="3481" spans="16:28" x14ac:dyDescent="0.25">
      <c r="P3481" s="244"/>
      <c r="Q3481" s="244"/>
      <c r="R3481" s="244"/>
      <c r="S3481" s="244"/>
      <c r="T3481" s="244"/>
      <c r="U3481" s="244"/>
      <c r="V3481" s="244"/>
      <c r="W3481" s="244"/>
      <c r="X3481" s="244"/>
      <c r="Y3481" s="244"/>
      <c r="Z3481" s="244"/>
      <c r="AA3481" s="244"/>
      <c r="AB3481" s="244"/>
    </row>
    <row r="3482" spans="16:28" x14ac:dyDescent="0.25">
      <c r="P3482" s="244"/>
      <c r="Q3482" s="244"/>
      <c r="R3482" s="244"/>
      <c r="S3482" s="244"/>
      <c r="T3482" s="244"/>
      <c r="U3482" s="244"/>
      <c r="V3482" s="244"/>
      <c r="W3482" s="244"/>
      <c r="X3482" s="244"/>
      <c r="Y3482" s="244"/>
      <c r="Z3482" s="244"/>
      <c r="AA3482" s="244"/>
      <c r="AB3482" s="244"/>
    </row>
    <row r="3483" spans="16:28" x14ac:dyDescent="0.25">
      <c r="P3483" s="244"/>
      <c r="Q3483" s="244"/>
      <c r="R3483" s="244"/>
      <c r="S3483" s="244"/>
      <c r="T3483" s="244"/>
      <c r="U3483" s="244"/>
      <c r="V3483" s="244"/>
      <c r="W3483" s="244"/>
      <c r="X3483" s="244"/>
      <c r="Y3483" s="244"/>
      <c r="Z3483" s="244"/>
      <c r="AA3483" s="244"/>
      <c r="AB3483" s="244"/>
    </row>
    <row r="3484" spans="16:28" x14ac:dyDescent="0.25">
      <c r="P3484" s="244"/>
      <c r="Q3484" s="244"/>
      <c r="R3484" s="244"/>
      <c r="S3484" s="244"/>
      <c r="T3484" s="244"/>
      <c r="U3484" s="244"/>
      <c r="V3484" s="244"/>
      <c r="W3484" s="244"/>
      <c r="X3484" s="244"/>
      <c r="Y3484" s="244"/>
      <c r="Z3484" s="244"/>
      <c r="AA3484" s="244"/>
      <c r="AB3484" s="244"/>
    </row>
    <row r="3485" spans="16:28" x14ac:dyDescent="0.25">
      <c r="P3485" s="244"/>
      <c r="Q3485" s="244"/>
      <c r="R3485" s="244"/>
      <c r="S3485" s="244"/>
      <c r="T3485" s="244"/>
      <c r="U3485" s="244"/>
      <c r="V3485" s="244"/>
      <c r="W3485" s="244"/>
      <c r="X3485" s="244"/>
      <c r="Y3485" s="244"/>
      <c r="Z3485" s="244"/>
      <c r="AA3485" s="244"/>
      <c r="AB3485" s="244"/>
    </row>
    <row r="3486" spans="16:28" x14ac:dyDescent="0.25">
      <c r="P3486" s="244"/>
      <c r="Q3486" s="244"/>
      <c r="R3486" s="244"/>
      <c r="S3486" s="244"/>
      <c r="T3486" s="244"/>
      <c r="U3486" s="244"/>
      <c r="V3486" s="244"/>
      <c r="W3486" s="244"/>
      <c r="X3486" s="244"/>
      <c r="Y3486" s="244"/>
      <c r="Z3486" s="244"/>
      <c r="AA3486" s="244"/>
      <c r="AB3486" s="244"/>
    </row>
    <row r="3487" spans="16:28" x14ac:dyDescent="0.25">
      <c r="P3487" s="244"/>
      <c r="Q3487" s="244"/>
      <c r="R3487" s="244"/>
      <c r="S3487" s="244"/>
      <c r="T3487" s="244"/>
      <c r="U3487" s="244"/>
      <c r="V3487" s="244"/>
      <c r="W3487" s="244"/>
      <c r="X3487" s="244"/>
      <c r="Y3487" s="244"/>
      <c r="Z3487" s="244"/>
      <c r="AA3487" s="244"/>
      <c r="AB3487" s="244"/>
    </row>
    <row r="3488" spans="16:28" x14ac:dyDescent="0.25">
      <c r="P3488" s="244"/>
      <c r="Q3488" s="244"/>
      <c r="R3488" s="244"/>
      <c r="S3488" s="244"/>
      <c r="T3488" s="244"/>
      <c r="U3488" s="244"/>
      <c r="V3488" s="244"/>
      <c r="W3488" s="244"/>
      <c r="X3488" s="244"/>
      <c r="Y3488" s="244"/>
      <c r="Z3488" s="244"/>
      <c r="AA3488" s="244"/>
      <c r="AB3488" s="244"/>
    </row>
    <row r="3489" spans="16:28" x14ac:dyDescent="0.25">
      <c r="P3489" s="244"/>
      <c r="Q3489" s="244"/>
      <c r="R3489" s="244"/>
      <c r="S3489" s="244"/>
      <c r="T3489" s="244"/>
      <c r="U3489" s="244"/>
      <c r="V3489" s="244"/>
      <c r="W3489" s="244"/>
      <c r="X3489" s="244"/>
      <c r="Y3489" s="244"/>
      <c r="Z3489" s="244"/>
      <c r="AA3489" s="244"/>
      <c r="AB3489" s="244"/>
    </row>
    <row r="3490" spans="16:28" x14ac:dyDescent="0.25">
      <c r="P3490" s="244"/>
      <c r="Q3490" s="244"/>
      <c r="R3490" s="244"/>
      <c r="S3490" s="244"/>
      <c r="T3490" s="244"/>
      <c r="U3490" s="244"/>
      <c r="V3490" s="244"/>
      <c r="W3490" s="244"/>
      <c r="X3490" s="244"/>
      <c r="Y3490" s="244"/>
      <c r="Z3490" s="244"/>
      <c r="AA3490" s="244"/>
      <c r="AB3490" s="244"/>
    </row>
    <row r="3491" spans="16:28" x14ac:dyDescent="0.25">
      <c r="P3491" s="244"/>
      <c r="Q3491" s="244"/>
      <c r="R3491" s="244"/>
      <c r="S3491" s="244"/>
      <c r="T3491" s="244"/>
      <c r="U3491" s="244"/>
      <c r="V3491" s="244"/>
      <c r="W3491" s="244"/>
      <c r="X3491" s="244"/>
      <c r="Y3491" s="244"/>
      <c r="Z3491" s="244"/>
      <c r="AA3491" s="244"/>
      <c r="AB3491" s="244"/>
    </row>
    <row r="3492" spans="16:28" x14ac:dyDescent="0.25">
      <c r="P3492" s="244"/>
      <c r="Q3492" s="244"/>
      <c r="R3492" s="244"/>
      <c r="S3492" s="244"/>
      <c r="T3492" s="244"/>
      <c r="U3492" s="244"/>
      <c r="V3492" s="244"/>
      <c r="W3492" s="244"/>
      <c r="X3492" s="244"/>
      <c r="Y3492" s="244"/>
      <c r="Z3492" s="244"/>
      <c r="AA3492" s="244"/>
      <c r="AB3492" s="244"/>
    </row>
    <row r="3493" spans="16:28" x14ac:dyDescent="0.25">
      <c r="P3493" s="244"/>
      <c r="Q3493" s="244"/>
      <c r="R3493" s="244"/>
      <c r="S3493" s="244"/>
      <c r="T3493" s="244"/>
      <c r="U3493" s="244"/>
      <c r="V3493" s="244"/>
      <c r="W3493" s="244"/>
      <c r="X3493" s="244"/>
      <c r="Y3493" s="244"/>
      <c r="Z3493" s="244"/>
      <c r="AA3493" s="244"/>
      <c r="AB3493" s="244"/>
    </row>
    <row r="3494" spans="16:28" x14ac:dyDescent="0.25">
      <c r="P3494" s="244"/>
      <c r="Q3494" s="244"/>
      <c r="R3494" s="244"/>
      <c r="S3494" s="244"/>
      <c r="T3494" s="244"/>
      <c r="U3494" s="244"/>
      <c r="V3494" s="244"/>
      <c r="W3494" s="244"/>
      <c r="X3494" s="244"/>
      <c r="Y3494" s="244"/>
      <c r="Z3494" s="244"/>
      <c r="AA3494" s="244"/>
      <c r="AB3494" s="244"/>
    </row>
    <row r="3495" spans="16:28" x14ac:dyDescent="0.25">
      <c r="P3495" s="244"/>
      <c r="Q3495" s="244"/>
      <c r="R3495" s="244"/>
      <c r="S3495" s="244"/>
      <c r="T3495" s="244"/>
      <c r="U3495" s="244"/>
      <c r="V3495" s="244"/>
      <c r="W3495" s="244"/>
      <c r="X3495" s="244"/>
      <c r="Y3495" s="244"/>
      <c r="Z3495" s="244"/>
      <c r="AA3495" s="244"/>
      <c r="AB3495" s="244"/>
    </row>
    <row r="3496" spans="16:28" x14ac:dyDescent="0.25">
      <c r="P3496" s="244"/>
      <c r="Q3496" s="244"/>
      <c r="R3496" s="244"/>
      <c r="S3496" s="244"/>
      <c r="T3496" s="244"/>
      <c r="U3496" s="244"/>
      <c r="V3496" s="244"/>
      <c r="W3496" s="244"/>
      <c r="X3496" s="244"/>
      <c r="Y3496" s="244"/>
      <c r="Z3496" s="244"/>
      <c r="AA3496" s="244"/>
      <c r="AB3496" s="244"/>
    </row>
    <row r="3497" spans="16:28" x14ac:dyDescent="0.25">
      <c r="P3497" s="244"/>
      <c r="Q3497" s="244"/>
      <c r="R3497" s="244"/>
      <c r="S3497" s="244"/>
      <c r="T3497" s="244"/>
      <c r="U3497" s="244"/>
      <c r="V3497" s="244"/>
      <c r="W3497" s="244"/>
      <c r="X3497" s="244"/>
      <c r="Y3497" s="244"/>
      <c r="Z3497" s="244"/>
      <c r="AA3497" s="244"/>
      <c r="AB3497" s="244"/>
    </row>
    <row r="3498" spans="16:28" x14ac:dyDescent="0.25">
      <c r="P3498" s="244"/>
      <c r="Q3498" s="244"/>
      <c r="R3498" s="244"/>
      <c r="S3498" s="244"/>
      <c r="T3498" s="244"/>
      <c r="U3498" s="244"/>
      <c r="V3498" s="244"/>
      <c r="W3498" s="244"/>
      <c r="X3498" s="244"/>
      <c r="Y3498" s="244"/>
      <c r="Z3498" s="244"/>
      <c r="AA3498" s="244"/>
      <c r="AB3498" s="244"/>
    </row>
    <row r="3499" spans="16:28" x14ac:dyDescent="0.25">
      <c r="P3499" s="244"/>
      <c r="Q3499" s="244"/>
      <c r="R3499" s="244"/>
      <c r="S3499" s="244"/>
      <c r="T3499" s="244"/>
      <c r="U3499" s="244"/>
      <c r="V3499" s="244"/>
      <c r="W3499" s="244"/>
      <c r="X3499" s="244"/>
      <c r="Y3499" s="244"/>
      <c r="Z3499" s="244"/>
      <c r="AA3499" s="244"/>
      <c r="AB3499" s="244"/>
    </row>
    <row r="3500" spans="16:28" x14ac:dyDescent="0.25">
      <c r="P3500" s="244"/>
      <c r="Q3500" s="244"/>
      <c r="R3500" s="244"/>
      <c r="S3500" s="244"/>
      <c r="T3500" s="244"/>
      <c r="U3500" s="244"/>
      <c r="V3500" s="244"/>
      <c r="W3500" s="244"/>
      <c r="X3500" s="244"/>
      <c r="Y3500" s="244"/>
      <c r="Z3500" s="244"/>
      <c r="AA3500" s="244"/>
      <c r="AB3500" s="244"/>
    </row>
    <row r="3501" spans="16:28" x14ac:dyDescent="0.25">
      <c r="P3501" s="244"/>
      <c r="Q3501" s="244"/>
      <c r="R3501" s="244"/>
      <c r="S3501" s="244"/>
      <c r="T3501" s="244"/>
      <c r="U3501" s="244"/>
      <c r="V3501" s="244"/>
      <c r="W3501" s="244"/>
      <c r="X3501" s="244"/>
      <c r="Y3501" s="244"/>
      <c r="Z3501" s="244"/>
      <c r="AA3501" s="244"/>
      <c r="AB3501" s="244"/>
    </row>
    <row r="3502" spans="16:28" x14ac:dyDescent="0.25">
      <c r="P3502" s="244"/>
      <c r="Q3502" s="244"/>
      <c r="R3502" s="244"/>
      <c r="S3502" s="244"/>
      <c r="T3502" s="244"/>
      <c r="U3502" s="244"/>
      <c r="V3502" s="244"/>
      <c r="W3502" s="244"/>
      <c r="X3502" s="244"/>
      <c r="Y3502" s="244"/>
      <c r="Z3502" s="244"/>
      <c r="AA3502" s="244"/>
      <c r="AB3502" s="244"/>
    </row>
    <row r="3503" spans="16:28" x14ac:dyDescent="0.25">
      <c r="P3503" s="244"/>
      <c r="Q3503" s="244"/>
      <c r="R3503" s="244"/>
      <c r="S3503" s="244"/>
      <c r="T3503" s="244"/>
      <c r="U3503" s="244"/>
      <c r="V3503" s="244"/>
      <c r="W3503" s="244"/>
      <c r="X3503" s="244"/>
      <c r="Y3503" s="244"/>
      <c r="Z3503" s="244"/>
      <c r="AA3503" s="244"/>
      <c r="AB3503" s="244"/>
    </row>
    <row r="3504" spans="16:28" x14ac:dyDescent="0.25">
      <c r="P3504" s="244"/>
      <c r="Q3504" s="244"/>
      <c r="R3504" s="244"/>
      <c r="S3504" s="244"/>
      <c r="T3504" s="244"/>
      <c r="U3504" s="244"/>
      <c r="V3504" s="244"/>
      <c r="W3504" s="244"/>
      <c r="X3504" s="244"/>
      <c r="Y3504" s="244"/>
      <c r="Z3504" s="244"/>
      <c r="AA3504" s="244"/>
      <c r="AB3504" s="244"/>
    </row>
    <row r="3505" spans="16:28" x14ac:dyDescent="0.25">
      <c r="P3505" s="244"/>
      <c r="Q3505" s="244"/>
      <c r="R3505" s="244"/>
      <c r="S3505" s="244"/>
      <c r="T3505" s="244"/>
      <c r="U3505" s="244"/>
      <c r="V3505" s="244"/>
      <c r="W3505" s="244"/>
      <c r="X3505" s="244"/>
      <c r="Y3505" s="244"/>
      <c r="Z3505" s="244"/>
      <c r="AA3505" s="244"/>
      <c r="AB3505" s="244"/>
    </row>
    <row r="3506" spans="16:28" x14ac:dyDescent="0.25">
      <c r="P3506" s="244"/>
      <c r="Q3506" s="244"/>
      <c r="R3506" s="244"/>
      <c r="S3506" s="244"/>
      <c r="T3506" s="244"/>
      <c r="U3506" s="244"/>
      <c r="V3506" s="244"/>
      <c r="W3506" s="244"/>
      <c r="X3506" s="244"/>
      <c r="Y3506" s="244"/>
      <c r="Z3506" s="244"/>
      <c r="AA3506" s="244"/>
      <c r="AB3506" s="244"/>
    </row>
    <row r="3507" spans="16:28" x14ac:dyDescent="0.25">
      <c r="P3507" s="244"/>
      <c r="Q3507" s="244"/>
      <c r="R3507" s="244"/>
      <c r="S3507" s="244"/>
      <c r="T3507" s="244"/>
      <c r="U3507" s="244"/>
      <c r="V3507" s="244"/>
      <c r="W3507" s="244"/>
      <c r="X3507" s="244"/>
      <c r="Y3507" s="244"/>
      <c r="Z3507" s="244"/>
      <c r="AA3507" s="244"/>
      <c r="AB3507" s="244"/>
    </row>
    <row r="3508" spans="16:28" x14ac:dyDescent="0.25">
      <c r="P3508" s="244"/>
      <c r="Q3508" s="244"/>
      <c r="R3508" s="244"/>
      <c r="S3508" s="244"/>
      <c r="T3508" s="244"/>
      <c r="U3508" s="244"/>
      <c r="V3508" s="244"/>
      <c r="W3508" s="244"/>
      <c r="X3508" s="244"/>
      <c r="Y3508" s="244"/>
      <c r="Z3508" s="244"/>
      <c r="AA3508" s="244"/>
      <c r="AB3508" s="244"/>
    </row>
    <row r="3509" spans="16:28" x14ac:dyDescent="0.25">
      <c r="P3509" s="244"/>
      <c r="Q3509" s="244"/>
      <c r="R3509" s="244"/>
      <c r="S3509" s="244"/>
      <c r="T3509" s="244"/>
      <c r="U3509" s="244"/>
      <c r="V3509" s="244"/>
      <c r="W3509" s="244"/>
      <c r="X3509" s="244"/>
      <c r="Y3509" s="244"/>
      <c r="Z3509" s="244"/>
      <c r="AA3509" s="244"/>
      <c r="AB3509" s="244"/>
    </row>
    <row r="3510" spans="16:28" x14ac:dyDescent="0.25">
      <c r="P3510" s="244"/>
      <c r="Q3510" s="244"/>
      <c r="R3510" s="244"/>
      <c r="S3510" s="244"/>
      <c r="T3510" s="244"/>
      <c r="U3510" s="244"/>
      <c r="V3510" s="244"/>
      <c r="W3510" s="244"/>
      <c r="X3510" s="244"/>
      <c r="Y3510" s="244"/>
      <c r="Z3510" s="244"/>
      <c r="AA3510" s="244"/>
      <c r="AB3510" s="244"/>
    </row>
    <row r="3511" spans="16:28" x14ac:dyDescent="0.25">
      <c r="P3511" s="244"/>
      <c r="Q3511" s="244"/>
      <c r="R3511" s="244"/>
      <c r="S3511" s="244"/>
      <c r="T3511" s="244"/>
      <c r="U3511" s="244"/>
      <c r="V3511" s="244"/>
      <c r="W3511" s="244"/>
      <c r="X3511" s="244"/>
      <c r="Y3511" s="244"/>
      <c r="Z3511" s="244"/>
      <c r="AA3511" s="244"/>
      <c r="AB3511" s="244"/>
    </row>
    <row r="3512" spans="16:28" x14ac:dyDescent="0.25">
      <c r="P3512" s="244"/>
      <c r="Q3512" s="244"/>
      <c r="R3512" s="244"/>
      <c r="S3512" s="244"/>
      <c r="T3512" s="244"/>
      <c r="U3512" s="244"/>
      <c r="V3512" s="244"/>
      <c r="W3512" s="244"/>
      <c r="X3512" s="244"/>
      <c r="Y3512" s="244"/>
      <c r="Z3512" s="244"/>
      <c r="AA3512" s="244"/>
      <c r="AB3512" s="244"/>
    </row>
    <row r="3513" spans="16:28" x14ac:dyDescent="0.25">
      <c r="P3513" s="244"/>
      <c r="Q3513" s="244"/>
      <c r="R3513" s="244"/>
      <c r="S3513" s="244"/>
      <c r="T3513" s="244"/>
      <c r="U3513" s="244"/>
      <c r="V3513" s="244"/>
      <c r="W3513" s="244"/>
      <c r="X3513" s="244"/>
      <c r="Y3513" s="244"/>
      <c r="Z3513" s="244"/>
      <c r="AA3513" s="244"/>
      <c r="AB3513" s="244"/>
    </row>
    <row r="3514" spans="16:28" x14ac:dyDescent="0.25">
      <c r="P3514" s="244"/>
      <c r="Q3514" s="244"/>
      <c r="R3514" s="244"/>
      <c r="S3514" s="244"/>
      <c r="T3514" s="244"/>
      <c r="U3514" s="244"/>
      <c r="V3514" s="244"/>
      <c r="W3514" s="244"/>
      <c r="X3514" s="244"/>
      <c r="Y3514" s="244"/>
      <c r="Z3514" s="244"/>
      <c r="AA3514" s="244"/>
      <c r="AB3514" s="244"/>
    </row>
    <row r="3515" spans="16:28" x14ac:dyDescent="0.25">
      <c r="P3515" s="244"/>
      <c r="Q3515" s="244"/>
      <c r="R3515" s="244"/>
      <c r="S3515" s="244"/>
      <c r="T3515" s="244"/>
      <c r="U3515" s="244"/>
      <c r="V3515" s="244"/>
      <c r="W3515" s="244"/>
      <c r="X3515" s="244"/>
      <c r="Y3515" s="244"/>
      <c r="Z3515" s="244"/>
      <c r="AA3515" s="244"/>
      <c r="AB3515" s="244"/>
    </row>
    <row r="3516" spans="16:28" x14ac:dyDescent="0.25">
      <c r="P3516" s="244"/>
      <c r="Q3516" s="244"/>
      <c r="R3516" s="244"/>
      <c r="S3516" s="244"/>
      <c r="T3516" s="244"/>
      <c r="U3516" s="244"/>
      <c r="V3516" s="244"/>
      <c r="W3516" s="244"/>
      <c r="X3516" s="244"/>
      <c r="Y3516" s="244"/>
      <c r="Z3516" s="244"/>
      <c r="AA3516" s="244"/>
      <c r="AB3516" s="244"/>
    </row>
    <row r="3517" spans="16:28" x14ac:dyDescent="0.25">
      <c r="P3517" s="244"/>
      <c r="Q3517" s="244"/>
      <c r="R3517" s="244"/>
      <c r="S3517" s="244"/>
      <c r="T3517" s="244"/>
      <c r="U3517" s="244"/>
      <c r="V3517" s="244"/>
      <c r="W3517" s="244"/>
      <c r="X3517" s="244"/>
      <c r="Y3517" s="244"/>
      <c r="Z3517" s="244"/>
      <c r="AA3517" s="244"/>
      <c r="AB3517" s="244"/>
    </row>
    <row r="3518" spans="16:28" x14ac:dyDescent="0.25">
      <c r="P3518" s="244"/>
      <c r="Q3518" s="244"/>
      <c r="R3518" s="244"/>
      <c r="S3518" s="244"/>
      <c r="T3518" s="244"/>
      <c r="U3518" s="244"/>
      <c r="V3518" s="244"/>
      <c r="W3518" s="244"/>
      <c r="X3518" s="244"/>
      <c r="Y3518" s="244"/>
      <c r="Z3518" s="244"/>
      <c r="AA3518" s="244"/>
      <c r="AB3518" s="244"/>
    </row>
    <row r="3519" spans="16:28" x14ac:dyDescent="0.25">
      <c r="P3519" s="244"/>
      <c r="Q3519" s="244"/>
      <c r="R3519" s="244"/>
      <c r="S3519" s="244"/>
      <c r="T3519" s="244"/>
      <c r="U3519" s="244"/>
      <c r="V3519" s="244"/>
      <c r="W3519" s="244"/>
      <c r="X3519" s="244"/>
      <c r="Y3519" s="244"/>
      <c r="Z3519" s="244"/>
      <c r="AA3519" s="244"/>
      <c r="AB3519" s="244"/>
    </row>
    <row r="3520" spans="16:28" x14ac:dyDescent="0.25">
      <c r="P3520" s="244"/>
      <c r="Q3520" s="244"/>
      <c r="R3520" s="244"/>
      <c r="S3520" s="244"/>
      <c r="T3520" s="244"/>
      <c r="U3520" s="244"/>
      <c r="V3520" s="244"/>
      <c r="W3520" s="244"/>
      <c r="X3520" s="244"/>
      <c r="Y3520" s="244"/>
      <c r="Z3520" s="244"/>
      <c r="AA3520" s="244"/>
      <c r="AB3520" s="244"/>
    </row>
    <row r="3521" spans="16:28" x14ac:dyDescent="0.25">
      <c r="P3521" s="244"/>
      <c r="Q3521" s="244"/>
      <c r="R3521" s="244"/>
      <c r="S3521" s="244"/>
      <c r="T3521" s="244"/>
      <c r="U3521" s="244"/>
      <c r="V3521" s="244"/>
      <c r="W3521" s="244"/>
      <c r="X3521" s="244"/>
      <c r="Y3521" s="244"/>
      <c r="Z3521" s="244"/>
      <c r="AA3521" s="244"/>
      <c r="AB3521" s="244"/>
    </row>
    <row r="3522" spans="16:28" x14ac:dyDescent="0.25">
      <c r="P3522" s="244"/>
      <c r="Q3522" s="244"/>
      <c r="R3522" s="244"/>
      <c r="S3522" s="244"/>
      <c r="T3522" s="244"/>
      <c r="U3522" s="244"/>
      <c r="V3522" s="244"/>
      <c r="W3522" s="244"/>
      <c r="X3522" s="244"/>
      <c r="Y3522" s="244"/>
      <c r="Z3522" s="244"/>
      <c r="AA3522" s="244"/>
      <c r="AB3522" s="244"/>
    </row>
    <row r="3523" spans="16:28" x14ac:dyDescent="0.25">
      <c r="P3523" s="244"/>
      <c r="Q3523" s="244"/>
      <c r="R3523" s="244"/>
      <c r="S3523" s="244"/>
      <c r="T3523" s="244"/>
      <c r="U3523" s="244"/>
      <c r="V3523" s="244"/>
      <c r="W3523" s="244"/>
      <c r="X3523" s="244"/>
      <c r="Y3523" s="244"/>
      <c r="Z3523" s="244"/>
      <c r="AA3523" s="244"/>
      <c r="AB3523" s="244"/>
    </row>
    <row r="3524" spans="16:28" x14ac:dyDescent="0.25">
      <c r="P3524" s="244"/>
      <c r="Q3524" s="244"/>
      <c r="R3524" s="244"/>
      <c r="S3524" s="244"/>
      <c r="T3524" s="244"/>
      <c r="U3524" s="244"/>
      <c r="V3524" s="244"/>
      <c r="W3524" s="244"/>
      <c r="X3524" s="244"/>
      <c r="Y3524" s="244"/>
      <c r="Z3524" s="244"/>
      <c r="AA3524" s="244"/>
      <c r="AB3524" s="244"/>
    </row>
    <row r="3525" spans="16:28" x14ac:dyDescent="0.25">
      <c r="P3525" s="244"/>
      <c r="Q3525" s="244"/>
      <c r="R3525" s="244"/>
      <c r="S3525" s="244"/>
      <c r="T3525" s="244"/>
      <c r="U3525" s="244"/>
      <c r="V3525" s="244"/>
      <c r="W3525" s="244"/>
      <c r="X3525" s="244"/>
      <c r="Y3525" s="244"/>
      <c r="Z3525" s="244"/>
      <c r="AA3525" s="244"/>
      <c r="AB3525" s="244"/>
    </row>
    <row r="3526" spans="16:28" x14ac:dyDescent="0.25">
      <c r="P3526" s="244"/>
      <c r="Q3526" s="244"/>
      <c r="R3526" s="244"/>
      <c r="S3526" s="244"/>
      <c r="T3526" s="244"/>
      <c r="U3526" s="244"/>
      <c r="V3526" s="244"/>
      <c r="W3526" s="244"/>
      <c r="X3526" s="244"/>
      <c r="Y3526" s="244"/>
      <c r="Z3526" s="244"/>
      <c r="AA3526" s="244"/>
      <c r="AB3526" s="244"/>
    </row>
    <row r="3527" spans="16:28" x14ac:dyDescent="0.25">
      <c r="P3527" s="244"/>
      <c r="Q3527" s="244"/>
      <c r="R3527" s="244"/>
      <c r="S3527" s="244"/>
      <c r="T3527" s="244"/>
      <c r="U3527" s="244"/>
      <c r="V3527" s="244"/>
      <c r="W3527" s="244"/>
      <c r="X3527" s="244"/>
      <c r="Y3527" s="244"/>
      <c r="Z3527" s="244"/>
      <c r="AA3527" s="244"/>
      <c r="AB3527" s="244"/>
    </row>
    <row r="3528" spans="16:28" x14ac:dyDescent="0.25">
      <c r="P3528" s="244"/>
      <c r="Q3528" s="244"/>
      <c r="R3528" s="244"/>
      <c r="S3528" s="244"/>
      <c r="T3528" s="244"/>
      <c r="U3528" s="244"/>
      <c r="V3528" s="244"/>
      <c r="W3528" s="244"/>
      <c r="X3528" s="244"/>
      <c r="Y3528" s="244"/>
      <c r="Z3528" s="244"/>
      <c r="AA3528" s="244"/>
      <c r="AB3528" s="244"/>
    </row>
    <row r="3529" spans="16:28" x14ac:dyDescent="0.25">
      <c r="P3529" s="244"/>
      <c r="Q3529" s="244"/>
      <c r="R3529" s="244"/>
      <c r="S3529" s="244"/>
      <c r="T3529" s="244"/>
      <c r="U3529" s="244"/>
      <c r="V3529" s="244"/>
      <c r="W3529" s="244"/>
      <c r="X3529" s="244"/>
      <c r="Y3529" s="244"/>
      <c r="Z3529" s="244"/>
      <c r="AA3529" s="244"/>
      <c r="AB3529" s="244"/>
    </row>
    <row r="3530" spans="16:28" x14ac:dyDescent="0.25">
      <c r="P3530" s="244"/>
      <c r="Q3530" s="244"/>
      <c r="R3530" s="244"/>
      <c r="S3530" s="244"/>
      <c r="T3530" s="244"/>
      <c r="U3530" s="244"/>
      <c r="V3530" s="244"/>
      <c r="W3530" s="244"/>
      <c r="X3530" s="244"/>
      <c r="Y3530" s="244"/>
      <c r="Z3530" s="244"/>
      <c r="AA3530" s="244"/>
      <c r="AB3530" s="244"/>
    </row>
    <row r="3531" spans="16:28" x14ac:dyDescent="0.25">
      <c r="P3531" s="244"/>
      <c r="Q3531" s="244"/>
      <c r="R3531" s="244"/>
      <c r="S3531" s="244"/>
      <c r="T3531" s="244"/>
      <c r="U3531" s="244"/>
      <c r="V3531" s="244"/>
      <c r="W3531" s="244"/>
      <c r="X3531" s="244"/>
      <c r="Y3531" s="244"/>
      <c r="Z3531" s="244"/>
      <c r="AA3531" s="244"/>
      <c r="AB3531" s="244"/>
    </row>
    <row r="3532" spans="16:28" x14ac:dyDescent="0.25">
      <c r="P3532" s="244"/>
      <c r="Q3532" s="244"/>
      <c r="R3532" s="244"/>
      <c r="S3532" s="244"/>
      <c r="T3532" s="244"/>
      <c r="U3532" s="244"/>
      <c r="V3532" s="244"/>
      <c r="W3532" s="244"/>
      <c r="X3532" s="244"/>
      <c r="Y3532" s="244"/>
      <c r="Z3532" s="244"/>
      <c r="AA3532" s="244"/>
      <c r="AB3532" s="244"/>
    </row>
    <row r="3533" spans="16:28" x14ac:dyDescent="0.25">
      <c r="P3533" s="244"/>
      <c r="Q3533" s="244"/>
      <c r="R3533" s="244"/>
      <c r="S3533" s="244"/>
      <c r="T3533" s="244"/>
      <c r="U3533" s="244"/>
      <c r="V3533" s="244"/>
      <c r="W3533" s="244"/>
      <c r="X3533" s="244"/>
      <c r="Y3533" s="244"/>
      <c r="Z3533" s="244"/>
      <c r="AA3533" s="244"/>
      <c r="AB3533" s="244"/>
    </row>
    <row r="3534" spans="16:28" x14ac:dyDescent="0.25">
      <c r="P3534" s="244"/>
      <c r="Q3534" s="244"/>
      <c r="R3534" s="244"/>
      <c r="S3534" s="244"/>
      <c r="T3534" s="244"/>
      <c r="U3534" s="244"/>
      <c r="V3534" s="244"/>
      <c r="W3534" s="244"/>
      <c r="X3534" s="244"/>
      <c r="Y3534" s="244"/>
      <c r="Z3534" s="244"/>
      <c r="AA3534" s="244"/>
      <c r="AB3534" s="244"/>
    </row>
    <row r="3535" spans="16:28" x14ac:dyDescent="0.25">
      <c r="P3535" s="244"/>
      <c r="Q3535" s="244"/>
      <c r="R3535" s="244"/>
      <c r="S3535" s="244"/>
      <c r="T3535" s="244"/>
      <c r="U3535" s="244"/>
      <c r="V3535" s="244"/>
      <c r="W3535" s="244"/>
      <c r="X3535" s="244"/>
      <c r="Y3535" s="244"/>
      <c r="Z3535" s="244"/>
      <c r="AA3535" s="244"/>
      <c r="AB3535" s="244"/>
    </row>
    <row r="3536" spans="16:28" x14ac:dyDescent="0.25">
      <c r="P3536" s="244"/>
      <c r="Q3536" s="244"/>
      <c r="R3536" s="244"/>
      <c r="S3536" s="244"/>
      <c r="T3536" s="244"/>
      <c r="U3536" s="244"/>
      <c r="V3536" s="244"/>
      <c r="W3536" s="244"/>
      <c r="X3536" s="244"/>
      <c r="Y3536" s="244"/>
      <c r="Z3536" s="244"/>
      <c r="AA3536" s="244"/>
      <c r="AB3536" s="244"/>
    </row>
    <row r="3537" spans="16:28" x14ac:dyDescent="0.25">
      <c r="P3537" s="244"/>
      <c r="Q3537" s="244"/>
      <c r="R3537" s="244"/>
      <c r="S3537" s="244"/>
      <c r="T3537" s="244"/>
      <c r="U3537" s="244"/>
      <c r="V3537" s="244"/>
      <c r="W3537" s="244"/>
      <c r="X3537" s="244"/>
      <c r="Y3537" s="244"/>
      <c r="Z3537" s="244"/>
      <c r="AA3537" s="244"/>
      <c r="AB3537" s="244"/>
    </row>
    <row r="3538" spans="16:28" x14ac:dyDescent="0.25">
      <c r="P3538" s="244"/>
      <c r="Q3538" s="244"/>
      <c r="R3538" s="244"/>
      <c r="S3538" s="244"/>
      <c r="T3538" s="244"/>
      <c r="U3538" s="244"/>
      <c r="V3538" s="244"/>
      <c r="W3538" s="244"/>
      <c r="X3538" s="244"/>
      <c r="Y3538" s="244"/>
      <c r="Z3538" s="244"/>
      <c r="AA3538" s="244"/>
      <c r="AB3538" s="244"/>
    </row>
    <row r="3539" spans="16:28" x14ac:dyDescent="0.25">
      <c r="P3539" s="244"/>
      <c r="Q3539" s="244"/>
      <c r="R3539" s="244"/>
      <c r="S3539" s="244"/>
      <c r="T3539" s="244"/>
      <c r="U3539" s="244"/>
      <c r="V3539" s="244"/>
      <c r="W3539" s="244"/>
      <c r="X3539" s="244"/>
      <c r="Y3539" s="244"/>
      <c r="Z3539" s="244"/>
      <c r="AA3539" s="244"/>
      <c r="AB3539" s="244"/>
    </row>
    <row r="3540" spans="16:28" x14ac:dyDescent="0.25">
      <c r="P3540" s="244"/>
      <c r="Q3540" s="244"/>
      <c r="R3540" s="244"/>
      <c r="S3540" s="244"/>
      <c r="T3540" s="244"/>
      <c r="U3540" s="244"/>
      <c r="V3540" s="244"/>
      <c r="W3540" s="244"/>
      <c r="X3540" s="244"/>
      <c r="Y3540" s="244"/>
      <c r="Z3540" s="244"/>
      <c r="AA3540" s="244"/>
      <c r="AB3540" s="244"/>
    </row>
    <row r="3541" spans="16:28" x14ac:dyDescent="0.25">
      <c r="P3541" s="244"/>
      <c r="Q3541" s="244"/>
      <c r="R3541" s="244"/>
      <c r="S3541" s="244"/>
      <c r="T3541" s="244"/>
      <c r="U3541" s="244"/>
      <c r="V3541" s="244"/>
      <c r="W3541" s="244"/>
      <c r="X3541" s="244"/>
      <c r="Y3541" s="244"/>
      <c r="Z3541" s="244"/>
      <c r="AA3541" s="244"/>
      <c r="AB3541" s="244"/>
    </row>
    <row r="3542" spans="16:28" x14ac:dyDescent="0.25">
      <c r="P3542" s="244"/>
      <c r="Q3542" s="244"/>
      <c r="R3542" s="244"/>
      <c r="S3542" s="244"/>
      <c r="T3542" s="244"/>
      <c r="U3542" s="244"/>
      <c r="V3542" s="244"/>
      <c r="W3542" s="244"/>
      <c r="X3542" s="244"/>
      <c r="Y3542" s="244"/>
      <c r="Z3542" s="244"/>
      <c r="AA3542" s="244"/>
      <c r="AB3542" s="244"/>
    </row>
    <row r="3543" spans="16:28" x14ac:dyDescent="0.25">
      <c r="P3543" s="244"/>
      <c r="Q3543" s="244"/>
      <c r="R3543" s="244"/>
      <c r="S3543" s="244"/>
      <c r="T3543" s="244"/>
      <c r="U3543" s="244"/>
      <c r="V3543" s="244"/>
      <c r="W3543" s="244"/>
      <c r="X3543" s="244"/>
      <c r="Y3543" s="244"/>
      <c r="Z3543" s="244"/>
      <c r="AA3543" s="244"/>
      <c r="AB3543" s="244"/>
    </row>
    <row r="3544" spans="16:28" x14ac:dyDescent="0.25">
      <c r="P3544" s="244"/>
      <c r="Q3544" s="244"/>
      <c r="R3544" s="244"/>
      <c r="S3544" s="244"/>
      <c r="T3544" s="244"/>
      <c r="U3544" s="244"/>
      <c r="V3544" s="244"/>
      <c r="W3544" s="244"/>
      <c r="X3544" s="244"/>
      <c r="Y3544" s="244"/>
      <c r="Z3544" s="244"/>
      <c r="AA3544" s="244"/>
      <c r="AB3544" s="244"/>
    </row>
    <row r="3545" spans="16:28" x14ac:dyDescent="0.25">
      <c r="P3545" s="244"/>
      <c r="Q3545" s="244"/>
      <c r="R3545" s="244"/>
      <c r="S3545" s="244"/>
      <c r="T3545" s="244"/>
      <c r="U3545" s="244"/>
      <c r="V3545" s="244"/>
      <c r="W3545" s="244"/>
      <c r="X3545" s="244"/>
      <c r="Y3545" s="244"/>
      <c r="Z3545" s="244"/>
      <c r="AA3545" s="244"/>
      <c r="AB3545" s="244"/>
    </row>
    <row r="3546" spans="16:28" x14ac:dyDescent="0.25">
      <c r="P3546" s="244"/>
      <c r="Q3546" s="244"/>
      <c r="R3546" s="244"/>
      <c r="S3546" s="244"/>
      <c r="T3546" s="244"/>
      <c r="U3546" s="244"/>
      <c r="V3546" s="244"/>
      <c r="W3546" s="244"/>
      <c r="X3546" s="244"/>
      <c r="Y3546" s="244"/>
      <c r="Z3546" s="244"/>
      <c r="AA3546" s="244"/>
      <c r="AB3546" s="244"/>
    </row>
    <row r="3547" spans="16:28" x14ac:dyDescent="0.25">
      <c r="P3547" s="244"/>
      <c r="Q3547" s="244"/>
      <c r="R3547" s="244"/>
      <c r="S3547" s="244"/>
      <c r="T3547" s="244"/>
      <c r="U3547" s="244"/>
      <c r="V3547" s="244"/>
      <c r="W3547" s="244"/>
      <c r="X3547" s="244"/>
      <c r="Y3547" s="244"/>
      <c r="Z3547" s="244"/>
      <c r="AA3547" s="244"/>
      <c r="AB3547" s="244"/>
    </row>
    <row r="3548" spans="16:28" x14ac:dyDescent="0.25">
      <c r="P3548" s="244"/>
      <c r="Q3548" s="244"/>
      <c r="R3548" s="244"/>
      <c r="S3548" s="244"/>
      <c r="T3548" s="244"/>
      <c r="U3548" s="244"/>
      <c r="V3548" s="244"/>
      <c r="W3548" s="244"/>
      <c r="X3548" s="244"/>
      <c r="Y3548" s="244"/>
      <c r="Z3548" s="244"/>
      <c r="AA3548" s="244"/>
      <c r="AB3548" s="244"/>
    </row>
    <row r="3549" spans="16:28" x14ac:dyDescent="0.25">
      <c r="P3549" s="244"/>
      <c r="Q3549" s="244"/>
      <c r="R3549" s="244"/>
      <c r="S3549" s="244"/>
      <c r="T3549" s="244"/>
      <c r="U3549" s="244"/>
      <c r="V3549" s="244"/>
      <c r="W3549" s="244"/>
      <c r="X3549" s="244"/>
      <c r="Y3549" s="244"/>
      <c r="Z3549" s="244"/>
      <c r="AA3549" s="244"/>
      <c r="AB3549" s="244"/>
    </row>
    <row r="3550" spans="16:28" x14ac:dyDescent="0.25">
      <c r="P3550" s="244"/>
      <c r="Q3550" s="244"/>
      <c r="R3550" s="244"/>
      <c r="S3550" s="244"/>
      <c r="T3550" s="244"/>
      <c r="U3550" s="244"/>
      <c r="V3550" s="244"/>
      <c r="W3550" s="244"/>
      <c r="X3550" s="244"/>
      <c r="Y3550" s="244"/>
      <c r="Z3550" s="244"/>
      <c r="AA3550" s="244"/>
      <c r="AB3550" s="244"/>
    </row>
    <row r="3551" spans="16:28" x14ac:dyDescent="0.25">
      <c r="P3551" s="244"/>
      <c r="Q3551" s="244"/>
      <c r="R3551" s="244"/>
      <c r="S3551" s="244"/>
      <c r="T3551" s="244"/>
      <c r="U3551" s="244"/>
      <c r="V3551" s="244"/>
      <c r="W3551" s="244"/>
      <c r="X3551" s="244"/>
      <c r="Y3551" s="244"/>
      <c r="Z3551" s="244"/>
      <c r="AA3551" s="244"/>
      <c r="AB3551" s="244"/>
    </row>
    <row r="3552" spans="16:28" x14ac:dyDescent="0.25">
      <c r="P3552" s="244"/>
      <c r="Q3552" s="244"/>
      <c r="R3552" s="244"/>
      <c r="S3552" s="244"/>
      <c r="T3552" s="244"/>
      <c r="U3552" s="244"/>
      <c r="V3552" s="244"/>
      <c r="W3552" s="244"/>
      <c r="X3552" s="244"/>
      <c r="Y3552" s="244"/>
      <c r="Z3552" s="244"/>
      <c r="AA3552" s="244"/>
      <c r="AB3552" s="244"/>
    </row>
    <row r="3553" spans="16:28" x14ac:dyDescent="0.25">
      <c r="P3553" s="244"/>
      <c r="Q3553" s="244"/>
      <c r="R3553" s="244"/>
      <c r="S3553" s="244"/>
      <c r="T3553" s="244"/>
      <c r="U3553" s="244"/>
      <c r="V3553" s="244"/>
      <c r="W3553" s="244"/>
      <c r="X3553" s="244"/>
      <c r="Y3553" s="244"/>
      <c r="Z3553" s="244"/>
      <c r="AA3553" s="244"/>
      <c r="AB3553" s="244"/>
    </row>
    <row r="3554" spans="16:28" x14ac:dyDescent="0.25">
      <c r="P3554" s="244"/>
      <c r="Q3554" s="244"/>
      <c r="R3554" s="244"/>
      <c r="S3554" s="244"/>
      <c r="T3554" s="244"/>
      <c r="U3554" s="244"/>
      <c r="V3554" s="244"/>
      <c r="W3554" s="244"/>
      <c r="X3554" s="244"/>
      <c r="Y3554" s="244"/>
      <c r="Z3554" s="244"/>
      <c r="AA3554" s="244"/>
      <c r="AB3554" s="244"/>
    </row>
    <row r="3555" spans="16:28" x14ac:dyDescent="0.25">
      <c r="P3555" s="244"/>
      <c r="Q3555" s="244"/>
      <c r="R3555" s="244"/>
      <c r="S3555" s="244"/>
      <c r="T3555" s="244"/>
      <c r="U3555" s="244"/>
      <c r="V3555" s="244"/>
      <c r="W3555" s="244"/>
      <c r="X3555" s="244"/>
      <c r="Y3555" s="244"/>
      <c r="Z3555" s="244"/>
      <c r="AA3555" s="244"/>
      <c r="AB3555" s="244"/>
    </row>
    <row r="3556" spans="16:28" x14ac:dyDescent="0.25">
      <c r="P3556" s="244"/>
      <c r="Q3556" s="244"/>
      <c r="R3556" s="244"/>
      <c r="S3556" s="244"/>
      <c r="T3556" s="244"/>
      <c r="U3556" s="244"/>
      <c r="V3556" s="244"/>
      <c r="W3556" s="244"/>
      <c r="X3556" s="244"/>
      <c r="Y3556" s="244"/>
      <c r="Z3556" s="244"/>
      <c r="AA3556" s="244"/>
      <c r="AB3556" s="244"/>
    </row>
    <row r="3557" spans="16:28" x14ac:dyDescent="0.25">
      <c r="P3557" s="244"/>
      <c r="Q3557" s="244"/>
      <c r="R3557" s="244"/>
      <c r="S3557" s="244"/>
      <c r="T3557" s="244"/>
      <c r="U3557" s="244"/>
      <c r="V3557" s="244"/>
      <c r="W3557" s="244"/>
      <c r="X3557" s="244"/>
      <c r="Y3557" s="244"/>
      <c r="Z3557" s="244"/>
      <c r="AA3557" s="244"/>
      <c r="AB3557" s="244"/>
    </row>
    <row r="3558" spans="16:28" x14ac:dyDescent="0.25">
      <c r="P3558" s="244"/>
      <c r="Q3558" s="244"/>
      <c r="R3558" s="244"/>
      <c r="S3558" s="244"/>
      <c r="T3558" s="244"/>
      <c r="U3558" s="244"/>
      <c r="V3558" s="244"/>
      <c r="W3558" s="244"/>
      <c r="X3558" s="244"/>
      <c r="Y3558" s="244"/>
      <c r="Z3558" s="244"/>
      <c r="AA3558" s="244"/>
      <c r="AB3558" s="244"/>
    </row>
    <row r="3559" spans="16:28" x14ac:dyDescent="0.25">
      <c r="P3559" s="244"/>
      <c r="Q3559" s="244"/>
      <c r="R3559" s="244"/>
      <c r="S3559" s="244"/>
      <c r="T3559" s="244"/>
      <c r="U3559" s="244"/>
      <c r="V3559" s="244"/>
      <c r="W3559" s="244"/>
      <c r="X3559" s="244"/>
      <c r="Y3559" s="244"/>
      <c r="Z3559" s="244"/>
      <c r="AA3559" s="244"/>
      <c r="AB3559" s="244"/>
    </row>
    <row r="3560" spans="16:28" x14ac:dyDescent="0.25">
      <c r="P3560" s="244"/>
      <c r="Q3560" s="244"/>
      <c r="R3560" s="244"/>
      <c r="S3560" s="244"/>
      <c r="T3560" s="244"/>
      <c r="U3560" s="244"/>
      <c r="V3560" s="244"/>
      <c r="W3560" s="244"/>
      <c r="X3560" s="244"/>
      <c r="Y3560" s="244"/>
      <c r="Z3560" s="244"/>
      <c r="AA3560" s="244"/>
      <c r="AB3560" s="244"/>
    </row>
    <row r="3561" spans="16:28" x14ac:dyDescent="0.25">
      <c r="P3561" s="244"/>
      <c r="Q3561" s="244"/>
      <c r="R3561" s="244"/>
      <c r="S3561" s="244"/>
      <c r="T3561" s="244"/>
      <c r="U3561" s="244"/>
      <c r="V3561" s="244"/>
      <c r="W3561" s="244"/>
      <c r="X3561" s="244"/>
      <c r="Y3561" s="244"/>
      <c r="Z3561" s="244"/>
      <c r="AA3561" s="244"/>
      <c r="AB3561" s="244"/>
    </row>
    <row r="3562" spans="16:28" x14ac:dyDescent="0.25">
      <c r="P3562" s="244"/>
      <c r="Q3562" s="244"/>
      <c r="R3562" s="244"/>
      <c r="S3562" s="244"/>
      <c r="T3562" s="244"/>
      <c r="U3562" s="244"/>
      <c r="V3562" s="244"/>
      <c r="W3562" s="244"/>
      <c r="X3562" s="244"/>
      <c r="Y3562" s="244"/>
      <c r="Z3562" s="244"/>
      <c r="AA3562" s="244"/>
      <c r="AB3562" s="244"/>
    </row>
    <row r="3563" spans="16:28" x14ac:dyDescent="0.25">
      <c r="P3563" s="244"/>
      <c r="Q3563" s="244"/>
      <c r="R3563" s="244"/>
      <c r="S3563" s="244"/>
      <c r="T3563" s="244"/>
      <c r="U3563" s="244"/>
      <c r="V3563" s="244"/>
      <c r="W3563" s="244"/>
      <c r="X3563" s="244"/>
      <c r="Y3563" s="244"/>
      <c r="Z3563" s="244"/>
      <c r="AA3563" s="244"/>
      <c r="AB3563" s="244"/>
    </row>
    <row r="3564" spans="16:28" x14ac:dyDescent="0.25">
      <c r="P3564" s="244"/>
      <c r="Q3564" s="244"/>
      <c r="R3564" s="244"/>
      <c r="S3564" s="244"/>
      <c r="T3564" s="244"/>
      <c r="U3564" s="244"/>
      <c r="V3564" s="244"/>
      <c r="W3564" s="244"/>
      <c r="X3564" s="244"/>
      <c r="Y3564" s="244"/>
      <c r="Z3564" s="244"/>
      <c r="AA3564" s="244"/>
      <c r="AB3564" s="244"/>
    </row>
    <row r="3565" spans="16:28" x14ac:dyDescent="0.25">
      <c r="P3565" s="244"/>
      <c r="Q3565" s="244"/>
      <c r="R3565" s="244"/>
      <c r="S3565" s="244"/>
      <c r="T3565" s="244"/>
      <c r="U3565" s="244"/>
      <c r="V3565" s="244"/>
      <c r="W3565" s="244"/>
      <c r="X3565" s="244"/>
      <c r="Y3565" s="244"/>
      <c r="Z3565" s="244"/>
      <c r="AA3565" s="244"/>
      <c r="AB3565" s="244"/>
    </row>
    <row r="3566" spans="16:28" x14ac:dyDescent="0.25">
      <c r="P3566" s="244"/>
      <c r="Q3566" s="244"/>
      <c r="R3566" s="244"/>
      <c r="S3566" s="244"/>
      <c r="T3566" s="244"/>
      <c r="U3566" s="244"/>
      <c r="V3566" s="244"/>
      <c r="W3566" s="244"/>
      <c r="X3566" s="244"/>
      <c r="Y3566" s="244"/>
      <c r="Z3566" s="244"/>
      <c r="AA3566" s="244"/>
      <c r="AB3566" s="244"/>
    </row>
    <row r="3567" spans="16:28" x14ac:dyDescent="0.25">
      <c r="P3567" s="244"/>
      <c r="Q3567" s="244"/>
      <c r="R3567" s="244"/>
      <c r="S3567" s="244"/>
      <c r="T3567" s="244"/>
      <c r="U3567" s="244"/>
      <c r="V3567" s="244"/>
      <c r="W3567" s="244"/>
      <c r="X3567" s="244"/>
      <c r="Y3567" s="244"/>
      <c r="Z3567" s="244"/>
      <c r="AA3567" s="244"/>
      <c r="AB3567" s="244"/>
    </row>
    <row r="3568" spans="16:28" x14ac:dyDescent="0.25">
      <c r="P3568" s="244"/>
      <c r="Q3568" s="244"/>
      <c r="R3568" s="244"/>
      <c r="S3568" s="244"/>
      <c r="T3568" s="244"/>
      <c r="U3568" s="244"/>
      <c r="V3568" s="244"/>
      <c r="W3568" s="244"/>
      <c r="X3568" s="244"/>
      <c r="Y3568" s="244"/>
      <c r="Z3568" s="244"/>
      <c r="AA3568" s="244"/>
      <c r="AB3568" s="244"/>
    </row>
    <row r="3569" spans="16:28" x14ac:dyDescent="0.25">
      <c r="P3569" s="244"/>
      <c r="Q3569" s="244"/>
      <c r="R3569" s="244"/>
      <c r="S3569" s="244"/>
      <c r="T3569" s="244"/>
      <c r="U3569" s="244"/>
      <c r="V3569" s="244"/>
      <c r="W3569" s="244"/>
      <c r="X3569" s="244"/>
      <c r="Y3569" s="244"/>
      <c r="Z3569" s="244"/>
      <c r="AA3569" s="244"/>
      <c r="AB3569" s="244"/>
    </row>
    <row r="3570" spans="16:28" x14ac:dyDescent="0.25">
      <c r="P3570" s="244"/>
      <c r="Q3570" s="244"/>
      <c r="R3570" s="244"/>
      <c r="S3570" s="244"/>
      <c r="T3570" s="244"/>
      <c r="U3570" s="244"/>
      <c r="V3570" s="244"/>
      <c r="W3570" s="244"/>
      <c r="X3570" s="244"/>
      <c r="Y3570" s="244"/>
      <c r="Z3570" s="244"/>
      <c r="AA3570" s="244"/>
      <c r="AB3570" s="244"/>
    </row>
    <row r="3571" spans="16:28" x14ac:dyDescent="0.25">
      <c r="P3571" s="244"/>
      <c r="Q3571" s="244"/>
      <c r="R3571" s="244"/>
      <c r="S3571" s="244"/>
      <c r="T3571" s="244"/>
      <c r="U3571" s="244"/>
      <c r="V3571" s="244"/>
      <c r="W3571" s="244"/>
      <c r="X3571" s="244"/>
      <c r="Y3571" s="244"/>
      <c r="Z3571" s="244"/>
      <c r="AA3571" s="244"/>
      <c r="AB3571" s="244"/>
    </row>
    <row r="3572" spans="16:28" x14ac:dyDescent="0.25">
      <c r="P3572" s="244"/>
      <c r="Q3572" s="244"/>
      <c r="R3572" s="244"/>
      <c r="S3572" s="244"/>
      <c r="T3572" s="244"/>
      <c r="U3572" s="244"/>
      <c r="V3572" s="244"/>
      <c r="W3572" s="244"/>
      <c r="X3572" s="244"/>
      <c r="Y3572" s="244"/>
      <c r="Z3572" s="244"/>
      <c r="AA3572" s="244"/>
      <c r="AB3572" s="244"/>
    </row>
    <row r="3573" spans="16:28" x14ac:dyDescent="0.25">
      <c r="P3573" s="244"/>
      <c r="Q3573" s="244"/>
      <c r="R3573" s="244"/>
      <c r="S3573" s="244"/>
      <c r="T3573" s="244"/>
      <c r="U3573" s="244"/>
      <c r="V3573" s="244"/>
      <c r="W3573" s="244"/>
      <c r="X3573" s="244"/>
      <c r="Y3573" s="244"/>
      <c r="Z3573" s="244"/>
      <c r="AA3573" s="244"/>
      <c r="AB3573" s="244"/>
    </row>
    <row r="3574" spans="16:28" x14ac:dyDescent="0.25">
      <c r="P3574" s="244"/>
      <c r="Q3574" s="244"/>
      <c r="R3574" s="244"/>
      <c r="S3574" s="244"/>
      <c r="T3574" s="244"/>
      <c r="U3574" s="244"/>
      <c r="V3574" s="244"/>
      <c r="W3574" s="244"/>
      <c r="X3574" s="244"/>
      <c r="Y3574" s="244"/>
      <c r="Z3574" s="244"/>
      <c r="AA3574" s="244"/>
      <c r="AB3574" s="244"/>
    </row>
    <row r="3575" spans="16:28" x14ac:dyDescent="0.25">
      <c r="P3575" s="244"/>
      <c r="Q3575" s="244"/>
      <c r="R3575" s="244"/>
      <c r="S3575" s="244"/>
      <c r="T3575" s="244"/>
      <c r="U3575" s="244"/>
      <c r="V3575" s="244"/>
      <c r="W3575" s="244"/>
      <c r="X3575" s="244"/>
      <c r="Y3575" s="244"/>
      <c r="Z3575" s="244"/>
      <c r="AA3575" s="244"/>
      <c r="AB3575" s="244"/>
    </row>
    <row r="3576" spans="16:28" x14ac:dyDescent="0.25">
      <c r="P3576" s="244"/>
      <c r="Q3576" s="244"/>
      <c r="R3576" s="244"/>
      <c r="S3576" s="244"/>
      <c r="T3576" s="244"/>
      <c r="U3576" s="244"/>
      <c r="V3576" s="244"/>
      <c r="W3576" s="244"/>
      <c r="X3576" s="244"/>
      <c r="Y3576" s="244"/>
      <c r="Z3576" s="244"/>
      <c r="AA3576" s="244"/>
      <c r="AB3576" s="244"/>
    </row>
    <row r="3577" spans="16:28" x14ac:dyDescent="0.25">
      <c r="P3577" s="244"/>
      <c r="Q3577" s="244"/>
      <c r="R3577" s="244"/>
      <c r="S3577" s="244"/>
      <c r="T3577" s="244"/>
      <c r="U3577" s="244"/>
      <c r="V3577" s="244"/>
      <c r="W3577" s="244"/>
      <c r="X3577" s="244"/>
      <c r="Y3577" s="244"/>
      <c r="Z3577" s="244"/>
      <c r="AA3577" s="244"/>
      <c r="AB3577" s="244"/>
    </row>
    <row r="3578" spans="16:28" x14ac:dyDescent="0.25">
      <c r="P3578" s="244"/>
      <c r="Q3578" s="244"/>
      <c r="R3578" s="244"/>
      <c r="S3578" s="244"/>
      <c r="T3578" s="244"/>
      <c r="U3578" s="244"/>
      <c r="V3578" s="244"/>
      <c r="W3578" s="244"/>
      <c r="X3578" s="244"/>
      <c r="Y3578" s="244"/>
      <c r="Z3578" s="244"/>
      <c r="AA3578" s="244"/>
      <c r="AB3578" s="244"/>
    </row>
    <row r="3579" spans="16:28" x14ac:dyDescent="0.25">
      <c r="P3579" s="244"/>
      <c r="Q3579" s="244"/>
      <c r="R3579" s="244"/>
      <c r="S3579" s="244"/>
      <c r="T3579" s="244"/>
      <c r="U3579" s="244"/>
      <c r="V3579" s="244"/>
      <c r="W3579" s="244"/>
      <c r="X3579" s="244"/>
      <c r="Y3579" s="244"/>
      <c r="Z3579" s="244"/>
      <c r="AA3579" s="244"/>
      <c r="AB3579" s="244"/>
    </row>
    <row r="3580" spans="16:28" x14ac:dyDescent="0.25">
      <c r="P3580" s="244"/>
      <c r="Q3580" s="244"/>
      <c r="R3580" s="244"/>
      <c r="S3580" s="244"/>
      <c r="T3580" s="244"/>
      <c r="U3580" s="244"/>
      <c r="V3580" s="244"/>
      <c r="W3580" s="244"/>
      <c r="X3580" s="244"/>
      <c r="Y3580" s="244"/>
      <c r="Z3580" s="244"/>
      <c r="AA3580" s="244"/>
      <c r="AB3580" s="244"/>
    </row>
    <row r="3581" spans="16:28" x14ac:dyDescent="0.25">
      <c r="P3581" s="244"/>
      <c r="Q3581" s="244"/>
      <c r="R3581" s="244"/>
      <c r="S3581" s="244"/>
      <c r="T3581" s="244"/>
      <c r="U3581" s="244"/>
      <c r="V3581" s="244"/>
      <c r="W3581" s="244"/>
      <c r="X3581" s="244"/>
      <c r="Y3581" s="244"/>
      <c r="Z3581" s="244"/>
      <c r="AA3581" s="244"/>
      <c r="AB3581" s="244"/>
    </row>
    <row r="3582" spans="16:28" x14ac:dyDescent="0.25">
      <c r="P3582" s="244"/>
      <c r="Q3582" s="244"/>
      <c r="R3582" s="244"/>
      <c r="S3582" s="244"/>
      <c r="T3582" s="244"/>
      <c r="U3582" s="244"/>
      <c r="V3582" s="244"/>
      <c r="W3582" s="244"/>
      <c r="X3582" s="244"/>
      <c r="Y3582" s="244"/>
      <c r="Z3582" s="244"/>
      <c r="AA3582" s="244"/>
      <c r="AB3582" s="244"/>
    </row>
    <row r="3583" spans="16:28" x14ac:dyDescent="0.25">
      <c r="P3583" s="244"/>
      <c r="Q3583" s="244"/>
      <c r="R3583" s="244"/>
      <c r="S3583" s="244"/>
      <c r="T3583" s="244"/>
      <c r="U3583" s="244"/>
      <c r="V3583" s="244"/>
      <c r="W3583" s="244"/>
      <c r="X3583" s="244"/>
      <c r="Y3583" s="244"/>
      <c r="Z3583" s="244"/>
      <c r="AA3583" s="244"/>
      <c r="AB3583" s="244"/>
    </row>
    <row r="3584" spans="16:28" x14ac:dyDescent="0.25">
      <c r="P3584" s="244"/>
      <c r="Q3584" s="244"/>
      <c r="R3584" s="244"/>
      <c r="S3584" s="244"/>
      <c r="T3584" s="244"/>
      <c r="U3584" s="244"/>
      <c r="V3584" s="244"/>
      <c r="W3584" s="244"/>
      <c r="X3584" s="244"/>
      <c r="Y3584" s="244"/>
      <c r="Z3584" s="244"/>
      <c r="AA3584" s="244"/>
      <c r="AB3584" s="244"/>
    </row>
    <row r="3585" spans="16:28" x14ac:dyDescent="0.25">
      <c r="P3585" s="244"/>
      <c r="Q3585" s="244"/>
      <c r="R3585" s="244"/>
      <c r="S3585" s="244"/>
      <c r="T3585" s="244"/>
      <c r="U3585" s="244"/>
      <c r="V3585" s="244"/>
      <c r="W3585" s="244"/>
      <c r="X3585" s="244"/>
      <c r="Y3585" s="244"/>
      <c r="Z3585" s="244"/>
      <c r="AA3585" s="244"/>
      <c r="AB3585" s="244"/>
    </row>
    <row r="3586" spans="16:28" x14ac:dyDescent="0.25">
      <c r="P3586" s="244"/>
      <c r="Q3586" s="244"/>
      <c r="R3586" s="244"/>
      <c r="S3586" s="244"/>
      <c r="T3586" s="244"/>
      <c r="U3586" s="244"/>
      <c r="V3586" s="244"/>
      <c r="W3586" s="244"/>
      <c r="X3586" s="244"/>
      <c r="Y3586" s="244"/>
      <c r="Z3586" s="244"/>
      <c r="AA3586" s="244"/>
      <c r="AB3586" s="244"/>
    </row>
    <row r="3587" spans="16:28" x14ac:dyDescent="0.25">
      <c r="P3587" s="244"/>
      <c r="Q3587" s="244"/>
      <c r="R3587" s="244"/>
      <c r="S3587" s="244"/>
      <c r="T3587" s="244"/>
      <c r="U3587" s="244"/>
      <c r="V3587" s="244"/>
      <c r="W3587" s="244"/>
      <c r="X3587" s="244"/>
      <c r="Y3587" s="244"/>
      <c r="Z3587" s="244"/>
      <c r="AA3587" s="244"/>
      <c r="AB3587" s="244"/>
    </row>
    <row r="3588" spans="16:28" x14ac:dyDescent="0.25">
      <c r="P3588" s="244"/>
      <c r="Q3588" s="244"/>
      <c r="R3588" s="244"/>
      <c r="S3588" s="244"/>
      <c r="T3588" s="244"/>
      <c r="U3588" s="244"/>
      <c r="V3588" s="244"/>
      <c r="W3588" s="244"/>
      <c r="X3588" s="244"/>
      <c r="Y3588" s="244"/>
      <c r="Z3588" s="244"/>
      <c r="AA3588" s="244"/>
      <c r="AB3588" s="244"/>
    </row>
    <row r="3589" spans="16:28" x14ac:dyDescent="0.25">
      <c r="P3589" s="244"/>
      <c r="Q3589" s="244"/>
      <c r="R3589" s="244"/>
      <c r="S3589" s="244"/>
      <c r="T3589" s="244"/>
      <c r="U3589" s="244"/>
      <c r="V3589" s="244"/>
      <c r="W3589" s="244"/>
      <c r="X3589" s="244"/>
      <c r="Y3589" s="244"/>
      <c r="Z3589" s="244"/>
      <c r="AA3589" s="244"/>
      <c r="AB3589" s="244"/>
    </row>
    <row r="3590" spans="16:28" x14ac:dyDescent="0.25">
      <c r="P3590" s="244"/>
      <c r="Q3590" s="244"/>
      <c r="R3590" s="244"/>
      <c r="S3590" s="244"/>
      <c r="T3590" s="244"/>
      <c r="U3590" s="244"/>
      <c r="V3590" s="244"/>
      <c r="W3590" s="244"/>
      <c r="X3590" s="244"/>
      <c r="Y3590" s="244"/>
      <c r="Z3590" s="244"/>
      <c r="AA3590" s="244"/>
      <c r="AB3590" s="244"/>
    </row>
    <row r="3591" spans="16:28" x14ac:dyDescent="0.25">
      <c r="P3591" s="244"/>
      <c r="Q3591" s="244"/>
      <c r="R3591" s="244"/>
      <c r="S3591" s="244"/>
      <c r="T3591" s="244"/>
      <c r="U3591" s="244"/>
      <c r="V3591" s="244"/>
      <c r="W3591" s="244"/>
      <c r="X3591" s="244"/>
      <c r="Y3591" s="244"/>
      <c r="Z3591" s="244"/>
      <c r="AA3591" s="244"/>
      <c r="AB3591" s="244"/>
    </row>
    <row r="3592" spans="16:28" x14ac:dyDescent="0.25">
      <c r="P3592" s="244"/>
      <c r="Q3592" s="244"/>
      <c r="R3592" s="244"/>
      <c r="S3592" s="244"/>
      <c r="T3592" s="244"/>
      <c r="U3592" s="244"/>
      <c r="V3592" s="244"/>
      <c r="W3592" s="244"/>
      <c r="X3592" s="244"/>
      <c r="Y3592" s="244"/>
      <c r="Z3592" s="244"/>
      <c r="AA3592" s="244"/>
      <c r="AB3592" s="244"/>
    </row>
    <row r="3593" spans="16:28" x14ac:dyDescent="0.25">
      <c r="P3593" s="244"/>
      <c r="Q3593" s="244"/>
      <c r="R3593" s="244"/>
      <c r="S3593" s="244"/>
      <c r="T3593" s="244"/>
      <c r="U3593" s="244"/>
      <c r="V3593" s="244"/>
      <c r="W3593" s="244"/>
      <c r="X3593" s="244"/>
      <c r="Y3593" s="244"/>
      <c r="Z3593" s="244"/>
      <c r="AA3593" s="244"/>
      <c r="AB3593" s="244"/>
    </row>
    <row r="3594" spans="16:28" x14ac:dyDescent="0.25">
      <c r="P3594" s="244"/>
      <c r="Q3594" s="244"/>
      <c r="R3594" s="244"/>
      <c r="S3594" s="244"/>
      <c r="T3594" s="244"/>
      <c r="U3594" s="244"/>
      <c r="V3594" s="244"/>
      <c r="W3594" s="244"/>
      <c r="X3594" s="244"/>
      <c r="Y3594" s="244"/>
      <c r="Z3594" s="244"/>
      <c r="AA3594" s="244"/>
      <c r="AB3594" s="244"/>
    </row>
    <row r="3595" spans="16:28" x14ac:dyDescent="0.25">
      <c r="P3595" s="244"/>
      <c r="Q3595" s="244"/>
      <c r="R3595" s="244"/>
      <c r="S3595" s="244"/>
      <c r="T3595" s="244"/>
      <c r="U3595" s="244"/>
      <c r="V3595" s="244"/>
      <c r="W3595" s="244"/>
      <c r="X3595" s="244"/>
      <c r="Y3595" s="244"/>
      <c r="Z3595" s="244"/>
      <c r="AA3595" s="244"/>
      <c r="AB3595" s="244"/>
    </row>
    <row r="3596" spans="16:28" x14ac:dyDescent="0.25">
      <c r="P3596" s="244"/>
      <c r="Q3596" s="244"/>
      <c r="R3596" s="244"/>
      <c r="S3596" s="244"/>
      <c r="T3596" s="244"/>
      <c r="U3596" s="244"/>
      <c r="V3596" s="244"/>
      <c r="W3596" s="244"/>
      <c r="X3596" s="244"/>
      <c r="Y3596" s="244"/>
      <c r="Z3596" s="244"/>
      <c r="AA3596" s="244"/>
      <c r="AB3596" s="244"/>
    </row>
    <row r="3597" spans="16:28" x14ac:dyDescent="0.25">
      <c r="P3597" s="244"/>
      <c r="Q3597" s="244"/>
      <c r="R3597" s="244"/>
      <c r="S3597" s="244"/>
      <c r="T3597" s="244"/>
      <c r="U3597" s="244"/>
      <c r="V3597" s="244"/>
      <c r="W3597" s="244"/>
      <c r="X3597" s="244"/>
      <c r="Y3597" s="244"/>
      <c r="Z3597" s="244"/>
      <c r="AA3597" s="244"/>
      <c r="AB3597" s="244"/>
    </row>
    <row r="3598" spans="16:28" x14ac:dyDescent="0.25">
      <c r="P3598" s="244"/>
      <c r="Q3598" s="244"/>
      <c r="R3598" s="244"/>
      <c r="S3598" s="244"/>
      <c r="T3598" s="244"/>
      <c r="U3598" s="244"/>
      <c r="V3598" s="244"/>
      <c r="W3598" s="244"/>
      <c r="X3598" s="244"/>
      <c r="Y3598" s="244"/>
      <c r="Z3598" s="244"/>
      <c r="AA3598" s="244"/>
      <c r="AB3598" s="244"/>
    </row>
    <row r="3599" spans="16:28" x14ac:dyDescent="0.25">
      <c r="P3599" s="244"/>
      <c r="Q3599" s="244"/>
      <c r="R3599" s="244"/>
      <c r="S3599" s="244"/>
      <c r="T3599" s="244"/>
      <c r="U3599" s="244"/>
      <c r="V3599" s="244"/>
      <c r="W3599" s="244"/>
      <c r="X3599" s="244"/>
      <c r="Y3599" s="244"/>
      <c r="Z3599" s="244"/>
      <c r="AA3599" s="244"/>
      <c r="AB3599" s="244"/>
    </row>
    <row r="3600" spans="16:28" x14ac:dyDescent="0.25">
      <c r="P3600" s="244"/>
      <c r="Q3600" s="244"/>
      <c r="R3600" s="244"/>
      <c r="S3600" s="244"/>
      <c r="T3600" s="244"/>
      <c r="U3600" s="244"/>
      <c r="V3600" s="244"/>
      <c r="W3600" s="244"/>
      <c r="X3600" s="244"/>
      <c r="Y3600" s="244"/>
      <c r="Z3600" s="244"/>
      <c r="AA3600" s="244"/>
      <c r="AB3600" s="244"/>
    </row>
    <row r="3601" spans="16:28" x14ac:dyDescent="0.25">
      <c r="P3601" s="244"/>
      <c r="Q3601" s="244"/>
      <c r="R3601" s="244"/>
      <c r="S3601" s="244"/>
      <c r="T3601" s="244"/>
      <c r="U3601" s="244"/>
      <c r="V3601" s="244"/>
      <c r="W3601" s="244"/>
      <c r="X3601" s="244"/>
      <c r="Y3601" s="244"/>
      <c r="Z3601" s="244"/>
      <c r="AA3601" s="244"/>
      <c r="AB3601" s="244"/>
    </row>
    <row r="3602" spans="16:28" x14ac:dyDescent="0.25">
      <c r="P3602" s="244"/>
      <c r="Q3602" s="244"/>
      <c r="R3602" s="244"/>
      <c r="S3602" s="244"/>
      <c r="T3602" s="244"/>
      <c r="U3602" s="244"/>
      <c r="V3602" s="244"/>
      <c r="W3602" s="244"/>
      <c r="X3602" s="244"/>
      <c r="Y3602" s="244"/>
      <c r="Z3602" s="244"/>
      <c r="AA3602" s="244"/>
      <c r="AB3602" s="244"/>
    </row>
    <row r="3603" spans="16:28" x14ac:dyDescent="0.25">
      <c r="P3603" s="244"/>
      <c r="Q3603" s="244"/>
      <c r="R3603" s="244"/>
      <c r="S3603" s="244"/>
      <c r="T3603" s="244"/>
      <c r="U3603" s="244"/>
      <c r="V3603" s="244"/>
      <c r="W3603" s="244"/>
      <c r="X3603" s="244"/>
      <c r="Y3603" s="244"/>
      <c r="Z3603" s="244"/>
      <c r="AA3603" s="244"/>
      <c r="AB3603" s="244"/>
    </row>
    <row r="3604" spans="16:28" x14ac:dyDescent="0.25">
      <c r="P3604" s="244"/>
      <c r="Q3604" s="244"/>
      <c r="R3604" s="244"/>
      <c r="S3604" s="244"/>
      <c r="T3604" s="244"/>
      <c r="U3604" s="244"/>
      <c r="V3604" s="244"/>
      <c r="W3604" s="244"/>
      <c r="X3604" s="244"/>
      <c r="Y3604" s="244"/>
      <c r="Z3604" s="244"/>
      <c r="AA3604" s="244"/>
      <c r="AB3604" s="244"/>
    </row>
    <row r="3605" spans="16:28" x14ac:dyDescent="0.25">
      <c r="P3605" s="244"/>
      <c r="Q3605" s="244"/>
      <c r="R3605" s="244"/>
      <c r="S3605" s="244"/>
      <c r="T3605" s="244"/>
      <c r="U3605" s="244"/>
      <c r="V3605" s="244"/>
      <c r="W3605" s="244"/>
      <c r="X3605" s="244"/>
      <c r="Y3605" s="244"/>
      <c r="Z3605" s="244"/>
      <c r="AA3605" s="244"/>
      <c r="AB3605" s="244"/>
    </row>
    <row r="3606" spans="16:28" x14ac:dyDescent="0.25">
      <c r="P3606" s="244"/>
      <c r="Q3606" s="244"/>
      <c r="R3606" s="244"/>
      <c r="S3606" s="244"/>
      <c r="T3606" s="244"/>
      <c r="U3606" s="244"/>
      <c r="V3606" s="244"/>
      <c r="W3606" s="244"/>
      <c r="X3606" s="244"/>
      <c r="Y3606" s="244"/>
      <c r="Z3606" s="244"/>
      <c r="AA3606" s="244"/>
      <c r="AB3606" s="244"/>
    </row>
    <row r="3607" spans="16:28" x14ac:dyDescent="0.25">
      <c r="P3607" s="244"/>
      <c r="Q3607" s="244"/>
      <c r="R3607" s="244"/>
      <c r="S3607" s="244"/>
      <c r="T3607" s="244"/>
      <c r="U3607" s="244"/>
      <c r="V3607" s="244"/>
      <c r="W3607" s="244"/>
      <c r="X3607" s="244"/>
      <c r="Y3607" s="244"/>
      <c r="Z3607" s="244"/>
      <c r="AA3607" s="244"/>
      <c r="AB3607" s="244"/>
    </row>
    <row r="3608" spans="16:28" x14ac:dyDescent="0.25">
      <c r="P3608" s="244"/>
      <c r="Q3608" s="244"/>
      <c r="R3608" s="244"/>
      <c r="S3608" s="244"/>
      <c r="T3608" s="244"/>
      <c r="U3608" s="244"/>
      <c r="V3608" s="244"/>
      <c r="W3608" s="244"/>
      <c r="X3608" s="244"/>
      <c r="Y3608" s="244"/>
      <c r="Z3608" s="244"/>
      <c r="AA3608" s="244"/>
      <c r="AB3608" s="244"/>
    </row>
    <row r="3609" spans="16:28" x14ac:dyDescent="0.25">
      <c r="P3609" s="244"/>
      <c r="Q3609" s="244"/>
      <c r="R3609" s="244"/>
      <c r="S3609" s="244"/>
      <c r="T3609" s="244"/>
      <c r="U3609" s="244"/>
      <c r="V3609" s="244"/>
      <c r="W3609" s="244"/>
      <c r="X3609" s="244"/>
      <c r="Y3609" s="244"/>
      <c r="Z3609" s="244"/>
      <c r="AA3609" s="244"/>
      <c r="AB3609" s="244"/>
    </row>
    <row r="3610" spans="16:28" x14ac:dyDescent="0.25">
      <c r="P3610" s="244"/>
      <c r="Q3610" s="244"/>
      <c r="R3610" s="244"/>
      <c r="S3610" s="244"/>
      <c r="T3610" s="244"/>
      <c r="U3610" s="244"/>
      <c r="V3610" s="244"/>
      <c r="W3610" s="244"/>
      <c r="X3610" s="244"/>
      <c r="Y3610" s="244"/>
      <c r="Z3610" s="244"/>
      <c r="AA3610" s="244"/>
      <c r="AB3610" s="244"/>
    </row>
    <row r="3611" spans="16:28" x14ac:dyDescent="0.25">
      <c r="P3611" s="244"/>
      <c r="Q3611" s="244"/>
      <c r="R3611" s="244"/>
      <c r="S3611" s="244"/>
      <c r="T3611" s="244"/>
      <c r="U3611" s="244"/>
      <c r="V3611" s="244"/>
      <c r="W3611" s="244"/>
      <c r="X3611" s="244"/>
      <c r="Y3611" s="244"/>
      <c r="Z3611" s="244"/>
      <c r="AA3611" s="244"/>
      <c r="AB3611" s="244"/>
    </row>
    <row r="3612" spans="16:28" x14ac:dyDescent="0.25">
      <c r="P3612" s="244"/>
      <c r="Q3612" s="244"/>
      <c r="R3612" s="244"/>
      <c r="S3612" s="244"/>
      <c r="T3612" s="244"/>
      <c r="U3612" s="244"/>
      <c r="V3612" s="244"/>
      <c r="W3612" s="244"/>
      <c r="X3612" s="244"/>
      <c r="Y3612" s="244"/>
      <c r="Z3612" s="244"/>
      <c r="AA3612" s="244"/>
      <c r="AB3612" s="244"/>
    </row>
    <row r="3613" spans="16:28" x14ac:dyDescent="0.25">
      <c r="P3613" s="244"/>
      <c r="Q3613" s="244"/>
      <c r="R3613" s="244"/>
      <c r="S3613" s="244"/>
      <c r="T3613" s="244"/>
      <c r="U3613" s="244"/>
      <c r="V3613" s="244"/>
      <c r="W3613" s="244"/>
      <c r="X3613" s="244"/>
      <c r="Y3613" s="244"/>
      <c r="Z3613" s="244"/>
      <c r="AA3613" s="244"/>
      <c r="AB3613" s="244"/>
    </row>
    <row r="3614" spans="16:28" x14ac:dyDescent="0.25">
      <c r="P3614" s="244"/>
      <c r="Q3614" s="244"/>
      <c r="R3614" s="244"/>
      <c r="S3614" s="244"/>
      <c r="T3614" s="244"/>
      <c r="U3614" s="244"/>
      <c r="V3614" s="244"/>
      <c r="W3614" s="244"/>
      <c r="X3614" s="244"/>
      <c r="Y3614" s="244"/>
      <c r="Z3614" s="244"/>
      <c r="AA3614" s="244"/>
      <c r="AB3614" s="244"/>
    </row>
    <row r="3615" spans="16:28" x14ac:dyDescent="0.25">
      <c r="P3615" s="244"/>
      <c r="Q3615" s="244"/>
      <c r="R3615" s="244"/>
      <c r="S3615" s="244"/>
      <c r="T3615" s="244"/>
      <c r="U3615" s="244"/>
      <c r="V3615" s="244"/>
      <c r="W3615" s="244"/>
      <c r="X3615" s="244"/>
      <c r="Y3615" s="244"/>
      <c r="Z3615" s="244"/>
      <c r="AA3615" s="244"/>
      <c r="AB3615" s="244"/>
    </row>
    <row r="3616" spans="16:28" x14ac:dyDescent="0.25">
      <c r="P3616" s="244"/>
      <c r="Q3616" s="244"/>
      <c r="R3616" s="244"/>
      <c r="S3616" s="244"/>
      <c r="T3616" s="244"/>
      <c r="U3616" s="244"/>
      <c r="V3616" s="244"/>
      <c r="W3616" s="244"/>
      <c r="X3616" s="244"/>
      <c r="Y3616" s="244"/>
      <c r="Z3616" s="244"/>
      <c r="AA3616" s="244"/>
      <c r="AB3616" s="244"/>
    </row>
    <row r="3617" spans="16:28" x14ac:dyDescent="0.25">
      <c r="P3617" s="244"/>
      <c r="Q3617" s="244"/>
      <c r="R3617" s="244"/>
      <c r="S3617" s="244"/>
      <c r="T3617" s="244"/>
      <c r="U3617" s="244"/>
      <c r="V3617" s="244"/>
      <c r="W3617" s="244"/>
      <c r="X3617" s="244"/>
      <c r="Y3617" s="244"/>
      <c r="Z3617" s="244"/>
      <c r="AA3617" s="244"/>
      <c r="AB3617" s="244"/>
    </row>
    <row r="3618" spans="16:28" x14ac:dyDescent="0.25">
      <c r="P3618" s="244"/>
      <c r="Q3618" s="244"/>
      <c r="R3618" s="244"/>
      <c r="S3618" s="244"/>
      <c r="T3618" s="244"/>
      <c r="U3618" s="244"/>
      <c r="V3618" s="244"/>
      <c r="W3618" s="244"/>
      <c r="X3618" s="244"/>
      <c r="Y3618" s="244"/>
      <c r="Z3618" s="244"/>
      <c r="AA3618" s="244"/>
      <c r="AB3618" s="244"/>
    </row>
    <row r="3619" spans="16:28" x14ac:dyDescent="0.25">
      <c r="P3619" s="244"/>
      <c r="Q3619" s="244"/>
      <c r="R3619" s="244"/>
      <c r="S3619" s="244"/>
      <c r="T3619" s="244"/>
      <c r="U3619" s="244"/>
      <c r="V3619" s="244"/>
      <c r="W3619" s="244"/>
      <c r="X3619" s="244"/>
      <c r="Y3619" s="244"/>
      <c r="Z3619" s="244"/>
      <c r="AA3619" s="244"/>
      <c r="AB3619" s="244"/>
    </row>
    <row r="3620" spans="16:28" x14ac:dyDescent="0.25">
      <c r="P3620" s="244"/>
      <c r="Q3620" s="244"/>
      <c r="R3620" s="244"/>
      <c r="S3620" s="244"/>
      <c r="T3620" s="244"/>
      <c r="U3620" s="244"/>
      <c r="V3620" s="244"/>
      <c r="W3620" s="244"/>
      <c r="X3620" s="244"/>
      <c r="Y3620" s="244"/>
      <c r="Z3620" s="244"/>
      <c r="AA3620" s="244"/>
      <c r="AB3620" s="244"/>
    </row>
    <row r="3621" spans="16:28" x14ac:dyDescent="0.25">
      <c r="P3621" s="244"/>
      <c r="Q3621" s="244"/>
      <c r="R3621" s="244"/>
      <c r="S3621" s="244"/>
      <c r="T3621" s="244"/>
      <c r="U3621" s="244"/>
      <c r="V3621" s="244"/>
      <c r="W3621" s="244"/>
      <c r="X3621" s="244"/>
      <c r="Y3621" s="244"/>
      <c r="Z3621" s="244"/>
      <c r="AA3621" s="244"/>
      <c r="AB3621" s="244"/>
    </row>
    <row r="3622" spans="16:28" x14ac:dyDescent="0.25">
      <c r="P3622" s="244"/>
      <c r="Q3622" s="244"/>
      <c r="R3622" s="244"/>
      <c r="S3622" s="244"/>
      <c r="T3622" s="244"/>
      <c r="U3622" s="244"/>
      <c r="V3622" s="244"/>
      <c r="W3622" s="244"/>
      <c r="X3622" s="244"/>
      <c r="Y3622" s="244"/>
      <c r="Z3622" s="244"/>
      <c r="AA3622" s="244"/>
      <c r="AB3622" s="244"/>
    </row>
    <row r="3623" spans="16:28" x14ac:dyDescent="0.25">
      <c r="P3623" s="244"/>
      <c r="Q3623" s="244"/>
      <c r="R3623" s="244"/>
      <c r="S3623" s="244"/>
      <c r="T3623" s="244"/>
      <c r="U3623" s="244"/>
      <c r="V3623" s="244"/>
      <c r="W3623" s="244"/>
      <c r="X3623" s="244"/>
      <c r="Y3623" s="244"/>
      <c r="Z3623" s="244"/>
      <c r="AA3623" s="244"/>
      <c r="AB3623" s="244"/>
    </row>
    <row r="3624" spans="16:28" x14ac:dyDescent="0.25">
      <c r="P3624" s="244"/>
      <c r="Q3624" s="244"/>
      <c r="R3624" s="244"/>
      <c r="S3624" s="244"/>
      <c r="T3624" s="244"/>
      <c r="U3624" s="244"/>
      <c r="V3624" s="244"/>
      <c r="W3624" s="244"/>
      <c r="X3624" s="244"/>
      <c r="Y3624" s="244"/>
      <c r="Z3624" s="244"/>
      <c r="AA3624" s="244"/>
      <c r="AB3624" s="244"/>
    </row>
    <row r="3625" spans="16:28" x14ac:dyDescent="0.25">
      <c r="P3625" s="244"/>
      <c r="Q3625" s="244"/>
      <c r="R3625" s="244"/>
      <c r="S3625" s="244"/>
      <c r="T3625" s="244"/>
      <c r="U3625" s="244"/>
      <c r="V3625" s="244"/>
      <c r="W3625" s="244"/>
      <c r="X3625" s="244"/>
      <c r="Y3625" s="244"/>
      <c r="Z3625" s="244"/>
      <c r="AA3625" s="244"/>
      <c r="AB3625" s="244"/>
    </row>
    <row r="3626" spans="16:28" x14ac:dyDescent="0.25">
      <c r="P3626" s="244"/>
      <c r="Q3626" s="244"/>
      <c r="R3626" s="244"/>
      <c r="S3626" s="244"/>
      <c r="T3626" s="244"/>
      <c r="U3626" s="244"/>
      <c r="V3626" s="244"/>
      <c r="W3626" s="244"/>
      <c r="X3626" s="244"/>
      <c r="Y3626" s="244"/>
      <c r="Z3626" s="244"/>
      <c r="AA3626" s="244"/>
      <c r="AB3626" s="244"/>
    </row>
    <row r="3627" spans="16:28" x14ac:dyDescent="0.25">
      <c r="P3627" s="244"/>
      <c r="Q3627" s="244"/>
      <c r="R3627" s="244"/>
      <c r="S3627" s="244"/>
      <c r="T3627" s="244"/>
      <c r="U3627" s="244"/>
      <c r="V3627" s="244"/>
      <c r="W3627" s="244"/>
      <c r="X3627" s="244"/>
      <c r="Y3627" s="244"/>
      <c r="Z3627" s="244"/>
      <c r="AA3627" s="244"/>
      <c r="AB3627" s="244"/>
    </row>
    <row r="3628" spans="16:28" x14ac:dyDescent="0.25">
      <c r="P3628" s="244"/>
      <c r="Q3628" s="244"/>
      <c r="R3628" s="244"/>
      <c r="S3628" s="244"/>
      <c r="T3628" s="244"/>
      <c r="U3628" s="244"/>
      <c r="V3628" s="244"/>
      <c r="W3628" s="244"/>
      <c r="X3628" s="244"/>
      <c r="Y3628" s="244"/>
      <c r="Z3628" s="244"/>
      <c r="AA3628" s="244"/>
      <c r="AB3628" s="244"/>
    </row>
    <row r="3629" spans="16:28" x14ac:dyDescent="0.25">
      <c r="P3629" s="244"/>
      <c r="Q3629" s="244"/>
      <c r="R3629" s="244"/>
      <c r="S3629" s="244"/>
      <c r="T3629" s="244"/>
      <c r="U3629" s="244"/>
      <c r="V3629" s="244"/>
      <c r="W3629" s="244"/>
      <c r="X3629" s="244"/>
      <c r="Y3629" s="244"/>
      <c r="Z3629" s="244"/>
      <c r="AA3629" s="244"/>
      <c r="AB3629" s="244"/>
    </row>
    <row r="3630" spans="16:28" x14ac:dyDescent="0.25">
      <c r="P3630" s="244"/>
      <c r="Q3630" s="244"/>
      <c r="R3630" s="244"/>
      <c r="S3630" s="244"/>
      <c r="T3630" s="244"/>
      <c r="U3630" s="244"/>
      <c r="V3630" s="244"/>
      <c r="W3630" s="244"/>
      <c r="X3630" s="244"/>
      <c r="Y3630" s="244"/>
      <c r="Z3630" s="244"/>
      <c r="AA3630" s="244"/>
      <c r="AB3630" s="244"/>
    </row>
    <row r="3631" spans="16:28" x14ac:dyDescent="0.25">
      <c r="P3631" s="244"/>
      <c r="Q3631" s="244"/>
      <c r="R3631" s="244"/>
      <c r="S3631" s="244"/>
      <c r="T3631" s="244"/>
      <c r="U3631" s="244"/>
      <c r="V3631" s="244"/>
      <c r="W3631" s="244"/>
      <c r="X3631" s="244"/>
      <c r="Y3631" s="244"/>
      <c r="Z3631" s="244"/>
      <c r="AA3631" s="244"/>
      <c r="AB3631" s="244"/>
    </row>
    <row r="3632" spans="16:28" x14ac:dyDescent="0.25">
      <c r="P3632" s="244"/>
      <c r="Q3632" s="244"/>
      <c r="R3632" s="244"/>
      <c r="S3632" s="244"/>
      <c r="T3632" s="244"/>
      <c r="U3632" s="244"/>
      <c r="V3632" s="244"/>
      <c r="W3632" s="244"/>
      <c r="X3632" s="244"/>
      <c r="Y3632" s="244"/>
      <c r="Z3632" s="244"/>
      <c r="AA3632" s="244"/>
      <c r="AB3632" s="244"/>
    </row>
    <row r="3633" spans="16:28" x14ac:dyDescent="0.25">
      <c r="P3633" s="244"/>
      <c r="Q3633" s="244"/>
      <c r="R3633" s="244"/>
      <c r="S3633" s="244"/>
      <c r="T3633" s="244"/>
      <c r="U3633" s="244"/>
      <c r="V3633" s="244"/>
      <c r="W3633" s="244"/>
      <c r="X3633" s="244"/>
      <c r="Y3633" s="244"/>
      <c r="Z3633" s="244"/>
      <c r="AA3633" s="244"/>
      <c r="AB3633" s="244"/>
    </row>
    <row r="3634" spans="16:28" x14ac:dyDescent="0.25">
      <c r="P3634" s="244"/>
      <c r="Q3634" s="244"/>
      <c r="R3634" s="244"/>
      <c r="S3634" s="244"/>
      <c r="T3634" s="244"/>
      <c r="U3634" s="244"/>
      <c r="V3634" s="244"/>
      <c r="W3634" s="244"/>
      <c r="X3634" s="244"/>
      <c r="Y3634" s="244"/>
      <c r="Z3634" s="244"/>
      <c r="AA3634" s="244"/>
      <c r="AB3634" s="244"/>
    </row>
    <row r="3635" spans="16:28" x14ac:dyDescent="0.25">
      <c r="P3635" s="244"/>
      <c r="Q3635" s="244"/>
      <c r="R3635" s="244"/>
      <c r="S3635" s="244"/>
      <c r="T3635" s="244"/>
      <c r="U3635" s="244"/>
      <c r="V3635" s="244"/>
      <c r="W3635" s="244"/>
      <c r="X3635" s="244"/>
      <c r="Y3635" s="244"/>
      <c r="Z3635" s="244"/>
      <c r="AA3635" s="244"/>
      <c r="AB3635" s="244"/>
    </row>
    <row r="3636" spans="16:28" x14ac:dyDescent="0.25">
      <c r="P3636" s="244"/>
      <c r="Q3636" s="244"/>
      <c r="R3636" s="244"/>
      <c r="S3636" s="244"/>
      <c r="T3636" s="244"/>
      <c r="U3636" s="244"/>
      <c r="V3636" s="244"/>
      <c r="W3636" s="244"/>
      <c r="X3636" s="244"/>
      <c r="Y3636" s="244"/>
      <c r="Z3636" s="244"/>
      <c r="AA3636" s="244"/>
      <c r="AB3636" s="244"/>
    </row>
    <row r="3637" spans="16:28" x14ac:dyDescent="0.25">
      <c r="P3637" s="244"/>
      <c r="Q3637" s="244"/>
      <c r="R3637" s="244"/>
      <c r="S3637" s="244"/>
      <c r="T3637" s="244"/>
      <c r="U3637" s="244"/>
      <c r="V3637" s="244"/>
      <c r="W3637" s="244"/>
      <c r="X3637" s="244"/>
      <c r="Y3637" s="244"/>
      <c r="Z3637" s="244"/>
      <c r="AA3637" s="244"/>
      <c r="AB3637" s="244"/>
    </row>
    <row r="3638" spans="16:28" x14ac:dyDescent="0.25">
      <c r="P3638" s="244"/>
      <c r="Q3638" s="244"/>
      <c r="R3638" s="244"/>
      <c r="S3638" s="244"/>
      <c r="T3638" s="244"/>
      <c r="U3638" s="244"/>
      <c r="V3638" s="244"/>
      <c r="W3638" s="244"/>
      <c r="X3638" s="244"/>
      <c r="Y3638" s="244"/>
      <c r="Z3638" s="244"/>
      <c r="AA3638" s="244"/>
      <c r="AB3638" s="244"/>
    </row>
    <row r="3639" spans="16:28" x14ac:dyDescent="0.25">
      <c r="P3639" s="244"/>
      <c r="Q3639" s="244"/>
      <c r="R3639" s="244"/>
      <c r="S3639" s="244"/>
      <c r="T3639" s="244"/>
      <c r="U3639" s="244"/>
      <c r="V3639" s="244"/>
      <c r="W3639" s="244"/>
      <c r="X3639" s="244"/>
      <c r="Y3639" s="244"/>
      <c r="Z3639" s="244"/>
      <c r="AA3639" s="244"/>
      <c r="AB3639" s="244"/>
    </row>
    <row r="3640" spans="16:28" x14ac:dyDescent="0.25">
      <c r="P3640" s="244"/>
      <c r="Q3640" s="244"/>
      <c r="R3640" s="244"/>
      <c r="S3640" s="244"/>
      <c r="T3640" s="244"/>
      <c r="U3640" s="244"/>
      <c r="V3640" s="244"/>
      <c r="W3640" s="244"/>
      <c r="X3640" s="244"/>
      <c r="Y3640" s="244"/>
      <c r="Z3640" s="244"/>
      <c r="AA3640" s="244"/>
      <c r="AB3640" s="244"/>
    </row>
    <row r="3641" spans="16:28" x14ac:dyDescent="0.25">
      <c r="P3641" s="244"/>
      <c r="Q3641" s="244"/>
      <c r="R3641" s="244"/>
      <c r="S3641" s="244"/>
      <c r="T3641" s="244"/>
      <c r="U3641" s="244"/>
      <c r="V3641" s="244"/>
      <c r="W3641" s="244"/>
      <c r="X3641" s="244"/>
      <c r="Y3641" s="244"/>
      <c r="Z3641" s="244"/>
      <c r="AA3641" s="244"/>
      <c r="AB3641" s="244"/>
    </row>
    <row r="3642" spans="16:28" x14ac:dyDescent="0.25">
      <c r="P3642" s="244"/>
      <c r="Q3642" s="244"/>
      <c r="R3642" s="244"/>
      <c r="S3642" s="244"/>
      <c r="T3642" s="244"/>
      <c r="U3642" s="244"/>
      <c r="V3642" s="244"/>
      <c r="W3642" s="244"/>
      <c r="X3642" s="244"/>
      <c r="Y3642" s="244"/>
      <c r="Z3642" s="244"/>
      <c r="AA3642" s="244"/>
      <c r="AB3642" s="244"/>
    </row>
    <row r="3643" spans="16:28" x14ac:dyDescent="0.25">
      <c r="P3643" s="244"/>
      <c r="Q3643" s="244"/>
      <c r="R3643" s="244"/>
      <c r="S3643" s="244"/>
      <c r="T3643" s="244"/>
      <c r="U3643" s="244"/>
      <c r="V3643" s="244"/>
      <c r="W3643" s="244"/>
      <c r="X3643" s="244"/>
      <c r="Y3643" s="244"/>
      <c r="Z3643" s="244"/>
      <c r="AA3643" s="244"/>
      <c r="AB3643" s="244"/>
    </row>
    <row r="3644" spans="16:28" x14ac:dyDescent="0.25">
      <c r="P3644" s="244"/>
      <c r="Q3644" s="244"/>
      <c r="R3644" s="244"/>
      <c r="S3644" s="244"/>
      <c r="T3644" s="244"/>
      <c r="U3644" s="244"/>
      <c r="V3644" s="244"/>
      <c r="W3644" s="244"/>
      <c r="X3644" s="244"/>
      <c r="Y3644" s="244"/>
      <c r="Z3644" s="244"/>
      <c r="AA3644" s="244"/>
      <c r="AB3644" s="244"/>
    </row>
    <row r="3645" spans="16:28" x14ac:dyDescent="0.25">
      <c r="P3645" s="244"/>
      <c r="Q3645" s="244"/>
      <c r="R3645" s="244"/>
      <c r="S3645" s="244"/>
      <c r="T3645" s="244"/>
      <c r="U3645" s="244"/>
      <c r="V3645" s="244"/>
      <c r="W3645" s="244"/>
      <c r="X3645" s="244"/>
      <c r="Y3645" s="244"/>
      <c r="Z3645" s="244"/>
      <c r="AA3645" s="244"/>
      <c r="AB3645" s="244"/>
    </row>
    <row r="3646" spans="16:28" x14ac:dyDescent="0.25">
      <c r="P3646" s="244"/>
      <c r="Q3646" s="244"/>
      <c r="R3646" s="244"/>
      <c r="S3646" s="244"/>
      <c r="T3646" s="244"/>
      <c r="U3646" s="244"/>
      <c r="V3646" s="244"/>
      <c r="W3646" s="244"/>
      <c r="X3646" s="244"/>
      <c r="Y3646" s="244"/>
      <c r="Z3646" s="244"/>
      <c r="AA3646" s="244"/>
      <c r="AB3646" s="244"/>
    </row>
    <row r="3647" spans="16:28" x14ac:dyDescent="0.25">
      <c r="P3647" s="244"/>
      <c r="Q3647" s="244"/>
      <c r="R3647" s="244"/>
      <c r="S3647" s="244"/>
      <c r="T3647" s="244"/>
      <c r="U3647" s="244"/>
      <c r="V3647" s="244"/>
      <c r="W3647" s="244"/>
      <c r="X3647" s="244"/>
      <c r="Y3647" s="244"/>
      <c r="Z3647" s="244"/>
      <c r="AA3647" s="244"/>
      <c r="AB3647" s="244"/>
    </row>
    <row r="3648" spans="16:28" x14ac:dyDescent="0.25">
      <c r="P3648" s="244"/>
      <c r="Q3648" s="244"/>
      <c r="R3648" s="244"/>
      <c r="S3648" s="244"/>
      <c r="T3648" s="244"/>
      <c r="U3648" s="244"/>
      <c r="V3648" s="244"/>
      <c r="W3648" s="244"/>
      <c r="X3648" s="244"/>
      <c r="Y3648" s="244"/>
      <c r="Z3648" s="244"/>
      <c r="AA3648" s="244"/>
      <c r="AB3648" s="244"/>
    </row>
    <row r="3649" spans="16:28" x14ac:dyDescent="0.25">
      <c r="P3649" s="244"/>
      <c r="Q3649" s="244"/>
      <c r="R3649" s="244"/>
      <c r="S3649" s="244"/>
      <c r="T3649" s="244"/>
      <c r="U3649" s="244"/>
      <c r="V3649" s="244"/>
      <c r="W3649" s="244"/>
      <c r="X3649" s="244"/>
      <c r="Y3649" s="244"/>
      <c r="Z3649" s="244"/>
      <c r="AA3649" s="244"/>
      <c r="AB3649" s="244"/>
    </row>
    <row r="3650" spans="16:28" x14ac:dyDescent="0.25">
      <c r="P3650" s="244"/>
      <c r="Q3650" s="244"/>
      <c r="R3650" s="244"/>
      <c r="S3650" s="244"/>
      <c r="T3650" s="244"/>
      <c r="U3650" s="244"/>
      <c r="V3650" s="244"/>
      <c r="W3650" s="244"/>
      <c r="X3650" s="244"/>
      <c r="Y3650" s="244"/>
      <c r="Z3650" s="244"/>
      <c r="AA3650" s="244"/>
      <c r="AB3650" s="244"/>
    </row>
    <row r="3651" spans="16:28" x14ac:dyDescent="0.25">
      <c r="P3651" s="244"/>
      <c r="Q3651" s="244"/>
      <c r="R3651" s="244"/>
      <c r="S3651" s="244"/>
      <c r="T3651" s="244"/>
      <c r="U3651" s="244"/>
      <c r="V3651" s="244"/>
      <c r="W3651" s="244"/>
      <c r="X3651" s="244"/>
      <c r="Y3651" s="244"/>
      <c r="Z3651" s="244"/>
      <c r="AA3651" s="244"/>
      <c r="AB3651" s="244"/>
    </row>
    <row r="3652" spans="16:28" x14ac:dyDescent="0.25">
      <c r="P3652" s="244"/>
      <c r="Q3652" s="244"/>
      <c r="R3652" s="244"/>
      <c r="S3652" s="244"/>
      <c r="T3652" s="244"/>
      <c r="U3652" s="244"/>
      <c r="V3652" s="244"/>
      <c r="W3652" s="244"/>
      <c r="X3652" s="244"/>
      <c r="Y3652" s="244"/>
      <c r="Z3652" s="244"/>
      <c r="AA3652" s="244"/>
      <c r="AB3652" s="244"/>
    </row>
    <row r="3653" spans="16:28" x14ac:dyDescent="0.25">
      <c r="P3653" s="244"/>
      <c r="Q3653" s="244"/>
      <c r="R3653" s="244"/>
      <c r="S3653" s="244"/>
      <c r="T3653" s="244"/>
      <c r="U3653" s="244"/>
      <c r="V3653" s="244"/>
      <c r="W3653" s="244"/>
      <c r="X3653" s="244"/>
      <c r="Y3653" s="244"/>
      <c r="Z3653" s="244"/>
      <c r="AA3653" s="244"/>
      <c r="AB3653" s="244"/>
    </row>
    <row r="3654" spans="16:28" x14ac:dyDescent="0.25">
      <c r="P3654" s="244"/>
      <c r="Q3654" s="244"/>
      <c r="R3654" s="244"/>
      <c r="S3654" s="244"/>
      <c r="T3654" s="244"/>
      <c r="U3654" s="244"/>
      <c r="V3654" s="244"/>
      <c r="W3654" s="244"/>
      <c r="X3654" s="244"/>
      <c r="Y3654" s="244"/>
      <c r="Z3654" s="244"/>
      <c r="AA3654" s="244"/>
      <c r="AB3654" s="244"/>
    </row>
    <row r="3655" spans="16:28" x14ac:dyDescent="0.25">
      <c r="P3655" s="244"/>
      <c r="Q3655" s="244"/>
      <c r="R3655" s="244"/>
      <c r="S3655" s="244"/>
      <c r="T3655" s="244"/>
      <c r="U3655" s="244"/>
      <c r="V3655" s="244"/>
      <c r="W3655" s="244"/>
      <c r="X3655" s="244"/>
      <c r="Y3655" s="244"/>
      <c r="Z3655" s="244"/>
      <c r="AA3655" s="244"/>
      <c r="AB3655" s="244"/>
    </row>
    <row r="3656" spans="16:28" x14ac:dyDescent="0.25">
      <c r="P3656" s="244"/>
      <c r="Q3656" s="244"/>
      <c r="R3656" s="244"/>
      <c r="S3656" s="244"/>
      <c r="T3656" s="244"/>
      <c r="U3656" s="244"/>
      <c r="V3656" s="244"/>
      <c r="W3656" s="244"/>
      <c r="X3656" s="244"/>
      <c r="Y3656" s="244"/>
      <c r="Z3656" s="244"/>
      <c r="AA3656" s="244"/>
      <c r="AB3656" s="244"/>
    </row>
    <row r="3657" spans="16:28" x14ac:dyDescent="0.25">
      <c r="P3657" s="244"/>
      <c r="Q3657" s="244"/>
      <c r="R3657" s="244"/>
      <c r="S3657" s="244"/>
      <c r="T3657" s="244"/>
      <c r="U3657" s="244"/>
      <c r="V3657" s="244"/>
      <c r="W3657" s="244"/>
      <c r="X3657" s="244"/>
      <c r="Y3657" s="244"/>
      <c r="Z3657" s="244"/>
      <c r="AA3657" s="244"/>
      <c r="AB3657" s="244"/>
    </row>
    <row r="3658" spans="16:28" x14ac:dyDescent="0.25">
      <c r="P3658" s="244"/>
      <c r="Q3658" s="244"/>
      <c r="R3658" s="244"/>
      <c r="S3658" s="244"/>
      <c r="T3658" s="244"/>
      <c r="U3658" s="244"/>
      <c r="V3658" s="244"/>
      <c r="W3658" s="244"/>
      <c r="X3658" s="244"/>
      <c r="Y3658" s="244"/>
      <c r="Z3658" s="244"/>
      <c r="AA3658" s="244"/>
      <c r="AB3658" s="244"/>
    </row>
    <row r="3659" spans="16:28" x14ac:dyDescent="0.25">
      <c r="P3659" s="244"/>
      <c r="Q3659" s="244"/>
      <c r="R3659" s="244"/>
      <c r="S3659" s="244"/>
      <c r="T3659" s="244"/>
      <c r="U3659" s="244"/>
      <c r="V3659" s="244"/>
      <c r="W3659" s="244"/>
      <c r="X3659" s="244"/>
      <c r="Y3659" s="244"/>
      <c r="Z3659" s="244"/>
      <c r="AA3659" s="244"/>
      <c r="AB3659" s="244"/>
    </row>
    <row r="3660" spans="16:28" x14ac:dyDescent="0.25">
      <c r="P3660" s="244"/>
      <c r="Q3660" s="244"/>
      <c r="R3660" s="244"/>
      <c r="S3660" s="244"/>
      <c r="T3660" s="244"/>
      <c r="U3660" s="244"/>
      <c r="V3660" s="244"/>
      <c r="W3660" s="244"/>
      <c r="X3660" s="244"/>
      <c r="Y3660" s="244"/>
      <c r="Z3660" s="244"/>
      <c r="AA3660" s="244"/>
      <c r="AB3660" s="244"/>
    </row>
    <row r="3661" spans="16:28" x14ac:dyDescent="0.25">
      <c r="P3661" s="244"/>
      <c r="Q3661" s="244"/>
      <c r="R3661" s="244"/>
      <c r="S3661" s="244"/>
      <c r="T3661" s="244"/>
      <c r="U3661" s="244"/>
      <c r="V3661" s="244"/>
      <c r="W3661" s="244"/>
      <c r="X3661" s="244"/>
      <c r="Y3661" s="244"/>
      <c r="Z3661" s="244"/>
      <c r="AA3661" s="244"/>
      <c r="AB3661" s="244"/>
    </row>
    <row r="3662" spans="16:28" x14ac:dyDescent="0.25">
      <c r="P3662" s="244"/>
      <c r="Q3662" s="244"/>
      <c r="R3662" s="244"/>
      <c r="S3662" s="244"/>
      <c r="T3662" s="244"/>
      <c r="U3662" s="244"/>
      <c r="V3662" s="244"/>
      <c r="W3662" s="244"/>
      <c r="X3662" s="244"/>
      <c r="Y3662" s="244"/>
      <c r="Z3662" s="244"/>
      <c r="AA3662" s="244"/>
      <c r="AB3662" s="244"/>
    </row>
    <row r="3663" spans="16:28" x14ac:dyDescent="0.25">
      <c r="P3663" s="244"/>
      <c r="Q3663" s="244"/>
      <c r="R3663" s="244"/>
      <c r="S3663" s="244"/>
      <c r="T3663" s="244"/>
      <c r="U3663" s="244"/>
      <c r="V3663" s="244"/>
      <c r="W3663" s="244"/>
      <c r="X3663" s="244"/>
      <c r="Y3663" s="244"/>
      <c r="Z3663" s="244"/>
      <c r="AA3663" s="244"/>
      <c r="AB3663" s="244"/>
    </row>
    <row r="3664" spans="16:28" x14ac:dyDescent="0.25">
      <c r="P3664" s="244"/>
      <c r="Q3664" s="244"/>
      <c r="R3664" s="244"/>
      <c r="S3664" s="244"/>
      <c r="T3664" s="244"/>
      <c r="U3664" s="244"/>
      <c r="V3664" s="244"/>
      <c r="W3664" s="244"/>
      <c r="X3664" s="244"/>
      <c r="Y3664" s="244"/>
      <c r="Z3664" s="244"/>
      <c r="AA3664" s="244"/>
      <c r="AB3664" s="244"/>
    </row>
    <row r="3665" spans="16:28" x14ac:dyDescent="0.25">
      <c r="P3665" s="244"/>
      <c r="Q3665" s="244"/>
      <c r="R3665" s="244"/>
      <c r="S3665" s="244"/>
      <c r="T3665" s="244"/>
      <c r="U3665" s="244"/>
      <c r="V3665" s="244"/>
      <c r="W3665" s="244"/>
      <c r="X3665" s="244"/>
      <c r="Y3665" s="244"/>
      <c r="Z3665" s="244"/>
      <c r="AA3665" s="244"/>
      <c r="AB3665" s="244"/>
    </row>
    <row r="3666" spans="16:28" x14ac:dyDescent="0.25">
      <c r="P3666" s="244"/>
      <c r="Q3666" s="244"/>
      <c r="R3666" s="244"/>
      <c r="S3666" s="244"/>
      <c r="T3666" s="244"/>
      <c r="U3666" s="244"/>
      <c r="V3666" s="244"/>
      <c r="W3666" s="244"/>
      <c r="X3666" s="244"/>
      <c r="Y3666" s="244"/>
      <c r="Z3666" s="244"/>
      <c r="AA3666" s="244"/>
      <c r="AB3666" s="244"/>
    </row>
    <row r="3667" spans="16:28" x14ac:dyDescent="0.25">
      <c r="P3667" s="244"/>
      <c r="Q3667" s="244"/>
      <c r="R3667" s="244"/>
      <c r="S3667" s="244"/>
      <c r="T3667" s="244"/>
      <c r="U3667" s="244"/>
      <c r="V3667" s="244"/>
      <c r="W3667" s="244"/>
      <c r="X3667" s="244"/>
      <c r="Y3667" s="244"/>
      <c r="Z3667" s="244"/>
      <c r="AA3667" s="244"/>
      <c r="AB3667" s="244"/>
    </row>
    <row r="3668" spans="16:28" x14ac:dyDescent="0.25">
      <c r="P3668" s="244"/>
      <c r="Q3668" s="244"/>
      <c r="R3668" s="244"/>
      <c r="S3668" s="244"/>
      <c r="T3668" s="244"/>
      <c r="U3668" s="244"/>
      <c r="V3668" s="244"/>
      <c r="W3668" s="244"/>
      <c r="X3668" s="244"/>
      <c r="Y3668" s="244"/>
      <c r="Z3668" s="244"/>
      <c r="AA3668" s="244"/>
      <c r="AB3668" s="244"/>
    </row>
    <row r="3669" spans="16:28" x14ac:dyDescent="0.25">
      <c r="P3669" s="244"/>
      <c r="Q3669" s="244"/>
      <c r="R3669" s="244"/>
      <c r="S3669" s="244"/>
      <c r="T3669" s="244"/>
      <c r="U3669" s="244"/>
      <c r="V3669" s="244"/>
      <c r="W3669" s="244"/>
      <c r="X3669" s="244"/>
      <c r="Y3669" s="244"/>
      <c r="Z3669" s="244"/>
      <c r="AA3669" s="244"/>
      <c r="AB3669" s="244"/>
    </row>
    <row r="3670" spans="16:28" x14ac:dyDescent="0.25">
      <c r="P3670" s="244"/>
      <c r="Q3670" s="244"/>
      <c r="R3670" s="244"/>
      <c r="S3670" s="244"/>
      <c r="T3670" s="244"/>
      <c r="U3670" s="244"/>
      <c r="V3670" s="244"/>
      <c r="W3670" s="244"/>
      <c r="X3670" s="244"/>
      <c r="Y3670" s="244"/>
      <c r="Z3670" s="244"/>
      <c r="AA3670" s="244"/>
      <c r="AB3670" s="244"/>
    </row>
    <row r="3671" spans="16:28" x14ac:dyDescent="0.25">
      <c r="P3671" s="244"/>
      <c r="Q3671" s="244"/>
      <c r="R3671" s="244"/>
      <c r="S3671" s="244"/>
      <c r="T3671" s="244"/>
      <c r="U3671" s="244"/>
      <c r="V3671" s="244"/>
      <c r="W3671" s="244"/>
      <c r="X3671" s="244"/>
      <c r="Y3671" s="244"/>
      <c r="Z3671" s="244"/>
      <c r="AA3671" s="244"/>
      <c r="AB3671" s="244"/>
    </row>
    <row r="3672" spans="16:28" x14ac:dyDescent="0.25">
      <c r="P3672" s="244"/>
      <c r="Q3672" s="244"/>
      <c r="R3672" s="244"/>
      <c r="S3672" s="244"/>
      <c r="T3672" s="244"/>
      <c r="U3672" s="244"/>
      <c r="V3672" s="244"/>
      <c r="W3672" s="244"/>
      <c r="X3672" s="244"/>
      <c r="Y3672" s="244"/>
      <c r="Z3672" s="244"/>
      <c r="AA3672" s="244"/>
      <c r="AB3672" s="244"/>
    </row>
    <row r="3673" spans="16:28" x14ac:dyDescent="0.25">
      <c r="P3673" s="244"/>
      <c r="Q3673" s="244"/>
      <c r="R3673" s="244"/>
      <c r="S3673" s="244"/>
      <c r="T3673" s="244"/>
      <c r="U3673" s="244"/>
      <c r="V3673" s="244"/>
      <c r="W3673" s="244"/>
      <c r="X3673" s="244"/>
      <c r="Y3673" s="244"/>
      <c r="Z3673" s="244"/>
      <c r="AA3673" s="244"/>
      <c r="AB3673" s="244"/>
    </row>
    <row r="3674" spans="16:28" x14ac:dyDescent="0.25">
      <c r="P3674" s="244"/>
      <c r="Q3674" s="244"/>
      <c r="R3674" s="244"/>
      <c r="S3674" s="244"/>
      <c r="T3674" s="244"/>
      <c r="U3674" s="244"/>
      <c r="V3674" s="244"/>
      <c r="W3674" s="244"/>
      <c r="X3674" s="244"/>
      <c r="Y3674" s="244"/>
      <c r="Z3674" s="244"/>
      <c r="AA3674" s="244"/>
      <c r="AB3674" s="244"/>
    </row>
    <row r="3675" spans="16:28" x14ac:dyDescent="0.25">
      <c r="P3675" s="244"/>
      <c r="Q3675" s="244"/>
      <c r="R3675" s="244"/>
      <c r="S3675" s="244"/>
      <c r="T3675" s="244"/>
      <c r="U3675" s="244"/>
      <c r="V3675" s="244"/>
      <c r="W3675" s="244"/>
      <c r="X3675" s="244"/>
      <c r="Y3675" s="244"/>
      <c r="Z3675" s="244"/>
      <c r="AA3675" s="244"/>
      <c r="AB3675" s="244"/>
    </row>
    <row r="3676" spans="16:28" x14ac:dyDescent="0.25">
      <c r="P3676" s="244"/>
      <c r="Q3676" s="244"/>
      <c r="R3676" s="244"/>
      <c r="S3676" s="244"/>
      <c r="T3676" s="244"/>
      <c r="U3676" s="244"/>
      <c r="V3676" s="244"/>
      <c r="W3676" s="244"/>
      <c r="X3676" s="244"/>
      <c r="Y3676" s="244"/>
      <c r="Z3676" s="244"/>
      <c r="AA3676" s="244"/>
      <c r="AB3676" s="244"/>
    </row>
    <row r="3677" spans="16:28" x14ac:dyDescent="0.25">
      <c r="P3677" s="244"/>
      <c r="Q3677" s="244"/>
      <c r="R3677" s="244"/>
      <c r="S3677" s="244"/>
      <c r="T3677" s="244"/>
      <c r="U3677" s="244"/>
      <c r="V3677" s="244"/>
      <c r="W3677" s="244"/>
      <c r="X3677" s="244"/>
      <c r="Y3677" s="244"/>
      <c r="Z3677" s="244"/>
      <c r="AA3677" s="244"/>
      <c r="AB3677" s="244"/>
    </row>
    <row r="3678" spans="16:28" x14ac:dyDescent="0.25">
      <c r="P3678" s="244"/>
      <c r="Q3678" s="244"/>
      <c r="R3678" s="244"/>
      <c r="S3678" s="244"/>
      <c r="T3678" s="244"/>
      <c r="U3678" s="244"/>
      <c r="V3678" s="244"/>
      <c r="W3678" s="244"/>
      <c r="X3678" s="244"/>
      <c r="Y3678" s="244"/>
      <c r="Z3678" s="244"/>
      <c r="AA3678" s="244"/>
      <c r="AB3678" s="244"/>
    </row>
    <row r="3679" spans="16:28" x14ac:dyDescent="0.25">
      <c r="P3679" s="244"/>
      <c r="Q3679" s="244"/>
      <c r="R3679" s="244"/>
      <c r="S3679" s="244"/>
      <c r="T3679" s="244"/>
      <c r="U3679" s="244"/>
      <c r="V3679" s="244"/>
      <c r="W3679" s="244"/>
      <c r="X3679" s="244"/>
      <c r="Y3679" s="244"/>
      <c r="Z3679" s="244"/>
      <c r="AA3679" s="244"/>
      <c r="AB3679" s="244"/>
    </row>
    <row r="3680" spans="16:28" x14ac:dyDescent="0.25">
      <c r="P3680" s="244"/>
      <c r="Q3680" s="244"/>
      <c r="R3680" s="244"/>
      <c r="S3680" s="244"/>
      <c r="T3680" s="244"/>
      <c r="U3680" s="244"/>
      <c r="V3680" s="244"/>
      <c r="W3680" s="244"/>
      <c r="X3680" s="244"/>
      <c r="Y3680" s="244"/>
      <c r="Z3680" s="244"/>
      <c r="AA3680" s="244"/>
      <c r="AB3680" s="244"/>
    </row>
    <row r="3681" spans="16:28" x14ac:dyDescent="0.25">
      <c r="P3681" s="244"/>
      <c r="Q3681" s="244"/>
      <c r="R3681" s="244"/>
      <c r="S3681" s="244"/>
      <c r="T3681" s="244"/>
      <c r="U3681" s="244"/>
      <c r="V3681" s="244"/>
      <c r="W3681" s="244"/>
      <c r="X3681" s="244"/>
      <c r="Y3681" s="244"/>
      <c r="Z3681" s="244"/>
      <c r="AA3681" s="244"/>
      <c r="AB3681" s="244"/>
    </row>
    <row r="3682" spans="16:28" x14ac:dyDescent="0.25">
      <c r="P3682" s="244"/>
      <c r="Q3682" s="244"/>
      <c r="R3682" s="244"/>
      <c r="S3682" s="244"/>
      <c r="T3682" s="244"/>
      <c r="U3682" s="244"/>
      <c r="V3682" s="244"/>
      <c r="W3682" s="244"/>
      <c r="X3682" s="244"/>
      <c r="Y3682" s="244"/>
      <c r="Z3682" s="244"/>
      <c r="AA3682" s="244"/>
      <c r="AB3682" s="244"/>
    </row>
    <row r="3683" spans="16:28" x14ac:dyDescent="0.25">
      <c r="P3683" s="244"/>
      <c r="Q3683" s="244"/>
      <c r="R3683" s="244"/>
      <c r="S3683" s="244"/>
      <c r="T3683" s="244"/>
      <c r="U3683" s="244"/>
      <c r="V3683" s="244"/>
      <c r="W3683" s="244"/>
      <c r="X3683" s="244"/>
      <c r="Y3683" s="244"/>
      <c r="Z3683" s="244"/>
      <c r="AA3683" s="244"/>
      <c r="AB3683" s="244"/>
    </row>
    <row r="3684" spans="16:28" x14ac:dyDescent="0.25">
      <c r="P3684" s="244"/>
      <c r="Q3684" s="244"/>
      <c r="R3684" s="244"/>
      <c r="S3684" s="244"/>
      <c r="T3684" s="244"/>
      <c r="U3684" s="244"/>
      <c r="V3684" s="244"/>
      <c r="W3684" s="244"/>
      <c r="X3684" s="244"/>
      <c r="Y3684" s="244"/>
      <c r="Z3684" s="244"/>
      <c r="AA3684" s="244"/>
      <c r="AB3684" s="244"/>
    </row>
    <row r="3685" spans="16:28" x14ac:dyDescent="0.25">
      <c r="P3685" s="244"/>
      <c r="Q3685" s="244"/>
      <c r="R3685" s="244"/>
      <c r="S3685" s="244"/>
      <c r="T3685" s="244"/>
      <c r="U3685" s="244"/>
      <c r="V3685" s="244"/>
      <c r="W3685" s="244"/>
      <c r="X3685" s="244"/>
      <c r="Y3685" s="244"/>
      <c r="Z3685" s="244"/>
      <c r="AA3685" s="244"/>
      <c r="AB3685" s="244"/>
    </row>
    <row r="3686" spans="16:28" x14ac:dyDescent="0.25">
      <c r="P3686" s="244"/>
      <c r="Q3686" s="244"/>
      <c r="R3686" s="244"/>
      <c r="S3686" s="244"/>
      <c r="T3686" s="244"/>
      <c r="U3686" s="244"/>
      <c r="V3686" s="244"/>
      <c r="W3686" s="244"/>
      <c r="X3686" s="244"/>
      <c r="Y3686" s="244"/>
      <c r="Z3686" s="244"/>
      <c r="AA3686" s="244"/>
      <c r="AB3686" s="244"/>
    </row>
    <row r="3687" spans="16:28" x14ac:dyDescent="0.25">
      <c r="P3687" s="244"/>
      <c r="Q3687" s="244"/>
      <c r="R3687" s="244"/>
      <c r="S3687" s="244"/>
      <c r="T3687" s="244"/>
      <c r="U3687" s="244"/>
      <c r="V3687" s="244"/>
      <c r="W3687" s="244"/>
      <c r="X3687" s="244"/>
      <c r="Y3687" s="244"/>
      <c r="Z3687" s="244"/>
      <c r="AA3687" s="244"/>
      <c r="AB3687" s="244"/>
    </row>
    <row r="3688" spans="16:28" x14ac:dyDescent="0.25">
      <c r="P3688" s="244"/>
      <c r="Q3688" s="244"/>
      <c r="R3688" s="244"/>
      <c r="S3688" s="244"/>
      <c r="T3688" s="244"/>
      <c r="U3688" s="244"/>
      <c r="V3688" s="244"/>
      <c r="W3688" s="244"/>
      <c r="X3688" s="244"/>
      <c r="Y3688" s="244"/>
      <c r="Z3688" s="244"/>
      <c r="AA3688" s="244"/>
      <c r="AB3688" s="244"/>
    </row>
    <row r="3689" spans="16:28" x14ac:dyDescent="0.25">
      <c r="P3689" s="244"/>
      <c r="Q3689" s="244"/>
      <c r="R3689" s="244"/>
      <c r="S3689" s="244"/>
      <c r="T3689" s="244"/>
      <c r="U3689" s="244"/>
      <c r="V3689" s="244"/>
      <c r="W3689" s="244"/>
      <c r="X3689" s="244"/>
      <c r="Y3689" s="244"/>
      <c r="Z3689" s="244"/>
      <c r="AA3689" s="244"/>
      <c r="AB3689" s="244"/>
    </row>
    <row r="3690" spans="16:28" x14ac:dyDescent="0.25">
      <c r="P3690" s="244"/>
      <c r="Q3690" s="244"/>
      <c r="R3690" s="244"/>
      <c r="S3690" s="244"/>
      <c r="T3690" s="244"/>
      <c r="U3690" s="244"/>
      <c r="V3690" s="244"/>
      <c r="W3690" s="244"/>
      <c r="X3690" s="244"/>
      <c r="Y3690" s="244"/>
      <c r="Z3690" s="244"/>
      <c r="AA3690" s="244"/>
      <c r="AB3690" s="244"/>
    </row>
    <row r="3691" spans="16:28" x14ac:dyDescent="0.25">
      <c r="P3691" s="244"/>
      <c r="Q3691" s="244"/>
      <c r="R3691" s="244"/>
      <c r="S3691" s="244"/>
      <c r="T3691" s="244"/>
      <c r="U3691" s="244"/>
      <c r="V3691" s="244"/>
      <c r="W3691" s="244"/>
      <c r="X3691" s="244"/>
      <c r="Y3691" s="244"/>
      <c r="Z3691" s="244"/>
      <c r="AA3691" s="244"/>
      <c r="AB3691" s="244"/>
    </row>
    <row r="3692" spans="16:28" x14ac:dyDescent="0.25">
      <c r="P3692" s="244"/>
      <c r="Q3692" s="244"/>
      <c r="R3692" s="244"/>
      <c r="S3692" s="244"/>
      <c r="T3692" s="244"/>
      <c r="U3692" s="244"/>
      <c r="V3692" s="244"/>
      <c r="W3692" s="244"/>
      <c r="X3692" s="244"/>
      <c r="Y3692" s="244"/>
      <c r="Z3692" s="244"/>
      <c r="AA3692" s="244"/>
      <c r="AB3692" s="244"/>
    </row>
    <row r="3693" spans="16:28" x14ac:dyDescent="0.25">
      <c r="P3693" s="244"/>
      <c r="Q3693" s="244"/>
      <c r="R3693" s="244"/>
      <c r="S3693" s="244"/>
      <c r="T3693" s="244"/>
      <c r="U3693" s="244"/>
      <c r="V3693" s="244"/>
      <c r="W3693" s="244"/>
      <c r="X3693" s="244"/>
      <c r="Y3693" s="244"/>
      <c r="Z3693" s="244"/>
      <c r="AA3693" s="244"/>
      <c r="AB3693" s="244"/>
    </row>
    <row r="3694" spans="16:28" x14ac:dyDescent="0.25">
      <c r="P3694" s="244"/>
      <c r="Q3694" s="244"/>
      <c r="R3694" s="244"/>
      <c r="S3694" s="244"/>
      <c r="T3694" s="244"/>
      <c r="U3694" s="244"/>
      <c r="V3694" s="244"/>
      <c r="W3694" s="244"/>
      <c r="X3694" s="244"/>
      <c r="Y3694" s="244"/>
      <c r="Z3694" s="244"/>
      <c r="AA3694" s="244"/>
      <c r="AB3694" s="244"/>
    </row>
    <row r="3695" spans="16:28" x14ac:dyDescent="0.25">
      <c r="P3695" s="244"/>
      <c r="Q3695" s="244"/>
      <c r="R3695" s="244"/>
      <c r="S3695" s="244"/>
      <c r="T3695" s="244"/>
      <c r="U3695" s="244"/>
      <c r="V3695" s="244"/>
      <c r="W3695" s="244"/>
      <c r="X3695" s="244"/>
      <c r="Y3695" s="244"/>
      <c r="Z3695" s="244"/>
      <c r="AA3695" s="244"/>
      <c r="AB3695" s="244"/>
    </row>
    <row r="3696" spans="16:28" x14ac:dyDescent="0.25">
      <c r="P3696" s="244"/>
      <c r="Q3696" s="244"/>
      <c r="R3696" s="244"/>
      <c r="S3696" s="244"/>
      <c r="T3696" s="244"/>
      <c r="U3696" s="244"/>
      <c r="V3696" s="244"/>
      <c r="W3696" s="244"/>
      <c r="X3696" s="244"/>
      <c r="Y3696" s="244"/>
      <c r="Z3696" s="244"/>
      <c r="AA3696" s="244"/>
      <c r="AB3696" s="244"/>
    </row>
    <row r="3697" spans="16:28" x14ac:dyDescent="0.25">
      <c r="P3697" s="244"/>
      <c r="Q3697" s="244"/>
      <c r="R3697" s="244"/>
      <c r="S3697" s="244"/>
      <c r="T3697" s="244"/>
      <c r="U3697" s="244"/>
      <c r="V3697" s="244"/>
      <c r="W3697" s="244"/>
      <c r="X3697" s="244"/>
      <c r="Y3697" s="244"/>
      <c r="Z3697" s="244"/>
      <c r="AA3697" s="244"/>
      <c r="AB3697" s="244"/>
    </row>
    <row r="3698" spans="16:28" x14ac:dyDescent="0.25">
      <c r="P3698" s="244"/>
      <c r="Q3698" s="244"/>
      <c r="R3698" s="244"/>
      <c r="S3698" s="244"/>
      <c r="T3698" s="244"/>
      <c r="U3698" s="244"/>
      <c r="V3698" s="244"/>
      <c r="W3698" s="244"/>
      <c r="X3698" s="244"/>
      <c r="Y3698" s="244"/>
      <c r="Z3698" s="244"/>
      <c r="AA3698" s="244"/>
      <c r="AB3698" s="244"/>
    </row>
    <row r="3699" spans="16:28" x14ac:dyDescent="0.25">
      <c r="P3699" s="244"/>
      <c r="Q3699" s="244"/>
      <c r="R3699" s="244"/>
      <c r="S3699" s="244"/>
      <c r="T3699" s="244"/>
      <c r="U3699" s="244"/>
      <c r="V3699" s="244"/>
      <c r="W3699" s="244"/>
      <c r="X3699" s="244"/>
      <c r="Y3699" s="244"/>
      <c r="Z3699" s="244"/>
      <c r="AA3699" s="244"/>
      <c r="AB3699" s="244"/>
    </row>
    <row r="3700" spans="16:28" x14ac:dyDescent="0.25">
      <c r="P3700" s="244"/>
      <c r="Q3700" s="244"/>
      <c r="R3700" s="244"/>
      <c r="S3700" s="244"/>
      <c r="T3700" s="244"/>
      <c r="U3700" s="244"/>
      <c r="V3700" s="244"/>
      <c r="W3700" s="244"/>
      <c r="X3700" s="244"/>
      <c r="Y3700" s="244"/>
      <c r="Z3700" s="244"/>
      <c r="AA3700" s="244"/>
      <c r="AB3700" s="244"/>
    </row>
    <row r="3701" spans="16:28" x14ac:dyDescent="0.25">
      <c r="P3701" s="244"/>
      <c r="Q3701" s="244"/>
      <c r="R3701" s="244"/>
      <c r="S3701" s="244"/>
      <c r="T3701" s="244"/>
      <c r="U3701" s="244"/>
      <c r="V3701" s="244"/>
      <c r="W3701" s="244"/>
      <c r="X3701" s="244"/>
      <c r="Y3701" s="244"/>
      <c r="Z3701" s="244"/>
      <c r="AA3701" s="244"/>
      <c r="AB3701" s="244"/>
    </row>
    <row r="3702" spans="16:28" x14ac:dyDescent="0.25">
      <c r="P3702" s="244"/>
      <c r="Q3702" s="244"/>
      <c r="R3702" s="244"/>
      <c r="S3702" s="244"/>
      <c r="T3702" s="244"/>
      <c r="U3702" s="244"/>
      <c r="V3702" s="244"/>
      <c r="W3702" s="244"/>
      <c r="X3702" s="244"/>
      <c r="Y3702" s="244"/>
      <c r="Z3702" s="244"/>
      <c r="AA3702" s="244"/>
      <c r="AB3702" s="244"/>
    </row>
    <row r="3703" spans="16:28" x14ac:dyDescent="0.25">
      <c r="P3703" s="244"/>
      <c r="Q3703" s="244"/>
      <c r="R3703" s="244"/>
      <c r="S3703" s="244"/>
      <c r="T3703" s="244"/>
      <c r="U3703" s="244"/>
      <c r="V3703" s="244"/>
      <c r="W3703" s="244"/>
      <c r="X3703" s="244"/>
      <c r="Y3703" s="244"/>
      <c r="Z3703" s="244"/>
      <c r="AA3703" s="244"/>
      <c r="AB3703" s="244"/>
    </row>
    <row r="3704" spans="16:28" x14ac:dyDescent="0.25">
      <c r="P3704" s="244"/>
      <c r="Q3704" s="244"/>
      <c r="R3704" s="244"/>
      <c r="S3704" s="244"/>
      <c r="T3704" s="244"/>
      <c r="U3704" s="244"/>
      <c r="V3704" s="244"/>
      <c r="W3704" s="244"/>
      <c r="X3704" s="244"/>
      <c r="Y3704" s="244"/>
      <c r="Z3704" s="244"/>
      <c r="AA3704" s="244"/>
      <c r="AB3704" s="244"/>
    </row>
    <row r="3705" spans="16:28" x14ac:dyDescent="0.25">
      <c r="P3705" s="244"/>
      <c r="Q3705" s="244"/>
      <c r="R3705" s="244"/>
      <c r="S3705" s="244"/>
      <c r="T3705" s="244"/>
      <c r="U3705" s="244"/>
      <c r="V3705" s="244"/>
      <c r="W3705" s="244"/>
      <c r="X3705" s="244"/>
      <c r="Y3705" s="244"/>
      <c r="Z3705" s="244"/>
      <c r="AA3705" s="244"/>
      <c r="AB3705" s="244"/>
    </row>
    <row r="3706" spans="16:28" x14ac:dyDescent="0.25">
      <c r="P3706" s="244"/>
      <c r="Q3706" s="244"/>
      <c r="R3706" s="244"/>
      <c r="S3706" s="244"/>
      <c r="T3706" s="244"/>
      <c r="U3706" s="244"/>
      <c r="V3706" s="244"/>
      <c r="W3706" s="244"/>
      <c r="X3706" s="244"/>
      <c r="Y3706" s="244"/>
      <c r="Z3706" s="244"/>
      <c r="AA3706" s="244"/>
      <c r="AB3706" s="244"/>
    </row>
    <row r="3707" spans="16:28" x14ac:dyDescent="0.25">
      <c r="P3707" s="244"/>
      <c r="Q3707" s="244"/>
      <c r="R3707" s="244"/>
      <c r="S3707" s="244"/>
      <c r="T3707" s="244"/>
      <c r="U3707" s="244"/>
      <c r="V3707" s="244"/>
      <c r="W3707" s="244"/>
      <c r="X3707" s="244"/>
      <c r="Y3707" s="244"/>
      <c r="Z3707" s="244"/>
      <c r="AA3707" s="244"/>
      <c r="AB3707" s="244"/>
    </row>
    <row r="3708" spans="16:28" x14ac:dyDescent="0.25">
      <c r="P3708" s="244"/>
      <c r="Q3708" s="244"/>
      <c r="R3708" s="244"/>
      <c r="S3708" s="244"/>
      <c r="T3708" s="244"/>
      <c r="U3708" s="244"/>
      <c r="V3708" s="244"/>
      <c r="W3708" s="244"/>
      <c r="X3708" s="244"/>
      <c r="Y3708" s="244"/>
      <c r="Z3708" s="244"/>
      <c r="AA3708" s="244"/>
      <c r="AB3708" s="244"/>
    </row>
    <row r="3709" spans="16:28" x14ac:dyDescent="0.25">
      <c r="P3709" s="244"/>
      <c r="Q3709" s="244"/>
      <c r="R3709" s="244"/>
      <c r="S3709" s="244"/>
      <c r="T3709" s="244"/>
      <c r="U3709" s="244"/>
      <c r="V3709" s="244"/>
      <c r="W3709" s="244"/>
      <c r="X3709" s="244"/>
      <c r="Y3709" s="244"/>
      <c r="Z3709" s="244"/>
      <c r="AA3709" s="244"/>
      <c r="AB3709" s="244"/>
    </row>
    <row r="3710" spans="16:28" x14ac:dyDescent="0.25">
      <c r="P3710" s="244"/>
      <c r="Q3710" s="244"/>
      <c r="R3710" s="244"/>
      <c r="S3710" s="244"/>
      <c r="T3710" s="244"/>
      <c r="U3710" s="244"/>
      <c r="V3710" s="244"/>
      <c r="W3710" s="244"/>
      <c r="X3710" s="244"/>
      <c r="Y3710" s="244"/>
      <c r="Z3710" s="244"/>
      <c r="AA3710" s="244"/>
      <c r="AB3710" s="244"/>
    </row>
    <row r="3711" spans="16:28" x14ac:dyDescent="0.25">
      <c r="P3711" s="244"/>
      <c r="Q3711" s="244"/>
      <c r="R3711" s="244"/>
      <c r="S3711" s="244"/>
      <c r="T3711" s="244"/>
      <c r="U3711" s="244"/>
      <c r="V3711" s="244"/>
      <c r="W3711" s="244"/>
      <c r="X3711" s="244"/>
      <c r="Y3711" s="244"/>
      <c r="Z3711" s="244"/>
      <c r="AA3711" s="244"/>
      <c r="AB3711" s="244"/>
    </row>
    <row r="3712" spans="16:28" x14ac:dyDescent="0.25">
      <c r="P3712" s="244"/>
      <c r="Q3712" s="244"/>
      <c r="R3712" s="244"/>
      <c r="S3712" s="244"/>
      <c r="T3712" s="244"/>
      <c r="U3712" s="244"/>
      <c r="V3712" s="244"/>
      <c r="W3712" s="244"/>
      <c r="X3712" s="244"/>
      <c r="Y3712" s="244"/>
      <c r="Z3712" s="244"/>
      <c r="AA3712" s="244"/>
      <c r="AB3712" s="244"/>
    </row>
    <row r="3713" spans="16:28" x14ac:dyDescent="0.25">
      <c r="P3713" s="244"/>
      <c r="Q3713" s="244"/>
      <c r="R3713" s="244"/>
      <c r="S3713" s="244"/>
      <c r="T3713" s="244"/>
      <c r="U3713" s="244"/>
      <c r="V3713" s="244"/>
      <c r="W3713" s="244"/>
      <c r="X3713" s="244"/>
      <c r="Y3713" s="244"/>
      <c r="Z3713" s="244"/>
      <c r="AA3713" s="244"/>
      <c r="AB3713" s="244"/>
    </row>
    <row r="3714" spans="16:28" x14ac:dyDescent="0.25">
      <c r="P3714" s="244"/>
      <c r="Q3714" s="244"/>
      <c r="R3714" s="244"/>
      <c r="S3714" s="244"/>
      <c r="T3714" s="244"/>
      <c r="U3714" s="244"/>
      <c r="V3714" s="244"/>
      <c r="W3714" s="244"/>
      <c r="X3714" s="244"/>
      <c r="Y3714" s="244"/>
      <c r="Z3714" s="244"/>
      <c r="AA3714" s="244"/>
      <c r="AB3714" s="244"/>
    </row>
    <row r="3715" spans="16:28" x14ac:dyDescent="0.25">
      <c r="P3715" s="244"/>
      <c r="Q3715" s="244"/>
      <c r="R3715" s="244"/>
      <c r="S3715" s="244"/>
      <c r="T3715" s="244"/>
      <c r="U3715" s="244"/>
      <c r="V3715" s="244"/>
      <c r="W3715" s="244"/>
      <c r="X3715" s="244"/>
      <c r="Y3715" s="244"/>
      <c r="Z3715" s="244"/>
      <c r="AA3715" s="244"/>
      <c r="AB3715" s="244"/>
    </row>
    <row r="3716" spans="16:28" x14ac:dyDescent="0.25">
      <c r="P3716" s="244"/>
      <c r="Q3716" s="244"/>
      <c r="R3716" s="244"/>
      <c r="S3716" s="244"/>
      <c r="T3716" s="244"/>
      <c r="U3716" s="244"/>
      <c r="V3716" s="244"/>
      <c r="W3716" s="244"/>
      <c r="X3716" s="244"/>
      <c r="Y3716" s="244"/>
      <c r="Z3716" s="244"/>
      <c r="AA3716" s="244"/>
      <c r="AB3716" s="244"/>
    </row>
    <row r="3717" spans="16:28" x14ac:dyDescent="0.25">
      <c r="P3717" s="244"/>
      <c r="Q3717" s="244"/>
      <c r="R3717" s="244"/>
      <c r="S3717" s="244"/>
      <c r="T3717" s="244"/>
      <c r="U3717" s="244"/>
      <c r="V3717" s="244"/>
      <c r="W3717" s="244"/>
      <c r="X3717" s="244"/>
      <c r="Y3717" s="244"/>
      <c r="Z3717" s="244"/>
      <c r="AA3717" s="244"/>
      <c r="AB3717" s="244"/>
    </row>
    <row r="3718" spans="16:28" x14ac:dyDescent="0.25">
      <c r="P3718" s="244"/>
      <c r="Q3718" s="244"/>
      <c r="R3718" s="244"/>
      <c r="S3718" s="244"/>
      <c r="T3718" s="244"/>
      <c r="U3718" s="244"/>
      <c r="V3718" s="244"/>
      <c r="W3718" s="244"/>
      <c r="X3718" s="244"/>
      <c r="Y3718" s="244"/>
      <c r="Z3718" s="244"/>
      <c r="AA3718" s="244"/>
      <c r="AB3718" s="244"/>
    </row>
    <row r="3719" spans="16:28" x14ac:dyDescent="0.25">
      <c r="P3719" s="244"/>
      <c r="Q3719" s="244"/>
      <c r="R3719" s="244"/>
      <c r="S3719" s="244"/>
      <c r="T3719" s="244"/>
      <c r="U3719" s="244"/>
      <c r="V3719" s="244"/>
      <c r="W3719" s="244"/>
      <c r="X3719" s="244"/>
      <c r="Y3719" s="244"/>
      <c r="Z3719" s="244"/>
      <c r="AA3719" s="244"/>
      <c r="AB3719" s="244"/>
    </row>
    <row r="3720" spans="16:28" x14ac:dyDescent="0.25">
      <c r="P3720" s="244"/>
      <c r="Q3720" s="244"/>
      <c r="R3720" s="244"/>
      <c r="S3720" s="244"/>
      <c r="T3720" s="244"/>
      <c r="U3720" s="244"/>
      <c r="V3720" s="244"/>
      <c r="W3720" s="244"/>
      <c r="X3720" s="244"/>
      <c r="Y3720" s="244"/>
      <c r="Z3720" s="244"/>
      <c r="AA3720" s="244"/>
      <c r="AB3720" s="244"/>
    </row>
    <row r="3721" spans="16:28" x14ac:dyDescent="0.25">
      <c r="P3721" s="244"/>
      <c r="Q3721" s="244"/>
      <c r="R3721" s="244"/>
      <c r="S3721" s="244"/>
      <c r="T3721" s="244"/>
      <c r="U3721" s="244"/>
      <c r="V3721" s="244"/>
      <c r="W3721" s="244"/>
      <c r="X3721" s="244"/>
      <c r="Y3721" s="244"/>
      <c r="Z3721" s="244"/>
      <c r="AA3721" s="244"/>
      <c r="AB3721" s="244"/>
    </row>
    <row r="3722" spans="16:28" x14ac:dyDescent="0.25">
      <c r="P3722" s="244"/>
      <c r="Q3722" s="244"/>
      <c r="R3722" s="244"/>
      <c r="S3722" s="244"/>
      <c r="T3722" s="244"/>
      <c r="U3722" s="244"/>
      <c r="V3722" s="244"/>
      <c r="W3722" s="244"/>
      <c r="X3722" s="244"/>
      <c r="Y3722" s="244"/>
      <c r="Z3722" s="244"/>
      <c r="AA3722" s="244"/>
      <c r="AB3722" s="244"/>
    </row>
    <row r="3723" spans="16:28" x14ac:dyDescent="0.25">
      <c r="P3723" s="244"/>
      <c r="Q3723" s="244"/>
      <c r="R3723" s="244"/>
      <c r="S3723" s="244"/>
      <c r="T3723" s="244"/>
      <c r="U3723" s="244"/>
      <c r="V3723" s="244"/>
      <c r="W3723" s="244"/>
      <c r="X3723" s="244"/>
      <c r="Y3723" s="244"/>
      <c r="Z3723" s="244"/>
      <c r="AA3723" s="244"/>
      <c r="AB3723" s="244"/>
    </row>
    <row r="3724" spans="16:28" x14ac:dyDescent="0.25">
      <c r="P3724" s="244"/>
      <c r="Q3724" s="244"/>
      <c r="R3724" s="244"/>
      <c r="S3724" s="244"/>
      <c r="T3724" s="244"/>
      <c r="U3724" s="244"/>
      <c r="V3724" s="244"/>
      <c r="W3724" s="244"/>
      <c r="X3724" s="244"/>
      <c r="Y3724" s="244"/>
      <c r="Z3724" s="244"/>
      <c r="AA3724" s="244"/>
      <c r="AB3724" s="244"/>
    </row>
    <row r="3725" spans="16:28" x14ac:dyDescent="0.25">
      <c r="P3725" s="244"/>
      <c r="Q3725" s="244"/>
      <c r="R3725" s="244"/>
      <c r="S3725" s="244"/>
      <c r="T3725" s="244"/>
      <c r="U3725" s="244"/>
      <c r="V3725" s="244"/>
      <c r="W3725" s="244"/>
      <c r="X3725" s="244"/>
      <c r="Y3725" s="244"/>
      <c r="Z3725" s="244"/>
      <c r="AA3725" s="244"/>
      <c r="AB3725" s="244"/>
    </row>
    <row r="3726" spans="16:28" x14ac:dyDescent="0.25">
      <c r="P3726" s="244"/>
      <c r="Q3726" s="244"/>
      <c r="R3726" s="244"/>
      <c r="S3726" s="244"/>
      <c r="T3726" s="244"/>
      <c r="U3726" s="244"/>
      <c r="V3726" s="244"/>
      <c r="W3726" s="244"/>
      <c r="X3726" s="244"/>
      <c r="Y3726" s="244"/>
      <c r="Z3726" s="244"/>
      <c r="AA3726" s="244"/>
      <c r="AB3726" s="244"/>
    </row>
    <row r="3727" spans="16:28" x14ac:dyDescent="0.25">
      <c r="P3727" s="244"/>
      <c r="Q3727" s="244"/>
      <c r="R3727" s="244"/>
      <c r="S3727" s="244"/>
      <c r="T3727" s="244"/>
      <c r="U3727" s="244"/>
      <c r="V3727" s="244"/>
      <c r="W3727" s="244"/>
      <c r="X3727" s="244"/>
      <c r="Y3727" s="244"/>
      <c r="Z3727" s="244"/>
      <c r="AA3727" s="244"/>
      <c r="AB3727" s="244"/>
    </row>
    <row r="3728" spans="16:28" x14ac:dyDescent="0.25">
      <c r="P3728" s="244"/>
      <c r="Q3728" s="244"/>
      <c r="R3728" s="244"/>
      <c r="S3728" s="244"/>
      <c r="T3728" s="244"/>
      <c r="U3728" s="244"/>
      <c r="V3728" s="244"/>
      <c r="W3728" s="244"/>
      <c r="X3728" s="244"/>
      <c r="Y3728" s="244"/>
      <c r="Z3728" s="244"/>
      <c r="AA3728" s="244"/>
      <c r="AB3728" s="244"/>
    </row>
    <row r="3729" spans="16:28" x14ac:dyDescent="0.25">
      <c r="P3729" s="244"/>
      <c r="Q3729" s="244"/>
      <c r="R3729" s="244"/>
      <c r="S3729" s="244"/>
      <c r="T3729" s="244"/>
      <c r="U3729" s="244"/>
      <c r="V3729" s="244"/>
      <c r="W3729" s="244"/>
      <c r="X3729" s="244"/>
      <c r="Y3729" s="244"/>
      <c r="Z3729" s="244"/>
      <c r="AA3729" s="244"/>
      <c r="AB3729" s="244"/>
    </row>
    <row r="3730" spans="16:28" x14ac:dyDescent="0.25">
      <c r="P3730" s="244"/>
      <c r="Q3730" s="244"/>
      <c r="R3730" s="244"/>
      <c r="S3730" s="244"/>
      <c r="T3730" s="244"/>
      <c r="U3730" s="244"/>
      <c r="V3730" s="244"/>
      <c r="W3730" s="244"/>
      <c r="X3730" s="244"/>
      <c r="Y3730" s="244"/>
      <c r="Z3730" s="244"/>
      <c r="AA3730" s="244"/>
      <c r="AB3730" s="244"/>
    </row>
    <row r="3731" spans="16:28" x14ac:dyDescent="0.25">
      <c r="P3731" s="244"/>
      <c r="Q3731" s="244"/>
      <c r="R3731" s="244"/>
      <c r="S3731" s="244"/>
      <c r="T3731" s="244"/>
      <c r="U3731" s="244"/>
      <c r="V3731" s="244"/>
      <c r="W3731" s="244"/>
      <c r="X3731" s="244"/>
      <c r="Y3731" s="244"/>
      <c r="Z3731" s="244"/>
      <c r="AA3731" s="244"/>
      <c r="AB3731" s="244"/>
    </row>
    <row r="3732" spans="16:28" x14ac:dyDescent="0.25">
      <c r="P3732" s="244"/>
      <c r="Q3732" s="244"/>
      <c r="R3732" s="244"/>
      <c r="S3732" s="244"/>
      <c r="T3732" s="244"/>
      <c r="U3732" s="244"/>
      <c r="V3732" s="244"/>
      <c r="W3732" s="244"/>
      <c r="X3732" s="244"/>
      <c r="Y3732" s="244"/>
      <c r="Z3732" s="244"/>
      <c r="AA3732" s="244"/>
      <c r="AB3732" s="244"/>
    </row>
    <row r="3733" spans="16:28" x14ac:dyDescent="0.25">
      <c r="P3733" s="244"/>
      <c r="Q3733" s="244"/>
      <c r="R3733" s="244"/>
      <c r="S3733" s="244"/>
      <c r="T3733" s="244"/>
      <c r="U3733" s="244"/>
      <c r="V3733" s="244"/>
      <c r="W3733" s="244"/>
      <c r="X3733" s="244"/>
      <c r="Y3733" s="244"/>
      <c r="Z3733" s="244"/>
      <c r="AA3733" s="244"/>
      <c r="AB3733" s="244"/>
    </row>
    <row r="3734" spans="16:28" x14ac:dyDescent="0.25">
      <c r="P3734" s="244"/>
      <c r="Q3734" s="244"/>
      <c r="R3734" s="244"/>
      <c r="S3734" s="244"/>
      <c r="T3734" s="244"/>
      <c r="U3734" s="244"/>
      <c r="V3734" s="244"/>
      <c r="W3734" s="244"/>
      <c r="X3734" s="244"/>
      <c r="Y3734" s="244"/>
      <c r="Z3734" s="244"/>
      <c r="AA3734" s="244"/>
      <c r="AB3734" s="244"/>
    </row>
    <row r="3735" spans="16:28" x14ac:dyDescent="0.25">
      <c r="P3735" s="244"/>
      <c r="Q3735" s="244"/>
      <c r="R3735" s="244"/>
      <c r="S3735" s="244"/>
      <c r="T3735" s="244"/>
      <c r="U3735" s="244"/>
      <c r="V3735" s="244"/>
      <c r="W3735" s="244"/>
      <c r="X3735" s="244"/>
      <c r="Y3735" s="244"/>
      <c r="Z3735" s="244"/>
      <c r="AA3735" s="244"/>
      <c r="AB3735" s="244"/>
    </row>
    <row r="3736" spans="16:28" x14ac:dyDescent="0.25">
      <c r="P3736" s="244"/>
      <c r="Q3736" s="244"/>
      <c r="R3736" s="244"/>
      <c r="S3736" s="244"/>
      <c r="T3736" s="244"/>
      <c r="U3736" s="244"/>
      <c r="V3736" s="244"/>
      <c r="W3736" s="244"/>
      <c r="X3736" s="244"/>
      <c r="Y3736" s="244"/>
      <c r="Z3736" s="244"/>
      <c r="AA3736" s="244"/>
      <c r="AB3736" s="244"/>
    </row>
    <row r="3737" spans="16:28" x14ac:dyDescent="0.25">
      <c r="P3737" s="244"/>
      <c r="Q3737" s="244"/>
      <c r="R3737" s="244"/>
      <c r="S3737" s="244"/>
      <c r="T3737" s="244"/>
      <c r="U3737" s="244"/>
      <c r="V3737" s="244"/>
      <c r="W3737" s="244"/>
      <c r="X3737" s="244"/>
      <c r="Y3737" s="244"/>
      <c r="Z3737" s="244"/>
      <c r="AA3737" s="244"/>
      <c r="AB3737" s="244"/>
    </row>
    <row r="3738" spans="16:28" x14ac:dyDescent="0.25">
      <c r="P3738" s="244"/>
      <c r="Q3738" s="244"/>
      <c r="R3738" s="244"/>
      <c r="S3738" s="244"/>
      <c r="T3738" s="244"/>
      <c r="U3738" s="244"/>
      <c r="V3738" s="244"/>
      <c r="W3738" s="244"/>
      <c r="X3738" s="244"/>
      <c r="Y3738" s="244"/>
      <c r="Z3738" s="244"/>
      <c r="AA3738" s="244"/>
      <c r="AB3738" s="244"/>
    </row>
    <row r="3739" spans="16:28" x14ac:dyDescent="0.25">
      <c r="P3739" s="244"/>
      <c r="Q3739" s="244"/>
      <c r="R3739" s="244"/>
      <c r="S3739" s="244"/>
      <c r="T3739" s="244"/>
      <c r="U3739" s="244"/>
      <c r="V3739" s="244"/>
      <c r="W3739" s="244"/>
      <c r="X3739" s="244"/>
      <c r="Y3739" s="244"/>
      <c r="Z3739" s="244"/>
      <c r="AA3739" s="244"/>
      <c r="AB3739" s="244"/>
    </row>
    <row r="3740" spans="16:28" x14ac:dyDescent="0.25">
      <c r="P3740" s="244"/>
      <c r="Q3740" s="244"/>
      <c r="R3740" s="244"/>
      <c r="S3740" s="244"/>
      <c r="T3740" s="244"/>
      <c r="U3740" s="244"/>
      <c r="V3740" s="244"/>
      <c r="W3740" s="244"/>
      <c r="X3740" s="244"/>
      <c r="Y3740" s="244"/>
      <c r="Z3740" s="244"/>
      <c r="AA3740" s="244"/>
      <c r="AB3740" s="244"/>
    </row>
    <row r="3741" spans="16:28" x14ac:dyDescent="0.25">
      <c r="P3741" s="244"/>
      <c r="Q3741" s="244"/>
      <c r="R3741" s="244"/>
      <c r="S3741" s="244"/>
      <c r="T3741" s="244"/>
      <c r="U3741" s="244"/>
      <c r="V3741" s="244"/>
      <c r="W3741" s="244"/>
      <c r="X3741" s="244"/>
      <c r="Y3741" s="244"/>
      <c r="Z3741" s="244"/>
      <c r="AA3741" s="244"/>
      <c r="AB3741" s="244"/>
    </row>
    <row r="3742" spans="16:28" x14ac:dyDescent="0.25">
      <c r="P3742" s="244"/>
      <c r="Q3742" s="244"/>
      <c r="R3742" s="244"/>
      <c r="S3742" s="244"/>
      <c r="T3742" s="244"/>
      <c r="U3742" s="244"/>
      <c r="V3742" s="244"/>
      <c r="W3742" s="244"/>
      <c r="X3742" s="244"/>
      <c r="Y3742" s="244"/>
      <c r="Z3742" s="244"/>
      <c r="AA3742" s="244"/>
      <c r="AB3742" s="244"/>
    </row>
    <row r="3743" spans="16:28" x14ac:dyDescent="0.25">
      <c r="P3743" s="244"/>
      <c r="Q3743" s="244"/>
      <c r="R3743" s="244"/>
      <c r="S3743" s="244"/>
      <c r="T3743" s="244"/>
      <c r="U3743" s="244"/>
      <c r="V3743" s="244"/>
      <c r="W3743" s="244"/>
      <c r="X3743" s="244"/>
      <c r="Y3743" s="244"/>
      <c r="Z3743" s="244"/>
      <c r="AA3743" s="244"/>
      <c r="AB3743" s="244"/>
    </row>
    <row r="3744" spans="16:28" x14ac:dyDescent="0.25">
      <c r="P3744" s="244"/>
      <c r="Q3744" s="244"/>
      <c r="R3744" s="244"/>
      <c r="S3744" s="244"/>
      <c r="T3744" s="244"/>
      <c r="U3744" s="244"/>
      <c r="V3744" s="244"/>
      <c r="W3744" s="244"/>
      <c r="X3744" s="244"/>
      <c r="Y3744" s="244"/>
      <c r="Z3744" s="244"/>
      <c r="AA3744" s="244"/>
      <c r="AB3744" s="244"/>
    </row>
    <row r="3745" spans="16:28" x14ac:dyDescent="0.25">
      <c r="P3745" s="244"/>
      <c r="Q3745" s="244"/>
      <c r="R3745" s="244"/>
      <c r="S3745" s="244"/>
      <c r="T3745" s="244"/>
      <c r="U3745" s="244"/>
      <c r="V3745" s="244"/>
      <c r="W3745" s="244"/>
      <c r="X3745" s="244"/>
      <c r="Y3745" s="244"/>
      <c r="Z3745" s="244"/>
      <c r="AA3745" s="244"/>
      <c r="AB3745" s="244"/>
    </row>
    <row r="3746" spans="16:28" x14ac:dyDescent="0.25">
      <c r="P3746" s="244"/>
      <c r="Q3746" s="244"/>
      <c r="R3746" s="244"/>
      <c r="S3746" s="244"/>
      <c r="T3746" s="244"/>
      <c r="U3746" s="244"/>
      <c r="V3746" s="244"/>
      <c r="W3746" s="244"/>
      <c r="X3746" s="244"/>
      <c r="Y3746" s="244"/>
      <c r="Z3746" s="244"/>
      <c r="AA3746" s="244"/>
      <c r="AB3746" s="244"/>
    </row>
    <row r="3747" spans="16:28" x14ac:dyDescent="0.25">
      <c r="P3747" s="244"/>
      <c r="Q3747" s="244"/>
      <c r="R3747" s="244"/>
      <c r="S3747" s="244"/>
      <c r="T3747" s="244"/>
      <c r="U3747" s="244"/>
      <c r="V3747" s="244"/>
      <c r="W3747" s="244"/>
      <c r="X3747" s="244"/>
      <c r="Y3747" s="244"/>
      <c r="Z3747" s="244"/>
      <c r="AA3747" s="244"/>
      <c r="AB3747" s="244"/>
    </row>
    <row r="3748" spans="16:28" x14ac:dyDescent="0.25">
      <c r="P3748" s="244"/>
      <c r="Q3748" s="244"/>
      <c r="R3748" s="244"/>
      <c r="S3748" s="244"/>
      <c r="T3748" s="244"/>
      <c r="U3748" s="244"/>
      <c r="V3748" s="244"/>
      <c r="W3748" s="244"/>
      <c r="X3748" s="244"/>
      <c r="Y3748" s="244"/>
      <c r="Z3748" s="244"/>
      <c r="AA3748" s="244"/>
      <c r="AB3748" s="244"/>
    </row>
    <row r="3749" spans="16:28" x14ac:dyDescent="0.25">
      <c r="P3749" s="244"/>
      <c r="Q3749" s="244"/>
      <c r="R3749" s="244"/>
      <c r="S3749" s="244"/>
      <c r="T3749" s="244"/>
      <c r="U3749" s="244"/>
      <c r="V3749" s="244"/>
      <c r="W3749" s="244"/>
      <c r="X3749" s="244"/>
      <c r="Y3749" s="244"/>
      <c r="Z3749" s="244"/>
      <c r="AA3749" s="244"/>
      <c r="AB3749" s="244"/>
    </row>
    <row r="3750" spans="16:28" x14ac:dyDescent="0.25">
      <c r="P3750" s="244"/>
      <c r="Q3750" s="244"/>
      <c r="R3750" s="244"/>
      <c r="S3750" s="244"/>
      <c r="T3750" s="244"/>
      <c r="U3750" s="244"/>
      <c r="V3750" s="244"/>
      <c r="W3750" s="244"/>
      <c r="X3750" s="244"/>
      <c r="Y3750" s="244"/>
      <c r="Z3750" s="244"/>
      <c r="AA3750" s="244"/>
      <c r="AB3750" s="244"/>
    </row>
    <row r="3751" spans="16:28" x14ac:dyDescent="0.25">
      <c r="P3751" s="244"/>
      <c r="Q3751" s="244"/>
      <c r="R3751" s="244"/>
      <c r="S3751" s="244"/>
      <c r="T3751" s="244"/>
      <c r="U3751" s="244"/>
      <c r="V3751" s="244"/>
      <c r="W3751" s="244"/>
      <c r="X3751" s="244"/>
      <c r="Y3751" s="244"/>
      <c r="Z3751" s="244"/>
      <c r="AA3751" s="244"/>
      <c r="AB3751" s="244"/>
    </row>
    <row r="3752" spans="16:28" x14ac:dyDescent="0.25">
      <c r="P3752" s="244"/>
      <c r="Q3752" s="244"/>
      <c r="R3752" s="244"/>
      <c r="S3752" s="244"/>
      <c r="T3752" s="244"/>
      <c r="U3752" s="244"/>
      <c r="V3752" s="244"/>
      <c r="W3752" s="244"/>
      <c r="X3752" s="244"/>
      <c r="Y3752" s="244"/>
      <c r="Z3752" s="244"/>
      <c r="AA3752" s="244"/>
      <c r="AB3752" s="244"/>
    </row>
    <row r="3753" spans="16:28" x14ac:dyDescent="0.25">
      <c r="P3753" s="244"/>
      <c r="Q3753" s="244"/>
      <c r="R3753" s="244"/>
      <c r="S3753" s="244"/>
      <c r="T3753" s="244"/>
      <c r="U3753" s="244"/>
      <c r="V3753" s="244"/>
      <c r="W3753" s="244"/>
      <c r="X3753" s="244"/>
      <c r="Y3753" s="244"/>
      <c r="Z3753" s="244"/>
      <c r="AA3753" s="244"/>
      <c r="AB3753" s="244"/>
    </row>
    <row r="3754" spans="16:28" x14ac:dyDescent="0.25">
      <c r="P3754" s="244"/>
      <c r="Q3754" s="244"/>
      <c r="R3754" s="244"/>
      <c r="S3754" s="244"/>
      <c r="T3754" s="244"/>
      <c r="U3754" s="244"/>
      <c r="V3754" s="244"/>
      <c r="W3754" s="244"/>
      <c r="X3754" s="244"/>
      <c r="Y3754" s="244"/>
      <c r="Z3754" s="244"/>
      <c r="AA3754" s="244"/>
      <c r="AB3754" s="244"/>
    </row>
    <row r="3755" spans="16:28" x14ac:dyDescent="0.25">
      <c r="P3755" s="244"/>
      <c r="Q3755" s="244"/>
      <c r="R3755" s="244"/>
      <c r="S3755" s="244"/>
      <c r="T3755" s="244"/>
      <c r="U3755" s="244"/>
      <c r="V3755" s="244"/>
      <c r="W3755" s="244"/>
      <c r="X3755" s="244"/>
      <c r="Y3755" s="244"/>
      <c r="Z3755" s="244"/>
      <c r="AA3755" s="244"/>
      <c r="AB3755" s="244"/>
    </row>
    <row r="3756" spans="16:28" x14ac:dyDescent="0.25">
      <c r="P3756" s="244"/>
      <c r="Q3756" s="244"/>
      <c r="R3756" s="244"/>
      <c r="S3756" s="244"/>
      <c r="T3756" s="244"/>
      <c r="U3756" s="244"/>
      <c r="V3756" s="244"/>
      <c r="W3756" s="244"/>
      <c r="X3756" s="244"/>
      <c r="Y3756" s="244"/>
      <c r="Z3756" s="244"/>
      <c r="AA3756" s="244"/>
      <c r="AB3756" s="244"/>
    </row>
    <row r="3757" spans="16:28" x14ac:dyDescent="0.25">
      <c r="P3757" s="244"/>
      <c r="Q3757" s="244"/>
      <c r="R3757" s="244"/>
      <c r="S3757" s="244"/>
      <c r="T3757" s="244"/>
      <c r="U3757" s="244"/>
      <c r="V3757" s="244"/>
      <c r="W3757" s="244"/>
      <c r="X3757" s="244"/>
      <c r="Y3757" s="244"/>
      <c r="Z3757" s="244"/>
      <c r="AA3757" s="244"/>
      <c r="AB3757" s="244"/>
    </row>
    <row r="3758" spans="16:28" x14ac:dyDescent="0.25">
      <c r="P3758" s="244"/>
      <c r="Q3758" s="244"/>
      <c r="R3758" s="244"/>
      <c r="S3758" s="244"/>
      <c r="T3758" s="244"/>
      <c r="U3758" s="244"/>
      <c r="V3758" s="244"/>
      <c r="W3758" s="244"/>
      <c r="X3758" s="244"/>
      <c r="Y3758" s="244"/>
      <c r="Z3758" s="244"/>
      <c r="AA3758" s="244"/>
      <c r="AB3758" s="244"/>
    </row>
    <row r="3759" spans="16:28" x14ac:dyDescent="0.25">
      <c r="P3759" s="244"/>
      <c r="Q3759" s="244"/>
      <c r="R3759" s="244"/>
      <c r="S3759" s="244"/>
      <c r="T3759" s="244"/>
      <c r="U3759" s="244"/>
      <c r="V3759" s="244"/>
      <c r="W3759" s="244"/>
      <c r="X3759" s="244"/>
      <c r="Y3759" s="244"/>
      <c r="Z3759" s="244"/>
      <c r="AA3759" s="244"/>
      <c r="AB3759" s="244"/>
    </row>
    <row r="3760" spans="16:28" x14ac:dyDescent="0.25">
      <c r="P3760" s="244"/>
      <c r="Q3760" s="244"/>
      <c r="R3760" s="244"/>
      <c r="S3760" s="244"/>
      <c r="T3760" s="244"/>
      <c r="U3760" s="244"/>
      <c r="V3760" s="244"/>
      <c r="W3760" s="244"/>
      <c r="X3760" s="244"/>
      <c r="Y3760" s="244"/>
      <c r="Z3760" s="244"/>
      <c r="AA3760" s="244"/>
      <c r="AB3760" s="244"/>
    </row>
    <row r="3761" spans="16:28" x14ac:dyDescent="0.25">
      <c r="P3761" s="244"/>
      <c r="Q3761" s="244"/>
      <c r="R3761" s="244"/>
      <c r="S3761" s="244"/>
      <c r="T3761" s="244"/>
      <c r="U3761" s="244"/>
      <c r="V3761" s="244"/>
      <c r="W3761" s="244"/>
      <c r="X3761" s="244"/>
      <c r="Y3761" s="244"/>
      <c r="Z3761" s="244"/>
      <c r="AA3761" s="244"/>
      <c r="AB3761" s="244"/>
    </row>
    <row r="3762" spans="16:28" x14ac:dyDescent="0.25">
      <c r="P3762" s="244"/>
      <c r="Q3762" s="244"/>
      <c r="R3762" s="244"/>
      <c r="S3762" s="244"/>
      <c r="T3762" s="244"/>
      <c r="U3762" s="244"/>
      <c r="V3762" s="244"/>
      <c r="W3762" s="244"/>
      <c r="X3762" s="244"/>
      <c r="Y3762" s="244"/>
      <c r="Z3762" s="244"/>
      <c r="AA3762" s="244"/>
      <c r="AB3762" s="244"/>
    </row>
    <row r="3763" spans="16:28" x14ac:dyDescent="0.25">
      <c r="P3763" s="244"/>
      <c r="Q3763" s="244"/>
      <c r="R3763" s="244"/>
      <c r="S3763" s="244"/>
      <c r="T3763" s="244"/>
      <c r="U3763" s="244"/>
      <c r="V3763" s="244"/>
      <c r="W3763" s="244"/>
      <c r="X3763" s="244"/>
      <c r="Y3763" s="244"/>
      <c r="Z3763" s="244"/>
      <c r="AA3763" s="244"/>
      <c r="AB3763" s="244"/>
    </row>
    <row r="3764" spans="16:28" x14ac:dyDescent="0.25">
      <c r="P3764" s="244"/>
      <c r="Q3764" s="244"/>
      <c r="R3764" s="244"/>
      <c r="S3764" s="244"/>
      <c r="T3764" s="244"/>
      <c r="U3764" s="244"/>
      <c r="V3764" s="244"/>
      <c r="W3764" s="244"/>
      <c r="X3764" s="244"/>
      <c r="Y3764" s="244"/>
      <c r="Z3764" s="244"/>
      <c r="AA3764" s="244"/>
      <c r="AB3764" s="244"/>
    </row>
    <row r="3765" spans="16:28" x14ac:dyDescent="0.25">
      <c r="P3765" s="244"/>
      <c r="Q3765" s="244"/>
      <c r="R3765" s="244"/>
      <c r="S3765" s="244"/>
      <c r="T3765" s="244"/>
      <c r="U3765" s="244"/>
      <c r="V3765" s="244"/>
      <c r="W3765" s="244"/>
      <c r="X3765" s="244"/>
      <c r="Y3765" s="244"/>
      <c r="Z3765" s="244"/>
      <c r="AA3765" s="244"/>
      <c r="AB3765" s="244"/>
    </row>
    <row r="3766" spans="16:28" x14ac:dyDescent="0.25">
      <c r="P3766" s="244"/>
      <c r="Q3766" s="244"/>
      <c r="R3766" s="244"/>
      <c r="S3766" s="244"/>
      <c r="T3766" s="244"/>
      <c r="U3766" s="244"/>
      <c r="V3766" s="244"/>
      <c r="W3766" s="244"/>
      <c r="X3766" s="244"/>
      <c r="Y3766" s="244"/>
      <c r="Z3766" s="244"/>
      <c r="AA3766" s="244"/>
      <c r="AB3766" s="244"/>
    </row>
    <row r="3767" spans="16:28" x14ac:dyDescent="0.25">
      <c r="P3767" s="244"/>
      <c r="Q3767" s="244"/>
      <c r="R3767" s="244"/>
      <c r="S3767" s="244"/>
      <c r="T3767" s="244"/>
      <c r="U3767" s="244"/>
      <c r="V3767" s="244"/>
      <c r="W3767" s="244"/>
      <c r="X3767" s="244"/>
      <c r="Y3767" s="244"/>
      <c r="Z3767" s="244"/>
      <c r="AA3767" s="244"/>
      <c r="AB3767" s="244"/>
    </row>
    <row r="3768" spans="16:28" x14ac:dyDescent="0.25">
      <c r="P3768" s="244"/>
      <c r="Q3768" s="244"/>
      <c r="R3768" s="244"/>
      <c r="S3768" s="244"/>
      <c r="T3768" s="244"/>
      <c r="U3768" s="244"/>
      <c r="V3768" s="244"/>
      <c r="W3768" s="244"/>
      <c r="X3768" s="244"/>
      <c r="Y3768" s="244"/>
      <c r="Z3768" s="244"/>
      <c r="AA3768" s="244"/>
      <c r="AB3768" s="244"/>
    </row>
    <row r="3769" spans="16:28" x14ac:dyDescent="0.25">
      <c r="P3769" s="244"/>
      <c r="Q3769" s="244"/>
      <c r="R3769" s="244"/>
      <c r="S3769" s="244"/>
      <c r="T3769" s="244"/>
      <c r="U3769" s="244"/>
      <c r="V3769" s="244"/>
      <c r="W3769" s="244"/>
      <c r="X3769" s="244"/>
      <c r="Y3769" s="244"/>
      <c r="Z3769" s="244"/>
      <c r="AA3769" s="244"/>
      <c r="AB3769" s="244"/>
    </row>
    <row r="3770" spans="16:28" x14ac:dyDescent="0.25">
      <c r="P3770" s="244"/>
      <c r="Q3770" s="244"/>
      <c r="R3770" s="244"/>
      <c r="S3770" s="244"/>
      <c r="T3770" s="244"/>
      <c r="U3770" s="244"/>
      <c r="V3770" s="244"/>
      <c r="W3770" s="244"/>
      <c r="X3770" s="244"/>
      <c r="Y3770" s="244"/>
      <c r="Z3770" s="244"/>
      <c r="AA3770" s="244"/>
      <c r="AB3770" s="244"/>
    </row>
    <row r="3771" spans="16:28" x14ac:dyDescent="0.25">
      <c r="P3771" s="244"/>
      <c r="Q3771" s="244"/>
      <c r="R3771" s="244"/>
      <c r="S3771" s="244"/>
      <c r="T3771" s="244"/>
      <c r="U3771" s="244"/>
      <c r="V3771" s="244"/>
      <c r="W3771" s="244"/>
      <c r="X3771" s="244"/>
      <c r="Y3771" s="244"/>
      <c r="Z3771" s="244"/>
      <c r="AA3771" s="244"/>
      <c r="AB3771" s="244"/>
    </row>
    <row r="3772" spans="16:28" x14ac:dyDescent="0.25">
      <c r="P3772" s="244"/>
      <c r="Q3772" s="244"/>
      <c r="R3772" s="244"/>
      <c r="S3772" s="244"/>
      <c r="T3772" s="244"/>
      <c r="U3772" s="244"/>
      <c r="V3772" s="244"/>
      <c r="W3772" s="244"/>
      <c r="X3772" s="244"/>
      <c r="Y3772" s="244"/>
      <c r="Z3772" s="244"/>
      <c r="AA3772" s="244"/>
      <c r="AB3772" s="244"/>
    </row>
    <row r="3773" spans="16:28" x14ac:dyDescent="0.25">
      <c r="P3773" s="244"/>
      <c r="Q3773" s="244"/>
      <c r="R3773" s="244"/>
      <c r="S3773" s="244"/>
      <c r="T3773" s="244"/>
      <c r="U3773" s="244"/>
      <c r="V3773" s="244"/>
      <c r="W3773" s="244"/>
      <c r="X3773" s="244"/>
      <c r="Y3773" s="244"/>
      <c r="Z3773" s="244"/>
      <c r="AA3773" s="244"/>
      <c r="AB3773" s="244"/>
    </row>
    <row r="3774" spans="16:28" x14ac:dyDescent="0.25">
      <c r="P3774" s="244"/>
      <c r="Q3774" s="244"/>
      <c r="R3774" s="244"/>
      <c r="S3774" s="244"/>
      <c r="T3774" s="244"/>
      <c r="U3774" s="244"/>
      <c r="V3774" s="244"/>
      <c r="W3774" s="244"/>
      <c r="X3774" s="244"/>
      <c r="Y3774" s="244"/>
      <c r="Z3774" s="244"/>
      <c r="AA3774" s="244"/>
      <c r="AB3774" s="244"/>
    </row>
    <row r="3775" spans="16:28" x14ac:dyDescent="0.25">
      <c r="P3775" s="244"/>
      <c r="Q3775" s="244"/>
      <c r="R3775" s="244"/>
      <c r="S3775" s="244"/>
      <c r="T3775" s="244"/>
      <c r="U3775" s="244"/>
      <c r="V3775" s="244"/>
      <c r="W3775" s="244"/>
      <c r="X3775" s="244"/>
      <c r="Y3775" s="244"/>
      <c r="Z3775" s="244"/>
      <c r="AA3775" s="244"/>
      <c r="AB3775" s="244"/>
    </row>
    <row r="3776" spans="16:28" x14ac:dyDescent="0.25">
      <c r="P3776" s="244"/>
      <c r="Q3776" s="244"/>
      <c r="R3776" s="244"/>
      <c r="S3776" s="244"/>
      <c r="T3776" s="244"/>
      <c r="U3776" s="244"/>
      <c r="V3776" s="244"/>
      <c r="W3776" s="244"/>
      <c r="X3776" s="244"/>
      <c r="Y3776" s="244"/>
      <c r="Z3776" s="244"/>
      <c r="AA3776" s="244"/>
      <c r="AB3776" s="244"/>
    </row>
    <row r="3777" spans="16:28" x14ac:dyDescent="0.25">
      <c r="P3777" s="244"/>
      <c r="Q3777" s="244"/>
      <c r="R3777" s="244"/>
      <c r="S3777" s="244"/>
      <c r="T3777" s="244"/>
      <c r="U3777" s="244"/>
      <c r="V3777" s="244"/>
      <c r="W3777" s="244"/>
      <c r="X3777" s="244"/>
      <c r="Y3777" s="244"/>
      <c r="Z3777" s="244"/>
      <c r="AA3777" s="244"/>
      <c r="AB3777" s="244"/>
    </row>
    <row r="3778" spans="16:28" x14ac:dyDescent="0.25">
      <c r="P3778" s="244"/>
      <c r="Q3778" s="244"/>
      <c r="R3778" s="244"/>
      <c r="S3778" s="244"/>
      <c r="T3778" s="244"/>
      <c r="U3778" s="244"/>
      <c r="V3778" s="244"/>
      <c r="W3778" s="244"/>
      <c r="X3778" s="244"/>
      <c r="Y3778" s="244"/>
      <c r="Z3778" s="244"/>
      <c r="AA3778" s="244"/>
      <c r="AB3778" s="244"/>
    </row>
    <row r="3779" spans="16:28" x14ac:dyDescent="0.25">
      <c r="P3779" s="244"/>
      <c r="Q3779" s="244"/>
      <c r="R3779" s="244"/>
      <c r="S3779" s="244"/>
      <c r="T3779" s="244"/>
      <c r="U3779" s="244"/>
      <c r="V3779" s="244"/>
      <c r="W3779" s="244"/>
      <c r="X3779" s="244"/>
      <c r="Y3779" s="244"/>
      <c r="Z3779" s="244"/>
      <c r="AA3779" s="244"/>
      <c r="AB3779" s="244"/>
    </row>
    <row r="3780" spans="16:28" x14ac:dyDescent="0.25">
      <c r="P3780" s="244"/>
      <c r="Q3780" s="244"/>
      <c r="R3780" s="244"/>
      <c r="S3780" s="244"/>
      <c r="T3780" s="244"/>
      <c r="U3780" s="244"/>
      <c r="V3780" s="244"/>
      <c r="W3780" s="244"/>
      <c r="X3780" s="244"/>
      <c r="Y3780" s="244"/>
      <c r="Z3780" s="244"/>
      <c r="AA3780" s="244"/>
      <c r="AB3780" s="244"/>
    </row>
    <row r="3781" spans="16:28" x14ac:dyDescent="0.25">
      <c r="P3781" s="244"/>
      <c r="Q3781" s="244"/>
      <c r="R3781" s="244"/>
      <c r="S3781" s="244"/>
      <c r="T3781" s="244"/>
      <c r="U3781" s="244"/>
      <c r="V3781" s="244"/>
      <c r="W3781" s="244"/>
      <c r="X3781" s="244"/>
      <c r="Y3781" s="244"/>
      <c r="Z3781" s="244"/>
      <c r="AA3781" s="244"/>
      <c r="AB3781" s="244"/>
    </row>
    <row r="3782" spans="16:28" x14ac:dyDescent="0.25">
      <c r="P3782" s="244"/>
      <c r="Q3782" s="244"/>
      <c r="R3782" s="244"/>
      <c r="S3782" s="244"/>
      <c r="T3782" s="244"/>
      <c r="U3782" s="244"/>
      <c r="V3782" s="244"/>
      <c r="W3782" s="244"/>
      <c r="X3782" s="244"/>
      <c r="Y3782" s="244"/>
      <c r="Z3782" s="244"/>
      <c r="AA3782" s="244"/>
      <c r="AB3782" s="244"/>
    </row>
    <row r="3783" spans="16:28" x14ac:dyDescent="0.25">
      <c r="P3783" s="244"/>
      <c r="Q3783" s="244"/>
      <c r="R3783" s="244"/>
      <c r="S3783" s="244"/>
      <c r="T3783" s="244"/>
      <c r="U3783" s="244"/>
      <c r="V3783" s="244"/>
      <c r="W3783" s="244"/>
      <c r="X3783" s="244"/>
      <c r="Y3783" s="244"/>
      <c r="Z3783" s="244"/>
      <c r="AA3783" s="244"/>
      <c r="AB3783" s="244"/>
    </row>
    <row r="3784" spans="16:28" x14ac:dyDescent="0.25">
      <c r="P3784" s="244"/>
      <c r="Q3784" s="244"/>
      <c r="R3784" s="244"/>
      <c r="S3784" s="244"/>
      <c r="T3784" s="244"/>
      <c r="U3784" s="244"/>
      <c r="V3784" s="244"/>
      <c r="W3784" s="244"/>
      <c r="X3784" s="244"/>
      <c r="Y3784" s="244"/>
      <c r="Z3784" s="244"/>
      <c r="AA3784" s="244"/>
      <c r="AB3784" s="244"/>
    </row>
    <row r="3785" spans="16:28" x14ac:dyDescent="0.25">
      <c r="P3785" s="244"/>
      <c r="Q3785" s="244"/>
      <c r="R3785" s="244"/>
      <c r="S3785" s="244"/>
      <c r="T3785" s="244"/>
      <c r="U3785" s="244"/>
      <c r="V3785" s="244"/>
      <c r="W3785" s="244"/>
      <c r="X3785" s="244"/>
      <c r="Y3785" s="244"/>
      <c r="Z3785" s="244"/>
      <c r="AA3785" s="244"/>
      <c r="AB3785" s="244"/>
    </row>
    <row r="3786" spans="16:28" x14ac:dyDescent="0.25">
      <c r="P3786" s="244"/>
      <c r="Q3786" s="244"/>
      <c r="R3786" s="244"/>
      <c r="S3786" s="244"/>
      <c r="T3786" s="244"/>
      <c r="U3786" s="244"/>
      <c r="V3786" s="244"/>
      <c r="W3786" s="244"/>
      <c r="X3786" s="244"/>
      <c r="Y3786" s="244"/>
      <c r="Z3786" s="244"/>
      <c r="AA3786" s="244"/>
      <c r="AB3786" s="244"/>
    </row>
    <row r="3787" spans="16:28" x14ac:dyDescent="0.25">
      <c r="P3787" s="244"/>
      <c r="Q3787" s="244"/>
      <c r="R3787" s="244"/>
      <c r="S3787" s="244"/>
      <c r="T3787" s="244"/>
      <c r="U3787" s="244"/>
      <c r="V3787" s="244"/>
      <c r="W3787" s="244"/>
      <c r="X3787" s="244"/>
      <c r="Y3787" s="244"/>
      <c r="Z3787" s="244"/>
      <c r="AA3787" s="244"/>
      <c r="AB3787" s="244"/>
    </row>
    <row r="3788" spans="16:28" x14ac:dyDescent="0.25">
      <c r="P3788" s="244"/>
      <c r="Q3788" s="244"/>
      <c r="R3788" s="244"/>
      <c r="S3788" s="244"/>
      <c r="T3788" s="244"/>
      <c r="U3788" s="244"/>
      <c r="V3788" s="244"/>
      <c r="W3788" s="244"/>
      <c r="X3788" s="244"/>
      <c r="Y3788" s="244"/>
      <c r="Z3788" s="244"/>
      <c r="AA3788" s="244"/>
      <c r="AB3788" s="244"/>
    </row>
    <row r="3789" spans="16:28" x14ac:dyDescent="0.25">
      <c r="P3789" s="244"/>
      <c r="Q3789" s="244"/>
      <c r="R3789" s="244"/>
      <c r="S3789" s="244"/>
      <c r="T3789" s="244"/>
      <c r="U3789" s="244"/>
      <c r="V3789" s="244"/>
      <c r="W3789" s="244"/>
      <c r="X3789" s="244"/>
      <c r="Y3789" s="244"/>
      <c r="Z3789" s="244"/>
      <c r="AA3789" s="244"/>
      <c r="AB3789" s="244"/>
    </row>
    <row r="3790" spans="16:28" x14ac:dyDescent="0.25">
      <c r="P3790" s="244"/>
      <c r="Q3790" s="244"/>
      <c r="R3790" s="244"/>
      <c r="S3790" s="244"/>
      <c r="T3790" s="244"/>
      <c r="U3790" s="244"/>
      <c r="V3790" s="244"/>
      <c r="W3790" s="244"/>
      <c r="X3790" s="244"/>
      <c r="Y3790" s="244"/>
      <c r="Z3790" s="244"/>
      <c r="AA3790" s="244"/>
      <c r="AB3790" s="244"/>
    </row>
    <row r="3791" spans="16:28" x14ac:dyDescent="0.25">
      <c r="P3791" s="244"/>
      <c r="Q3791" s="244"/>
      <c r="R3791" s="244"/>
      <c r="S3791" s="244"/>
      <c r="T3791" s="244"/>
      <c r="U3791" s="244"/>
      <c r="V3791" s="244"/>
      <c r="W3791" s="244"/>
      <c r="X3791" s="244"/>
      <c r="Y3791" s="244"/>
      <c r="Z3791" s="244"/>
      <c r="AA3791" s="244"/>
      <c r="AB3791" s="244"/>
    </row>
    <row r="3792" spans="16:28" x14ac:dyDescent="0.25">
      <c r="P3792" s="244"/>
      <c r="Q3792" s="244"/>
      <c r="R3792" s="244"/>
      <c r="S3792" s="244"/>
      <c r="T3792" s="244"/>
      <c r="U3792" s="244"/>
      <c r="V3792" s="244"/>
      <c r="W3792" s="244"/>
      <c r="X3792" s="244"/>
      <c r="Y3792" s="244"/>
      <c r="Z3792" s="244"/>
      <c r="AA3792" s="244"/>
      <c r="AB3792" s="244"/>
    </row>
    <row r="3793" spans="16:28" x14ac:dyDescent="0.25">
      <c r="P3793" s="244"/>
      <c r="Q3793" s="244"/>
      <c r="R3793" s="244"/>
      <c r="S3793" s="244"/>
      <c r="T3793" s="244"/>
      <c r="U3793" s="244"/>
      <c r="V3793" s="244"/>
      <c r="W3793" s="244"/>
      <c r="X3793" s="244"/>
      <c r="Y3793" s="244"/>
      <c r="Z3793" s="244"/>
      <c r="AA3793" s="244"/>
      <c r="AB3793" s="244"/>
    </row>
    <row r="3794" spans="16:28" x14ac:dyDescent="0.25">
      <c r="P3794" s="244"/>
      <c r="Q3794" s="244"/>
      <c r="R3794" s="244"/>
      <c r="S3794" s="244"/>
      <c r="T3794" s="244"/>
      <c r="U3794" s="244"/>
      <c r="V3794" s="244"/>
      <c r="W3794" s="244"/>
      <c r="X3794" s="244"/>
      <c r="Y3794" s="244"/>
      <c r="Z3794" s="244"/>
      <c r="AA3794" s="244"/>
      <c r="AB3794" s="244"/>
    </row>
    <row r="3795" spans="16:28" x14ac:dyDescent="0.25">
      <c r="P3795" s="244"/>
      <c r="Q3795" s="244"/>
      <c r="R3795" s="244"/>
      <c r="S3795" s="244"/>
      <c r="T3795" s="244"/>
      <c r="U3795" s="244"/>
      <c r="V3795" s="244"/>
      <c r="W3795" s="244"/>
      <c r="X3795" s="244"/>
      <c r="Y3795" s="244"/>
      <c r="Z3795" s="244"/>
      <c r="AA3795" s="244"/>
      <c r="AB3795" s="244"/>
    </row>
    <row r="3796" spans="16:28" x14ac:dyDescent="0.25">
      <c r="P3796" s="244"/>
      <c r="Q3796" s="244"/>
      <c r="R3796" s="244"/>
      <c r="S3796" s="244"/>
      <c r="T3796" s="244"/>
      <c r="U3796" s="244"/>
      <c r="V3796" s="244"/>
      <c r="W3796" s="244"/>
      <c r="X3796" s="244"/>
      <c r="Y3796" s="244"/>
      <c r="Z3796" s="244"/>
      <c r="AA3796" s="244"/>
      <c r="AB3796" s="244"/>
    </row>
    <row r="3797" spans="16:28" x14ac:dyDescent="0.25">
      <c r="P3797" s="244"/>
      <c r="Q3797" s="244"/>
      <c r="R3797" s="244"/>
      <c r="S3797" s="244"/>
      <c r="T3797" s="244"/>
      <c r="U3797" s="244"/>
      <c r="V3797" s="244"/>
      <c r="W3797" s="244"/>
      <c r="X3797" s="244"/>
      <c r="Y3797" s="244"/>
      <c r="Z3797" s="244"/>
      <c r="AA3797" s="244"/>
      <c r="AB3797" s="244"/>
    </row>
    <row r="3798" spans="16:28" x14ac:dyDescent="0.25">
      <c r="P3798" s="244"/>
      <c r="Q3798" s="244"/>
      <c r="R3798" s="244"/>
      <c r="S3798" s="244"/>
      <c r="T3798" s="244"/>
      <c r="U3798" s="244"/>
      <c r="V3798" s="244"/>
      <c r="W3798" s="244"/>
      <c r="X3798" s="244"/>
      <c r="Y3798" s="244"/>
      <c r="Z3798" s="244"/>
      <c r="AA3798" s="244"/>
      <c r="AB3798" s="244"/>
    </row>
    <row r="3799" spans="16:28" x14ac:dyDescent="0.25">
      <c r="P3799" s="244"/>
      <c r="Q3799" s="244"/>
      <c r="R3799" s="244"/>
      <c r="S3799" s="244"/>
      <c r="T3799" s="244"/>
      <c r="U3799" s="244"/>
      <c r="V3799" s="244"/>
      <c r="W3799" s="244"/>
      <c r="X3799" s="244"/>
      <c r="Y3799" s="244"/>
      <c r="Z3799" s="244"/>
      <c r="AA3799" s="244"/>
      <c r="AB3799" s="244"/>
    </row>
    <row r="3800" spans="16:28" x14ac:dyDescent="0.25">
      <c r="P3800" s="244"/>
      <c r="Q3800" s="244"/>
      <c r="R3800" s="244"/>
      <c r="S3800" s="244"/>
      <c r="T3800" s="244"/>
      <c r="U3800" s="244"/>
      <c r="V3800" s="244"/>
      <c r="W3800" s="244"/>
      <c r="X3800" s="244"/>
      <c r="Y3800" s="244"/>
      <c r="Z3800" s="244"/>
      <c r="AA3800" s="244"/>
      <c r="AB3800" s="244"/>
    </row>
    <row r="3801" spans="16:28" x14ac:dyDescent="0.25">
      <c r="P3801" s="244"/>
      <c r="Q3801" s="244"/>
      <c r="R3801" s="244"/>
      <c r="S3801" s="244"/>
      <c r="T3801" s="244"/>
      <c r="U3801" s="244"/>
      <c r="V3801" s="244"/>
      <c r="W3801" s="244"/>
      <c r="X3801" s="244"/>
      <c r="Y3801" s="244"/>
      <c r="Z3801" s="244"/>
      <c r="AA3801" s="244"/>
      <c r="AB3801" s="244"/>
    </row>
    <row r="3802" spans="16:28" x14ac:dyDescent="0.25">
      <c r="P3802" s="244"/>
      <c r="Q3802" s="244"/>
      <c r="R3802" s="244"/>
      <c r="S3802" s="244"/>
      <c r="T3802" s="244"/>
      <c r="U3802" s="244"/>
      <c r="V3802" s="244"/>
      <c r="W3802" s="244"/>
      <c r="X3802" s="244"/>
      <c r="Y3802" s="244"/>
      <c r="Z3802" s="244"/>
      <c r="AA3802" s="244"/>
      <c r="AB3802" s="244"/>
    </row>
    <row r="3803" spans="16:28" x14ac:dyDescent="0.25">
      <c r="P3803" s="244"/>
      <c r="Q3803" s="244"/>
      <c r="R3803" s="244"/>
      <c r="S3803" s="244"/>
      <c r="T3803" s="244"/>
      <c r="U3803" s="244"/>
      <c r="V3803" s="244"/>
      <c r="W3803" s="244"/>
      <c r="X3803" s="244"/>
      <c r="Y3803" s="244"/>
      <c r="Z3803" s="244"/>
      <c r="AA3803" s="244"/>
      <c r="AB3803" s="244"/>
    </row>
    <row r="3804" spans="16:28" x14ac:dyDescent="0.25">
      <c r="P3804" s="244"/>
      <c r="Q3804" s="244"/>
      <c r="R3804" s="244"/>
      <c r="S3804" s="244"/>
      <c r="T3804" s="244"/>
      <c r="U3804" s="244"/>
      <c r="V3804" s="244"/>
      <c r="W3804" s="244"/>
      <c r="X3804" s="244"/>
      <c r="Y3804" s="244"/>
      <c r="Z3804" s="244"/>
      <c r="AA3804" s="244"/>
      <c r="AB3804" s="244"/>
    </row>
    <row r="3805" spans="16:28" x14ac:dyDescent="0.25">
      <c r="P3805" s="244"/>
      <c r="Q3805" s="244"/>
      <c r="R3805" s="244"/>
      <c r="S3805" s="244"/>
      <c r="T3805" s="244"/>
      <c r="U3805" s="244"/>
      <c r="V3805" s="244"/>
      <c r="W3805" s="244"/>
      <c r="X3805" s="244"/>
      <c r="Y3805" s="244"/>
      <c r="Z3805" s="244"/>
      <c r="AA3805" s="244"/>
      <c r="AB3805" s="244"/>
    </row>
    <row r="3806" spans="16:28" x14ac:dyDescent="0.25">
      <c r="P3806" s="244"/>
      <c r="Q3806" s="244"/>
      <c r="R3806" s="244"/>
      <c r="S3806" s="244"/>
      <c r="T3806" s="244"/>
      <c r="U3806" s="244"/>
      <c r="V3806" s="244"/>
      <c r="W3806" s="244"/>
      <c r="X3806" s="244"/>
      <c r="Y3806" s="244"/>
      <c r="Z3806" s="244"/>
      <c r="AA3806" s="244"/>
      <c r="AB3806" s="244"/>
    </row>
    <row r="3807" spans="16:28" x14ac:dyDescent="0.25">
      <c r="P3807" s="244"/>
      <c r="Q3807" s="244"/>
      <c r="R3807" s="244"/>
      <c r="S3807" s="244"/>
      <c r="T3807" s="244"/>
      <c r="U3807" s="244"/>
      <c r="V3807" s="244"/>
      <c r="W3807" s="244"/>
      <c r="X3807" s="244"/>
      <c r="Y3807" s="244"/>
      <c r="Z3807" s="244"/>
      <c r="AA3807" s="244"/>
      <c r="AB3807" s="244"/>
    </row>
    <row r="3808" spans="16:28" x14ac:dyDescent="0.25">
      <c r="P3808" s="244"/>
      <c r="Q3808" s="244"/>
      <c r="R3808" s="244"/>
      <c r="S3808" s="244"/>
      <c r="T3808" s="244"/>
      <c r="U3808" s="244"/>
      <c r="V3808" s="244"/>
      <c r="W3808" s="244"/>
      <c r="X3808" s="244"/>
      <c r="Y3808" s="244"/>
      <c r="Z3808" s="244"/>
      <c r="AA3808" s="244"/>
      <c r="AB3808" s="244"/>
    </row>
    <row r="3809" spans="16:28" x14ac:dyDescent="0.25">
      <c r="P3809" s="244"/>
      <c r="Q3809" s="244"/>
      <c r="R3809" s="244"/>
      <c r="S3809" s="244"/>
      <c r="T3809" s="244"/>
      <c r="U3809" s="244"/>
      <c r="V3809" s="244"/>
      <c r="W3809" s="244"/>
      <c r="X3809" s="244"/>
      <c r="Y3809" s="244"/>
      <c r="Z3809" s="244"/>
      <c r="AA3809" s="244"/>
      <c r="AB3809" s="244"/>
    </row>
    <row r="3810" spans="16:28" x14ac:dyDescent="0.25">
      <c r="P3810" s="244"/>
      <c r="Q3810" s="244"/>
      <c r="R3810" s="244"/>
      <c r="S3810" s="244"/>
      <c r="T3810" s="244"/>
      <c r="U3810" s="244"/>
      <c r="V3810" s="244"/>
      <c r="W3810" s="244"/>
      <c r="X3810" s="244"/>
      <c r="Y3810" s="244"/>
      <c r="Z3810" s="244"/>
      <c r="AA3810" s="244"/>
      <c r="AB3810" s="244"/>
    </row>
    <row r="3811" spans="16:28" x14ac:dyDescent="0.25">
      <c r="P3811" s="244"/>
      <c r="Q3811" s="244"/>
      <c r="R3811" s="244"/>
      <c r="S3811" s="244"/>
      <c r="T3811" s="244"/>
      <c r="U3811" s="244"/>
      <c r="V3811" s="244"/>
      <c r="W3811" s="244"/>
      <c r="X3811" s="244"/>
      <c r="Y3811" s="244"/>
      <c r="Z3811" s="244"/>
      <c r="AA3811" s="244"/>
      <c r="AB3811" s="244"/>
    </row>
    <row r="3812" spans="16:28" x14ac:dyDescent="0.25">
      <c r="P3812" s="244"/>
      <c r="Q3812" s="244"/>
      <c r="R3812" s="244"/>
      <c r="S3812" s="244"/>
      <c r="T3812" s="244"/>
      <c r="U3812" s="244"/>
      <c r="V3812" s="244"/>
      <c r="W3812" s="244"/>
      <c r="X3812" s="244"/>
      <c r="Y3812" s="244"/>
      <c r="Z3812" s="244"/>
      <c r="AA3812" s="244"/>
      <c r="AB3812" s="244"/>
    </row>
    <row r="3813" spans="16:28" x14ac:dyDescent="0.25">
      <c r="P3813" s="244"/>
      <c r="Q3813" s="244"/>
      <c r="R3813" s="244"/>
      <c r="S3813" s="244"/>
      <c r="T3813" s="244"/>
      <c r="U3813" s="244"/>
      <c r="V3813" s="244"/>
      <c r="W3813" s="244"/>
      <c r="X3813" s="244"/>
      <c r="Y3813" s="244"/>
      <c r="Z3813" s="244"/>
      <c r="AA3813" s="244"/>
      <c r="AB3813" s="244"/>
    </row>
    <row r="3814" spans="16:28" x14ac:dyDescent="0.25">
      <c r="P3814" s="244"/>
      <c r="Q3814" s="244"/>
      <c r="R3814" s="244"/>
      <c r="S3814" s="244"/>
      <c r="T3814" s="244"/>
      <c r="U3814" s="244"/>
      <c r="V3814" s="244"/>
      <c r="W3814" s="244"/>
      <c r="X3814" s="244"/>
      <c r="Y3814" s="244"/>
      <c r="Z3814" s="244"/>
      <c r="AA3814" s="244"/>
      <c r="AB3814" s="244"/>
    </row>
    <row r="3815" spans="16:28" x14ac:dyDescent="0.25">
      <c r="P3815" s="244"/>
      <c r="Q3815" s="244"/>
      <c r="R3815" s="244"/>
      <c r="S3815" s="244"/>
      <c r="T3815" s="244"/>
      <c r="U3815" s="244"/>
      <c r="V3815" s="244"/>
      <c r="W3815" s="244"/>
      <c r="X3815" s="244"/>
      <c r="Y3815" s="244"/>
      <c r="Z3815" s="244"/>
      <c r="AA3815" s="244"/>
      <c r="AB3815" s="244"/>
    </row>
    <row r="3816" spans="16:28" x14ac:dyDescent="0.25">
      <c r="P3816" s="244"/>
      <c r="Q3816" s="244"/>
      <c r="R3816" s="244"/>
      <c r="S3816" s="244"/>
      <c r="T3816" s="244"/>
      <c r="U3816" s="244"/>
      <c r="V3816" s="244"/>
      <c r="W3816" s="244"/>
      <c r="X3816" s="244"/>
      <c r="Y3816" s="244"/>
      <c r="Z3816" s="244"/>
      <c r="AA3816" s="244"/>
      <c r="AB3816" s="244"/>
    </row>
    <row r="3817" spans="16:28" x14ac:dyDescent="0.25">
      <c r="P3817" s="244"/>
      <c r="Q3817" s="244"/>
      <c r="R3817" s="244"/>
      <c r="S3817" s="244"/>
      <c r="T3817" s="244"/>
      <c r="U3817" s="244"/>
      <c r="V3817" s="244"/>
      <c r="W3817" s="244"/>
      <c r="X3817" s="244"/>
      <c r="Y3817" s="244"/>
      <c r="Z3817" s="244"/>
      <c r="AA3817" s="244"/>
      <c r="AB3817" s="244"/>
    </row>
    <row r="3818" spans="16:28" x14ac:dyDescent="0.25">
      <c r="P3818" s="244"/>
      <c r="Q3818" s="244"/>
      <c r="R3818" s="244"/>
      <c r="S3818" s="244"/>
      <c r="T3818" s="244"/>
      <c r="U3818" s="244"/>
      <c r="V3818" s="244"/>
      <c r="W3818" s="244"/>
      <c r="X3818" s="244"/>
      <c r="Y3818" s="244"/>
      <c r="Z3818" s="244"/>
      <c r="AA3818" s="244"/>
      <c r="AB3818" s="244"/>
    </row>
    <row r="3819" spans="16:28" x14ac:dyDescent="0.25">
      <c r="P3819" s="244"/>
      <c r="Q3819" s="244"/>
      <c r="R3819" s="244"/>
      <c r="S3819" s="244"/>
      <c r="T3819" s="244"/>
      <c r="U3819" s="244"/>
      <c r="V3819" s="244"/>
      <c r="W3819" s="244"/>
      <c r="X3819" s="244"/>
      <c r="Y3819" s="244"/>
      <c r="Z3819" s="244"/>
      <c r="AA3819" s="244"/>
      <c r="AB3819" s="244"/>
    </row>
    <row r="3820" spans="16:28" x14ac:dyDescent="0.25">
      <c r="P3820" s="244"/>
      <c r="Q3820" s="244"/>
      <c r="R3820" s="244"/>
      <c r="S3820" s="244"/>
      <c r="T3820" s="244"/>
      <c r="U3820" s="244"/>
      <c r="V3820" s="244"/>
      <c r="W3820" s="244"/>
      <c r="X3820" s="244"/>
      <c r="Y3820" s="244"/>
      <c r="Z3820" s="244"/>
      <c r="AA3820" s="244"/>
      <c r="AB3820" s="244"/>
    </row>
    <row r="3821" spans="16:28" x14ac:dyDescent="0.25">
      <c r="P3821" s="244"/>
      <c r="Q3821" s="244"/>
      <c r="R3821" s="244"/>
      <c r="S3821" s="244"/>
      <c r="T3821" s="244"/>
      <c r="U3821" s="244"/>
      <c r="V3821" s="244"/>
      <c r="W3821" s="244"/>
      <c r="X3821" s="244"/>
      <c r="Y3821" s="244"/>
      <c r="Z3821" s="244"/>
      <c r="AA3821" s="244"/>
      <c r="AB3821" s="244"/>
    </row>
    <row r="3822" spans="16:28" x14ac:dyDescent="0.25">
      <c r="P3822" s="244"/>
      <c r="Q3822" s="244"/>
      <c r="R3822" s="244"/>
      <c r="S3822" s="244"/>
      <c r="T3822" s="244"/>
      <c r="U3822" s="244"/>
      <c r="V3822" s="244"/>
      <c r="W3822" s="244"/>
      <c r="X3822" s="244"/>
      <c r="Y3822" s="244"/>
      <c r="Z3822" s="244"/>
      <c r="AA3822" s="244"/>
      <c r="AB3822" s="244"/>
    </row>
    <row r="3823" spans="16:28" x14ac:dyDescent="0.25">
      <c r="P3823" s="244"/>
      <c r="Q3823" s="244"/>
      <c r="R3823" s="244"/>
      <c r="S3823" s="244"/>
      <c r="T3823" s="244"/>
      <c r="U3823" s="244"/>
      <c r="V3823" s="244"/>
      <c r="W3823" s="244"/>
      <c r="X3823" s="244"/>
      <c r="Y3823" s="244"/>
      <c r="Z3823" s="244"/>
      <c r="AA3823" s="244"/>
      <c r="AB3823" s="244"/>
    </row>
    <row r="3824" spans="16:28" x14ac:dyDescent="0.25">
      <c r="P3824" s="244"/>
      <c r="Q3824" s="244"/>
      <c r="R3824" s="244"/>
      <c r="S3824" s="244"/>
      <c r="T3824" s="244"/>
      <c r="U3824" s="244"/>
      <c r="V3824" s="244"/>
      <c r="W3824" s="244"/>
      <c r="X3824" s="244"/>
      <c r="Y3824" s="244"/>
      <c r="Z3824" s="244"/>
      <c r="AA3824" s="244"/>
      <c r="AB3824" s="244"/>
    </row>
    <row r="3825" spans="16:28" x14ac:dyDescent="0.25">
      <c r="P3825" s="244"/>
      <c r="Q3825" s="244"/>
      <c r="R3825" s="244"/>
      <c r="S3825" s="244"/>
      <c r="T3825" s="244"/>
      <c r="U3825" s="244"/>
      <c r="V3825" s="244"/>
      <c r="W3825" s="244"/>
      <c r="X3825" s="244"/>
      <c r="Y3825" s="244"/>
      <c r="Z3825" s="244"/>
      <c r="AA3825" s="244"/>
      <c r="AB3825" s="244"/>
    </row>
    <row r="3826" spans="16:28" x14ac:dyDescent="0.25">
      <c r="P3826" s="244"/>
      <c r="Q3826" s="244"/>
      <c r="R3826" s="244"/>
      <c r="S3826" s="244"/>
      <c r="T3826" s="244"/>
      <c r="U3826" s="244"/>
      <c r="V3826" s="244"/>
      <c r="W3826" s="244"/>
      <c r="X3826" s="244"/>
      <c r="Y3826" s="244"/>
      <c r="Z3826" s="244"/>
      <c r="AA3826" s="244"/>
      <c r="AB3826" s="244"/>
    </row>
    <row r="3827" spans="16:28" x14ac:dyDescent="0.25">
      <c r="P3827" s="244"/>
      <c r="Q3827" s="244"/>
      <c r="R3827" s="244"/>
      <c r="S3827" s="244"/>
      <c r="T3827" s="244"/>
      <c r="U3827" s="244"/>
      <c r="V3827" s="244"/>
      <c r="W3827" s="244"/>
      <c r="X3827" s="244"/>
      <c r="Y3827" s="244"/>
      <c r="Z3827" s="244"/>
      <c r="AA3827" s="244"/>
      <c r="AB3827" s="244"/>
    </row>
    <row r="3828" spans="16:28" x14ac:dyDescent="0.25">
      <c r="P3828" s="244"/>
      <c r="Q3828" s="244"/>
      <c r="R3828" s="244"/>
      <c r="S3828" s="244"/>
      <c r="T3828" s="244"/>
      <c r="U3828" s="244"/>
      <c r="V3828" s="244"/>
      <c r="W3828" s="244"/>
      <c r="X3828" s="244"/>
      <c r="Y3828" s="244"/>
      <c r="Z3828" s="244"/>
      <c r="AA3828" s="244"/>
      <c r="AB3828" s="244"/>
    </row>
    <row r="3829" spans="16:28" x14ac:dyDescent="0.25">
      <c r="P3829" s="244"/>
      <c r="Q3829" s="244"/>
      <c r="R3829" s="244"/>
      <c r="S3829" s="244"/>
      <c r="T3829" s="244"/>
      <c r="U3829" s="244"/>
      <c r="V3829" s="244"/>
      <c r="W3829" s="244"/>
      <c r="X3829" s="244"/>
      <c r="Y3829" s="244"/>
      <c r="Z3829" s="244"/>
      <c r="AA3829" s="244"/>
      <c r="AB3829" s="244"/>
    </row>
    <row r="3830" spans="16:28" x14ac:dyDescent="0.25">
      <c r="P3830" s="244"/>
      <c r="Q3830" s="244"/>
      <c r="R3830" s="244"/>
      <c r="S3830" s="244"/>
      <c r="T3830" s="244"/>
      <c r="U3830" s="244"/>
      <c r="V3830" s="244"/>
      <c r="W3830" s="244"/>
      <c r="X3830" s="244"/>
      <c r="Y3830" s="244"/>
      <c r="Z3830" s="244"/>
      <c r="AA3830" s="244"/>
      <c r="AB3830" s="244"/>
    </row>
    <row r="3831" spans="16:28" x14ac:dyDescent="0.25">
      <c r="P3831" s="244"/>
      <c r="Q3831" s="244"/>
      <c r="R3831" s="244"/>
      <c r="S3831" s="244"/>
      <c r="T3831" s="244"/>
      <c r="U3831" s="244"/>
      <c r="V3831" s="244"/>
      <c r="W3831" s="244"/>
      <c r="X3831" s="244"/>
      <c r="Y3831" s="244"/>
      <c r="Z3831" s="244"/>
      <c r="AA3831" s="244"/>
      <c r="AB3831" s="244"/>
    </row>
    <row r="3832" spans="16:28" x14ac:dyDescent="0.25">
      <c r="P3832" s="244"/>
      <c r="Q3832" s="244"/>
      <c r="R3832" s="244"/>
      <c r="S3832" s="244"/>
      <c r="T3832" s="244"/>
      <c r="U3832" s="244"/>
      <c r="V3832" s="244"/>
      <c r="W3832" s="244"/>
      <c r="X3832" s="244"/>
      <c r="Y3832" s="244"/>
      <c r="Z3832" s="244"/>
      <c r="AA3832" s="244"/>
      <c r="AB3832" s="244"/>
    </row>
    <row r="3833" spans="16:28" x14ac:dyDescent="0.25">
      <c r="P3833" s="244"/>
      <c r="Q3833" s="244"/>
      <c r="R3833" s="244"/>
      <c r="S3833" s="244"/>
      <c r="T3833" s="244"/>
      <c r="U3833" s="244"/>
      <c r="V3833" s="244"/>
      <c r="W3833" s="244"/>
      <c r="X3833" s="244"/>
      <c r="Y3833" s="244"/>
      <c r="Z3833" s="244"/>
      <c r="AA3833" s="244"/>
      <c r="AB3833" s="244"/>
    </row>
    <row r="3834" spans="16:28" x14ac:dyDescent="0.25">
      <c r="P3834" s="244"/>
      <c r="Q3834" s="244"/>
      <c r="R3834" s="244"/>
      <c r="S3834" s="244"/>
      <c r="T3834" s="244"/>
      <c r="U3834" s="244"/>
      <c r="V3834" s="244"/>
      <c r="W3834" s="244"/>
      <c r="X3834" s="244"/>
      <c r="Y3834" s="244"/>
      <c r="Z3834" s="244"/>
      <c r="AA3834" s="244"/>
      <c r="AB3834" s="244"/>
    </row>
    <row r="3835" spans="16:28" x14ac:dyDescent="0.25">
      <c r="P3835" s="244"/>
      <c r="Q3835" s="244"/>
      <c r="R3835" s="244"/>
      <c r="S3835" s="244"/>
      <c r="T3835" s="244"/>
      <c r="U3835" s="244"/>
      <c r="V3835" s="244"/>
      <c r="W3835" s="244"/>
      <c r="X3835" s="244"/>
      <c r="Y3835" s="244"/>
      <c r="Z3835" s="244"/>
      <c r="AA3835" s="244"/>
      <c r="AB3835" s="244"/>
    </row>
    <row r="3836" spans="16:28" x14ac:dyDescent="0.25">
      <c r="P3836" s="244"/>
      <c r="Q3836" s="244"/>
      <c r="R3836" s="244"/>
      <c r="S3836" s="244"/>
      <c r="T3836" s="244"/>
      <c r="U3836" s="244"/>
      <c r="V3836" s="244"/>
      <c r="W3836" s="244"/>
      <c r="X3836" s="244"/>
      <c r="Y3836" s="244"/>
      <c r="Z3836" s="244"/>
      <c r="AA3836" s="244"/>
      <c r="AB3836" s="244"/>
    </row>
    <row r="3837" spans="16:28" x14ac:dyDescent="0.25">
      <c r="P3837" s="244"/>
      <c r="Q3837" s="244"/>
      <c r="R3837" s="244"/>
      <c r="S3837" s="244"/>
      <c r="T3837" s="244"/>
      <c r="U3837" s="244"/>
      <c r="V3837" s="244"/>
      <c r="W3837" s="244"/>
      <c r="X3837" s="244"/>
      <c r="Y3837" s="244"/>
      <c r="Z3837" s="244"/>
      <c r="AA3837" s="244"/>
      <c r="AB3837" s="244"/>
    </row>
    <row r="3838" spans="16:28" x14ac:dyDescent="0.25">
      <c r="P3838" s="244"/>
      <c r="Q3838" s="244"/>
      <c r="R3838" s="244"/>
      <c r="S3838" s="244"/>
      <c r="T3838" s="244"/>
      <c r="U3838" s="244"/>
      <c r="V3838" s="244"/>
      <c r="W3838" s="244"/>
      <c r="X3838" s="244"/>
      <c r="Y3838" s="244"/>
      <c r="Z3838" s="244"/>
      <c r="AA3838" s="244"/>
      <c r="AB3838" s="244"/>
    </row>
    <row r="3839" spans="16:28" x14ac:dyDescent="0.25">
      <c r="P3839" s="244"/>
      <c r="Q3839" s="244"/>
      <c r="R3839" s="244"/>
      <c r="S3839" s="244"/>
      <c r="T3839" s="244"/>
      <c r="U3839" s="244"/>
      <c r="V3839" s="244"/>
      <c r="W3839" s="244"/>
      <c r="X3839" s="244"/>
      <c r="Y3839" s="244"/>
      <c r="Z3839" s="244"/>
      <c r="AA3839" s="244"/>
      <c r="AB3839" s="244"/>
    </row>
    <row r="3840" spans="16:28" x14ac:dyDescent="0.25">
      <c r="P3840" s="244"/>
      <c r="Q3840" s="244"/>
      <c r="R3840" s="244"/>
      <c r="S3840" s="244"/>
      <c r="T3840" s="244"/>
      <c r="U3840" s="244"/>
      <c r="V3840" s="244"/>
      <c r="W3840" s="244"/>
      <c r="X3840" s="244"/>
      <c r="Y3840" s="244"/>
      <c r="Z3840" s="244"/>
      <c r="AA3840" s="244"/>
      <c r="AB3840" s="244"/>
    </row>
    <row r="3841" spans="16:28" x14ac:dyDescent="0.25">
      <c r="P3841" s="244"/>
      <c r="Q3841" s="244"/>
      <c r="R3841" s="244"/>
      <c r="S3841" s="244"/>
      <c r="T3841" s="244"/>
      <c r="U3841" s="244"/>
      <c r="V3841" s="244"/>
      <c r="W3841" s="244"/>
      <c r="X3841" s="244"/>
      <c r="Y3841" s="244"/>
      <c r="Z3841" s="244"/>
      <c r="AA3841" s="244"/>
      <c r="AB3841" s="244"/>
    </row>
    <row r="3842" spans="16:28" x14ac:dyDescent="0.25">
      <c r="P3842" s="244"/>
      <c r="Q3842" s="244"/>
      <c r="R3842" s="244"/>
      <c r="S3842" s="244"/>
      <c r="T3842" s="244"/>
      <c r="U3842" s="244"/>
      <c r="V3842" s="244"/>
      <c r="W3842" s="244"/>
      <c r="X3842" s="244"/>
      <c r="Y3842" s="244"/>
      <c r="Z3842" s="244"/>
      <c r="AA3842" s="244"/>
      <c r="AB3842" s="244"/>
    </row>
    <row r="3843" spans="16:28" x14ac:dyDescent="0.25">
      <c r="P3843" s="244"/>
      <c r="Q3843" s="244"/>
      <c r="R3843" s="244"/>
      <c r="S3843" s="244"/>
      <c r="T3843" s="244"/>
      <c r="U3843" s="244"/>
      <c r="V3843" s="244"/>
      <c r="W3843" s="244"/>
      <c r="X3843" s="244"/>
      <c r="Y3843" s="244"/>
      <c r="Z3843" s="244"/>
      <c r="AA3843" s="244"/>
      <c r="AB3843" s="244"/>
    </row>
    <row r="3844" spans="16:28" x14ac:dyDescent="0.25">
      <c r="P3844" s="244"/>
      <c r="Q3844" s="244"/>
      <c r="R3844" s="244"/>
      <c r="S3844" s="244"/>
      <c r="T3844" s="244"/>
      <c r="U3844" s="244"/>
      <c r="V3844" s="244"/>
      <c r="W3844" s="244"/>
      <c r="X3844" s="244"/>
      <c r="Y3844" s="244"/>
      <c r="Z3844" s="244"/>
      <c r="AA3844" s="244"/>
      <c r="AB3844" s="244"/>
    </row>
    <row r="3845" spans="16:28" x14ac:dyDescent="0.25">
      <c r="P3845" s="244"/>
      <c r="Q3845" s="244"/>
      <c r="R3845" s="244"/>
      <c r="S3845" s="244"/>
      <c r="T3845" s="244"/>
      <c r="U3845" s="244"/>
      <c r="V3845" s="244"/>
      <c r="W3845" s="244"/>
      <c r="X3845" s="244"/>
      <c r="Y3845" s="244"/>
      <c r="Z3845" s="244"/>
      <c r="AA3845" s="244"/>
      <c r="AB3845" s="244"/>
    </row>
    <row r="3846" spans="16:28" x14ac:dyDescent="0.25">
      <c r="P3846" s="244"/>
      <c r="Q3846" s="244"/>
      <c r="R3846" s="244"/>
      <c r="S3846" s="244"/>
      <c r="T3846" s="244"/>
      <c r="U3846" s="244"/>
      <c r="V3846" s="244"/>
      <c r="W3846" s="244"/>
      <c r="X3846" s="244"/>
      <c r="Y3846" s="244"/>
      <c r="Z3846" s="244"/>
      <c r="AA3846" s="244"/>
      <c r="AB3846" s="244"/>
    </row>
    <row r="3847" spans="16:28" x14ac:dyDescent="0.25">
      <c r="P3847" s="244"/>
      <c r="Q3847" s="244"/>
      <c r="R3847" s="244"/>
      <c r="S3847" s="244"/>
      <c r="T3847" s="244"/>
      <c r="U3847" s="244"/>
      <c r="V3847" s="244"/>
      <c r="W3847" s="244"/>
      <c r="X3847" s="244"/>
      <c r="Y3847" s="244"/>
      <c r="Z3847" s="244"/>
      <c r="AA3847" s="244"/>
      <c r="AB3847" s="244"/>
    </row>
    <row r="3848" spans="16:28" x14ac:dyDescent="0.25">
      <c r="P3848" s="244"/>
      <c r="Q3848" s="244"/>
      <c r="R3848" s="244"/>
      <c r="S3848" s="244"/>
      <c r="T3848" s="244"/>
      <c r="U3848" s="244"/>
      <c r="V3848" s="244"/>
      <c r="W3848" s="244"/>
      <c r="X3848" s="244"/>
      <c r="Y3848" s="244"/>
      <c r="Z3848" s="244"/>
      <c r="AA3848" s="244"/>
      <c r="AB3848" s="244"/>
    </row>
    <row r="3849" spans="16:28" x14ac:dyDescent="0.25">
      <c r="P3849" s="244"/>
      <c r="Q3849" s="244"/>
      <c r="R3849" s="244"/>
      <c r="S3849" s="244"/>
      <c r="T3849" s="244"/>
      <c r="U3849" s="244"/>
      <c r="V3849" s="244"/>
      <c r="W3849" s="244"/>
      <c r="X3849" s="244"/>
      <c r="Y3849" s="244"/>
      <c r="Z3849" s="244"/>
      <c r="AA3849" s="244"/>
      <c r="AB3849" s="244"/>
    </row>
    <row r="3850" spans="16:28" x14ac:dyDescent="0.25">
      <c r="P3850" s="244"/>
      <c r="Q3850" s="244"/>
      <c r="R3850" s="244"/>
      <c r="S3850" s="244"/>
      <c r="T3850" s="244"/>
      <c r="U3850" s="244"/>
      <c r="V3850" s="244"/>
      <c r="W3850" s="244"/>
      <c r="X3850" s="244"/>
      <c r="Y3850" s="244"/>
      <c r="Z3850" s="244"/>
      <c r="AA3850" s="244"/>
      <c r="AB3850" s="244"/>
    </row>
    <row r="3851" spans="16:28" x14ac:dyDescent="0.25">
      <c r="P3851" s="244"/>
      <c r="Q3851" s="244"/>
      <c r="R3851" s="244"/>
      <c r="S3851" s="244"/>
      <c r="T3851" s="244"/>
      <c r="U3851" s="244"/>
      <c r="V3851" s="244"/>
      <c r="W3851" s="244"/>
      <c r="X3851" s="244"/>
      <c r="Y3851" s="244"/>
      <c r="Z3851" s="244"/>
      <c r="AA3851" s="244"/>
      <c r="AB3851" s="244"/>
    </row>
    <row r="3852" spans="16:28" x14ac:dyDescent="0.25">
      <c r="P3852" s="244"/>
      <c r="Q3852" s="244"/>
      <c r="R3852" s="244"/>
      <c r="S3852" s="244"/>
      <c r="T3852" s="244"/>
      <c r="U3852" s="244"/>
      <c r="V3852" s="244"/>
      <c r="W3852" s="244"/>
      <c r="X3852" s="244"/>
      <c r="Y3852" s="244"/>
      <c r="Z3852" s="244"/>
      <c r="AA3852" s="244"/>
      <c r="AB3852" s="244"/>
    </row>
    <row r="3853" spans="16:28" x14ac:dyDescent="0.25">
      <c r="P3853" s="244"/>
      <c r="Q3853" s="244"/>
      <c r="R3853" s="244"/>
      <c r="S3853" s="244"/>
      <c r="T3853" s="244"/>
      <c r="U3853" s="244"/>
      <c r="V3853" s="244"/>
      <c r="W3853" s="244"/>
      <c r="X3853" s="244"/>
      <c r="Y3853" s="244"/>
      <c r="Z3853" s="244"/>
      <c r="AA3853" s="244"/>
      <c r="AB3853" s="244"/>
    </row>
    <row r="3854" spans="16:28" x14ac:dyDescent="0.25">
      <c r="P3854" s="244"/>
      <c r="Q3854" s="244"/>
      <c r="R3854" s="244"/>
      <c r="S3854" s="244"/>
      <c r="T3854" s="244"/>
      <c r="U3854" s="244"/>
      <c r="V3854" s="244"/>
      <c r="W3854" s="244"/>
      <c r="X3854" s="244"/>
      <c r="Y3854" s="244"/>
      <c r="Z3854" s="244"/>
      <c r="AA3854" s="244"/>
      <c r="AB3854" s="244"/>
    </row>
    <row r="3855" spans="16:28" x14ac:dyDescent="0.25">
      <c r="P3855" s="244"/>
      <c r="Q3855" s="244"/>
      <c r="R3855" s="244"/>
      <c r="S3855" s="244"/>
      <c r="T3855" s="244"/>
      <c r="U3855" s="244"/>
      <c r="V3855" s="244"/>
      <c r="W3855" s="244"/>
      <c r="X3855" s="244"/>
      <c r="Y3855" s="244"/>
      <c r="Z3855" s="244"/>
      <c r="AA3855" s="244"/>
      <c r="AB3855" s="244"/>
    </row>
    <row r="3856" spans="16:28" x14ac:dyDescent="0.25">
      <c r="P3856" s="244"/>
      <c r="Q3856" s="244"/>
      <c r="R3856" s="244"/>
      <c r="S3856" s="244"/>
      <c r="T3856" s="244"/>
      <c r="U3856" s="244"/>
      <c r="V3856" s="244"/>
      <c r="W3856" s="244"/>
      <c r="X3856" s="244"/>
      <c r="Y3856" s="244"/>
      <c r="Z3856" s="244"/>
      <c r="AA3856" s="244"/>
      <c r="AB3856" s="244"/>
    </row>
    <row r="3857" spans="16:28" x14ac:dyDescent="0.25">
      <c r="P3857" s="244"/>
      <c r="Q3857" s="244"/>
      <c r="R3857" s="244"/>
      <c r="S3857" s="244"/>
      <c r="T3857" s="244"/>
      <c r="U3857" s="244"/>
      <c r="V3857" s="244"/>
      <c r="W3857" s="244"/>
      <c r="X3857" s="244"/>
      <c r="Y3857" s="244"/>
      <c r="Z3857" s="244"/>
      <c r="AA3857" s="244"/>
      <c r="AB3857" s="244"/>
    </row>
    <row r="3858" spans="16:28" x14ac:dyDescent="0.25">
      <c r="P3858" s="244"/>
      <c r="Q3858" s="244"/>
      <c r="R3858" s="244"/>
      <c r="S3858" s="244"/>
      <c r="T3858" s="244"/>
      <c r="U3858" s="244"/>
      <c r="V3858" s="244"/>
      <c r="W3858" s="244"/>
      <c r="X3858" s="244"/>
      <c r="Y3858" s="244"/>
      <c r="Z3858" s="244"/>
      <c r="AA3858" s="244"/>
      <c r="AB3858" s="244"/>
    </row>
    <row r="3859" spans="16:28" x14ac:dyDescent="0.25">
      <c r="P3859" s="244"/>
      <c r="Q3859" s="244"/>
      <c r="R3859" s="244"/>
      <c r="S3859" s="244"/>
      <c r="T3859" s="244"/>
      <c r="U3859" s="244"/>
      <c r="V3859" s="244"/>
      <c r="W3859" s="244"/>
      <c r="X3859" s="244"/>
      <c r="Y3859" s="244"/>
      <c r="Z3859" s="244"/>
      <c r="AA3859" s="244"/>
      <c r="AB3859" s="244"/>
    </row>
    <row r="3860" spans="16:28" x14ac:dyDescent="0.25">
      <c r="P3860" s="244"/>
      <c r="Q3860" s="244"/>
      <c r="R3860" s="244"/>
      <c r="S3860" s="244"/>
      <c r="T3860" s="244"/>
      <c r="U3860" s="244"/>
      <c r="V3860" s="244"/>
      <c r="W3860" s="244"/>
      <c r="X3860" s="244"/>
      <c r="Y3860" s="244"/>
      <c r="Z3860" s="244"/>
      <c r="AA3860" s="244"/>
      <c r="AB3860" s="244"/>
    </row>
    <row r="3861" spans="16:28" x14ac:dyDescent="0.25">
      <c r="P3861" s="244"/>
      <c r="Q3861" s="244"/>
      <c r="R3861" s="244"/>
      <c r="S3861" s="244"/>
      <c r="T3861" s="244"/>
      <c r="U3861" s="244"/>
      <c r="V3861" s="244"/>
      <c r="W3861" s="244"/>
      <c r="X3861" s="244"/>
      <c r="Y3861" s="244"/>
      <c r="Z3861" s="244"/>
      <c r="AA3861" s="244"/>
      <c r="AB3861" s="244"/>
    </row>
    <row r="3862" spans="16:28" x14ac:dyDescent="0.25">
      <c r="P3862" s="244"/>
      <c r="Q3862" s="244"/>
      <c r="R3862" s="244"/>
      <c r="S3862" s="244"/>
      <c r="T3862" s="244"/>
      <c r="U3862" s="244"/>
      <c r="V3862" s="244"/>
      <c r="W3862" s="244"/>
      <c r="X3862" s="244"/>
      <c r="Y3862" s="244"/>
      <c r="Z3862" s="244"/>
      <c r="AA3862" s="244"/>
      <c r="AB3862" s="244"/>
    </row>
    <row r="3863" spans="16:28" x14ac:dyDescent="0.25">
      <c r="P3863" s="244"/>
      <c r="Q3863" s="244"/>
      <c r="R3863" s="244"/>
      <c r="S3863" s="244"/>
      <c r="T3863" s="244"/>
      <c r="U3863" s="244"/>
      <c r="V3863" s="244"/>
      <c r="W3863" s="244"/>
      <c r="X3863" s="244"/>
      <c r="Y3863" s="244"/>
      <c r="Z3863" s="244"/>
      <c r="AA3863" s="244"/>
      <c r="AB3863" s="244"/>
    </row>
    <row r="3864" spans="16:28" x14ac:dyDescent="0.25">
      <c r="P3864" s="244"/>
      <c r="Q3864" s="244"/>
      <c r="R3864" s="244"/>
      <c r="S3864" s="244"/>
      <c r="T3864" s="244"/>
      <c r="U3864" s="244"/>
      <c r="V3864" s="244"/>
      <c r="W3864" s="244"/>
      <c r="X3864" s="244"/>
      <c r="Y3864" s="244"/>
      <c r="Z3864" s="244"/>
      <c r="AA3864" s="244"/>
      <c r="AB3864" s="244"/>
    </row>
    <row r="3865" spans="16:28" x14ac:dyDescent="0.25">
      <c r="P3865" s="244"/>
      <c r="Q3865" s="244"/>
      <c r="R3865" s="244"/>
      <c r="S3865" s="244"/>
      <c r="T3865" s="244"/>
      <c r="U3865" s="244"/>
      <c r="V3865" s="244"/>
      <c r="W3865" s="244"/>
      <c r="X3865" s="244"/>
      <c r="Y3865" s="244"/>
      <c r="Z3865" s="244"/>
      <c r="AA3865" s="244"/>
      <c r="AB3865" s="244"/>
    </row>
    <row r="3866" spans="16:28" x14ac:dyDescent="0.25">
      <c r="P3866" s="244"/>
      <c r="Q3866" s="244"/>
      <c r="R3866" s="244"/>
      <c r="S3866" s="244"/>
      <c r="T3866" s="244"/>
      <c r="U3866" s="244"/>
      <c r="V3866" s="244"/>
      <c r="W3866" s="244"/>
      <c r="X3866" s="244"/>
      <c r="Y3866" s="244"/>
      <c r="Z3866" s="244"/>
      <c r="AA3866" s="244"/>
      <c r="AB3866" s="244"/>
    </row>
    <row r="3867" spans="16:28" x14ac:dyDescent="0.25">
      <c r="P3867" s="244"/>
      <c r="Q3867" s="244"/>
      <c r="R3867" s="244"/>
      <c r="S3867" s="244"/>
      <c r="T3867" s="244"/>
      <c r="U3867" s="244"/>
      <c r="V3867" s="244"/>
      <c r="W3867" s="244"/>
      <c r="X3867" s="244"/>
      <c r="Y3867" s="244"/>
      <c r="Z3867" s="244"/>
      <c r="AA3867" s="244"/>
      <c r="AB3867" s="244"/>
    </row>
    <row r="3868" spans="16:28" x14ac:dyDescent="0.25">
      <c r="P3868" s="244"/>
      <c r="Q3868" s="244"/>
      <c r="R3868" s="244"/>
      <c r="S3868" s="244"/>
      <c r="T3868" s="244"/>
      <c r="U3868" s="244"/>
      <c r="V3868" s="244"/>
      <c r="W3868" s="244"/>
      <c r="X3868" s="244"/>
      <c r="Y3868" s="244"/>
      <c r="Z3868" s="244"/>
      <c r="AA3868" s="244"/>
      <c r="AB3868" s="244"/>
    </row>
    <row r="3869" spans="16:28" x14ac:dyDescent="0.25">
      <c r="P3869" s="244"/>
      <c r="Q3869" s="244"/>
      <c r="R3869" s="244"/>
      <c r="S3869" s="244"/>
      <c r="T3869" s="244"/>
      <c r="U3869" s="244"/>
      <c r="V3869" s="244"/>
      <c r="W3869" s="244"/>
      <c r="X3869" s="244"/>
      <c r="Y3869" s="244"/>
      <c r="Z3869" s="244"/>
      <c r="AA3869" s="244"/>
      <c r="AB3869" s="244"/>
    </row>
    <row r="3870" spans="16:28" x14ac:dyDescent="0.25">
      <c r="P3870" s="244"/>
      <c r="Q3870" s="244"/>
      <c r="R3870" s="244"/>
      <c r="S3870" s="244"/>
      <c r="T3870" s="244"/>
      <c r="U3870" s="244"/>
      <c r="V3870" s="244"/>
      <c r="W3870" s="244"/>
      <c r="X3870" s="244"/>
      <c r="Y3870" s="244"/>
      <c r="Z3870" s="244"/>
      <c r="AA3870" s="244"/>
      <c r="AB3870" s="244"/>
    </row>
    <row r="3871" spans="16:28" x14ac:dyDescent="0.25">
      <c r="P3871" s="244"/>
      <c r="Q3871" s="244"/>
      <c r="R3871" s="244"/>
      <c r="S3871" s="244"/>
      <c r="T3871" s="244"/>
      <c r="U3871" s="244"/>
      <c r="V3871" s="244"/>
      <c r="W3871" s="244"/>
      <c r="X3871" s="244"/>
      <c r="Y3871" s="244"/>
      <c r="Z3871" s="244"/>
      <c r="AA3871" s="244"/>
      <c r="AB3871" s="244"/>
    </row>
    <row r="3872" spans="16:28" x14ac:dyDescent="0.25">
      <c r="P3872" s="244"/>
      <c r="Q3872" s="244"/>
      <c r="R3872" s="244"/>
      <c r="S3872" s="244"/>
      <c r="T3872" s="244"/>
      <c r="U3872" s="244"/>
      <c r="V3872" s="244"/>
      <c r="W3872" s="244"/>
      <c r="X3872" s="244"/>
      <c r="Y3872" s="244"/>
      <c r="Z3872" s="244"/>
      <c r="AA3872" s="244"/>
      <c r="AB3872" s="244"/>
    </row>
    <row r="3873" spans="16:28" x14ac:dyDescent="0.25">
      <c r="P3873" s="244"/>
      <c r="Q3873" s="244"/>
      <c r="R3873" s="244"/>
      <c r="S3873" s="244"/>
      <c r="T3873" s="244"/>
      <c r="U3873" s="244"/>
      <c r="V3873" s="244"/>
      <c r="W3873" s="244"/>
      <c r="X3873" s="244"/>
      <c r="Y3873" s="244"/>
      <c r="Z3873" s="244"/>
      <c r="AA3873" s="244"/>
      <c r="AB3873" s="244"/>
    </row>
    <row r="3874" spans="16:28" x14ac:dyDescent="0.25">
      <c r="P3874" s="244"/>
      <c r="Q3874" s="244"/>
      <c r="R3874" s="244"/>
      <c r="S3874" s="244"/>
      <c r="T3874" s="244"/>
      <c r="U3874" s="244"/>
      <c r="V3874" s="244"/>
      <c r="W3874" s="244"/>
      <c r="X3874" s="244"/>
      <c r="Y3874" s="244"/>
      <c r="Z3874" s="244"/>
      <c r="AA3874" s="244"/>
      <c r="AB3874" s="244"/>
    </row>
    <row r="3875" spans="16:28" x14ac:dyDescent="0.25">
      <c r="P3875" s="244"/>
      <c r="Q3875" s="244"/>
      <c r="R3875" s="244"/>
      <c r="S3875" s="244"/>
      <c r="T3875" s="244"/>
      <c r="U3875" s="244"/>
      <c r="V3875" s="244"/>
      <c r="W3875" s="244"/>
      <c r="X3875" s="244"/>
      <c r="Y3875" s="244"/>
      <c r="Z3875" s="244"/>
      <c r="AA3875" s="244"/>
      <c r="AB3875" s="244"/>
    </row>
    <row r="3876" spans="16:28" x14ac:dyDescent="0.25">
      <c r="P3876" s="244"/>
      <c r="Q3876" s="244"/>
      <c r="R3876" s="244"/>
      <c r="S3876" s="244"/>
      <c r="T3876" s="244"/>
      <c r="U3876" s="244"/>
      <c r="V3876" s="244"/>
      <c r="W3876" s="244"/>
      <c r="X3876" s="244"/>
      <c r="Y3876" s="244"/>
      <c r="Z3876" s="244"/>
      <c r="AA3876" s="244"/>
      <c r="AB3876" s="244"/>
    </row>
    <row r="3877" spans="16:28" x14ac:dyDescent="0.25">
      <c r="P3877" s="244"/>
      <c r="Q3877" s="244"/>
      <c r="R3877" s="244"/>
      <c r="S3877" s="244"/>
      <c r="T3877" s="244"/>
      <c r="U3877" s="244"/>
      <c r="V3877" s="244"/>
      <c r="W3877" s="244"/>
      <c r="X3877" s="244"/>
      <c r="Y3877" s="244"/>
      <c r="Z3877" s="244"/>
      <c r="AA3877" s="244"/>
      <c r="AB3877" s="244"/>
    </row>
    <row r="3878" spans="16:28" x14ac:dyDescent="0.25">
      <c r="P3878" s="244"/>
      <c r="Q3878" s="244"/>
      <c r="R3878" s="244"/>
      <c r="S3878" s="244"/>
      <c r="T3878" s="244"/>
      <c r="U3878" s="244"/>
      <c r="V3878" s="244"/>
      <c r="W3878" s="244"/>
      <c r="X3878" s="244"/>
      <c r="Y3878" s="244"/>
      <c r="Z3878" s="244"/>
      <c r="AA3878" s="244"/>
      <c r="AB3878" s="244"/>
    </row>
    <row r="3879" spans="16:28" x14ac:dyDescent="0.25">
      <c r="P3879" s="244"/>
      <c r="Q3879" s="244"/>
      <c r="R3879" s="244"/>
      <c r="S3879" s="244"/>
      <c r="T3879" s="244"/>
      <c r="U3879" s="244"/>
      <c r="V3879" s="244"/>
      <c r="W3879" s="244"/>
      <c r="X3879" s="244"/>
      <c r="Y3879" s="244"/>
      <c r="Z3879" s="244"/>
      <c r="AA3879" s="244"/>
      <c r="AB3879" s="244"/>
    </row>
    <row r="3880" spans="16:28" x14ac:dyDescent="0.25">
      <c r="P3880" s="244"/>
      <c r="Q3880" s="244"/>
      <c r="R3880" s="244"/>
      <c r="S3880" s="244"/>
      <c r="T3880" s="244"/>
      <c r="U3880" s="244"/>
      <c r="V3880" s="244"/>
      <c r="W3880" s="244"/>
      <c r="X3880" s="244"/>
      <c r="Y3880" s="244"/>
      <c r="Z3880" s="244"/>
      <c r="AA3880" s="244"/>
      <c r="AB3880" s="244"/>
    </row>
    <row r="3881" spans="16:28" x14ac:dyDescent="0.25">
      <c r="P3881" s="244"/>
      <c r="Q3881" s="244"/>
      <c r="R3881" s="244"/>
      <c r="S3881" s="244"/>
      <c r="T3881" s="244"/>
      <c r="U3881" s="244"/>
      <c r="V3881" s="244"/>
      <c r="W3881" s="244"/>
      <c r="X3881" s="244"/>
      <c r="Y3881" s="244"/>
      <c r="Z3881" s="244"/>
      <c r="AA3881" s="244"/>
      <c r="AB3881" s="244"/>
    </row>
    <row r="3882" spans="16:28" x14ac:dyDescent="0.25">
      <c r="P3882" s="244"/>
      <c r="Q3882" s="244"/>
      <c r="R3882" s="244"/>
      <c r="S3882" s="244"/>
      <c r="T3882" s="244"/>
      <c r="U3882" s="244"/>
      <c r="V3882" s="244"/>
      <c r="W3882" s="244"/>
      <c r="X3882" s="244"/>
      <c r="Y3882" s="244"/>
      <c r="Z3882" s="244"/>
      <c r="AA3882" s="244"/>
      <c r="AB3882" s="244"/>
    </row>
    <row r="3883" spans="16:28" x14ac:dyDescent="0.25">
      <c r="P3883" s="244"/>
      <c r="Q3883" s="244"/>
      <c r="R3883" s="244"/>
      <c r="S3883" s="244"/>
      <c r="T3883" s="244"/>
      <c r="U3883" s="244"/>
      <c r="V3883" s="244"/>
      <c r="W3883" s="244"/>
      <c r="X3883" s="244"/>
      <c r="Y3883" s="244"/>
      <c r="Z3883" s="244"/>
      <c r="AA3883" s="244"/>
      <c r="AB3883" s="244"/>
    </row>
    <row r="3884" spans="16:28" x14ac:dyDescent="0.25">
      <c r="P3884" s="244"/>
      <c r="Q3884" s="244"/>
      <c r="R3884" s="244"/>
      <c r="S3884" s="244"/>
      <c r="T3884" s="244"/>
      <c r="U3884" s="244"/>
      <c r="V3884" s="244"/>
      <c r="W3884" s="244"/>
      <c r="X3884" s="244"/>
      <c r="Y3884" s="244"/>
      <c r="Z3884" s="244"/>
      <c r="AA3884" s="244"/>
      <c r="AB3884" s="244"/>
    </row>
    <row r="3885" spans="16:28" x14ac:dyDescent="0.25">
      <c r="P3885" s="244"/>
      <c r="Q3885" s="244"/>
      <c r="R3885" s="244"/>
      <c r="S3885" s="244"/>
      <c r="T3885" s="244"/>
      <c r="U3885" s="244"/>
      <c r="V3885" s="244"/>
      <c r="W3885" s="244"/>
      <c r="X3885" s="244"/>
      <c r="Y3885" s="244"/>
      <c r="Z3885" s="244"/>
      <c r="AA3885" s="244"/>
      <c r="AB3885" s="244"/>
    </row>
    <row r="3886" spans="16:28" x14ac:dyDescent="0.25">
      <c r="P3886" s="244"/>
      <c r="Q3886" s="244"/>
      <c r="R3886" s="244"/>
      <c r="S3886" s="244"/>
      <c r="T3886" s="244"/>
      <c r="U3886" s="244"/>
      <c r="V3886" s="244"/>
      <c r="W3886" s="244"/>
      <c r="X3886" s="244"/>
      <c r="Y3886" s="244"/>
      <c r="Z3886" s="244"/>
      <c r="AA3886" s="244"/>
      <c r="AB3886" s="244"/>
    </row>
    <row r="3887" spans="16:28" x14ac:dyDescent="0.25">
      <c r="P3887" s="244"/>
      <c r="Q3887" s="244"/>
      <c r="R3887" s="244"/>
      <c r="S3887" s="244"/>
      <c r="T3887" s="244"/>
      <c r="U3887" s="244"/>
      <c r="V3887" s="244"/>
      <c r="W3887" s="244"/>
      <c r="X3887" s="244"/>
      <c r="Y3887" s="244"/>
      <c r="Z3887" s="244"/>
      <c r="AA3887" s="244"/>
      <c r="AB3887" s="244"/>
    </row>
    <row r="3888" spans="16:28" x14ac:dyDescent="0.25">
      <c r="P3888" s="244"/>
      <c r="Q3888" s="244"/>
      <c r="R3888" s="244"/>
      <c r="S3888" s="244"/>
      <c r="T3888" s="244"/>
      <c r="U3888" s="244"/>
      <c r="V3888" s="244"/>
      <c r="W3888" s="244"/>
      <c r="X3888" s="244"/>
      <c r="Y3888" s="244"/>
      <c r="Z3888" s="244"/>
      <c r="AA3888" s="244"/>
      <c r="AB3888" s="244"/>
    </row>
    <row r="3889" spans="16:28" x14ac:dyDescent="0.25">
      <c r="P3889" s="244"/>
      <c r="Q3889" s="244"/>
      <c r="R3889" s="244"/>
      <c r="S3889" s="244"/>
      <c r="T3889" s="244"/>
      <c r="U3889" s="244"/>
      <c r="V3889" s="244"/>
      <c r="W3889" s="244"/>
      <c r="X3889" s="244"/>
      <c r="Y3889" s="244"/>
      <c r="Z3889" s="244"/>
      <c r="AA3889" s="244"/>
      <c r="AB3889" s="244"/>
    </row>
    <row r="3890" spans="16:28" x14ac:dyDescent="0.25">
      <c r="P3890" s="244"/>
      <c r="Q3890" s="244"/>
      <c r="R3890" s="244"/>
      <c r="S3890" s="244"/>
      <c r="T3890" s="244"/>
      <c r="U3890" s="244"/>
      <c r="V3890" s="244"/>
      <c r="W3890" s="244"/>
      <c r="X3890" s="244"/>
      <c r="Y3890" s="244"/>
      <c r="Z3890" s="244"/>
      <c r="AA3890" s="244"/>
      <c r="AB3890" s="244"/>
    </row>
    <row r="3891" spans="16:28" x14ac:dyDescent="0.25">
      <c r="P3891" s="244"/>
      <c r="Q3891" s="244"/>
      <c r="R3891" s="244"/>
      <c r="S3891" s="244"/>
      <c r="T3891" s="244"/>
      <c r="U3891" s="244"/>
      <c r="V3891" s="244"/>
      <c r="W3891" s="244"/>
      <c r="X3891" s="244"/>
      <c r="Y3891" s="244"/>
      <c r="Z3891" s="244"/>
      <c r="AA3891" s="244"/>
      <c r="AB3891" s="244"/>
    </row>
    <row r="3892" spans="16:28" x14ac:dyDescent="0.25">
      <c r="P3892" s="244"/>
      <c r="Q3892" s="244"/>
      <c r="R3892" s="244"/>
      <c r="S3892" s="244"/>
      <c r="T3892" s="244"/>
      <c r="U3892" s="244"/>
      <c r="V3892" s="244"/>
      <c r="W3892" s="244"/>
      <c r="X3892" s="244"/>
      <c r="Y3892" s="244"/>
      <c r="Z3892" s="244"/>
      <c r="AA3892" s="244"/>
      <c r="AB3892" s="244"/>
    </row>
    <row r="3893" spans="16:28" x14ac:dyDescent="0.25">
      <c r="P3893" s="244"/>
      <c r="Q3893" s="244"/>
      <c r="R3893" s="244"/>
      <c r="S3893" s="244"/>
      <c r="T3893" s="244"/>
      <c r="U3893" s="244"/>
      <c r="V3893" s="244"/>
      <c r="W3893" s="244"/>
      <c r="X3893" s="244"/>
      <c r="Y3893" s="244"/>
      <c r="Z3893" s="244"/>
      <c r="AA3893" s="244"/>
      <c r="AB3893" s="244"/>
    </row>
    <row r="3894" spans="16:28" x14ac:dyDescent="0.25">
      <c r="P3894" s="244"/>
      <c r="Q3894" s="244"/>
      <c r="R3894" s="244"/>
      <c r="S3894" s="244"/>
      <c r="T3894" s="244"/>
      <c r="U3894" s="244"/>
      <c r="V3894" s="244"/>
      <c r="W3894" s="244"/>
      <c r="X3894" s="244"/>
      <c r="Y3894" s="244"/>
      <c r="Z3894" s="244"/>
      <c r="AA3894" s="244"/>
      <c r="AB3894" s="244"/>
    </row>
    <row r="3895" spans="16:28" x14ac:dyDescent="0.25">
      <c r="P3895" s="244"/>
      <c r="Q3895" s="244"/>
      <c r="R3895" s="244"/>
      <c r="S3895" s="244"/>
      <c r="T3895" s="244"/>
      <c r="U3895" s="244"/>
      <c r="V3895" s="244"/>
      <c r="W3895" s="244"/>
      <c r="X3895" s="244"/>
      <c r="Y3895" s="244"/>
      <c r="Z3895" s="244"/>
      <c r="AA3895" s="244"/>
      <c r="AB3895" s="244"/>
    </row>
    <row r="3896" spans="16:28" x14ac:dyDescent="0.25">
      <c r="P3896" s="244"/>
      <c r="Q3896" s="244"/>
      <c r="R3896" s="244"/>
      <c r="S3896" s="244"/>
      <c r="T3896" s="244"/>
      <c r="U3896" s="244"/>
      <c r="V3896" s="244"/>
      <c r="W3896" s="244"/>
      <c r="X3896" s="244"/>
      <c r="Y3896" s="244"/>
      <c r="Z3896" s="244"/>
      <c r="AA3896" s="244"/>
      <c r="AB3896" s="244"/>
    </row>
    <row r="3897" spans="16:28" x14ac:dyDescent="0.25">
      <c r="P3897" s="244"/>
      <c r="Q3897" s="244"/>
      <c r="R3897" s="244"/>
      <c r="S3897" s="244"/>
      <c r="T3897" s="244"/>
      <c r="U3897" s="244"/>
      <c r="V3897" s="244"/>
      <c r="W3897" s="244"/>
      <c r="X3897" s="244"/>
      <c r="Y3897" s="244"/>
      <c r="Z3897" s="244"/>
      <c r="AA3897" s="244"/>
      <c r="AB3897" s="244"/>
    </row>
    <row r="3898" spans="16:28" x14ac:dyDescent="0.25">
      <c r="P3898" s="244"/>
      <c r="Q3898" s="244"/>
      <c r="R3898" s="244"/>
      <c r="S3898" s="244"/>
      <c r="T3898" s="244"/>
      <c r="U3898" s="244"/>
      <c r="V3898" s="244"/>
      <c r="W3898" s="244"/>
      <c r="X3898" s="244"/>
      <c r="Y3898" s="244"/>
      <c r="Z3898" s="244"/>
      <c r="AA3898" s="244"/>
      <c r="AB3898" s="244"/>
    </row>
    <row r="3899" spans="16:28" x14ac:dyDescent="0.25">
      <c r="P3899" s="244"/>
      <c r="Q3899" s="244"/>
      <c r="R3899" s="244"/>
      <c r="S3899" s="244"/>
      <c r="T3899" s="244"/>
      <c r="U3899" s="244"/>
      <c r="V3899" s="244"/>
      <c r="W3899" s="244"/>
      <c r="X3899" s="244"/>
      <c r="Y3899" s="244"/>
      <c r="Z3899" s="244"/>
      <c r="AA3899" s="244"/>
      <c r="AB3899" s="244"/>
    </row>
    <row r="3900" spans="16:28" x14ac:dyDescent="0.25">
      <c r="P3900" s="244"/>
      <c r="Q3900" s="244"/>
      <c r="R3900" s="244"/>
      <c r="S3900" s="244"/>
      <c r="T3900" s="244"/>
      <c r="U3900" s="244"/>
      <c r="V3900" s="244"/>
      <c r="W3900" s="244"/>
      <c r="X3900" s="244"/>
      <c r="Y3900" s="244"/>
      <c r="Z3900" s="244"/>
      <c r="AA3900" s="244"/>
      <c r="AB3900" s="244"/>
    </row>
    <row r="3901" spans="16:28" x14ac:dyDescent="0.25">
      <c r="P3901" s="244"/>
      <c r="Q3901" s="244"/>
      <c r="R3901" s="244"/>
      <c r="S3901" s="244"/>
      <c r="T3901" s="244"/>
      <c r="U3901" s="244"/>
      <c r="V3901" s="244"/>
      <c r="W3901" s="244"/>
      <c r="X3901" s="244"/>
      <c r="Y3901" s="244"/>
      <c r="Z3901" s="244"/>
      <c r="AA3901" s="244"/>
      <c r="AB3901" s="244"/>
    </row>
    <row r="3902" spans="16:28" x14ac:dyDescent="0.25">
      <c r="P3902" s="244"/>
      <c r="Q3902" s="244"/>
      <c r="R3902" s="244"/>
      <c r="S3902" s="244"/>
      <c r="T3902" s="244"/>
      <c r="U3902" s="244"/>
      <c r="V3902" s="244"/>
      <c r="W3902" s="244"/>
      <c r="X3902" s="244"/>
      <c r="Y3902" s="244"/>
      <c r="Z3902" s="244"/>
      <c r="AA3902" s="244"/>
      <c r="AB3902" s="244"/>
    </row>
    <row r="3903" spans="16:28" x14ac:dyDescent="0.25">
      <c r="P3903" s="244"/>
      <c r="Q3903" s="244"/>
      <c r="R3903" s="244"/>
      <c r="S3903" s="244"/>
      <c r="T3903" s="244"/>
      <c r="U3903" s="244"/>
      <c r="V3903" s="244"/>
      <c r="W3903" s="244"/>
      <c r="X3903" s="244"/>
      <c r="Y3903" s="244"/>
      <c r="Z3903" s="244"/>
      <c r="AA3903" s="244"/>
      <c r="AB3903" s="244"/>
    </row>
    <row r="3904" spans="16:28" x14ac:dyDescent="0.25">
      <c r="P3904" s="244"/>
      <c r="Q3904" s="244"/>
      <c r="R3904" s="244"/>
      <c r="S3904" s="244"/>
      <c r="T3904" s="244"/>
      <c r="U3904" s="244"/>
      <c r="V3904" s="244"/>
      <c r="W3904" s="244"/>
      <c r="X3904" s="244"/>
      <c r="Y3904" s="244"/>
      <c r="Z3904" s="244"/>
      <c r="AA3904" s="244"/>
      <c r="AB3904" s="244"/>
    </row>
    <row r="3905" spans="16:28" x14ac:dyDescent="0.25">
      <c r="P3905" s="244"/>
      <c r="Q3905" s="244"/>
      <c r="R3905" s="244"/>
      <c r="S3905" s="244"/>
      <c r="T3905" s="244"/>
      <c r="U3905" s="244"/>
      <c r="V3905" s="244"/>
      <c r="W3905" s="244"/>
      <c r="X3905" s="244"/>
      <c r="Y3905" s="244"/>
      <c r="Z3905" s="244"/>
      <c r="AA3905" s="244"/>
      <c r="AB3905" s="244"/>
    </row>
    <row r="3906" spans="16:28" x14ac:dyDescent="0.25">
      <c r="P3906" s="244"/>
      <c r="Q3906" s="244"/>
      <c r="R3906" s="244"/>
      <c r="S3906" s="244"/>
      <c r="T3906" s="244"/>
      <c r="U3906" s="244"/>
      <c r="V3906" s="244"/>
      <c r="W3906" s="244"/>
      <c r="X3906" s="244"/>
      <c r="Y3906" s="244"/>
      <c r="Z3906" s="244"/>
      <c r="AA3906" s="244"/>
      <c r="AB3906" s="244"/>
    </row>
    <row r="3907" spans="16:28" x14ac:dyDescent="0.25">
      <c r="P3907" s="244"/>
      <c r="Q3907" s="244"/>
      <c r="R3907" s="244"/>
      <c r="S3907" s="244"/>
      <c r="T3907" s="244"/>
      <c r="U3907" s="244"/>
      <c r="V3907" s="244"/>
      <c r="W3907" s="244"/>
      <c r="X3907" s="244"/>
      <c r="Y3907" s="244"/>
      <c r="Z3907" s="244"/>
      <c r="AA3907" s="244"/>
      <c r="AB3907" s="244"/>
    </row>
    <row r="3908" spans="16:28" x14ac:dyDescent="0.25">
      <c r="P3908" s="244"/>
      <c r="Q3908" s="244"/>
      <c r="R3908" s="244"/>
      <c r="S3908" s="244"/>
      <c r="T3908" s="244"/>
      <c r="U3908" s="244"/>
      <c r="V3908" s="244"/>
      <c r="W3908" s="244"/>
      <c r="X3908" s="244"/>
      <c r="Y3908" s="244"/>
      <c r="Z3908" s="244"/>
      <c r="AA3908" s="244"/>
      <c r="AB3908" s="244"/>
    </row>
    <row r="3909" spans="16:28" x14ac:dyDescent="0.25">
      <c r="P3909" s="244"/>
      <c r="Q3909" s="244"/>
      <c r="R3909" s="244"/>
      <c r="S3909" s="244"/>
      <c r="T3909" s="244"/>
      <c r="U3909" s="244"/>
      <c r="V3909" s="244"/>
      <c r="W3909" s="244"/>
      <c r="X3909" s="244"/>
      <c r="Y3909" s="244"/>
      <c r="Z3909" s="244"/>
      <c r="AA3909" s="244"/>
      <c r="AB3909" s="244"/>
    </row>
    <row r="3910" spans="16:28" x14ac:dyDescent="0.25">
      <c r="P3910" s="244"/>
      <c r="Q3910" s="244"/>
      <c r="R3910" s="244"/>
      <c r="S3910" s="244"/>
      <c r="T3910" s="244"/>
      <c r="U3910" s="244"/>
      <c r="V3910" s="244"/>
      <c r="W3910" s="244"/>
      <c r="X3910" s="244"/>
      <c r="Y3910" s="244"/>
      <c r="Z3910" s="244"/>
      <c r="AA3910" s="244"/>
      <c r="AB3910" s="244"/>
    </row>
    <row r="3911" spans="16:28" x14ac:dyDescent="0.25">
      <c r="P3911" s="244"/>
      <c r="Q3911" s="244"/>
      <c r="R3911" s="244"/>
      <c r="S3911" s="244"/>
      <c r="T3911" s="244"/>
      <c r="U3911" s="244"/>
      <c r="V3911" s="244"/>
      <c r="W3911" s="244"/>
      <c r="X3911" s="244"/>
      <c r="Y3911" s="244"/>
      <c r="Z3911" s="244"/>
      <c r="AA3911" s="244"/>
      <c r="AB3911" s="244"/>
    </row>
    <row r="3912" spans="16:28" x14ac:dyDescent="0.25">
      <c r="P3912" s="244"/>
      <c r="Q3912" s="244"/>
      <c r="R3912" s="244"/>
      <c r="S3912" s="244"/>
      <c r="T3912" s="244"/>
      <c r="U3912" s="244"/>
      <c r="V3912" s="244"/>
      <c r="W3912" s="244"/>
      <c r="X3912" s="244"/>
      <c r="Y3912" s="244"/>
      <c r="Z3912" s="244"/>
      <c r="AA3912" s="244"/>
      <c r="AB3912" s="244"/>
    </row>
    <row r="3913" spans="16:28" x14ac:dyDescent="0.25">
      <c r="P3913" s="244"/>
      <c r="Q3913" s="244"/>
      <c r="R3913" s="244"/>
      <c r="S3913" s="244"/>
      <c r="T3913" s="244"/>
      <c r="U3913" s="244"/>
      <c r="V3913" s="244"/>
      <c r="W3913" s="244"/>
      <c r="X3913" s="244"/>
      <c r="Y3913" s="244"/>
      <c r="Z3913" s="244"/>
      <c r="AA3913" s="244"/>
      <c r="AB3913" s="244"/>
    </row>
    <row r="3914" spans="16:28" x14ac:dyDescent="0.25">
      <c r="P3914" s="244"/>
      <c r="Q3914" s="244"/>
      <c r="R3914" s="244"/>
      <c r="S3914" s="244"/>
      <c r="T3914" s="244"/>
      <c r="U3914" s="244"/>
      <c r="V3914" s="244"/>
      <c r="W3914" s="244"/>
      <c r="X3914" s="244"/>
      <c r="Y3914" s="244"/>
      <c r="Z3914" s="244"/>
      <c r="AA3914" s="244"/>
      <c r="AB3914" s="244"/>
    </row>
    <row r="3915" spans="16:28" x14ac:dyDescent="0.25">
      <c r="P3915" s="244"/>
      <c r="Q3915" s="244"/>
      <c r="R3915" s="244"/>
      <c r="S3915" s="244"/>
      <c r="T3915" s="244"/>
      <c r="U3915" s="244"/>
      <c r="V3915" s="244"/>
      <c r="W3915" s="244"/>
      <c r="X3915" s="244"/>
      <c r="Y3915" s="244"/>
      <c r="Z3915" s="244"/>
      <c r="AA3915" s="244"/>
      <c r="AB3915" s="244"/>
    </row>
    <row r="3916" spans="16:28" x14ac:dyDescent="0.25">
      <c r="P3916" s="244"/>
      <c r="Q3916" s="244"/>
      <c r="R3916" s="244"/>
      <c r="S3916" s="244"/>
      <c r="T3916" s="244"/>
      <c r="U3916" s="244"/>
      <c r="V3916" s="244"/>
      <c r="W3916" s="244"/>
      <c r="X3916" s="244"/>
      <c r="Y3916" s="244"/>
      <c r="Z3916" s="244"/>
      <c r="AA3916" s="244"/>
      <c r="AB3916" s="244"/>
    </row>
    <row r="3917" spans="16:28" x14ac:dyDescent="0.25">
      <c r="P3917" s="244"/>
      <c r="Q3917" s="244"/>
      <c r="R3917" s="244"/>
      <c r="S3917" s="244"/>
      <c r="T3917" s="244"/>
      <c r="U3917" s="244"/>
      <c r="V3917" s="244"/>
      <c r="W3917" s="244"/>
      <c r="X3917" s="244"/>
      <c r="Y3917" s="244"/>
      <c r="Z3917" s="244"/>
      <c r="AA3917" s="244"/>
      <c r="AB3917" s="244"/>
    </row>
    <row r="3918" spans="16:28" x14ac:dyDescent="0.25">
      <c r="P3918" s="244"/>
      <c r="Q3918" s="244"/>
      <c r="R3918" s="244"/>
      <c r="S3918" s="244"/>
      <c r="T3918" s="244"/>
      <c r="U3918" s="244"/>
      <c r="V3918" s="244"/>
      <c r="W3918" s="244"/>
      <c r="X3918" s="244"/>
      <c r="Y3918" s="244"/>
      <c r="Z3918" s="244"/>
      <c r="AA3918" s="244"/>
      <c r="AB3918" s="244"/>
    </row>
    <row r="3919" spans="16:28" x14ac:dyDescent="0.25">
      <c r="P3919" s="244"/>
      <c r="Q3919" s="244"/>
      <c r="R3919" s="244"/>
      <c r="S3919" s="244"/>
      <c r="T3919" s="244"/>
      <c r="U3919" s="244"/>
      <c r="V3919" s="244"/>
      <c r="W3919" s="244"/>
      <c r="X3919" s="244"/>
      <c r="Y3919" s="244"/>
      <c r="Z3919" s="244"/>
      <c r="AA3919" s="244"/>
      <c r="AB3919" s="244"/>
    </row>
    <row r="3920" spans="16:28" x14ac:dyDescent="0.25">
      <c r="P3920" s="244"/>
      <c r="Q3920" s="244"/>
      <c r="R3920" s="244"/>
      <c r="S3920" s="244"/>
      <c r="T3920" s="244"/>
      <c r="U3920" s="244"/>
      <c r="V3920" s="244"/>
      <c r="W3920" s="244"/>
      <c r="X3920" s="244"/>
      <c r="Y3920" s="244"/>
      <c r="Z3920" s="244"/>
      <c r="AA3920" s="244"/>
      <c r="AB3920" s="244"/>
    </row>
    <row r="3921" spans="16:28" x14ac:dyDescent="0.25">
      <c r="P3921" s="244"/>
      <c r="Q3921" s="244"/>
      <c r="R3921" s="244"/>
      <c r="S3921" s="244"/>
      <c r="T3921" s="244"/>
      <c r="U3921" s="244"/>
      <c r="V3921" s="244"/>
      <c r="W3921" s="244"/>
      <c r="X3921" s="244"/>
      <c r="Y3921" s="244"/>
      <c r="Z3921" s="244"/>
      <c r="AA3921" s="244"/>
      <c r="AB3921" s="244"/>
    </row>
    <row r="3922" spans="16:28" x14ac:dyDescent="0.25">
      <c r="P3922" s="244"/>
      <c r="Q3922" s="244"/>
      <c r="R3922" s="244"/>
      <c r="S3922" s="244"/>
      <c r="T3922" s="244"/>
      <c r="U3922" s="244"/>
      <c r="V3922" s="244"/>
      <c r="W3922" s="244"/>
      <c r="X3922" s="244"/>
      <c r="Y3922" s="244"/>
      <c r="Z3922" s="244"/>
      <c r="AA3922" s="244"/>
      <c r="AB3922" s="244"/>
    </row>
    <row r="3923" spans="16:28" x14ac:dyDescent="0.25">
      <c r="P3923" s="244"/>
      <c r="Q3923" s="244"/>
      <c r="R3923" s="244"/>
      <c r="S3923" s="244"/>
      <c r="T3923" s="244"/>
      <c r="U3923" s="244"/>
      <c r="V3923" s="244"/>
      <c r="W3923" s="244"/>
      <c r="X3923" s="244"/>
      <c r="Y3923" s="244"/>
      <c r="Z3923" s="244"/>
      <c r="AA3923" s="244"/>
      <c r="AB3923" s="244"/>
    </row>
    <row r="3924" spans="16:28" x14ac:dyDescent="0.25">
      <c r="P3924" s="244"/>
      <c r="Q3924" s="244"/>
      <c r="R3924" s="244"/>
      <c r="S3924" s="244"/>
      <c r="T3924" s="244"/>
      <c r="U3924" s="244"/>
      <c r="V3924" s="244"/>
      <c r="W3924" s="244"/>
      <c r="X3924" s="244"/>
      <c r="Y3924" s="244"/>
      <c r="Z3924" s="244"/>
      <c r="AA3924" s="244"/>
      <c r="AB3924" s="244"/>
    </row>
    <row r="3925" spans="16:28" x14ac:dyDescent="0.25">
      <c r="P3925" s="244"/>
      <c r="Q3925" s="244"/>
      <c r="R3925" s="244"/>
      <c r="S3925" s="244"/>
      <c r="T3925" s="244"/>
      <c r="U3925" s="244"/>
      <c r="V3925" s="244"/>
      <c r="W3925" s="244"/>
      <c r="X3925" s="244"/>
      <c r="Y3925" s="244"/>
      <c r="Z3925" s="244"/>
      <c r="AA3925" s="244"/>
      <c r="AB3925" s="244"/>
    </row>
    <row r="3926" spans="16:28" x14ac:dyDescent="0.25">
      <c r="P3926" s="244"/>
      <c r="Q3926" s="244"/>
      <c r="R3926" s="244"/>
      <c r="S3926" s="244"/>
      <c r="T3926" s="244"/>
      <c r="U3926" s="244"/>
      <c r="V3926" s="244"/>
      <c r="W3926" s="244"/>
      <c r="X3926" s="244"/>
      <c r="Y3926" s="244"/>
      <c r="Z3926" s="244"/>
      <c r="AA3926" s="244"/>
      <c r="AB3926" s="244"/>
    </row>
    <row r="3927" spans="16:28" x14ac:dyDescent="0.25">
      <c r="P3927" s="244"/>
      <c r="Q3927" s="244"/>
      <c r="R3927" s="244"/>
      <c r="S3927" s="244"/>
      <c r="T3927" s="244"/>
      <c r="U3927" s="244"/>
      <c r="V3927" s="244"/>
      <c r="W3927" s="244"/>
      <c r="X3927" s="244"/>
      <c r="Y3927" s="244"/>
      <c r="Z3927" s="244"/>
      <c r="AA3927" s="244"/>
      <c r="AB3927" s="244"/>
    </row>
    <row r="3928" spans="16:28" x14ac:dyDescent="0.25">
      <c r="P3928" s="244"/>
      <c r="Q3928" s="244"/>
      <c r="R3928" s="244"/>
      <c r="S3928" s="244"/>
      <c r="T3928" s="244"/>
      <c r="U3928" s="244"/>
      <c r="V3928" s="244"/>
      <c r="W3928" s="244"/>
      <c r="X3928" s="244"/>
      <c r="Y3928" s="244"/>
      <c r="Z3928" s="244"/>
      <c r="AA3928" s="244"/>
      <c r="AB3928" s="244"/>
    </row>
    <row r="3929" spans="16:28" x14ac:dyDescent="0.25">
      <c r="P3929" s="244"/>
      <c r="Q3929" s="244"/>
      <c r="R3929" s="244"/>
      <c r="S3929" s="244"/>
      <c r="T3929" s="244"/>
      <c r="U3929" s="244"/>
      <c r="V3929" s="244"/>
      <c r="W3929" s="244"/>
      <c r="X3929" s="244"/>
      <c r="Y3929" s="244"/>
      <c r="Z3929" s="244"/>
      <c r="AA3929" s="244"/>
      <c r="AB3929" s="244"/>
    </row>
    <row r="3930" spans="16:28" x14ac:dyDescent="0.25">
      <c r="P3930" s="244"/>
      <c r="Q3930" s="244"/>
      <c r="R3930" s="244"/>
      <c r="S3930" s="244"/>
      <c r="T3930" s="244"/>
      <c r="U3930" s="244"/>
      <c r="V3930" s="244"/>
      <c r="W3930" s="244"/>
      <c r="X3930" s="244"/>
      <c r="Y3930" s="244"/>
      <c r="Z3930" s="244"/>
      <c r="AA3930" s="244"/>
      <c r="AB3930" s="244"/>
    </row>
    <row r="3931" spans="16:28" x14ac:dyDescent="0.25">
      <c r="P3931" s="244"/>
      <c r="Q3931" s="244"/>
      <c r="R3931" s="244"/>
      <c r="S3931" s="244"/>
      <c r="T3931" s="244"/>
      <c r="U3931" s="244"/>
      <c r="V3931" s="244"/>
      <c r="W3931" s="244"/>
      <c r="X3931" s="244"/>
      <c r="Y3931" s="244"/>
      <c r="Z3931" s="244"/>
      <c r="AA3931" s="244"/>
      <c r="AB3931" s="244"/>
    </row>
    <row r="3932" spans="16:28" x14ac:dyDescent="0.25">
      <c r="P3932" s="244"/>
      <c r="Q3932" s="244"/>
      <c r="R3932" s="244"/>
      <c r="S3932" s="244"/>
      <c r="T3932" s="244"/>
      <c r="U3932" s="244"/>
      <c r="V3932" s="244"/>
      <c r="W3932" s="244"/>
      <c r="X3932" s="244"/>
      <c r="Y3932" s="244"/>
      <c r="Z3932" s="244"/>
      <c r="AA3932" s="244"/>
      <c r="AB3932" s="244"/>
    </row>
    <row r="3933" spans="16:28" x14ac:dyDescent="0.25">
      <c r="P3933" s="244"/>
      <c r="Q3933" s="244"/>
      <c r="R3933" s="244"/>
      <c r="S3933" s="244"/>
      <c r="T3933" s="244"/>
      <c r="U3933" s="244"/>
      <c r="V3933" s="244"/>
      <c r="W3933" s="244"/>
      <c r="X3933" s="244"/>
      <c r="Y3933" s="244"/>
      <c r="Z3933" s="244"/>
      <c r="AA3933" s="244"/>
      <c r="AB3933" s="244"/>
    </row>
    <row r="3934" spans="16:28" x14ac:dyDescent="0.25">
      <c r="P3934" s="244"/>
      <c r="Q3934" s="244"/>
      <c r="R3934" s="244"/>
      <c r="S3934" s="244"/>
      <c r="T3934" s="244"/>
      <c r="U3934" s="244"/>
      <c r="V3934" s="244"/>
      <c r="W3934" s="244"/>
      <c r="X3934" s="244"/>
      <c r="Y3934" s="244"/>
      <c r="Z3934" s="244"/>
      <c r="AA3934" s="244"/>
      <c r="AB3934" s="244"/>
    </row>
    <row r="3935" spans="16:28" x14ac:dyDescent="0.25">
      <c r="P3935" s="244"/>
      <c r="Q3935" s="244"/>
      <c r="R3935" s="244"/>
      <c r="S3935" s="244"/>
      <c r="T3935" s="244"/>
      <c r="U3935" s="244"/>
      <c r="V3935" s="244"/>
      <c r="W3935" s="244"/>
      <c r="X3935" s="244"/>
      <c r="Y3935" s="244"/>
      <c r="Z3935" s="244"/>
      <c r="AA3935" s="244"/>
      <c r="AB3935" s="244"/>
    </row>
    <row r="3936" spans="16:28" x14ac:dyDescent="0.25">
      <c r="P3936" s="244"/>
      <c r="Q3936" s="244"/>
      <c r="R3936" s="244"/>
      <c r="S3936" s="244"/>
      <c r="T3936" s="244"/>
      <c r="U3936" s="244"/>
      <c r="V3936" s="244"/>
      <c r="W3936" s="244"/>
      <c r="X3936" s="244"/>
      <c r="Y3936" s="244"/>
      <c r="Z3936" s="244"/>
      <c r="AA3936" s="244"/>
      <c r="AB3936" s="244"/>
    </row>
    <row r="3937" spans="16:28" x14ac:dyDescent="0.25">
      <c r="P3937" s="244"/>
      <c r="Q3937" s="244"/>
      <c r="R3937" s="244"/>
      <c r="S3937" s="244"/>
      <c r="T3937" s="244"/>
      <c r="U3937" s="244"/>
      <c r="V3937" s="244"/>
      <c r="W3937" s="244"/>
      <c r="X3937" s="244"/>
      <c r="Y3937" s="244"/>
      <c r="Z3937" s="244"/>
      <c r="AA3937" s="244"/>
      <c r="AB3937" s="244"/>
    </row>
    <row r="3938" spans="16:28" x14ac:dyDescent="0.25">
      <c r="P3938" s="244"/>
      <c r="Q3938" s="244"/>
      <c r="R3938" s="244"/>
      <c r="S3938" s="244"/>
      <c r="T3938" s="244"/>
      <c r="U3938" s="244"/>
      <c r="V3938" s="244"/>
      <c r="W3938" s="244"/>
      <c r="X3938" s="244"/>
      <c r="Y3938" s="244"/>
      <c r="Z3938" s="244"/>
      <c r="AA3938" s="244"/>
      <c r="AB3938" s="244"/>
    </row>
    <row r="3939" spans="16:28" x14ac:dyDescent="0.25">
      <c r="P3939" s="244"/>
      <c r="Q3939" s="244"/>
      <c r="R3939" s="244"/>
      <c r="S3939" s="244"/>
      <c r="T3939" s="244"/>
      <c r="U3939" s="244"/>
      <c r="V3939" s="244"/>
      <c r="W3939" s="244"/>
      <c r="X3939" s="244"/>
      <c r="Y3939" s="244"/>
      <c r="Z3939" s="244"/>
      <c r="AA3939" s="244"/>
      <c r="AB3939" s="244"/>
    </row>
    <row r="3940" spans="16:28" x14ac:dyDescent="0.25">
      <c r="P3940" s="244"/>
      <c r="Q3940" s="244"/>
      <c r="R3940" s="244"/>
      <c r="S3940" s="244"/>
      <c r="T3940" s="244"/>
      <c r="U3940" s="244"/>
      <c r="V3940" s="244"/>
      <c r="W3940" s="244"/>
      <c r="X3940" s="244"/>
      <c r="Y3940" s="244"/>
      <c r="Z3940" s="244"/>
      <c r="AA3940" s="244"/>
      <c r="AB3940" s="244"/>
    </row>
    <row r="3941" spans="16:28" x14ac:dyDescent="0.25">
      <c r="P3941" s="244"/>
      <c r="Q3941" s="244"/>
      <c r="R3941" s="244"/>
      <c r="S3941" s="244"/>
      <c r="T3941" s="244"/>
      <c r="U3941" s="244"/>
      <c r="V3941" s="244"/>
      <c r="W3941" s="244"/>
      <c r="X3941" s="244"/>
      <c r="Y3941" s="244"/>
      <c r="Z3941" s="244"/>
      <c r="AA3941" s="244"/>
      <c r="AB3941" s="244"/>
    </row>
    <row r="3942" spans="16:28" x14ac:dyDescent="0.25">
      <c r="P3942" s="244"/>
      <c r="Q3942" s="244"/>
      <c r="R3942" s="244"/>
      <c r="S3942" s="244"/>
      <c r="T3942" s="244"/>
      <c r="U3942" s="244"/>
      <c r="V3942" s="244"/>
      <c r="W3942" s="244"/>
      <c r="X3942" s="244"/>
      <c r="Y3942" s="244"/>
      <c r="Z3942" s="244"/>
      <c r="AA3942" s="244"/>
      <c r="AB3942" s="244"/>
    </row>
    <row r="3943" spans="16:28" x14ac:dyDescent="0.25">
      <c r="P3943" s="244"/>
      <c r="Q3943" s="244"/>
      <c r="R3943" s="244"/>
      <c r="S3943" s="244"/>
      <c r="T3943" s="244"/>
      <c r="U3943" s="244"/>
      <c r="V3943" s="244"/>
      <c r="W3943" s="244"/>
      <c r="X3943" s="244"/>
      <c r="Y3943" s="244"/>
      <c r="Z3943" s="244"/>
      <c r="AA3943" s="244"/>
      <c r="AB3943" s="244"/>
    </row>
    <row r="3944" spans="16:28" x14ac:dyDescent="0.25">
      <c r="P3944" s="244"/>
      <c r="Q3944" s="244"/>
      <c r="R3944" s="244"/>
      <c r="S3944" s="244"/>
      <c r="T3944" s="244"/>
      <c r="U3944" s="244"/>
      <c r="V3944" s="244"/>
      <c r="W3944" s="244"/>
      <c r="X3944" s="244"/>
      <c r="Y3944" s="244"/>
      <c r="Z3944" s="244"/>
      <c r="AA3944" s="244"/>
      <c r="AB3944" s="244"/>
    </row>
    <row r="3945" spans="16:28" x14ac:dyDescent="0.25">
      <c r="P3945" s="244"/>
      <c r="Q3945" s="244"/>
      <c r="R3945" s="244"/>
      <c r="S3945" s="244"/>
      <c r="T3945" s="244"/>
      <c r="U3945" s="244"/>
      <c r="V3945" s="244"/>
      <c r="W3945" s="244"/>
      <c r="X3945" s="244"/>
      <c r="Y3945" s="244"/>
      <c r="Z3945" s="244"/>
      <c r="AA3945" s="244"/>
      <c r="AB3945" s="244"/>
    </row>
    <row r="3946" spans="16:28" x14ac:dyDescent="0.25">
      <c r="P3946" s="244"/>
      <c r="Q3946" s="244"/>
      <c r="R3946" s="244"/>
      <c r="S3946" s="244"/>
      <c r="T3946" s="244"/>
      <c r="U3946" s="244"/>
      <c r="V3946" s="244"/>
      <c r="W3946" s="244"/>
      <c r="X3946" s="244"/>
      <c r="Y3946" s="244"/>
      <c r="Z3946" s="244"/>
      <c r="AA3946" s="244"/>
      <c r="AB3946" s="244"/>
    </row>
    <row r="3947" spans="16:28" x14ac:dyDescent="0.25">
      <c r="P3947" s="244"/>
      <c r="Q3947" s="244"/>
      <c r="R3947" s="244"/>
      <c r="S3947" s="244"/>
      <c r="T3947" s="244"/>
      <c r="U3947" s="244"/>
      <c r="V3947" s="244"/>
      <c r="W3947" s="244"/>
      <c r="X3947" s="244"/>
      <c r="Y3947" s="244"/>
      <c r="Z3947" s="244"/>
      <c r="AA3947" s="244"/>
      <c r="AB3947" s="244"/>
    </row>
    <row r="3948" spans="16:28" x14ac:dyDescent="0.25">
      <c r="P3948" s="244"/>
      <c r="Q3948" s="244"/>
      <c r="R3948" s="244"/>
      <c r="S3948" s="244"/>
      <c r="T3948" s="244"/>
      <c r="U3948" s="244"/>
      <c r="V3948" s="244"/>
      <c r="W3948" s="244"/>
      <c r="X3948" s="244"/>
      <c r="Y3948" s="244"/>
      <c r="Z3948" s="244"/>
      <c r="AA3948" s="244"/>
      <c r="AB3948" s="244"/>
    </row>
    <row r="3949" spans="16:28" x14ac:dyDescent="0.25">
      <c r="P3949" s="244"/>
      <c r="Q3949" s="244"/>
      <c r="R3949" s="244"/>
      <c r="S3949" s="244"/>
      <c r="T3949" s="244"/>
      <c r="U3949" s="244"/>
      <c r="V3949" s="244"/>
      <c r="W3949" s="244"/>
      <c r="X3949" s="244"/>
      <c r="Y3949" s="244"/>
      <c r="Z3949" s="244"/>
      <c r="AA3949" s="244"/>
      <c r="AB3949" s="244"/>
    </row>
    <row r="3950" spans="16:28" x14ac:dyDescent="0.25">
      <c r="P3950" s="244"/>
      <c r="Q3950" s="244"/>
      <c r="R3950" s="244"/>
      <c r="S3950" s="244"/>
      <c r="T3950" s="244"/>
      <c r="U3950" s="244"/>
      <c r="V3950" s="244"/>
      <c r="W3950" s="244"/>
      <c r="X3950" s="244"/>
      <c r="Y3950" s="244"/>
      <c r="Z3950" s="244"/>
      <c r="AA3950" s="244"/>
      <c r="AB3950" s="244"/>
    </row>
    <row r="3951" spans="16:28" x14ac:dyDescent="0.25">
      <c r="P3951" s="244"/>
      <c r="Q3951" s="244"/>
      <c r="R3951" s="244"/>
      <c r="S3951" s="244"/>
      <c r="T3951" s="244"/>
      <c r="U3951" s="244"/>
      <c r="V3951" s="244"/>
      <c r="W3951" s="244"/>
      <c r="X3951" s="244"/>
      <c r="Y3951" s="244"/>
      <c r="Z3951" s="244"/>
      <c r="AA3951" s="244"/>
      <c r="AB3951" s="244"/>
    </row>
    <row r="3952" spans="16:28" x14ac:dyDescent="0.25">
      <c r="P3952" s="244"/>
      <c r="Q3952" s="244"/>
      <c r="R3952" s="244"/>
      <c r="S3952" s="244"/>
      <c r="T3952" s="244"/>
      <c r="U3952" s="244"/>
      <c r="V3952" s="244"/>
      <c r="W3952" s="244"/>
      <c r="X3952" s="244"/>
      <c r="Y3952" s="244"/>
      <c r="Z3952" s="244"/>
      <c r="AA3952" s="244"/>
      <c r="AB3952" s="244"/>
    </row>
    <row r="3953" spans="16:28" x14ac:dyDescent="0.25">
      <c r="P3953" s="244"/>
      <c r="Q3953" s="244"/>
      <c r="R3953" s="244"/>
      <c r="S3953" s="244"/>
      <c r="T3953" s="244"/>
      <c r="U3953" s="244"/>
      <c r="V3953" s="244"/>
      <c r="W3953" s="244"/>
      <c r="X3953" s="244"/>
      <c r="Y3953" s="244"/>
      <c r="Z3953" s="244"/>
      <c r="AA3953" s="244"/>
      <c r="AB3953" s="244"/>
    </row>
    <row r="3954" spans="16:28" x14ac:dyDescent="0.25">
      <c r="P3954" s="244"/>
      <c r="Q3954" s="244"/>
      <c r="R3954" s="244"/>
      <c r="S3954" s="244"/>
      <c r="T3954" s="244"/>
      <c r="U3954" s="244"/>
      <c r="V3954" s="244"/>
      <c r="W3954" s="244"/>
      <c r="X3954" s="244"/>
      <c r="Y3954" s="244"/>
      <c r="Z3954" s="244"/>
      <c r="AA3954" s="244"/>
      <c r="AB3954" s="244"/>
    </row>
    <row r="3955" spans="16:28" x14ac:dyDescent="0.25">
      <c r="P3955" s="244"/>
      <c r="Q3955" s="244"/>
      <c r="R3955" s="244"/>
      <c r="S3955" s="244"/>
      <c r="T3955" s="244"/>
      <c r="U3955" s="244"/>
      <c r="V3955" s="244"/>
      <c r="W3955" s="244"/>
      <c r="X3955" s="244"/>
      <c r="Y3955" s="244"/>
      <c r="Z3955" s="244"/>
      <c r="AA3955" s="244"/>
      <c r="AB3955" s="244"/>
    </row>
    <row r="3956" spans="16:28" x14ac:dyDescent="0.25">
      <c r="P3956" s="244"/>
      <c r="Q3956" s="244"/>
      <c r="R3956" s="244"/>
      <c r="S3956" s="244"/>
      <c r="T3956" s="244"/>
      <c r="U3956" s="244"/>
      <c r="V3956" s="244"/>
      <c r="W3956" s="244"/>
      <c r="X3956" s="244"/>
      <c r="Y3956" s="244"/>
      <c r="Z3956" s="244"/>
      <c r="AA3956" s="244"/>
      <c r="AB3956" s="244"/>
    </row>
    <row r="3957" spans="16:28" x14ac:dyDescent="0.25">
      <c r="P3957" s="244"/>
      <c r="Q3957" s="244"/>
      <c r="R3957" s="244"/>
      <c r="S3957" s="244"/>
      <c r="T3957" s="244"/>
      <c r="U3957" s="244"/>
      <c r="V3957" s="244"/>
      <c r="W3957" s="244"/>
      <c r="X3957" s="244"/>
      <c r="Y3957" s="244"/>
      <c r="Z3957" s="244"/>
      <c r="AA3957" s="244"/>
      <c r="AB3957" s="244"/>
    </row>
    <row r="3958" spans="16:28" x14ac:dyDescent="0.25">
      <c r="P3958" s="244"/>
      <c r="Q3958" s="244"/>
      <c r="R3958" s="244"/>
      <c r="S3958" s="244"/>
      <c r="T3958" s="244"/>
      <c r="U3958" s="244"/>
      <c r="V3958" s="244"/>
      <c r="W3958" s="244"/>
      <c r="X3958" s="244"/>
      <c r="Y3958" s="244"/>
      <c r="Z3958" s="244"/>
      <c r="AA3958" s="244"/>
      <c r="AB3958" s="244"/>
    </row>
    <row r="3959" spans="16:28" x14ac:dyDescent="0.25">
      <c r="P3959" s="244"/>
      <c r="Q3959" s="244"/>
      <c r="R3959" s="244"/>
      <c r="S3959" s="244"/>
      <c r="T3959" s="244"/>
      <c r="U3959" s="244"/>
      <c r="V3959" s="244"/>
      <c r="W3959" s="244"/>
      <c r="X3959" s="244"/>
      <c r="Y3959" s="244"/>
      <c r="Z3959" s="244"/>
      <c r="AA3959" s="244"/>
      <c r="AB3959" s="244"/>
    </row>
    <row r="3960" spans="16:28" x14ac:dyDescent="0.25">
      <c r="P3960" s="244"/>
      <c r="Q3960" s="244"/>
      <c r="R3960" s="244"/>
      <c r="S3960" s="244"/>
      <c r="T3960" s="244"/>
      <c r="U3960" s="244"/>
      <c r="V3960" s="244"/>
      <c r="W3960" s="244"/>
      <c r="X3960" s="244"/>
      <c r="Y3960" s="244"/>
      <c r="Z3960" s="244"/>
      <c r="AA3960" s="244"/>
      <c r="AB3960" s="244"/>
    </row>
    <row r="3961" spans="16:28" x14ac:dyDescent="0.25">
      <c r="P3961" s="244"/>
      <c r="Q3961" s="244"/>
      <c r="R3961" s="244"/>
      <c r="S3961" s="244"/>
      <c r="T3961" s="244"/>
      <c r="U3961" s="244"/>
      <c r="V3961" s="244"/>
      <c r="W3961" s="244"/>
      <c r="X3961" s="244"/>
      <c r="Y3961" s="244"/>
      <c r="Z3961" s="244"/>
      <c r="AA3961" s="244"/>
      <c r="AB3961" s="244"/>
    </row>
    <row r="3962" spans="16:28" x14ac:dyDescent="0.25">
      <c r="P3962" s="244"/>
      <c r="Q3962" s="244"/>
      <c r="R3962" s="244"/>
      <c r="S3962" s="244"/>
      <c r="T3962" s="244"/>
      <c r="U3962" s="244"/>
      <c r="V3962" s="244"/>
      <c r="W3962" s="244"/>
      <c r="X3962" s="244"/>
      <c r="Y3962" s="244"/>
      <c r="Z3962" s="244"/>
      <c r="AA3962" s="244"/>
      <c r="AB3962" s="244"/>
    </row>
    <row r="3963" spans="16:28" x14ac:dyDescent="0.25">
      <c r="P3963" s="244"/>
      <c r="Q3963" s="244"/>
      <c r="R3963" s="244"/>
      <c r="S3963" s="244"/>
      <c r="T3963" s="244"/>
      <c r="U3963" s="244"/>
      <c r="V3963" s="244"/>
      <c r="W3963" s="244"/>
      <c r="X3963" s="244"/>
      <c r="Y3963" s="244"/>
      <c r="Z3963" s="244"/>
      <c r="AA3963" s="244"/>
      <c r="AB3963" s="244"/>
    </row>
    <row r="3964" spans="16:28" x14ac:dyDescent="0.25">
      <c r="P3964" s="244"/>
      <c r="Q3964" s="244"/>
      <c r="R3964" s="244"/>
      <c r="S3964" s="244"/>
      <c r="T3964" s="244"/>
      <c r="U3964" s="244"/>
      <c r="V3964" s="244"/>
      <c r="W3964" s="244"/>
      <c r="X3964" s="244"/>
      <c r="Y3964" s="244"/>
      <c r="Z3964" s="244"/>
      <c r="AA3964" s="244"/>
      <c r="AB3964" s="244"/>
    </row>
    <row r="3965" spans="16:28" x14ac:dyDescent="0.25">
      <c r="P3965" s="244"/>
      <c r="Q3965" s="244"/>
      <c r="R3965" s="244"/>
      <c r="S3965" s="244"/>
      <c r="T3965" s="244"/>
      <c r="U3965" s="244"/>
      <c r="V3965" s="244"/>
      <c r="W3965" s="244"/>
      <c r="X3965" s="244"/>
      <c r="Y3965" s="244"/>
      <c r="Z3965" s="244"/>
      <c r="AA3965" s="244"/>
      <c r="AB3965" s="244"/>
    </row>
    <row r="3966" spans="16:28" x14ac:dyDescent="0.25">
      <c r="P3966" s="244"/>
      <c r="Q3966" s="244"/>
      <c r="R3966" s="244"/>
      <c r="S3966" s="244"/>
      <c r="T3966" s="244"/>
      <c r="U3966" s="244"/>
      <c r="V3966" s="244"/>
      <c r="W3966" s="244"/>
      <c r="X3966" s="244"/>
      <c r="Y3966" s="244"/>
      <c r="Z3966" s="244"/>
      <c r="AA3966" s="244"/>
      <c r="AB3966" s="244"/>
    </row>
    <row r="3967" spans="16:28" x14ac:dyDescent="0.25">
      <c r="P3967" s="244"/>
      <c r="Q3967" s="244"/>
      <c r="R3967" s="244"/>
      <c r="S3967" s="244"/>
      <c r="T3967" s="244"/>
      <c r="U3967" s="244"/>
      <c r="V3967" s="244"/>
      <c r="W3967" s="244"/>
      <c r="X3967" s="244"/>
      <c r="Y3967" s="244"/>
      <c r="Z3967" s="244"/>
      <c r="AA3967" s="244"/>
      <c r="AB3967" s="244"/>
    </row>
    <row r="3968" spans="16:28" x14ac:dyDescent="0.25">
      <c r="P3968" s="244"/>
      <c r="Q3968" s="244"/>
      <c r="R3968" s="244"/>
      <c r="S3968" s="244"/>
      <c r="T3968" s="244"/>
      <c r="U3968" s="244"/>
      <c r="V3968" s="244"/>
      <c r="W3968" s="244"/>
      <c r="X3968" s="244"/>
      <c r="Y3968" s="244"/>
      <c r="Z3968" s="244"/>
      <c r="AA3968" s="244"/>
      <c r="AB3968" s="244"/>
    </row>
    <row r="3969" spans="16:28" x14ac:dyDescent="0.25">
      <c r="P3969" s="244"/>
      <c r="Q3969" s="244"/>
      <c r="R3969" s="244"/>
      <c r="S3969" s="244"/>
      <c r="T3969" s="244"/>
      <c r="U3969" s="244"/>
      <c r="V3969" s="244"/>
      <c r="W3969" s="244"/>
      <c r="X3969" s="244"/>
      <c r="Y3969" s="244"/>
      <c r="Z3969" s="244"/>
      <c r="AA3969" s="244"/>
      <c r="AB3969" s="244"/>
    </row>
    <row r="3970" spans="16:28" x14ac:dyDescent="0.25">
      <c r="P3970" s="244"/>
      <c r="Q3970" s="244"/>
      <c r="R3970" s="244"/>
      <c r="S3970" s="244"/>
      <c r="T3970" s="244"/>
      <c r="U3970" s="244"/>
      <c r="V3970" s="244"/>
      <c r="W3970" s="244"/>
      <c r="X3970" s="244"/>
      <c r="Y3970" s="244"/>
      <c r="Z3970" s="244"/>
      <c r="AA3970" s="244"/>
      <c r="AB3970" s="244"/>
    </row>
    <row r="3971" spans="16:28" x14ac:dyDescent="0.25">
      <c r="P3971" s="244"/>
      <c r="Q3971" s="244"/>
      <c r="R3971" s="244"/>
      <c r="S3971" s="244"/>
      <c r="T3971" s="244"/>
      <c r="U3971" s="244"/>
      <c r="V3971" s="244"/>
      <c r="W3971" s="244"/>
      <c r="X3971" s="244"/>
      <c r="Y3971" s="244"/>
      <c r="Z3971" s="244"/>
      <c r="AA3971" s="244"/>
      <c r="AB3971" s="244"/>
    </row>
    <row r="3972" spans="16:28" x14ac:dyDescent="0.25">
      <c r="P3972" s="244"/>
      <c r="Q3972" s="244"/>
      <c r="R3972" s="244"/>
      <c r="S3972" s="244"/>
      <c r="T3972" s="244"/>
      <c r="U3972" s="244"/>
      <c r="V3972" s="244"/>
      <c r="W3972" s="244"/>
      <c r="X3972" s="244"/>
      <c r="Y3972" s="244"/>
      <c r="Z3972" s="244"/>
      <c r="AA3972" s="244"/>
      <c r="AB3972" s="244"/>
    </row>
    <row r="3973" spans="16:28" x14ac:dyDescent="0.25">
      <c r="P3973" s="244"/>
      <c r="Q3973" s="244"/>
      <c r="R3973" s="244"/>
      <c r="S3973" s="244"/>
      <c r="T3973" s="244"/>
      <c r="U3973" s="244"/>
      <c r="V3973" s="244"/>
      <c r="W3973" s="244"/>
      <c r="X3973" s="244"/>
      <c r="Y3973" s="244"/>
      <c r="Z3973" s="244"/>
      <c r="AA3973" s="244"/>
      <c r="AB3973" s="244"/>
    </row>
    <row r="3974" spans="16:28" x14ac:dyDescent="0.25">
      <c r="P3974" s="244"/>
      <c r="Q3974" s="244"/>
      <c r="R3974" s="244"/>
      <c r="S3974" s="244"/>
      <c r="T3974" s="244"/>
      <c r="U3974" s="244"/>
      <c r="V3974" s="244"/>
      <c r="W3974" s="244"/>
      <c r="X3974" s="244"/>
      <c r="Y3974" s="244"/>
      <c r="Z3974" s="244"/>
      <c r="AA3974" s="244"/>
      <c r="AB3974" s="244"/>
    </row>
    <row r="3975" spans="16:28" x14ac:dyDescent="0.25">
      <c r="P3975" s="244"/>
      <c r="Q3975" s="244"/>
      <c r="R3975" s="244"/>
      <c r="S3975" s="244"/>
      <c r="T3975" s="244"/>
      <c r="U3975" s="244"/>
      <c r="V3975" s="244"/>
      <c r="W3975" s="244"/>
      <c r="X3975" s="244"/>
      <c r="Y3975" s="244"/>
      <c r="Z3975" s="244"/>
      <c r="AA3975" s="244"/>
      <c r="AB3975" s="244"/>
    </row>
    <row r="3976" spans="16:28" x14ac:dyDescent="0.25">
      <c r="P3976" s="244"/>
      <c r="Q3976" s="244"/>
      <c r="R3976" s="244"/>
      <c r="S3976" s="244"/>
      <c r="T3976" s="244"/>
      <c r="U3976" s="244"/>
      <c r="V3976" s="244"/>
      <c r="W3976" s="244"/>
      <c r="X3976" s="244"/>
      <c r="Y3976" s="244"/>
      <c r="Z3976" s="244"/>
      <c r="AA3976" s="244"/>
      <c r="AB3976" s="244"/>
    </row>
    <row r="3977" spans="16:28" x14ac:dyDescent="0.25">
      <c r="P3977" s="244"/>
      <c r="Q3977" s="244"/>
      <c r="R3977" s="244"/>
      <c r="S3977" s="244"/>
      <c r="T3977" s="244"/>
      <c r="U3977" s="244"/>
      <c r="V3977" s="244"/>
      <c r="W3977" s="244"/>
      <c r="X3977" s="244"/>
      <c r="Y3977" s="244"/>
      <c r="Z3977" s="244"/>
      <c r="AA3977" s="244"/>
      <c r="AB3977" s="244"/>
    </row>
    <row r="3978" spans="16:28" x14ac:dyDescent="0.25">
      <c r="P3978" s="244"/>
      <c r="Q3978" s="244"/>
      <c r="R3978" s="244"/>
      <c r="S3978" s="244"/>
      <c r="T3978" s="244"/>
      <c r="U3978" s="244"/>
      <c r="V3978" s="244"/>
      <c r="W3978" s="244"/>
      <c r="X3978" s="244"/>
      <c r="Y3978" s="244"/>
      <c r="Z3978" s="244"/>
      <c r="AA3978" s="244"/>
      <c r="AB3978" s="244"/>
    </row>
    <row r="3979" spans="16:28" x14ac:dyDescent="0.25">
      <c r="P3979" s="244"/>
      <c r="Q3979" s="244"/>
      <c r="R3979" s="244"/>
      <c r="S3979" s="244"/>
      <c r="T3979" s="244"/>
      <c r="U3979" s="244"/>
      <c r="V3979" s="244"/>
      <c r="W3979" s="244"/>
      <c r="X3979" s="244"/>
      <c r="Y3979" s="244"/>
      <c r="Z3979" s="244"/>
      <c r="AA3979" s="244"/>
      <c r="AB3979" s="244"/>
    </row>
    <row r="3980" spans="16:28" x14ac:dyDescent="0.25">
      <c r="P3980" s="244"/>
      <c r="Q3980" s="244"/>
      <c r="R3980" s="244"/>
      <c r="S3980" s="244"/>
      <c r="T3980" s="244"/>
      <c r="U3980" s="244"/>
      <c r="V3980" s="244"/>
      <c r="W3980" s="244"/>
      <c r="X3980" s="244"/>
      <c r="Y3980" s="244"/>
      <c r="Z3980" s="244"/>
      <c r="AA3980" s="244"/>
      <c r="AB3980" s="244"/>
    </row>
    <row r="3981" spans="16:28" x14ac:dyDescent="0.25">
      <c r="P3981" s="244"/>
      <c r="Q3981" s="244"/>
      <c r="R3981" s="244"/>
      <c r="S3981" s="244"/>
      <c r="T3981" s="244"/>
      <c r="U3981" s="244"/>
      <c r="V3981" s="244"/>
      <c r="W3981" s="244"/>
      <c r="X3981" s="244"/>
      <c r="Y3981" s="244"/>
      <c r="Z3981" s="244"/>
      <c r="AA3981" s="244"/>
      <c r="AB3981" s="244"/>
    </row>
    <row r="3982" spans="16:28" x14ac:dyDescent="0.25">
      <c r="P3982" s="244"/>
      <c r="Q3982" s="244"/>
      <c r="R3982" s="244"/>
      <c r="S3982" s="244"/>
      <c r="T3982" s="244"/>
      <c r="U3982" s="244"/>
      <c r="V3982" s="244"/>
      <c r="W3982" s="244"/>
      <c r="X3982" s="244"/>
      <c r="Y3982" s="244"/>
      <c r="Z3982" s="244"/>
      <c r="AA3982" s="244"/>
      <c r="AB3982" s="244"/>
    </row>
    <row r="3983" spans="16:28" x14ac:dyDescent="0.25">
      <c r="P3983" s="244"/>
      <c r="Q3983" s="244"/>
      <c r="R3983" s="244"/>
      <c r="S3983" s="244"/>
      <c r="T3983" s="244"/>
      <c r="U3983" s="244"/>
      <c r="V3983" s="244"/>
      <c r="W3983" s="244"/>
      <c r="X3983" s="244"/>
      <c r="Y3983" s="244"/>
      <c r="Z3983" s="244"/>
      <c r="AA3983" s="244"/>
      <c r="AB3983" s="244"/>
    </row>
    <row r="3984" spans="16:28" x14ac:dyDescent="0.25">
      <c r="P3984" s="244"/>
      <c r="Q3984" s="244"/>
      <c r="R3984" s="244"/>
      <c r="S3984" s="244"/>
      <c r="T3984" s="244"/>
      <c r="U3984" s="244"/>
      <c r="V3984" s="244"/>
      <c r="W3984" s="244"/>
      <c r="X3984" s="244"/>
      <c r="Y3984" s="244"/>
      <c r="Z3984" s="244"/>
      <c r="AA3984" s="244"/>
      <c r="AB3984" s="244"/>
    </row>
    <row r="3985" spans="16:28" x14ac:dyDescent="0.25">
      <c r="P3985" s="244"/>
      <c r="Q3985" s="244"/>
      <c r="R3985" s="244"/>
      <c r="S3985" s="244"/>
      <c r="T3985" s="244"/>
      <c r="U3985" s="244"/>
      <c r="V3985" s="244"/>
      <c r="W3985" s="244"/>
      <c r="X3985" s="244"/>
      <c r="Y3985" s="244"/>
      <c r="Z3985" s="244"/>
      <c r="AA3985" s="244"/>
      <c r="AB3985" s="244"/>
    </row>
    <row r="3986" spans="16:28" x14ac:dyDescent="0.25">
      <c r="P3986" s="244"/>
      <c r="Q3986" s="244"/>
      <c r="R3986" s="244"/>
      <c r="S3986" s="244"/>
      <c r="T3986" s="244"/>
      <c r="U3986" s="244"/>
      <c r="V3986" s="244"/>
      <c r="W3986" s="244"/>
      <c r="X3986" s="244"/>
      <c r="Y3986" s="244"/>
      <c r="Z3986" s="244"/>
      <c r="AA3986" s="244"/>
      <c r="AB3986" s="244"/>
    </row>
    <row r="3987" spans="16:28" x14ac:dyDescent="0.25">
      <c r="P3987" s="244"/>
      <c r="Q3987" s="244"/>
      <c r="R3987" s="244"/>
      <c r="S3987" s="244"/>
      <c r="T3987" s="244"/>
      <c r="U3987" s="244"/>
      <c r="V3987" s="244"/>
      <c r="W3987" s="244"/>
      <c r="X3987" s="244"/>
      <c r="Y3987" s="244"/>
      <c r="Z3987" s="244"/>
      <c r="AA3987" s="244"/>
      <c r="AB3987" s="244"/>
    </row>
    <row r="3988" spans="16:28" x14ac:dyDescent="0.25">
      <c r="P3988" s="244"/>
      <c r="Q3988" s="244"/>
      <c r="R3988" s="244"/>
      <c r="S3988" s="244"/>
      <c r="T3988" s="244"/>
      <c r="U3988" s="244"/>
      <c r="V3988" s="244"/>
      <c r="W3988" s="244"/>
      <c r="X3988" s="244"/>
      <c r="Y3988" s="244"/>
      <c r="Z3988" s="244"/>
      <c r="AA3988" s="244"/>
      <c r="AB3988" s="244"/>
    </row>
    <row r="3989" spans="16:28" x14ac:dyDescent="0.25">
      <c r="P3989" s="244"/>
      <c r="Q3989" s="244"/>
      <c r="R3989" s="244"/>
      <c r="S3989" s="244"/>
      <c r="T3989" s="244"/>
      <c r="U3989" s="244"/>
      <c r="V3989" s="244"/>
      <c r="W3989" s="244"/>
      <c r="X3989" s="244"/>
      <c r="Y3989" s="244"/>
      <c r="Z3989" s="244"/>
      <c r="AA3989" s="244"/>
      <c r="AB3989" s="244"/>
    </row>
    <row r="3990" spans="16:28" x14ac:dyDescent="0.25">
      <c r="P3990" s="244"/>
      <c r="Q3990" s="244"/>
      <c r="R3990" s="244"/>
      <c r="S3990" s="244"/>
      <c r="T3990" s="244"/>
      <c r="U3990" s="244"/>
      <c r="V3990" s="244"/>
      <c r="W3990" s="244"/>
      <c r="X3990" s="244"/>
      <c r="Y3990" s="244"/>
      <c r="Z3990" s="244"/>
      <c r="AA3990" s="244"/>
      <c r="AB3990" s="244"/>
    </row>
    <row r="3991" spans="16:28" x14ac:dyDescent="0.25">
      <c r="P3991" s="244"/>
      <c r="Q3991" s="244"/>
      <c r="R3991" s="244"/>
      <c r="S3991" s="244"/>
      <c r="T3991" s="244"/>
      <c r="U3991" s="244"/>
      <c r="V3991" s="244"/>
      <c r="W3991" s="244"/>
      <c r="X3991" s="244"/>
      <c r="Y3991" s="244"/>
      <c r="Z3991" s="244"/>
      <c r="AA3991" s="244"/>
      <c r="AB3991" s="244"/>
    </row>
    <row r="3992" spans="16:28" x14ac:dyDescent="0.25">
      <c r="P3992" s="244"/>
      <c r="Q3992" s="244"/>
      <c r="R3992" s="244"/>
      <c r="S3992" s="244"/>
      <c r="T3992" s="244"/>
      <c r="U3992" s="244"/>
      <c r="V3992" s="244"/>
      <c r="W3992" s="244"/>
      <c r="X3992" s="244"/>
      <c r="Y3992" s="244"/>
      <c r="Z3992" s="244"/>
      <c r="AA3992" s="244"/>
      <c r="AB3992" s="244"/>
    </row>
    <row r="3993" spans="16:28" x14ac:dyDescent="0.25">
      <c r="P3993" s="244"/>
      <c r="Q3993" s="244"/>
      <c r="R3993" s="244"/>
      <c r="S3993" s="244"/>
      <c r="T3993" s="244"/>
      <c r="U3993" s="244"/>
      <c r="V3993" s="244"/>
      <c r="W3993" s="244"/>
      <c r="X3993" s="244"/>
      <c r="Y3993" s="244"/>
      <c r="Z3993" s="244"/>
      <c r="AA3993" s="244"/>
      <c r="AB3993" s="244"/>
    </row>
    <row r="3994" spans="16:28" x14ac:dyDescent="0.25">
      <c r="P3994" s="244"/>
      <c r="Q3994" s="244"/>
      <c r="R3994" s="244"/>
      <c r="S3994" s="244"/>
      <c r="T3994" s="244"/>
      <c r="U3994" s="244"/>
      <c r="V3994" s="244"/>
      <c r="W3994" s="244"/>
      <c r="X3994" s="244"/>
      <c r="Y3994" s="244"/>
      <c r="Z3994" s="244"/>
      <c r="AA3994" s="244"/>
      <c r="AB3994" s="244"/>
    </row>
    <row r="3995" spans="16:28" x14ac:dyDescent="0.25">
      <c r="P3995" s="244"/>
      <c r="Q3995" s="244"/>
      <c r="R3995" s="244"/>
      <c r="S3995" s="244"/>
      <c r="T3995" s="244"/>
      <c r="U3995" s="244"/>
      <c r="V3995" s="244"/>
      <c r="W3995" s="244"/>
      <c r="X3995" s="244"/>
      <c r="Y3995" s="244"/>
      <c r="Z3995" s="244"/>
      <c r="AA3995" s="244"/>
      <c r="AB3995" s="244"/>
    </row>
    <row r="3996" spans="16:28" x14ac:dyDescent="0.25">
      <c r="P3996" s="244"/>
      <c r="Q3996" s="244"/>
      <c r="R3996" s="244"/>
      <c r="S3996" s="244"/>
      <c r="T3996" s="244"/>
      <c r="U3996" s="244"/>
      <c r="V3996" s="244"/>
      <c r="W3996" s="244"/>
      <c r="X3996" s="244"/>
      <c r="Y3996" s="244"/>
      <c r="Z3996" s="244"/>
      <c r="AA3996" s="244"/>
      <c r="AB3996" s="244"/>
    </row>
    <row r="3997" spans="16:28" x14ac:dyDescent="0.25">
      <c r="P3997" s="244"/>
      <c r="Q3997" s="244"/>
      <c r="R3997" s="244"/>
      <c r="S3997" s="244"/>
      <c r="T3997" s="244"/>
      <c r="U3997" s="244"/>
      <c r="V3997" s="244"/>
      <c r="W3997" s="244"/>
      <c r="X3997" s="244"/>
      <c r="Y3997" s="244"/>
      <c r="Z3997" s="244"/>
      <c r="AA3997" s="244"/>
      <c r="AB3997" s="244"/>
    </row>
    <row r="3998" spans="16:28" x14ac:dyDescent="0.25">
      <c r="P3998" s="244"/>
      <c r="Q3998" s="244"/>
      <c r="R3998" s="244"/>
      <c r="S3998" s="244"/>
      <c r="T3998" s="244"/>
      <c r="U3998" s="244"/>
      <c r="V3998" s="244"/>
      <c r="W3998" s="244"/>
      <c r="X3998" s="244"/>
      <c r="Y3998" s="244"/>
      <c r="Z3998" s="244"/>
      <c r="AA3998" s="244"/>
      <c r="AB3998" s="244"/>
    </row>
    <row r="3999" spans="16:28" x14ac:dyDescent="0.25">
      <c r="P3999" s="244"/>
      <c r="Q3999" s="244"/>
      <c r="R3999" s="244"/>
      <c r="S3999" s="244"/>
      <c r="T3999" s="244"/>
      <c r="U3999" s="244"/>
      <c r="V3999" s="244"/>
      <c r="W3999" s="244"/>
      <c r="X3999" s="244"/>
      <c r="Y3999" s="244"/>
      <c r="Z3999" s="244"/>
      <c r="AA3999" s="244"/>
      <c r="AB3999" s="244"/>
    </row>
    <row r="4000" spans="16:28" x14ac:dyDescent="0.25">
      <c r="P4000" s="244"/>
      <c r="Q4000" s="244"/>
      <c r="R4000" s="244"/>
      <c r="S4000" s="244"/>
      <c r="T4000" s="244"/>
      <c r="U4000" s="244"/>
      <c r="V4000" s="244"/>
      <c r="W4000" s="244"/>
      <c r="X4000" s="244"/>
      <c r="Y4000" s="244"/>
      <c r="Z4000" s="244"/>
      <c r="AA4000" s="244"/>
      <c r="AB4000" s="244"/>
    </row>
    <row r="4001" spans="16:28" x14ac:dyDescent="0.25">
      <c r="P4001" s="244"/>
      <c r="Q4001" s="244"/>
      <c r="R4001" s="244"/>
      <c r="S4001" s="244"/>
      <c r="T4001" s="244"/>
      <c r="U4001" s="244"/>
      <c r="V4001" s="244"/>
      <c r="W4001" s="244"/>
      <c r="X4001" s="244"/>
      <c r="Y4001" s="244"/>
      <c r="Z4001" s="244"/>
      <c r="AA4001" s="244"/>
      <c r="AB4001" s="244"/>
    </row>
    <row r="4002" spans="16:28" x14ac:dyDescent="0.25">
      <c r="P4002" s="244"/>
      <c r="Q4002" s="244"/>
      <c r="R4002" s="244"/>
      <c r="S4002" s="244"/>
      <c r="T4002" s="244"/>
      <c r="U4002" s="244"/>
      <c r="V4002" s="244"/>
      <c r="W4002" s="244"/>
      <c r="X4002" s="244"/>
      <c r="Y4002" s="244"/>
      <c r="Z4002" s="244"/>
      <c r="AA4002" s="244"/>
      <c r="AB4002" s="244"/>
    </row>
    <row r="4003" spans="16:28" x14ac:dyDescent="0.25">
      <c r="P4003" s="244"/>
      <c r="Q4003" s="244"/>
      <c r="R4003" s="244"/>
      <c r="S4003" s="244"/>
      <c r="T4003" s="244"/>
      <c r="U4003" s="244"/>
      <c r="V4003" s="244"/>
      <c r="W4003" s="244"/>
      <c r="X4003" s="244"/>
      <c r="Y4003" s="244"/>
      <c r="Z4003" s="244"/>
      <c r="AA4003" s="244"/>
      <c r="AB4003" s="244"/>
    </row>
    <row r="4004" spans="16:28" x14ac:dyDescent="0.25">
      <c r="P4004" s="244"/>
      <c r="Q4004" s="244"/>
      <c r="R4004" s="244"/>
      <c r="S4004" s="244"/>
      <c r="T4004" s="244"/>
      <c r="U4004" s="244"/>
      <c r="V4004" s="244"/>
      <c r="W4004" s="244"/>
      <c r="X4004" s="244"/>
      <c r="Y4004" s="244"/>
      <c r="Z4004" s="244"/>
      <c r="AA4004" s="244"/>
      <c r="AB4004" s="244"/>
    </row>
    <row r="4005" spans="16:28" x14ac:dyDescent="0.25">
      <c r="P4005" s="244"/>
      <c r="Q4005" s="244"/>
      <c r="R4005" s="244"/>
      <c r="S4005" s="244"/>
      <c r="T4005" s="244"/>
      <c r="U4005" s="244"/>
      <c r="V4005" s="244"/>
      <c r="W4005" s="244"/>
      <c r="X4005" s="244"/>
      <c r="Y4005" s="244"/>
      <c r="Z4005" s="244"/>
      <c r="AA4005" s="244"/>
      <c r="AB4005" s="244"/>
    </row>
    <row r="4006" spans="16:28" x14ac:dyDescent="0.25">
      <c r="P4006" s="244"/>
      <c r="Q4006" s="244"/>
      <c r="R4006" s="244"/>
      <c r="S4006" s="244"/>
      <c r="T4006" s="244"/>
      <c r="U4006" s="244"/>
      <c r="V4006" s="244"/>
      <c r="W4006" s="244"/>
      <c r="X4006" s="244"/>
      <c r="Y4006" s="244"/>
      <c r="Z4006" s="244"/>
      <c r="AA4006" s="244"/>
      <c r="AB4006" s="244"/>
    </row>
    <row r="4007" spans="16:28" x14ac:dyDescent="0.25">
      <c r="P4007" s="244"/>
      <c r="Q4007" s="244"/>
      <c r="R4007" s="244"/>
      <c r="S4007" s="244"/>
      <c r="T4007" s="244"/>
      <c r="U4007" s="244"/>
      <c r="V4007" s="244"/>
      <c r="W4007" s="244"/>
      <c r="X4007" s="244"/>
      <c r="Y4007" s="244"/>
      <c r="Z4007" s="244"/>
      <c r="AA4007" s="244"/>
      <c r="AB4007" s="244"/>
    </row>
    <row r="4008" spans="16:28" x14ac:dyDescent="0.25">
      <c r="P4008" s="244"/>
      <c r="Q4008" s="244"/>
      <c r="R4008" s="244"/>
      <c r="S4008" s="244"/>
      <c r="T4008" s="244"/>
      <c r="U4008" s="244"/>
      <c r="V4008" s="244"/>
      <c r="W4008" s="244"/>
      <c r="X4008" s="244"/>
      <c r="Y4008" s="244"/>
      <c r="Z4008" s="244"/>
      <c r="AA4008" s="244"/>
      <c r="AB4008" s="244"/>
    </row>
    <row r="4009" spans="16:28" x14ac:dyDescent="0.25">
      <c r="P4009" s="244"/>
      <c r="Q4009" s="244"/>
      <c r="R4009" s="244"/>
      <c r="S4009" s="244"/>
      <c r="T4009" s="244"/>
      <c r="U4009" s="244"/>
      <c r="V4009" s="244"/>
      <c r="W4009" s="244"/>
      <c r="X4009" s="244"/>
      <c r="Y4009" s="244"/>
      <c r="Z4009" s="244"/>
      <c r="AA4009" s="244"/>
      <c r="AB4009" s="244"/>
    </row>
    <row r="4010" spans="16:28" x14ac:dyDescent="0.25">
      <c r="P4010" s="244"/>
      <c r="Q4010" s="244"/>
      <c r="R4010" s="244"/>
      <c r="S4010" s="244"/>
      <c r="T4010" s="244"/>
      <c r="U4010" s="244"/>
      <c r="V4010" s="244"/>
      <c r="W4010" s="244"/>
      <c r="X4010" s="244"/>
      <c r="Y4010" s="244"/>
      <c r="Z4010" s="244"/>
      <c r="AA4010" s="244"/>
      <c r="AB4010" s="244"/>
    </row>
    <row r="4011" spans="16:28" x14ac:dyDescent="0.25">
      <c r="P4011" s="244"/>
      <c r="Q4011" s="244"/>
      <c r="R4011" s="244"/>
      <c r="S4011" s="244"/>
      <c r="T4011" s="244"/>
      <c r="U4011" s="244"/>
      <c r="V4011" s="244"/>
      <c r="W4011" s="244"/>
      <c r="X4011" s="244"/>
      <c r="Y4011" s="244"/>
      <c r="Z4011" s="244"/>
      <c r="AA4011" s="244"/>
      <c r="AB4011" s="244"/>
    </row>
    <row r="4012" spans="16:28" x14ac:dyDescent="0.25">
      <c r="P4012" s="244"/>
      <c r="Q4012" s="244"/>
      <c r="R4012" s="244"/>
      <c r="S4012" s="244"/>
      <c r="T4012" s="244"/>
      <c r="U4012" s="244"/>
      <c r="V4012" s="244"/>
      <c r="W4012" s="244"/>
      <c r="X4012" s="244"/>
      <c r="Y4012" s="244"/>
      <c r="Z4012" s="244"/>
      <c r="AA4012" s="244"/>
      <c r="AB4012" s="244"/>
    </row>
    <row r="4013" spans="16:28" x14ac:dyDescent="0.25">
      <c r="P4013" s="244"/>
      <c r="Q4013" s="244"/>
      <c r="R4013" s="244"/>
      <c r="S4013" s="244"/>
      <c r="T4013" s="244"/>
      <c r="U4013" s="244"/>
      <c r="V4013" s="244"/>
      <c r="W4013" s="244"/>
      <c r="X4013" s="244"/>
      <c r="Y4013" s="244"/>
      <c r="Z4013" s="244"/>
      <c r="AA4013" s="244"/>
      <c r="AB4013" s="244"/>
    </row>
    <row r="4014" spans="16:28" x14ac:dyDescent="0.25">
      <c r="P4014" s="244"/>
      <c r="Q4014" s="244"/>
      <c r="R4014" s="244"/>
      <c r="S4014" s="244"/>
      <c r="T4014" s="244"/>
      <c r="U4014" s="244"/>
      <c r="V4014" s="244"/>
      <c r="W4014" s="244"/>
      <c r="X4014" s="244"/>
      <c r="Y4014" s="244"/>
      <c r="Z4014" s="244"/>
      <c r="AA4014" s="244"/>
      <c r="AB4014" s="244"/>
    </row>
    <row r="4015" spans="16:28" x14ac:dyDescent="0.25">
      <c r="P4015" s="244"/>
      <c r="Q4015" s="244"/>
      <c r="R4015" s="244"/>
      <c r="S4015" s="244"/>
      <c r="T4015" s="244"/>
      <c r="U4015" s="244"/>
      <c r="V4015" s="244"/>
      <c r="W4015" s="244"/>
      <c r="X4015" s="244"/>
      <c r="Y4015" s="244"/>
      <c r="Z4015" s="244"/>
      <c r="AA4015" s="244"/>
      <c r="AB4015" s="244"/>
    </row>
    <row r="4016" spans="16:28" x14ac:dyDescent="0.25">
      <c r="P4016" s="244"/>
      <c r="Q4016" s="244"/>
      <c r="R4016" s="244"/>
      <c r="S4016" s="244"/>
      <c r="T4016" s="244"/>
      <c r="U4016" s="244"/>
      <c r="V4016" s="244"/>
      <c r="W4016" s="244"/>
      <c r="X4016" s="244"/>
      <c r="Y4016" s="244"/>
      <c r="Z4016" s="244"/>
      <c r="AA4016" s="244"/>
      <c r="AB4016" s="244"/>
    </row>
    <row r="4017" spans="16:28" x14ac:dyDescent="0.25">
      <c r="P4017" s="244"/>
      <c r="Q4017" s="244"/>
      <c r="R4017" s="244"/>
      <c r="S4017" s="244"/>
      <c r="T4017" s="244"/>
      <c r="U4017" s="244"/>
      <c r="V4017" s="244"/>
      <c r="W4017" s="244"/>
      <c r="X4017" s="244"/>
      <c r="Y4017" s="244"/>
      <c r="Z4017" s="244"/>
      <c r="AA4017" s="244"/>
      <c r="AB4017" s="244"/>
    </row>
    <row r="4018" spans="16:28" x14ac:dyDescent="0.25">
      <c r="P4018" s="244"/>
      <c r="Q4018" s="244"/>
      <c r="R4018" s="244"/>
      <c r="S4018" s="244"/>
      <c r="T4018" s="244"/>
      <c r="U4018" s="244"/>
      <c r="V4018" s="244"/>
      <c r="W4018" s="244"/>
      <c r="X4018" s="244"/>
      <c r="Y4018" s="244"/>
      <c r="Z4018" s="244"/>
      <c r="AA4018" s="244"/>
      <c r="AB4018" s="244"/>
    </row>
    <row r="4019" spans="16:28" x14ac:dyDescent="0.25">
      <c r="P4019" s="244"/>
      <c r="Q4019" s="244"/>
      <c r="R4019" s="244"/>
      <c r="S4019" s="244"/>
      <c r="T4019" s="244"/>
      <c r="U4019" s="244"/>
      <c r="V4019" s="244"/>
      <c r="W4019" s="244"/>
      <c r="X4019" s="244"/>
      <c r="Y4019" s="244"/>
      <c r="Z4019" s="244"/>
      <c r="AA4019" s="244"/>
      <c r="AB4019" s="244"/>
    </row>
    <row r="4020" spans="16:28" x14ac:dyDescent="0.25">
      <c r="P4020" s="244"/>
      <c r="Q4020" s="244"/>
      <c r="R4020" s="244"/>
      <c r="S4020" s="244"/>
      <c r="T4020" s="244"/>
      <c r="U4020" s="244"/>
      <c r="V4020" s="244"/>
      <c r="W4020" s="244"/>
      <c r="X4020" s="244"/>
      <c r="Y4020" s="244"/>
      <c r="Z4020" s="244"/>
      <c r="AA4020" s="244"/>
      <c r="AB4020" s="244"/>
    </row>
    <row r="4021" spans="16:28" x14ac:dyDescent="0.25">
      <c r="P4021" s="244"/>
      <c r="Q4021" s="244"/>
      <c r="R4021" s="244"/>
      <c r="S4021" s="244"/>
      <c r="T4021" s="244"/>
      <c r="U4021" s="244"/>
      <c r="V4021" s="244"/>
      <c r="W4021" s="244"/>
      <c r="X4021" s="244"/>
      <c r="Y4021" s="244"/>
      <c r="Z4021" s="244"/>
      <c r="AA4021" s="244"/>
      <c r="AB4021" s="244"/>
    </row>
    <row r="4022" spans="16:28" x14ac:dyDescent="0.25">
      <c r="P4022" s="244"/>
      <c r="Q4022" s="244"/>
      <c r="R4022" s="244"/>
      <c r="S4022" s="244"/>
      <c r="T4022" s="244"/>
      <c r="U4022" s="244"/>
      <c r="V4022" s="244"/>
      <c r="W4022" s="244"/>
      <c r="X4022" s="244"/>
      <c r="Y4022" s="244"/>
      <c r="Z4022" s="244"/>
      <c r="AA4022" s="244"/>
      <c r="AB4022" s="244"/>
    </row>
    <row r="4023" spans="16:28" x14ac:dyDescent="0.25">
      <c r="P4023" s="244"/>
      <c r="Q4023" s="244"/>
      <c r="R4023" s="244"/>
      <c r="S4023" s="244"/>
      <c r="T4023" s="244"/>
      <c r="U4023" s="244"/>
      <c r="V4023" s="244"/>
      <c r="W4023" s="244"/>
      <c r="X4023" s="244"/>
      <c r="Y4023" s="244"/>
      <c r="Z4023" s="244"/>
      <c r="AA4023" s="244"/>
      <c r="AB4023" s="244"/>
    </row>
    <row r="4024" spans="16:28" x14ac:dyDescent="0.25">
      <c r="P4024" s="244"/>
      <c r="Q4024" s="244"/>
      <c r="R4024" s="244"/>
      <c r="S4024" s="244"/>
      <c r="T4024" s="244"/>
      <c r="U4024" s="244"/>
      <c r="V4024" s="244"/>
      <c r="W4024" s="244"/>
      <c r="X4024" s="244"/>
      <c r="Y4024" s="244"/>
      <c r="Z4024" s="244"/>
      <c r="AA4024" s="244"/>
      <c r="AB4024" s="244"/>
    </row>
    <row r="4025" spans="16:28" x14ac:dyDescent="0.25">
      <c r="P4025" s="244"/>
      <c r="Q4025" s="244"/>
      <c r="R4025" s="244"/>
      <c r="S4025" s="244"/>
      <c r="T4025" s="244"/>
      <c r="U4025" s="244"/>
      <c r="V4025" s="244"/>
      <c r="W4025" s="244"/>
      <c r="X4025" s="244"/>
      <c r="Y4025" s="244"/>
      <c r="Z4025" s="244"/>
      <c r="AA4025" s="244"/>
      <c r="AB4025" s="244"/>
    </row>
    <row r="4026" spans="16:28" x14ac:dyDescent="0.25">
      <c r="P4026" s="244"/>
      <c r="Q4026" s="244"/>
      <c r="R4026" s="244"/>
      <c r="S4026" s="244"/>
      <c r="T4026" s="244"/>
      <c r="U4026" s="244"/>
      <c r="V4026" s="244"/>
      <c r="W4026" s="244"/>
      <c r="X4026" s="244"/>
      <c r="Y4026" s="244"/>
      <c r="Z4026" s="244"/>
      <c r="AA4026" s="244"/>
      <c r="AB4026" s="244"/>
    </row>
    <row r="4027" spans="16:28" x14ac:dyDescent="0.25">
      <c r="P4027" s="244"/>
      <c r="Q4027" s="244"/>
      <c r="R4027" s="244"/>
      <c r="S4027" s="244"/>
      <c r="T4027" s="244"/>
      <c r="U4027" s="244"/>
      <c r="V4027" s="244"/>
      <c r="W4027" s="244"/>
      <c r="X4027" s="244"/>
      <c r="Y4027" s="244"/>
      <c r="Z4027" s="244"/>
      <c r="AA4027" s="244"/>
      <c r="AB4027" s="244"/>
    </row>
    <row r="4028" spans="16:28" x14ac:dyDescent="0.25">
      <c r="P4028" s="244"/>
      <c r="Q4028" s="244"/>
      <c r="R4028" s="244"/>
      <c r="S4028" s="244"/>
      <c r="T4028" s="244"/>
      <c r="U4028" s="244"/>
      <c r="V4028" s="244"/>
      <c r="W4028" s="244"/>
      <c r="X4028" s="244"/>
      <c r="Y4028" s="244"/>
      <c r="Z4028" s="244"/>
      <c r="AA4028" s="244"/>
      <c r="AB4028" s="244"/>
    </row>
    <row r="4029" spans="16:28" x14ac:dyDescent="0.25">
      <c r="P4029" s="244"/>
      <c r="Q4029" s="244"/>
      <c r="R4029" s="244"/>
      <c r="S4029" s="244"/>
      <c r="T4029" s="244"/>
      <c r="U4029" s="244"/>
      <c r="V4029" s="244"/>
      <c r="W4029" s="244"/>
      <c r="X4029" s="244"/>
      <c r="Y4029" s="244"/>
      <c r="Z4029" s="244"/>
      <c r="AA4029" s="244"/>
      <c r="AB4029" s="244"/>
    </row>
    <row r="4030" spans="16:28" x14ac:dyDescent="0.25">
      <c r="P4030" s="244"/>
      <c r="Q4030" s="244"/>
      <c r="R4030" s="244"/>
      <c r="S4030" s="244"/>
      <c r="T4030" s="244"/>
      <c r="U4030" s="244"/>
      <c r="V4030" s="244"/>
      <c r="W4030" s="244"/>
      <c r="X4030" s="244"/>
      <c r="Y4030" s="244"/>
      <c r="Z4030" s="244"/>
      <c r="AA4030" s="244"/>
      <c r="AB4030" s="244"/>
    </row>
    <row r="4031" spans="16:28" x14ac:dyDescent="0.25">
      <c r="P4031" s="244"/>
      <c r="Q4031" s="244"/>
      <c r="R4031" s="244"/>
      <c r="S4031" s="244"/>
      <c r="T4031" s="244"/>
      <c r="U4031" s="244"/>
      <c r="V4031" s="244"/>
      <c r="W4031" s="244"/>
      <c r="X4031" s="244"/>
      <c r="Y4031" s="244"/>
      <c r="Z4031" s="244"/>
      <c r="AA4031" s="244"/>
      <c r="AB4031" s="244"/>
    </row>
    <row r="4032" spans="16:28" x14ac:dyDescent="0.25">
      <c r="P4032" s="244"/>
      <c r="Q4032" s="244"/>
      <c r="R4032" s="244"/>
      <c r="S4032" s="244"/>
      <c r="T4032" s="244"/>
      <c r="U4032" s="244"/>
      <c r="V4032" s="244"/>
      <c r="W4032" s="244"/>
      <c r="X4032" s="244"/>
      <c r="Y4032" s="244"/>
      <c r="Z4032" s="244"/>
      <c r="AA4032" s="244"/>
      <c r="AB4032" s="244"/>
    </row>
    <row r="4033" spans="16:28" x14ac:dyDescent="0.25">
      <c r="P4033" s="244"/>
      <c r="Q4033" s="244"/>
      <c r="R4033" s="244"/>
      <c r="S4033" s="244"/>
      <c r="T4033" s="244"/>
      <c r="U4033" s="244"/>
      <c r="V4033" s="244"/>
      <c r="W4033" s="244"/>
      <c r="X4033" s="244"/>
      <c r="Y4033" s="244"/>
      <c r="Z4033" s="244"/>
      <c r="AA4033" s="244"/>
      <c r="AB4033" s="244"/>
    </row>
    <row r="4034" spans="16:28" x14ac:dyDescent="0.25">
      <c r="P4034" s="244"/>
      <c r="Q4034" s="244"/>
      <c r="R4034" s="244"/>
      <c r="S4034" s="244"/>
      <c r="T4034" s="244"/>
      <c r="U4034" s="244"/>
      <c r="V4034" s="244"/>
      <c r="W4034" s="244"/>
      <c r="X4034" s="244"/>
      <c r="Y4034" s="244"/>
      <c r="Z4034" s="244"/>
      <c r="AA4034" s="244"/>
      <c r="AB4034" s="244"/>
    </row>
    <row r="4035" spans="16:28" x14ac:dyDescent="0.25">
      <c r="P4035" s="244"/>
      <c r="Q4035" s="244"/>
      <c r="R4035" s="244"/>
      <c r="S4035" s="244"/>
      <c r="T4035" s="244"/>
      <c r="U4035" s="244"/>
      <c r="V4035" s="244"/>
      <c r="W4035" s="244"/>
      <c r="X4035" s="244"/>
      <c r="Y4035" s="244"/>
      <c r="Z4035" s="244"/>
      <c r="AA4035" s="244"/>
      <c r="AB4035" s="244"/>
    </row>
    <row r="4036" spans="16:28" x14ac:dyDescent="0.25">
      <c r="P4036" s="244"/>
      <c r="Q4036" s="244"/>
      <c r="R4036" s="244"/>
      <c r="S4036" s="244"/>
      <c r="T4036" s="244"/>
      <c r="U4036" s="244"/>
      <c r="V4036" s="244"/>
      <c r="W4036" s="244"/>
      <c r="X4036" s="244"/>
      <c r="Y4036" s="244"/>
      <c r="Z4036" s="244"/>
      <c r="AA4036" s="244"/>
      <c r="AB4036" s="244"/>
    </row>
    <row r="4037" spans="16:28" x14ac:dyDescent="0.25">
      <c r="P4037" s="244"/>
      <c r="Q4037" s="244"/>
      <c r="R4037" s="244"/>
      <c r="S4037" s="244"/>
      <c r="T4037" s="244"/>
      <c r="U4037" s="244"/>
      <c r="V4037" s="244"/>
      <c r="W4037" s="244"/>
      <c r="X4037" s="244"/>
      <c r="Y4037" s="244"/>
      <c r="Z4037" s="244"/>
      <c r="AA4037" s="244"/>
      <c r="AB4037" s="244"/>
    </row>
    <row r="4038" spans="16:28" x14ac:dyDescent="0.25">
      <c r="P4038" s="244"/>
      <c r="Q4038" s="244"/>
      <c r="R4038" s="244"/>
      <c r="S4038" s="244"/>
      <c r="T4038" s="244"/>
      <c r="U4038" s="244"/>
      <c r="V4038" s="244"/>
      <c r="W4038" s="244"/>
      <c r="X4038" s="244"/>
      <c r="Y4038" s="244"/>
      <c r="Z4038" s="244"/>
      <c r="AA4038" s="244"/>
      <c r="AB4038" s="244"/>
    </row>
    <row r="4039" spans="16:28" x14ac:dyDescent="0.25">
      <c r="P4039" s="244"/>
      <c r="Q4039" s="244"/>
      <c r="R4039" s="244"/>
      <c r="S4039" s="244"/>
      <c r="T4039" s="244"/>
      <c r="U4039" s="244"/>
      <c r="V4039" s="244"/>
      <c r="W4039" s="244"/>
      <c r="X4039" s="244"/>
      <c r="Y4039" s="244"/>
      <c r="Z4039" s="244"/>
      <c r="AA4039" s="244"/>
      <c r="AB4039" s="244"/>
    </row>
    <row r="4040" spans="16:28" x14ac:dyDescent="0.25">
      <c r="P4040" s="244"/>
      <c r="Q4040" s="244"/>
      <c r="R4040" s="244"/>
      <c r="S4040" s="244"/>
      <c r="T4040" s="244"/>
      <c r="U4040" s="244"/>
      <c r="V4040" s="244"/>
      <c r="W4040" s="244"/>
      <c r="X4040" s="244"/>
      <c r="Y4040" s="244"/>
      <c r="Z4040" s="244"/>
      <c r="AA4040" s="244"/>
      <c r="AB4040" s="244"/>
    </row>
    <row r="4041" spans="16:28" x14ac:dyDescent="0.25">
      <c r="P4041" s="244"/>
      <c r="Q4041" s="244"/>
      <c r="R4041" s="244"/>
      <c r="S4041" s="244"/>
      <c r="T4041" s="244"/>
      <c r="U4041" s="244"/>
      <c r="V4041" s="244"/>
      <c r="W4041" s="244"/>
      <c r="X4041" s="244"/>
      <c r="Y4041" s="244"/>
      <c r="Z4041" s="244"/>
      <c r="AA4041" s="244"/>
      <c r="AB4041" s="244"/>
    </row>
    <row r="4042" spans="16:28" x14ac:dyDescent="0.25">
      <c r="P4042" s="244"/>
      <c r="Q4042" s="244"/>
      <c r="R4042" s="244"/>
      <c r="S4042" s="244"/>
      <c r="T4042" s="244"/>
      <c r="U4042" s="244"/>
      <c r="V4042" s="244"/>
      <c r="W4042" s="244"/>
      <c r="X4042" s="244"/>
      <c r="Y4042" s="244"/>
      <c r="Z4042" s="244"/>
      <c r="AA4042" s="244"/>
      <c r="AB4042" s="244"/>
    </row>
    <row r="4043" spans="16:28" x14ac:dyDescent="0.25">
      <c r="P4043" s="244"/>
      <c r="Q4043" s="244"/>
      <c r="R4043" s="244"/>
      <c r="S4043" s="244"/>
      <c r="T4043" s="244"/>
      <c r="U4043" s="244"/>
      <c r="V4043" s="244"/>
      <c r="W4043" s="244"/>
      <c r="X4043" s="244"/>
      <c r="Y4043" s="244"/>
      <c r="Z4043" s="244"/>
      <c r="AA4043" s="244"/>
      <c r="AB4043" s="244"/>
    </row>
    <row r="4044" spans="16:28" x14ac:dyDescent="0.25">
      <c r="P4044" s="244"/>
      <c r="Q4044" s="244"/>
      <c r="R4044" s="244"/>
      <c r="S4044" s="244"/>
      <c r="T4044" s="244"/>
      <c r="U4044" s="244"/>
      <c r="V4044" s="244"/>
      <c r="W4044" s="244"/>
      <c r="X4044" s="244"/>
      <c r="Y4044" s="244"/>
      <c r="Z4044" s="244"/>
      <c r="AA4044" s="244"/>
      <c r="AB4044" s="244"/>
    </row>
    <row r="4045" spans="16:28" x14ac:dyDescent="0.25">
      <c r="P4045" s="244"/>
      <c r="Q4045" s="244"/>
      <c r="R4045" s="244"/>
      <c r="S4045" s="244"/>
      <c r="T4045" s="244"/>
      <c r="U4045" s="244"/>
      <c r="V4045" s="244"/>
      <c r="W4045" s="244"/>
      <c r="X4045" s="244"/>
      <c r="Y4045" s="244"/>
      <c r="Z4045" s="244"/>
      <c r="AA4045" s="244"/>
      <c r="AB4045" s="244"/>
    </row>
    <row r="4046" spans="16:28" x14ac:dyDescent="0.25">
      <c r="P4046" s="244"/>
      <c r="Q4046" s="244"/>
      <c r="R4046" s="244"/>
      <c r="S4046" s="244"/>
      <c r="T4046" s="244"/>
      <c r="U4046" s="244"/>
      <c r="V4046" s="244"/>
      <c r="W4046" s="244"/>
      <c r="X4046" s="244"/>
      <c r="Y4046" s="244"/>
      <c r="Z4046" s="244"/>
      <c r="AA4046" s="244"/>
      <c r="AB4046" s="244"/>
    </row>
    <row r="4047" spans="16:28" x14ac:dyDescent="0.25">
      <c r="P4047" s="244"/>
      <c r="Q4047" s="244"/>
      <c r="R4047" s="244"/>
      <c r="S4047" s="244"/>
      <c r="T4047" s="244"/>
      <c r="U4047" s="244"/>
      <c r="V4047" s="244"/>
      <c r="W4047" s="244"/>
      <c r="X4047" s="244"/>
      <c r="Y4047" s="244"/>
      <c r="Z4047" s="244"/>
      <c r="AA4047" s="244"/>
      <c r="AB4047" s="244"/>
    </row>
    <row r="4048" spans="16:28" x14ac:dyDescent="0.25">
      <c r="P4048" s="244"/>
      <c r="Q4048" s="244"/>
      <c r="R4048" s="244"/>
      <c r="S4048" s="244"/>
      <c r="T4048" s="244"/>
      <c r="U4048" s="244"/>
      <c r="V4048" s="244"/>
      <c r="W4048" s="244"/>
      <c r="X4048" s="244"/>
      <c r="Y4048" s="244"/>
      <c r="Z4048" s="244"/>
      <c r="AA4048" s="244"/>
      <c r="AB4048" s="244"/>
    </row>
    <row r="4049" spans="16:28" x14ac:dyDescent="0.25">
      <c r="P4049" s="244"/>
      <c r="Q4049" s="244"/>
      <c r="R4049" s="244"/>
      <c r="S4049" s="244"/>
      <c r="T4049" s="244"/>
      <c r="U4049" s="244"/>
      <c r="V4049" s="244"/>
      <c r="W4049" s="244"/>
      <c r="X4049" s="244"/>
      <c r="Y4049" s="244"/>
      <c r="Z4049" s="244"/>
      <c r="AA4049" s="244"/>
      <c r="AB4049" s="244"/>
    </row>
    <row r="4050" spans="16:28" x14ac:dyDescent="0.25">
      <c r="P4050" s="244"/>
      <c r="Q4050" s="244"/>
      <c r="R4050" s="244"/>
      <c r="S4050" s="244"/>
      <c r="T4050" s="244"/>
      <c r="U4050" s="244"/>
      <c r="V4050" s="244"/>
      <c r="W4050" s="244"/>
      <c r="X4050" s="244"/>
      <c r="Y4050" s="244"/>
      <c r="Z4050" s="244"/>
      <c r="AA4050" s="244"/>
      <c r="AB4050" s="244"/>
    </row>
    <row r="4051" spans="16:28" x14ac:dyDescent="0.25">
      <c r="P4051" s="244"/>
      <c r="Q4051" s="244"/>
      <c r="R4051" s="244"/>
      <c r="S4051" s="244"/>
      <c r="T4051" s="244"/>
      <c r="U4051" s="244"/>
      <c r="V4051" s="244"/>
      <c r="W4051" s="244"/>
      <c r="X4051" s="244"/>
      <c r="Y4051" s="244"/>
      <c r="Z4051" s="244"/>
      <c r="AA4051" s="244"/>
      <c r="AB4051" s="244"/>
    </row>
    <row r="4052" spans="16:28" x14ac:dyDescent="0.25">
      <c r="P4052" s="244"/>
      <c r="Q4052" s="244"/>
      <c r="R4052" s="244"/>
      <c r="S4052" s="244"/>
      <c r="T4052" s="244"/>
      <c r="U4052" s="244"/>
      <c r="V4052" s="244"/>
      <c r="W4052" s="244"/>
      <c r="X4052" s="244"/>
      <c r="Y4052" s="244"/>
      <c r="Z4052" s="244"/>
      <c r="AA4052" s="244"/>
      <c r="AB4052" s="244"/>
    </row>
    <row r="4053" spans="16:28" x14ac:dyDescent="0.25">
      <c r="P4053" s="244"/>
      <c r="Q4053" s="244"/>
      <c r="R4053" s="244"/>
      <c r="S4053" s="244"/>
      <c r="T4053" s="244"/>
      <c r="U4053" s="244"/>
      <c r="V4053" s="244"/>
      <c r="W4053" s="244"/>
      <c r="X4053" s="244"/>
      <c r="Y4053" s="244"/>
      <c r="Z4053" s="244"/>
      <c r="AA4053" s="244"/>
      <c r="AB4053" s="244"/>
    </row>
    <row r="4054" spans="16:28" x14ac:dyDescent="0.25">
      <c r="P4054" s="244"/>
      <c r="Q4054" s="244"/>
      <c r="R4054" s="244"/>
      <c r="S4054" s="244"/>
      <c r="T4054" s="244"/>
      <c r="U4054" s="244"/>
      <c r="V4054" s="244"/>
      <c r="W4054" s="244"/>
      <c r="X4054" s="244"/>
      <c r="Y4054" s="244"/>
      <c r="Z4054" s="244"/>
      <c r="AA4054" s="244"/>
      <c r="AB4054" s="244"/>
    </row>
    <row r="4055" spans="16:28" x14ac:dyDescent="0.25">
      <c r="P4055" s="244"/>
      <c r="Q4055" s="244"/>
      <c r="R4055" s="244"/>
      <c r="S4055" s="244"/>
      <c r="T4055" s="244"/>
      <c r="U4055" s="244"/>
      <c r="V4055" s="244"/>
      <c r="W4055" s="244"/>
      <c r="X4055" s="244"/>
      <c r="Y4055" s="244"/>
      <c r="Z4055" s="244"/>
      <c r="AA4055" s="244"/>
      <c r="AB4055" s="244"/>
    </row>
    <row r="4056" spans="16:28" x14ac:dyDescent="0.25">
      <c r="P4056" s="244"/>
      <c r="Q4056" s="244"/>
      <c r="R4056" s="244"/>
      <c r="S4056" s="244"/>
      <c r="T4056" s="244"/>
      <c r="U4056" s="244"/>
      <c r="V4056" s="244"/>
      <c r="W4056" s="244"/>
      <c r="X4056" s="244"/>
      <c r="Y4056" s="244"/>
      <c r="Z4056" s="244"/>
      <c r="AA4056" s="244"/>
      <c r="AB4056" s="244"/>
    </row>
    <row r="4057" spans="16:28" x14ac:dyDescent="0.25">
      <c r="P4057" s="244"/>
      <c r="Q4057" s="244"/>
      <c r="R4057" s="244"/>
      <c r="S4057" s="244"/>
      <c r="T4057" s="244"/>
      <c r="U4057" s="244"/>
      <c r="V4057" s="244"/>
      <c r="W4057" s="244"/>
      <c r="X4057" s="244"/>
      <c r="Y4057" s="244"/>
      <c r="Z4057" s="244"/>
      <c r="AA4057" s="244"/>
      <c r="AB4057" s="244"/>
    </row>
    <row r="4058" spans="16:28" x14ac:dyDescent="0.25">
      <c r="P4058" s="244"/>
      <c r="Q4058" s="244"/>
      <c r="R4058" s="244"/>
      <c r="S4058" s="244"/>
      <c r="T4058" s="244"/>
      <c r="U4058" s="244"/>
      <c r="V4058" s="244"/>
      <c r="W4058" s="244"/>
      <c r="X4058" s="244"/>
      <c r="Y4058" s="244"/>
      <c r="Z4058" s="244"/>
      <c r="AA4058" s="244"/>
      <c r="AB4058" s="244"/>
    </row>
    <row r="4059" spans="16:28" x14ac:dyDescent="0.25">
      <c r="P4059" s="244"/>
      <c r="Q4059" s="244"/>
      <c r="R4059" s="244"/>
      <c r="S4059" s="244"/>
      <c r="T4059" s="244"/>
      <c r="U4059" s="244"/>
      <c r="V4059" s="244"/>
      <c r="W4059" s="244"/>
      <c r="X4059" s="244"/>
      <c r="Y4059" s="244"/>
      <c r="Z4059" s="244"/>
      <c r="AA4059" s="244"/>
      <c r="AB4059" s="244"/>
    </row>
    <row r="4060" spans="16:28" x14ac:dyDescent="0.25">
      <c r="P4060" s="244"/>
      <c r="Q4060" s="244"/>
      <c r="R4060" s="244"/>
      <c r="S4060" s="244"/>
      <c r="T4060" s="244"/>
      <c r="U4060" s="244"/>
      <c r="V4060" s="244"/>
      <c r="W4060" s="244"/>
      <c r="X4060" s="244"/>
      <c r="Y4060" s="244"/>
      <c r="Z4060" s="244"/>
      <c r="AA4060" s="244"/>
      <c r="AB4060" s="244"/>
    </row>
    <row r="4061" spans="16:28" x14ac:dyDescent="0.25">
      <c r="P4061" s="244"/>
      <c r="Q4061" s="244"/>
      <c r="R4061" s="244"/>
      <c r="S4061" s="244"/>
      <c r="T4061" s="244"/>
      <c r="U4061" s="244"/>
      <c r="V4061" s="244"/>
      <c r="W4061" s="244"/>
      <c r="X4061" s="244"/>
      <c r="Y4061" s="244"/>
      <c r="Z4061" s="244"/>
      <c r="AA4061" s="244"/>
      <c r="AB4061" s="244"/>
    </row>
    <row r="4062" spans="16:28" x14ac:dyDescent="0.25">
      <c r="P4062" s="244"/>
      <c r="Q4062" s="244"/>
      <c r="R4062" s="244"/>
      <c r="S4062" s="244"/>
      <c r="T4062" s="244"/>
      <c r="U4062" s="244"/>
      <c r="V4062" s="244"/>
      <c r="W4062" s="244"/>
      <c r="X4062" s="244"/>
      <c r="Y4062" s="244"/>
      <c r="Z4062" s="244"/>
      <c r="AA4062" s="244"/>
      <c r="AB4062" s="244"/>
    </row>
    <row r="4063" spans="16:28" x14ac:dyDescent="0.25">
      <c r="P4063" s="244"/>
      <c r="Q4063" s="244"/>
      <c r="R4063" s="244"/>
      <c r="S4063" s="244"/>
      <c r="T4063" s="244"/>
      <c r="U4063" s="244"/>
      <c r="V4063" s="244"/>
      <c r="W4063" s="244"/>
      <c r="X4063" s="244"/>
      <c r="Y4063" s="244"/>
      <c r="Z4063" s="244"/>
      <c r="AA4063" s="244"/>
      <c r="AB4063" s="244"/>
    </row>
    <row r="4064" spans="16:28" x14ac:dyDescent="0.25">
      <c r="P4064" s="244"/>
      <c r="Q4064" s="244"/>
      <c r="R4064" s="244"/>
      <c r="S4064" s="244"/>
      <c r="T4064" s="244"/>
      <c r="U4064" s="244"/>
      <c r="V4064" s="244"/>
      <c r="W4064" s="244"/>
      <c r="X4064" s="244"/>
      <c r="Y4064" s="244"/>
      <c r="Z4064" s="244"/>
      <c r="AA4064" s="244"/>
      <c r="AB4064" s="244"/>
    </row>
    <row r="4065" spans="16:28" x14ac:dyDescent="0.25">
      <c r="P4065" s="244"/>
      <c r="Q4065" s="244"/>
      <c r="R4065" s="244"/>
      <c r="S4065" s="244"/>
      <c r="T4065" s="244"/>
      <c r="U4065" s="244"/>
      <c r="V4065" s="244"/>
      <c r="W4065" s="244"/>
      <c r="X4065" s="244"/>
      <c r="Y4065" s="244"/>
      <c r="Z4065" s="244"/>
      <c r="AA4065" s="244"/>
      <c r="AB4065" s="244"/>
    </row>
    <row r="4066" spans="16:28" x14ac:dyDescent="0.25">
      <c r="P4066" s="244"/>
      <c r="Q4066" s="244"/>
      <c r="R4066" s="244"/>
      <c r="S4066" s="244"/>
      <c r="T4066" s="244"/>
      <c r="U4066" s="244"/>
      <c r="V4066" s="244"/>
      <c r="W4066" s="244"/>
      <c r="X4066" s="244"/>
      <c r="Y4066" s="244"/>
      <c r="Z4066" s="244"/>
      <c r="AA4066" s="244"/>
      <c r="AB4066" s="244"/>
    </row>
    <row r="4067" spans="16:28" x14ac:dyDescent="0.25">
      <c r="P4067" s="244"/>
      <c r="Q4067" s="244"/>
      <c r="R4067" s="244"/>
      <c r="S4067" s="244"/>
      <c r="T4067" s="244"/>
      <c r="U4067" s="244"/>
      <c r="V4067" s="244"/>
      <c r="W4067" s="244"/>
      <c r="X4067" s="244"/>
      <c r="Y4067" s="244"/>
      <c r="Z4067" s="244"/>
      <c r="AA4067" s="244"/>
      <c r="AB4067" s="244"/>
    </row>
    <row r="4068" spans="16:28" x14ac:dyDescent="0.25">
      <c r="P4068" s="244"/>
      <c r="Q4068" s="244"/>
      <c r="R4068" s="244"/>
      <c r="S4068" s="244"/>
      <c r="T4068" s="244"/>
      <c r="U4068" s="244"/>
      <c r="V4068" s="244"/>
      <c r="W4068" s="244"/>
      <c r="X4068" s="244"/>
      <c r="Y4068" s="244"/>
      <c r="Z4068" s="244"/>
      <c r="AA4068" s="244"/>
      <c r="AB4068" s="244"/>
    </row>
    <row r="4069" spans="16:28" x14ac:dyDescent="0.25">
      <c r="P4069" s="244"/>
      <c r="Q4069" s="244"/>
      <c r="R4069" s="244"/>
      <c r="S4069" s="244"/>
      <c r="T4069" s="244"/>
      <c r="U4069" s="244"/>
      <c r="V4069" s="244"/>
      <c r="W4069" s="244"/>
      <c r="X4069" s="244"/>
      <c r="Y4069" s="244"/>
      <c r="Z4069" s="244"/>
      <c r="AA4069" s="244"/>
      <c r="AB4069" s="244"/>
    </row>
    <row r="4070" spans="16:28" x14ac:dyDescent="0.25">
      <c r="P4070" s="244"/>
      <c r="Q4070" s="244"/>
      <c r="R4070" s="244"/>
      <c r="S4070" s="244"/>
      <c r="T4070" s="244"/>
      <c r="U4070" s="244"/>
      <c r="V4070" s="244"/>
      <c r="W4070" s="244"/>
      <c r="X4070" s="244"/>
      <c r="Y4070" s="244"/>
      <c r="Z4070" s="244"/>
      <c r="AA4070" s="244"/>
      <c r="AB4070" s="244"/>
    </row>
    <row r="4071" spans="16:28" x14ac:dyDescent="0.25">
      <c r="P4071" s="244"/>
      <c r="Q4071" s="244"/>
      <c r="R4071" s="244"/>
      <c r="S4071" s="244"/>
      <c r="T4071" s="244"/>
      <c r="U4071" s="244"/>
      <c r="V4071" s="244"/>
      <c r="W4071" s="244"/>
      <c r="X4071" s="244"/>
      <c r="Y4071" s="244"/>
      <c r="Z4071" s="244"/>
      <c r="AA4071" s="244"/>
      <c r="AB4071" s="244"/>
    </row>
    <row r="4072" spans="16:28" x14ac:dyDescent="0.25">
      <c r="P4072" s="244"/>
      <c r="Q4072" s="244"/>
      <c r="R4072" s="244"/>
      <c r="S4072" s="244"/>
      <c r="T4072" s="244"/>
      <c r="U4072" s="244"/>
      <c r="V4072" s="244"/>
      <c r="W4072" s="244"/>
      <c r="X4072" s="244"/>
      <c r="Y4072" s="244"/>
      <c r="Z4072" s="244"/>
      <c r="AA4072" s="244"/>
      <c r="AB4072" s="244"/>
    </row>
    <row r="4073" spans="16:28" x14ac:dyDescent="0.25">
      <c r="P4073" s="244"/>
      <c r="Q4073" s="244"/>
      <c r="R4073" s="244"/>
      <c r="S4073" s="244"/>
      <c r="T4073" s="244"/>
      <c r="U4073" s="244"/>
      <c r="V4073" s="244"/>
      <c r="W4073" s="244"/>
      <c r="X4073" s="244"/>
      <c r="Y4073" s="244"/>
      <c r="Z4073" s="244"/>
      <c r="AA4073" s="244"/>
      <c r="AB4073" s="244"/>
    </row>
    <row r="4074" spans="16:28" x14ac:dyDescent="0.25">
      <c r="P4074" s="244"/>
      <c r="Q4074" s="244"/>
      <c r="R4074" s="244"/>
      <c r="S4074" s="244"/>
      <c r="T4074" s="244"/>
      <c r="U4074" s="244"/>
      <c r="V4074" s="244"/>
      <c r="W4074" s="244"/>
      <c r="X4074" s="244"/>
      <c r="Y4074" s="244"/>
      <c r="Z4074" s="244"/>
      <c r="AA4074" s="244"/>
      <c r="AB4074" s="244"/>
    </row>
    <row r="4075" spans="16:28" x14ac:dyDescent="0.25">
      <c r="P4075" s="244"/>
      <c r="Q4075" s="244"/>
      <c r="R4075" s="244"/>
      <c r="S4075" s="244"/>
      <c r="T4075" s="244"/>
      <c r="U4075" s="244"/>
      <c r="V4075" s="244"/>
      <c r="W4075" s="244"/>
      <c r="X4075" s="244"/>
      <c r="Y4075" s="244"/>
      <c r="Z4075" s="244"/>
      <c r="AA4075" s="244"/>
      <c r="AB4075" s="244"/>
    </row>
    <row r="4076" spans="16:28" x14ac:dyDescent="0.25">
      <c r="P4076" s="244"/>
      <c r="Q4076" s="244"/>
      <c r="R4076" s="244"/>
      <c r="S4076" s="244"/>
      <c r="T4076" s="244"/>
      <c r="U4076" s="244"/>
      <c r="V4076" s="244"/>
      <c r="W4076" s="244"/>
      <c r="X4076" s="244"/>
      <c r="Y4076" s="244"/>
      <c r="Z4076" s="244"/>
      <c r="AA4076" s="244"/>
      <c r="AB4076" s="244"/>
    </row>
    <row r="4077" spans="16:28" x14ac:dyDescent="0.25">
      <c r="P4077" s="244"/>
      <c r="Q4077" s="244"/>
      <c r="R4077" s="244"/>
      <c r="S4077" s="244"/>
      <c r="T4077" s="244"/>
      <c r="U4077" s="244"/>
      <c r="V4077" s="244"/>
      <c r="W4077" s="244"/>
      <c r="X4077" s="244"/>
      <c r="Y4077" s="244"/>
      <c r="Z4077" s="244"/>
      <c r="AA4077" s="244"/>
      <c r="AB4077" s="244"/>
    </row>
    <row r="4078" spans="16:28" x14ac:dyDescent="0.25">
      <c r="P4078" s="244"/>
      <c r="Q4078" s="244"/>
      <c r="R4078" s="244"/>
      <c r="S4078" s="244"/>
      <c r="T4078" s="244"/>
      <c r="U4078" s="244"/>
      <c r="V4078" s="244"/>
      <c r="W4078" s="244"/>
      <c r="X4078" s="244"/>
      <c r="Y4078" s="244"/>
      <c r="Z4078" s="244"/>
      <c r="AA4078" s="244"/>
      <c r="AB4078" s="244"/>
    </row>
    <row r="4079" spans="16:28" x14ac:dyDescent="0.25">
      <c r="P4079" s="244"/>
      <c r="Q4079" s="244"/>
      <c r="R4079" s="244"/>
      <c r="S4079" s="244"/>
      <c r="T4079" s="244"/>
      <c r="U4079" s="244"/>
      <c r="V4079" s="244"/>
      <c r="W4079" s="244"/>
      <c r="X4079" s="244"/>
      <c r="Y4079" s="244"/>
      <c r="Z4079" s="244"/>
      <c r="AA4079" s="244"/>
      <c r="AB4079" s="244"/>
    </row>
    <row r="4080" spans="16:28" x14ac:dyDescent="0.25">
      <c r="P4080" s="244"/>
      <c r="Q4080" s="244"/>
      <c r="R4080" s="244"/>
      <c r="S4080" s="244"/>
      <c r="T4080" s="244"/>
      <c r="U4080" s="244"/>
      <c r="V4080" s="244"/>
      <c r="W4080" s="244"/>
      <c r="X4080" s="244"/>
      <c r="Y4080" s="244"/>
      <c r="Z4080" s="244"/>
      <c r="AA4080" s="244"/>
      <c r="AB4080" s="244"/>
    </row>
    <row r="4081" spans="16:28" x14ac:dyDescent="0.25">
      <c r="P4081" s="244"/>
      <c r="Q4081" s="244"/>
      <c r="R4081" s="244"/>
      <c r="S4081" s="244"/>
      <c r="T4081" s="244"/>
      <c r="U4081" s="244"/>
      <c r="V4081" s="244"/>
      <c r="W4081" s="244"/>
      <c r="X4081" s="244"/>
      <c r="Y4081" s="244"/>
      <c r="Z4081" s="244"/>
      <c r="AA4081" s="244"/>
      <c r="AB4081" s="244"/>
    </row>
    <row r="4082" spans="16:28" x14ac:dyDescent="0.25">
      <c r="P4082" s="244"/>
      <c r="Q4082" s="244"/>
      <c r="R4082" s="244"/>
      <c r="S4082" s="244"/>
      <c r="T4082" s="244"/>
      <c r="U4082" s="244"/>
      <c r="V4082" s="244"/>
      <c r="W4082" s="244"/>
      <c r="X4082" s="244"/>
      <c r="Y4082" s="244"/>
      <c r="Z4082" s="244"/>
      <c r="AA4082" s="244"/>
      <c r="AB4082" s="244"/>
    </row>
    <row r="4083" spans="16:28" x14ac:dyDescent="0.25">
      <c r="P4083" s="244"/>
      <c r="Q4083" s="244"/>
      <c r="R4083" s="244"/>
      <c r="S4083" s="244"/>
      <c r="T4083" s="244"/>
      <c r="U4083" s="244"/>
      <c r="V4083" s="244"/>
      <c r="W4083" s="244"/>
      <c r="X4083" s="244"/>
      <c r="Y4083" s="244"/>
      <c r="Z4083" s="244"/>
      <c r="AA4083" s="244"/>
      <c r="AB4083" s="244"/>
    </row>
    <row r="4084" spans="16:28" x14ac:dyDescent="0.25">
      <c r="P4084" s="244"/>
      <c r="Q4084" s="244"/>
      <c r="R4084" s="244"/>
      <c r="S4084" s="244"/>
      <c r="T4084" s="244"/>
      <c r="U4084" s="244"/>
      <c r="V4084" s="244"/>
      <c r="W4084" s="244"/>
      <c r="X4084" s="244"/>
      <c r="Y4084" s="244"/>
      <c r="Z4084" s="244"/>
      <c r="AA4084" s="244"/>
      <c r="AB4084" s="244"/>
    </row>
    <row r="4085" spans="16:28" x14ac:dyDescent="0.25">
      <c r="P4085" s="244"/>
      <c r="Q4085" s="244"/>
      <c r="R4085" s="244"/>
      <c r="S4085" s="244"/>
      <c r="T4085" s="244"/>
      <c r="U4085" s="244"/>
      <c r="V4085" s="244"/>
      <c r="W4085" s="244"/>
      <c r="X4085" s="244"/>
      <c r="Y4085" s="244"/>
      <c r="Z4085" s="244"/>
      <c r="AA4085" s="244"/>
      <c r="AB4085" s="244"/>
    </row>
    <row r="4086" spans="16:28" x14ac:dyDescent="0.25">
      <c r="P4086" s="244"/>
      <c r="Q4086" s="244"/>
      <c r="R4086" s="244"/>
      <c r="S4086" s="244"/>
      <c r="T4086" s="244"/>
      <c r="U4086" s="244"/>
      <c r="V4086" s="244"/>
      <c r="W4086" s="244"/>
      <c r="X4086" s="244"/>
      <c r="Y4086" s="244"/>
      <c r="Z4086" s="244"/>
      <c r="AA4086" s="244"/>
      <c r="AB4086" s="244"/>
    </row>
    <row r="4087" spans="16:28" x14ac:dyDescent="0.25">
      <c r="P4087" s="244"/>
      <c r="Q4087" s="244"/>
      <c r="R4087" s="244"/>
      <c r="S4087" s="244"/>
      <c r="T4087" s="244"/>
      <c r="U4087" s="244"/>
      <c r="V4087" s="244"/>
      <c r="W4087" s="244"/>
      <c r="X4087" s="244"/>
      <c r="Y4087" s="244"/>
      <c r="Z4087" s="244"/>
      <c r="AA4087" s="244"/>
      <c r="AB4087" s="244"/>
    </row>
    <row r="4088" spans="16:28" x14ac:dyDescent="0.25">
      <c r="P4088" s="244"/>
      <c r="Q4088" s="244"/>
      <c r="R4088" s="244"/>
      <c r="S4088" s="244"/>
      <c r="T4088" s="244"/>
      <c r="U4088" s="244"/>
      <c r="V4088" s="244"/>
      <c r="W4088" s="244"/>
      <c r="X4088" s="244"/>
      <c r="Y4088" s="244"/>
      <c r="Z4088" s="244"/>
      <c r="AA4088" s="244"/>
      <c r="AB4088" s="244"/>
    </row>
    <row r="4089" spans="16:28" x14ac:dyDescent="0.25">
      <c r="P4089" s="244"/>
      <c r="Q4089" s="244"/>
      <c r="R4089" s="244"/>
      <c r="S4089" s="244"/>
      <c r="T4089" s="244"/>
      <c r="U4089" s="244"/>
      <c r="V4089" s="244"/>
      <c r="W4089" s="244"/>
      <c r="X4089" s="244"/>
      <c r="Y4089" s="244"/>
      <c r="Z4089" s="244"/>
      <c r="AA4089" s="244"/>
      <c r="AB4089" s="244"/>
    </row>
    <row r="4090" spans="16:28" x14ac:dyDescent="0.25">
      <c r="P4090" s="244"/>
      <c r="Q4090" s="244"/>
      <c r="R4090" s="244"/>
      <c r="S4090" s="244"/>
      <c r="T4090" s="244"/>
      <c r="U4090" s="244"/>
      <c r="V4090" s="244"/>
      <c r="W4090" s="244"/>
      <c r="X4090" s="244"/>
      <c r="Y4090" s="244"/>
      <c r="Z4090" s="244"/>
      <c r="AA4090" s="244"/>
      <c r="AB4090" s="244"/>
    </row>
    <row r="4091" spans="16:28" x14ac:dyDescent="0.25">
      <c r="P4091" s="244"/>
      <c r="Q4091" s="244"/>
      <c r="R4091" s="244"/>
      <c r="S4091" s="244"/>
      <c r="T4091" s="244"/>
      <c r="U4091" s="244"/>
      <c r="V4091" s="244"/>
      <c r="W4091" s="244"/>
      <c r="X4091" s="244"/>
      <c r="Y4091" s="244"/>
      <c r="Z4091" s="244"/>
      <c r="AA4091" s="244"/>
      <c r="AB4091" s="244"/>
    </row>
    <row r="4092" spans="16:28" x14ac:dyDescent="0.25">
      <c r="P4092" s="244"/>
      <c r="Q4092" s="244"/>
      <c r="R4092" s="244"/>
      <c r="S4092" s="244"/>
      <c r="T4092" s="244"/>
      <c r="U4092" s="244"/>
      <c r="V4092" s="244"/>
      <c r="W4092" s="244"/>
      <c r="X4092" s="244"/>
      <c r="Y4092" s="244"/>
      <c r="Z4092" s="244"/>
      <c r="AA4092" s="244"/>
      <c r="AB4092" s="244"/>
    </row>
    <row r="4093" spans="16:28" x14ac:dyDescent="0.25">
      <c r="P4093" s="244"/>
      <c r="Q4093" s="244"/>
      <c r="R4093" s="244"/>
      <c r="S4093" s="244"/>
      <c r="T4093" s="244"/>
      <c r="U4093" s="244"/>
      <c r="V4093" s="244"/>
      <c r="W4093" s="244"/>
      <c r="X4093" s="244"/>
      <c r="Y4093" s="244"/>
      <c r="Z4093" s="244"/>
      <c r="AA4093" s="244"/>
      <c r="AB4093" s="244"/>
    </row>
    <row r="4094" spans="16:28" x14ac:dyDescent="0.25">
      <c r="P4094" s="244"/>
      <c r="Q4094" s="244"/>
      <c r="R4094" s="244"/>
      <c r="S4094" s="244"/>
      <c r="T4094" s="244"/>
      <c r="U4094" s="244"/>
      <c r="V4094" s="244"/>
      <c r="W4094" s="244"/>
      <c r="X4094" s="244"/>
      <c r="Y4094" s="244"/>
      <c r="Z4094" s="244"/>
      <c r="AA4094" s="244"/>
      <c r="AB4094" s="244"/>
    </row>
    <row r="4095" spans="16:28" x14ac:dyDescent="0.25">
      <c r="P4095" s="244"/>
      <c r="Q4095" s="244"/>
      <c r="R4095" s="244"/>
      <c r="S4095" s="244"/>
      <c r="T4095" s="244"/>
      <c r="U4095" s="244"/>
      <c r="V4095" s="244"/>
      <c r="W4095" s="244"/>
      <c r="X4095" s="244"/>
      <c r="Y4095" s="244"/>
      <c r="Z4095" s="244"/>
      <c r="AA4095" s="244"/>
      <c r="AB4095" s="244"/>
    </row>
    <row r="4096" spans="16:28" x14ac:dyDescent="0.25">
      <c r="P4096" s="244"/>
      <c r="Q4096" s="244"/>
      <c r="R4096" s="244"/>
      <c r="S4096" s="244"/>
      <c r="T4096" s="244"/>
      <c r="U4096" s="244"/>
      <c r="V4096" s="244"/>
      <c r="W4096" s="244"/>
      <c r="X4096" s="244"/>
      <c r="Y4096" s="244"/>
      <c r="Z4096" s="244"/>
      <c r="AA4096" s="244"/>
      <c r="AB4096" s="244"/>
    </row>
    <row r="4097" spans="16:28" x14ac:dyDescent="0.25">
      <c r="P4097" s="244"/>
      <c r="Q4097" s="244"/>
      <c r="R4097" s="244"/>
      <c r="S4097" s="244"/>
      <c r="T4097" s="244"/>
      <c r="U4097" s="244"/>
      <c r="V4097" s="244"/>
      <c r="W4097" s="244"/>
      <c r="X4097" s="244"/>
      <c r="Y4097" s="244"/>
      <c r="Z4097" s="244"/>
      <c r="AA4097" s="244"/>
      <c r="AB4097" s="244"/>
    </row>
    <row r="4098" spans="16:28" x14ac:dyDescent="0.25">
      <c r="P4098" s="244"/>
      <c r="Q4098" s="244"/>
      <c r="R4098" s="244"/>
      <c r="S4098" s="244"/>
      <c r="T4098" s="244"/>
      <c r="U4098" s="244"/>
      <c r="V4098" s="244"/>
      <c r="W4098" s="244"/>
      <c r="X4098" s="244"/>
      <c r="Y4098" s="244"/>
      <c r="Z4098" s="244"/>
      <c r="AA4098" s="244"/>
      <c r="AB4098" s="244"/>
    </row>
    <row r="4099" spans="16:28" x14ac:dyDescent="0.25">
      <c r="P4099" s="244"/>
      <c r="Q4099" s="244"/>
      <c r="R4099" s="244"/>
      <c r="S4099" s="244"/>
      <c r="T4099" s="244"/>
      <c r="U4099" s="244"/>
      <c r="V4099" s="244"/>
      <c r="W4099" s="244"/>
      <c r="X4099" s="244"/>
      <c r="Y4099" s="244"/>
      <c r="Z4099" s="244"/>
      <c r="AA4099" s="244"/>
      <c r="AB4099" s="244"/>
    </row>
    <row r="4100" spans="16:28" x14ac:dyDescent="0.25">
      <c r="P4100" s="244"/>
      <c r="Q4100" s="244"/>
      <c r="R4100" s="244"/>
      <c r="S4100" s="244"/>
      <c r="T4100" s="244"/>
      <c r="U4100" s="244"/>
      <c r="V4100" s="244"/>
      <c r="W4100" s="244"/>
      <c r="X4100" s="244"/>
      <c r="Y4100" s="244"/>
      <c r="Z4100" s="244"/>
      <c r="AA4100" s="244"/>
      <c r="AB4100" s="244"/>
    </row>
    <row r="4101" spans="16:28" x14ac:dyDescent="0.25">
      <c r="P4101" s="244"/>
      <c r="Q4101" s="244"/>
      <c r="R4101" s="244"/>
      <c r="S4101" s="244"/>
      <c r="T4101" s="244"/>
      <c r="U4101" s="244"/>
      <c r="V4101" s="244"/>
      <c r="W4101" s="244"/>
      <c r="X4101" s="244"/>
      <c r="Y4101" s="244"/>
      <c r="Z4101" s="244"/>
      <c r="AA4101" s="244"/>
      <c r="AB4101" s="244"/>
    </row>
    <row r="4102" spans="16:28" x14ac:dyDescent="0.25">
      <c r="P4102" s="244"/>
      <c r="Q4102" s="244"/>
      <c r="R4102" s="244"/>
      <c r="S4102" s="244"/>
      <c r="T4102" s="244"/>
      <c r="U4102" s="244"/>
      <c r="V4102" s="244"/>
      <c r="W4102" s="244"/>
      <c r="X4102" s="244"/>
      <c r="Y4102" s="244"/>
      <c r="Z4102" s="244"/>
      <c r="AA4102" s="244"/>
      <c r="AB4102" s="244"/>
    </row>
    <row r="4103" spans="16:28" x14ac:dyDescent="0.25">
      <c r="P4103" s="244"/>
      <c r="Q4103" s="244"/>
      <c r="R4103" s="244"/>
      <c r="S4103" s="244"/>
      <c r="T4103" s="244"/>
      <c r="U4103" s="244"/>
      <c r="V4103" s="244"/>
      <c r="W4103" s="244"/>
      <c r="X4103" s="244"/>
      <c r="Y4103" s="244"/>
      <c r="Z4103" s="244"/>
      <c r="AA4103" s="244"/>
      <c r="AB4103" s="244"/>
    </row>
    <row r="4104" spans="16:28" x14ac:dyDescent="0.25">
      <c r="P4104" s="244"/>
      <c r="Q4104" s="244"/>
      <c r="R4104" s="244"/>
      <c r="S4104" s="244"/>
      <c r="T4104" s="244"/>
      <c r="U4104" s="244"/>
      <c r="V4104" s="244"/>
      <c r="W4104" s="244"/>
      <c r="X4104" s="244"/>
      <c r="Y4104" s="244"/>
      <c r="Z4104" s="244"/>
      <c r="AA4104" s="244"/>
      <c r="AB4104" s="244"/>
    </row>
    <row r="4105" spans="16:28" x14ac:dyDescent="0.25">
      <c r="P4105" s="244"/>
      <c r="Q4105" s="244"/>
      <c r="R4105" s="244"/>
      <c r="S4105" s="244"/>
      <c r="T4105" s="244"/>
      <c r="U4105" s="244"/>
      <c r="V4105" s="244"/>
      <c r="W4105" s="244"/>
      <c r="X4105" s="244"/>
      <c r="Y4105" s="244"/>
      <c r="Z4105" s="244"/>
      <c r="AA4105" s="244"/>
      <c r="AB4105" s="244"/>
    </row>
    <row r="4106" spans="16:28" x14ac:dyDescent="0.25">
      <c r="P4106" s="244"/>
      <c r="Q4106" s="244"/>
      <c r="R4106" s="244"/>
      <c r="S4106" s="244"/>
      <c r="T4106" s="244"/>
      <c r="U4106" s="244"/>
      <c r="V4106" s="244"/>
      <c r="W4106" s="244"/>
      <c r="X4106" s="244"/>
      <c r="Y4106" s="244"/>
      <c r="Z4106" s="244"/>
      <c r="AA4106" s="244"/>
      <c r="AB4106" s="244"/>
    </row>
    <row r="4107" spans="16:28" x14ac:dyDescent="0.25">
      <c r="P4107" s="244"/>
      <c r="Q4107" s="244"/>
      <c r="R4107" s="244"/>
      <c r="S4107" s="244"/>
      <c r="T4107" s="244"/>
      <c r="U4107" s="244"/>
      <c r="V4107" s="244"/>
      <c r="W4107" s="244"/>
      <c r="X4107" s="244"/>
      <c r="Y4107" s="244"/>
      <c r="Z4107" s="244"/>
      <c r="AA4107" s="244"/>
      <c r="AB4107" s="244"/>
    </row>
    <row r="4108" spans="16:28" x14ac:dyDescent="0.25">
      <c r="P4108" s="244"/>
      <c r="Q4108" s="244"/>
      <c r="R4108" s="244"/>
      <c r="S4108" s="244"/>
      <c r="T4108" s="244"/>
      <c r="U4108" s="244"/>
      <c r="V4108" s="244"/>
      <c r="W4108" s="244"/>
      <c r="X4108" s="244"/>
      <c r="Y4108" s="244"/>
      <c r="Z4108" s="244"/>
      <c r="AA4108" s="244"/>
      <c r="AB4108" s="244"/>
    </row>
    <row r="4109" spans="16:28" x14ac:dyDescent="0.25">
      <c r="P4109" s="244"/>
      <c r="Q4109" s="244"/>
      <c r="R4109" s="244"/>
      <c r="S4109" s="244"/>
      <c r="T4109" s="244"/>
      <c r="U4109" s="244"/>
      <c r="V4109" s="244"/>
      <c r="W4109" s="244"/>
      <c r="X4109" s="244"/>
      <c r="Y4109" s="244"/>
      <c r="Z4109" s="244"/>
      <c r="AA4109" s="244"/>
      <c r="AB4109" s="244"/>
    </row>
    <row r="4110" spans="16:28" x14ac:dyDescent="0.25">
      <c r="P4110" s="244"/>
      <c r="Q4110" s="244"/>
      <c r="R4110" s="244"/>
      <c r="S4110" s="244"/>
      <c r="T4110" s="244"/>
      <c r="U4110" s="244"/>
      <c r="V4110" s="244"/>
      <c r="W4110" s="244"/>
      <c r="X4110" s="244"/>
      <c r="Y4110" s="244"/>
      <c r="Z4110" s="244"/>
      <c r="AA4110" s="244"/>
      <c r="AB4110" s="244"/>
    </row>
    <row r="4111" spans="16:28" x14ac:dyDescent="0.25">
      <c r="P4111" s="244"/>
      <c r="Q4111" s="244"/>
      <c r="R4111" s="244"/>
      <c r="S4111" s="244"/>
      <c r="T4111" s="244"/>
      <c r="U4111" s="244"/>
      <c r="V4111" s="244"/>
      <c r="W4111" s="244"/>
      <c r="X4111" s="244"/>
      <c r="Y4111" s="244"/>
      <c r="Z4111" s="244"/>
      <c r="AA4111" s="244"/>
      <c r="AB4111" s="244"/>
    </row>
    <row r="4112" spans="16:28" x14ac:dyDescent="0.25">
      <c r="P4112" s="244"/>
      <c r="Q4112" s="244"/>
      <c r="R4112" s="244"/>
      <c r="S4112" s="244"/>
      <c r="T4112" s="244"/>
      <c r="U4112" s="244"/>
      <c r="V4112" s="244"/>
      <c r="W4112" s="244"/>
      <c r="X4112" s="244"/>
      <c r="Y4112" s="244"/>
      <c r="Z4112" s="244"/>
      <c r="AA4112" s="244"/>
      <c r="AB4112" s="244"/>
    </row>
    <row r="4113" spans="16:28" x14ac:dyDescent="0.25">
      <c r="P4113" s="244"/>
      <c r="Q4113" s="244"/>
      <c r="R4113" s="244"/>
      <c r="S4113" s="244"/>
      <c r="T4113" s="244"/>
      <c r="U4113" s="244"/>
      <c r="V4113" s="244"/>
      <c r="W4113" s="244"/>
      <c r="X4113" s="244"/>
      <c r="Y4113" s="244"/>
      <c r="Z4113" s="244"/>
      <c r="AA4113" s="244"/>
      <c r="AB4113" s="244"/>
    </row>
    <row r="4114" spans="16:28" x14ac:dyDescent="0.25">
      <c r="P4114" s="244"/>
      <c r="Q4114" s="244"/>
      <c r="R4114" s="244"/>
      <c r="S4114" s="244"/>
      <c r="T4114" s="244"/>
      <c r="U4114" s="244"/>
      <c r="V4114" s="244"/>
      <c r="W4114" s="244"/>
      <c r="X4114" s="244"/>
      <c r="Y4114" s="244"/>
      <c r="Z4114" s="244"/>
      <c r="AA4114" s="244"/>
      <c r="AB4114" s="244"/>
    </row>
    <row r="4115" spans="16:28" x14ac:dyDescent="0.25">
      <c r="P4115" s="244"/>
      <c r="Q4115" s="244"/>
      <c r="R4115" s="244"/>
      <c r="S4115" s="244"/>
      <c r="T4115" s="244"/>
      <c r="U4115" s="244"/>
      <c r="V4115" s="244"/>
      <c r="W4115" s="244"/>
      <c r="X4115" s="244"/>
      <c r="Y4115" s="244"/>
      <c r="Z4115" s="244"/>
      <c r="AA4115" s="244"/>
      <c r="AB4115" s="244"/>
    </row>
    <row r="4116" spans="16:28" x14ac:dyDescent="0.25">
      <c r="P4116" s="244"/>
      <c r="Q4116" s="244"/>
      <c r="R4116" s="244"/>
      <c r="S4116" s="244"/>
      <c r="T4116" s="244"/>
      <c r="U4116" s="244"/>
      <c r="V4116" s="244"/>
      <c r="W4116" s="244"/>
      <c r="X4116" s="244"/>
      <c r="Y4116" s="244"/>
      <c r="Z4116" s="244"/>
      <c r="AA4116" s="244"/>
      <c r="AB4116" s="244"/>
    </row>
    <row r="4117" spans="16:28" x14ac:dyDescent="0.25">
      <c r="P4117" s="244"/>
      <c r="Q4117" s="244"/>
      <c r="R4117" s="244"/>
      <c r="S4117" s="244"/>
      <c r="T4117" s="244"/>
      <c r="U4117" s="244"/>
      <c r="V4117" s="244"/>
      <c r="W4117" s="244"/>
      <c r="X4117" s="244"/>
      <c r="Y4117" s="244"/>
      <c r="Z4117" s="244"/>
      <c r="AA4117" s="244"/>
      <c r="AB4117" s="244"/>
    </row>
    <row r="4118" spans="16:28" x14ac:dyDescent="0.25">
      <c r="P4118" s="244"/>
      <c r="Q4118" s="244"/>
      <c r="R4118" s="244"/>
      <c r="S4118" s="244"/>
      <c r="T4118" s="244"/>
      <c r="U4118" s="244"/>
      <c r="V4118" s="244"/>
      <c r="W4118" s="244"/>
      <c r="X4118" s="244"/>
      <c r="Y4118" s="244"/>
      <c r="Z4118" s="244"/>
      <c r="AA4118" s="244"/>
      <c r="AB4118" s="244"/>
    </row>
    <row r="4119" spans="16:28" x14ac:dyDescent="0.25">
      <c r="P4119" s="244"/>
      <c r="Q4119" s="244"/>
      <c r="R4119" s="244"/>
      <c r="S4119" s="244"/>
      <c r="T4119" s="244"/>
      <c r="U4119" s="244"/>
      <c r="V4119" s="244"/>
      <c r="W4119" s="244"/>
      <c r="X4119" s="244"/>
      <c r="Y4119" s="244"/>
      <c r="Z4119" s="244"/>
      <c r="AA4119" s="244"/>
      <c r="AB4119" s="244"/>
    </row>
    <row r="4120" spans="16:28" x14ac:dyDescent="0.25">
      <c r="P4120" s="244"/>
      <c r="Q4120" s="244"/>
      <c r="R4120" s="244"/>
      <c r="S4120" s="244"/>
      <c r="T4120" s="244"/>
      <c r="U4120" s="244"/>
      <c r="V4120" s="244"/>
      <c r="W4120" s="244"/>
      <c r="X4120" s="244"/>
      <c r="Y4120" s="244"/>
      <c r="Z4120" s="244"/>
      <c r="AA4120" s="244"/>
      <c r="AB4120" s="244"/>
    </row>
    <row r="4121" spans="16:28" x14ac:dyDescent="0.25">
      <c r="P4121" s="244"/>
      <c r="Q4121" s="244"/>
      <c r="R4121" s="244"/>
      <c r="S4121" s="244"/>
      <c r="T4121" s="244"/>
      <c r="U4121" s="244"/>
      <c r="V4121" s="244"/>
      <c r="W4121" s="244"/>
      <c r="X4121" s="244"/>
      <c r="Y4121" s="244"/>
      <c r="Z4121" s="244"/>
      <c r="AA4121" s="244"/>
      <c r="AB4121" s="244"/>
    </row>
    <row r="4122" spans="16:28" x14ac:dyDescent="0.25">
      <c r="P4122" s="244"/>
      <c r="Q4122" s="244"/>
      <c r="R4122" s="244"/>
      <c r="S4122" s="244"/>
      <c r="T4122" s="244"/>
      <c r="U4122" s="244"/>
      <c r="V4122" s="244"/>
      <c r="W4122" s="244"/>
      <c r="X4122" s="244"/>
      <c r="Y4122" s="244"/>
      <c r="Z4122" s="244"/>
      <c r="AA4122" s="244"/>
      <c r="AB4122" s="244"/>
    </row>
    <row r="4123" spans="16:28" x14ac:dyDescent="0.25">
      <c r="P4123" s="244"/>
      <c r="Q4123" s="244"/>
      <c r="R4123" s="244"/>
      <c r="S4123" s="244"/>
      <c r="T4123" s="244"/>
      <c r="U4123" s="244"/>
      <c r="V4123" s="244"/>
      <c r="W4123" s="244"/>
      <c r="X4123" s="244"/>
      <c r="Y4123" s="244"/>
      <c r="Z4123" s="244"/>
      <c r="AA4123" s="244"/>
      <c r="AB4123" s="244"/>
    </row>
    <row r="4124" spans="16:28" x14ac:dyDescent="0.25">
      <c r="P4124" s="244"/>
      <c r="Q4124" s="244"/>
      <c r="R4124" s="244"/>
      <c r="S4124" s="244"/>
      <c r="T4124" s="244"/>
      <c r="U4124" s="244"/>
      <c r="V4124" s="244"/>
      <c r="W4124" s="244"/>
      <c r="X4124" s="244"/>
      <c r="Y4124" s="244"/>
      <c r="Z4124" s="244"/>
      <c r="AA4124" s="244"/>
      <c r="AB4124" s="244"/>
    </row>
    <row r="4125" spans="16:28" x14ac:dyDescent="0.25">
      <c r="P4125" s="244"/>
      <c r="Q4125" s="244"/>
      <c r="R4125" s="244"/>
      <c r="S4125" s="244"/>
      <c r="T4125" s="244"/>
      <c r="U4125" s="244"/>
      <c r="V4125" s="244"/>
      <c r="W4125" s="244"/>
      <c r="X4125" s="244"/>
      <c r="Y4125" s="244"/>
      <c r="Z4125" s="244"/>
      <c r="AA4125" s="244"/>
      <c r="AB4125" s="244"/>
    </row>
    <row r="4126" spans="16:28" x14ac:dyDescent="0.25">
      <c r="P4126" s="244"/>
      <c r="Q4126" s="244"/>
      <c r="R4126" s="244"/>
      <c r="S4126" s="244"/>
      <c r="T4126" s="244"/>
      <c r="U4126" s="244"/>
      <c r="V4126" s="244"/>
      <c r="W4126" s="244"/>
      <c r="X4126" s="244"/>
      <c r="Y4126" s="244"/>
      <c r="Z4126" s="244"/>
      <c r="AA4126" s="244"/>
      <c r="AB4126" s="244"/>
    </row>
    <row r="4127" spans="16:28" x14ac:dyDescent="0.25">
      <c r="P4127" s="244"/>
      <c r="Q4127" s="244"/>
      <c r="R4127" s="244"/>
      <c r="S4127" s="244"/>
      <c r="T4127" s="244"/>
      <c r="U4127" s="244"/>
      <c r="V4127" s="244"/>
      <c r="W4127" s="244"/>
      <c r="X4127" s="244"/>
      <c r="Y4127" s="244"/>
      <c r="Z4127" s="244"/>
      <c r="AA4127" s="244"/>
      <c r="AB4127" s="244"/>
    </row>
    <row r="4128" spans="16:28" x14ac:dyDescent="0.25">
      <c r="P4128" s="244"/>
      <c r="Q4128" s="244"/>
      <c r="R4128" s="244"/>
      <c r="S4128" s="244"/>
      <c r="T4128" s="244"/>
      <c r="U4128" s="244"/>
      <c r="V4128" s="244"/>
      <c r="W4128" s="244"/>
      <c r="X4128" s="244"/>
      <c r="Y4128" s="244"/>
      <c r="Z4128" s="244"/>
      <c r="AA4128" s="244"/>
      <c r="AB4128" s="244"/>
    </row>
    <row r="4129" spans="16:28" x14ac:dyDescent="0.25">
      <c r="P4129" s="244"/>
      <c r="Q4129" s="244"/>
      <c r="R4129" s="244"/>
      <c r="S4129" s="244"/>
      <c r="T4129" s="244"/>
      <c r="U4129" s="244"/>
      <c r="V4129" s="244"/>
      <c r="W4129" s="244"/>
      <c r="X4129" s="244"/>
      <c r="Y4129" s="244"/>
      <c r="Z4129" s="244"/>
      <c r="AA4129" s="244"/>
      <c r="AB4129" s="244"/>
    </row>
    <row r="4130" spans="16:28" x14ac:dyDescent="0.25">
      <c r="P4130" s="244"/>
      <c r="Q4130" s="244"/>
      <c r="R4130" s="244"/>
      <c r="S4130" s="244"/>
      <c r="T4130" s="244"/>
      <c r="U4130" s="244"/>
      <c r="V4130" s="244"/>
      <c r="W4130" s="244"/>
      <c r="X4130" s="244"/>
      <c r="Y4130" s="244"/>
      <c r="Z4130" s="244"/>
      <c r="AA4130" s="244"/>
      <c r="AB4130" s="244"/>
    </row>
    <row r="4131" spans="16:28" x14ac:dyDescent="0.25">
      <c r="P4131" s="244"/>
      <c r="Q4131" s="244"/>
      <c r="R4131" s="244"/>
      <c r="S4131" s="244"/>
      <c r="T4131" s="244"/>
      <c r="U4131" s="244"/>
      <c r="V4131" s="244"/>
      <c r="W4131" s="244"/>
      <c r="X4131" s="244"/>
      <c r="Y4131" s="244"/>
      <c r="Z4131" s="244"/>
      <c r="AA4131" s="244"/>
      <c r="AB4131" s="244"/>
    </row>
    <row r="4132" spans="16:28" x14ac:dyDescent="0.25">
      <c r="P4132" s="244"/>
      <c r="Q4132" s="244"/>
      <c r="R4132" s="244"/>
      <c r="S4132" s="244"/>
      <c r="T4132" s="244"/>
      <c r="U4132" s="244"/>
      <c r="V4132" s="244"/>
      <c r="W4132" s="244"/>
      <c r="X4132" s="244"/>
      <c r="Y4132" s="244"/>
      <c r="Z4132" s="244"/>
      <c r="AA4132" s="244"/>
      <c r="AB4132" s="244"/>
    </row>
    <row r="4133" spans="16:28" x14ac:dyDescent="0.25">
      <c r="P4133" s="244"/>
      <c r="Q4133" s="244"/>
      <c r="R4133" s="244"/>
      <c r="S4133" s="244"/>
      <c r="T4133" s="244"/>
      <c r="U4133" s="244"/>
      <c r="V4133" s="244"/>
      <c r="W4133" s="244"/>
      <c r="X4133" s="244"/>
      <c r="Y4133" s="244"/>
      <c r="Z4133" s="244"/>
      <c r="AA4133" s="244"/>
      <c r="AB4133" s="244"/>
    </row>
    <row r="4134" spans="16:28" x14ac:dyDescent="0.25">
      <c r="P4134" s="244"/>
      <c r="Q4134" s="244"/>
      <c r="R4134" s="244"/>
      <c r="S4134" s="244"/>
      <c r="T4134" s="244"/>
      <c r="U4134" s="244"/>
      <c r="V4134" s="244"/>
      <c r="W4134" s="244"/>
      <c r="X4134" s="244"/>
      <c r="Y4134" s="244"/>
      <c r="Z4134" s="244"/>
      <c r="AA4134" s="244"/>
      <c r="AB4134" s="244"/>
    </row>
    <row r="4135" spans="16:28" x14ac:dyDescent="0.25">
      <c r="P4135" s="244"/>
      <c r="Q4135" s="244"/>
      <c r="R4135" s="244"/>
      <c r="S4135" s="244"/>
      <c r="T4135" s="244"/>
      <c r="U4135" s="244"/>
      <c r="V4135" s="244"/>
      <c r="W4135" s="244"/>
      <c r="X4135" s="244"/>
      <c r="Y4135" s="244"/>
      <c r="Z4135" s="244"/>
      <c r="AA4135" s="244"/>
      <c r="AB4135" s="244"/>
    </row>
    <row r="4136" spans="16:28" x14ac:dyDescent="0.25">
      <c r="P4136" s="244"/>
      <c r="Q4136" s="244"/>
      <c r="R4136" s="244"/>
      <c r="S4136" s="244"/>
      <c r="T4136" s="244"/>
      <c r="U4136" s="244"/>
      <c r="V4136" s="244"/>
      <c r="W4136" s="244"/>
      <c r="X4136" s="244"/>
      <c r="Y4136" s="244"/>
      <c r="Z4136" s="244"/>
      <c r="AA4136" s="244"/>
      <c r="AB4136" s="244"/>
    </row>
    <row r="4137" spans="16:28" x14ac:dyDescent="0.25">
      <c r="P4137" s="244"/>
      <c r="Q4137" s="244"/>
      <c r="R4137" s="244"/>
      <c r="S4137" s="244"/>
      <c r="T4137" s="244"/>
      <c r="U4137" s="244"/>
      <c r="V4137" s="244"/>
      <c r="W4137" s="244"/>
      <c r="X4137" s="244"/>
      <c r="Y4137" s="244"/>
      <c r="Z4137" s="244"/>
      <c r="AA4137" s="244"/>
      <c r="AB4137" s="244"/>
    </row>
    <row r="4138" spans="16:28" x14ac:dyDescent="0.25">
      <c r="P4138" s="244"/>
      <c r="Q4138" s="244"/>
      <c r="R4138" s="244"/>
      <c r="S4138" s="244"/>
      <c r="T4138" s="244"/>
      <c r="U4138" s="244"/>
      <c r="V4138" s="244"/>
      <c r="W4138" s="244"/>
      <c r="X4138" s="244"/>
      <c r="Y4138" s="244"/>
      <c r="Z4138" s="244"/>
      <c r="AA4138" s="244"/>
      <c r="AB4138" s="244"/>
    </row>
    <row r="4139" spans="16:28" x14ac:dyDescent="0.25">
      <c r="P4139" s="244"/>
      <c r="Q4139" s="244"/>
      <c r="R4139" s="244"/>
      <c r="S4139" s="244"/>
      <c r="T4139" s="244"/>
      <c r="U4139" s="244"/>
      <c r="V4139" s="244"/>
      <c r="W4139" s="244"/>
      <c r="X4139" s="244"/>
      <c r="Y4139" s="244"/>
      <c r="Z4139" s="244"/>
      <c r="AA4139" s="244"/>
      <c r="AB4139" s="244"/>
    </row>
    <row r="4140" spans="16:28" x14ac:dyDescent="0.25">
      <c r="P4140" s="244"/>
      <c r="Q4140" s="244"/>
      <c r="R4140" s="244"/>
      <c r="S4140" s="244"/>
      <c r="T4140" s="244"/>
      <c r="U4140" s="244"/>
      <c r="V4140" s="244"/>
      <c r="W4140" s="244"/>
      <c r="X4140" s="244"/>
      <c r="Y4140" s="244"/>
      <c r="Z4140" s="244"/>
      <c r="AA4140" s="244"/>
      <c r="AB4140" s="244"/>
    </row>
    <row r="4141" spans="16:28" x14ac:dyDescent="0.25">
      <c r="P4141" s="244"/>
      <c r="Q4141" s="244"/>
      <c r="R4141" s="244"/>
      <c r="S4141" s="244"/>
      <c r="T4141" s="244"/>
      <c r="U4141" s="244"/>
      <c r="V4141" s="244"/>
      <c r="W4141" s="244"/>
      <c r="X4141" s="244"/>
      <c r="Y4141" s="244"/>
      <c r="Z4141" s="244"/>
      <c r="AA4141" s="244"/>
      <c r="AB4141" s="244"/>
    </row>
    <row r="4142" spans="16:28" x14ac:dyDescent="0.25">
      <c r="P4142" s="244"/>
      <c r="Q4142" s="244"/>
      <c r="R4142" s="244"/>
      <c r="S4142" s="244"/>
      <c r="T4142" s="244"/>
      <c r="U4142" s="244"/>
      <c r="V4142" s="244"/>
      <c r="W4142" s="244"/>
      <c r="X4142" s="244"/>
      <c r="Y4142" s="244"/>
      <c r="Z4142" s="244"/>
      <c r="AA4142" s="244"/>
      <c r="AB4142" s="244"/>
    </row>
    <row r="4143" spans="16:28" x14ac:dyDescent="0.25">
      <c r="P4143" s="244"/>
      <c r="Q4143" s="244"/>
      <c r="R4143" s="244"/>
      <c r="S4143" s="244"/>
      <c r="T4143" s="244"/>
      <c r="U4143" s="244"/>
      <c r="V4143" s="244"/>
      <c r="W4143" s="244"/>
      <c r="X4143" s="244"/>
      <c r="Y4143" s="244"/>
      <c r="Z4143" s="244"/>
      <c r="AA4143" s="244"/>
      <c r="AB4143" s="244"/>
    </row>
    <row r="4144" spans="16:28" x14ac:dyDescent="0.25">
      <c r="P4144" s="244"/>
      <c r="Q4144" s="244"/>
      <c r="R4144" s="244"/>
      <c r="S4144" s="244"/>
      <c r="T4144" s="244"/>
      <c r="U4144" s="244"/>
      <c r="V4144" s="244"/>
      <c r="W4144" s="244"/>
      <c r="X4144" s="244"/>
      <c r="Y4144" s="244"/>
      <c r="Z4144" s="244"/>
      <c r="AA4144" s="244"/>
      <c r="AB4144" s="244"/>
    </row>
    <row r="4145" spans="16:28" x14ac:dyDescent="0.25">
      <c r="P4145" s="244"/>
      <c r="Q4145" s="244"/>
      <c r="R4145" s="244"/>
      <c r="S4145" s="244"/>
      <c r="T4145" s="244"/>
      <c r="U4145" s="244"/>
      <c r="V4145" s="244"/>
      <c r="W4145" s="244"/>
      <c r="X4145" s="244"/>
      <c r="Y4145" s="244"/>
      <c r="Z4145" s="244"/>
      <c r="AA4145" s="244"/>
      <c r="AB4145" s="244"/>
    </row>
    <row r="4146" spans="16:28" x14ac:dyDescent="0.25">
      <c r="P4146" s="244"/>
      <c r="Q4146" s="244"/>
      <c r="R4146" s="244"/>
      <c r="S4146" s="244"/>
      <c r="T4146" s="244"/>
      <c r="U4146" s="244"/>
      <c r="V4146" s="244"/>
      <c r="W4146" s="244"/>
      <c r="X4146" s="244"/>
      <c r="Y4146" s="244"/>
      <c r="Z4146" s="244"/>
      <c r="AA4146" s="244"/>
      <c r="AB4146" s="244"/>
    </row>
    <row r="4147" spans="16:28" x14ac:dyDescent="0.25">
      <c r="P4147" s="244"/>
      <c r="Q4147" s="244"/>
      <c r="R4147" s="244"/>
      <c r="S4147" s="244"/>
      <c r="T4147" s="244"/>
      <c r="U4147" s="244"/>
      <c r="V4147" s="244"/>
      <c r="W4147" s="244"/>
      <c r="X4147" s="244"/>
      <c r="Y4147" s="244"/>
      <c r="Z4147" s="244"/>
      <c r="AA4147" s="244"/>
      <c r="AB4147" s="244"/>
    </row>
    <row r="4148" spans="16:28" x14ac:dyDescent="0.25">
      <c r="P4148" s="244"/>
      <c r="Q4148" s="244"/>
      <c r="R4148" s="244"/>
      <c r="S4148" s="244"/>
      <c r="T4148" s="244"/>
      <c r="U4148" s="244"/>
      <c r="V4148" s="244"/>
      <c r="W4148" s="244"/>
      <c r="X4148" s="244"/>
      <c r="Y4148" s="244"/>
      <c r="Z4148" s="244"/>
      <c r="AA4148" s="244"/>
      <c r="AB4148" s="244"/>
    </row>
    <row r="4149" spans="16:28" x14ac:dyDescent="0.25">
      <c r="P4149" s="244"/>
      <c r="Q4149" s="244"/>
      <c r="R4149" s="244"/>
      <c r="S4149" s="244"/>
      <c r="T4149" s="244"/>
      <c r="U4149" s="244"/>
      <c r="V4149" s="244"/>
      <c r="W4149" s="244"/>
      <c r="X4149" s="244"/>
      <c r="Y4149" s="244"/>
      <c r="Z4149" s="244"/>
      <c r="AA4149" s="244"/>
      <c r="AB4149" s="244"/>
    </row>
    <row r="4150" spans="16:28" x14ac:dyDescent="0.25">
      <c r="P4150" s="244"/>
      <c r="Q4150" s="244"/>
      <c r="R4150" s="244"/>
      <c r="S4150" s="244"/>
      <c r="T4150" s="244"/>
      <c r="U4150" s="244"/>
      <c r="V4150" s="244"/>
      <c r="W4150" s="244"/>
      <c r="X4150" s="244"/>
      <c r="Y4150" s="244"/>
      <c r="Z4150" s="244"/>
      <c r="AA4150" s="244"/>
      <c r="AB4150" s="244"/>
    </row>
    <row r="4151" spans="16:28" x14ac:dyDescent="0.25">
      <c r="P4151" s="244"/>
      <c r="Q4151" s="244"/>
      <c r="R4151" s="244"/>
      <c r="S4151" s="244"/>
      <c r="T4151" s="244"/>
      <c r="U4151" s="244"/>
      <c r="V4151" s="244"/>
      <c r="W4151" s="244"/>
      <c r="X4151" s="244"/>
      <c r="Y4151" s="244"/>
      <c r="Z4151" s="244"/>
      <c r="AA4151" s="244"/>
      <c r="AB4151" s="244"/>
    </row>
    <row r="4152" spans="16:28" x14ac:dyDescent="0.25">
      <c r="P4152" s="244"/>
      <c r="Q4152" s="244"/>
      <c r="R4152" s="244"/>
      <c r="S4152" s="244"/>
      <c r="T4152" s="244"/>
      <c r="U4152" s="244"/>
      <c r="V4152" s="244"/>
      <c r="W4152" s="244"/>
      <c r="X4152" s="244"/>
      <c r="Y4152" s="244"/>
      <c r="Z4152" s="244"/>
      <c r="AA4152" s="244"/>
      <c r="AB4152" s="244"/>
    </row>
    <row r="4153" spans="16:28" x14ac:dyDescent="0.25">
      <c r="P4153" s="244"/>
      <c r="Q4153" s="244"/>
      <c r="R4153" s="244"/>
      <c r="S4153" s="244"/>
      <c r="T4153" s="244"/>
      <c r="U4153" s="244"/>
      <c r="V4153" s="244"/>
      <c r="W4153" s="244"/>
      <c r="X4153" s="244"/>
      <c r="Y4153" s="244"/>
      <c r="Z4153" s="244"/>
      <c r="AA4153" s="244"/>
      <c r="AB4153" s="244"/>
    </row>
    <row r="4154" spans="16:28" x14ac:dyDescent="0.25">
      <c r="P4154" s="244"/>
      <c r="Q4154" s="244"/>
      <c r="R4154" s="244"/>
      <c r="S4154" s="244"/>
      <c r="T4154" s="244"/>
      <c r="U4154" s="244"/>
      <c r="V4154" s="244"/>
      <c r="W4154" s="244"/>
      <c r="X4154" s="244"/>
      <c r="Y4154" s="244"/>
      <c r="Z4154" s="244"/>
      <c r="AA4154" s="244"/>
      <c r="AB4154" s="244"/>
    </row>
    <row r="4155" spans="16:28" x14ac:dyDescent="0.25">
      <c r="P4155" s="244"/>
      <c r="Q4155" s="244"/>
      <c r="R4155" s="244"/>
      <c r="S4155" s="244"/>
      <c r="T4155" s="244"/>
      <c r="U4155" s="244"/>
      <c r="V4155" s="244"/>
      <c r="W4155" s="244"/>
      <c r="X4155" s="244"/>
      <c r="Y4155" s="244"/>
      <c r="Z4155" s="244"/>
      <c r="AA4155" s="244"/>
      <c r="AB4155" s="244"/>
    </row>
    <row r="4156" spans="16:28" x14ac:dyDescent="0.25">
      <c r="P4156" s="244"/>
      <c r="Q4156" s="244"/>
      <c r="R4156" s="244"/>
      <c r="S4156" s="244"/>
      <c r="T4156" s="244"/>
      <c r="U4156" s="244"/>
      <c r="V4156" s="244"/>
      <c r="W4156" s="244"/>
      <c r="X4156" s="244"/>
      <c r="Y4156" s="244"/>
      <c r="Z4156" s="244"/>
      <c r="AA4156" s="244"/>
      <c r="AB4156" s="244"/>
    </row>
    <row r="4157" spans="16:28" x14ac:dyDescent="0.25">
      <c r="P4157" s="244"/>
      <c r="Q4157" s="244"/>
      <c r="R4157" s="244"/>
      <c r="S4157" s="244"/>
      <c r="T4157" s="244"/>
      <c r="U4157" s="244"/>
      <c r="V4157" s="244"/>
      <c r="W4157" s="244"/>
      <c r="X4157" s="244"/>
      <c r="Y4157" s="244"/>
      <c r="Z4157" s="244"/>
      <c r="AA4157" s="244"/>
      <c r="AB4157" s="244"/>
    </row>
    <row r="4158" spans="16:28" x14ac:dyDescent="0.25">
      <c r="P4158" s="244"/>
      <c r="Q4158" s="244"/>
      <c r="R4158" s="244"/>
      <c r="S4158" s="244"/>
      <c r="T4158" s="244"/>
      <c r="U4158" s="244"/>
      <c r="V4158" s="244"/>
      <c r="W4158" s="244"/>
      <c r="X4158" s="244"/>
      <c r="Y4158" s="244"/>
      <c r="Z4158" s="244"/>
      <c r="AA4158" s="244"/>
      <c r="AB4158" s="244"/>
    </row>
    <row r="4159" spans="16:28" x14ac:dyDescent="0.25">
      <c r="P4159" s="244"/>
      <c r="Q4159" s="244"/>
      <c r="R4159" s="244"/>
      <c r="S4159" s="244"/>
      <c r="T4159" s="244"/>
      <c r="U4159" s="244"/>
      <c r="V4159" s="244"/>
      <c r="W4159" s="244"/>
      <c r="X4159" s="244"/>
      <c r="Y4159" s="244"/>
      <c r="Z4159" s="244"/>
      <c r="AA4159" s="244"/>
      <c r="AB4159" s="244"/>
    </row>
    <row r="4160" spans="16:28" x14ac:dyDescent="0.25">
      <c r="P4160" s="244"/>
      <c r="Q4160" s="244"/>
      <c r="R4160" s="244"/>
      <c r="S4160" s="244"/>
      <c r="T4160" s="244"/>
      <c r="U4160" s="244"/>
      <c r="V4160" s="244"/>
      <c r="W4160" s="244"/>
      <c r="X4160" s="244"/>
      <c r="Y4160" s="244"/>
      <c r="Z4160" s="244"/>
      <c r="AA4160" s="244"/>
      <c r="AB4160" s="244"/>
    </row>
    <row r="4161" spans="16:28" x14ac:dyDescent="0.25">
      <c r="P4161" s="244"/>
      <c r="Q4161" s="244"/>
      <c r="R4161" s="244"/>
      <c r="S4161" s="244"/>
      <c r="T4161" s="244"/>
      <c r="U4161" s="244"/>
      <c r="V4161" s="244"/>
      <c r="W4161" s="244"/>
      <c r="X4161" s="244"/>
      <c r="Y4161" s="244"/>
      <c r="Z4161" s="244"/>
      <c r="AA4161" s="244"/>
      <c r="AB4161" s="244"/>
    </row>
    <row r="4162" spans="16:28" x14ac:dyDescent="0.25">
      <c r="P4162" s="244"/>
      <c r="Q4162" s="244"/>
      <c r="R4162" s="244"/>
      <c r="S4162" s="244"/>
      <c r="T4162" s="244"/>
      <c r="U4162" s="244"/>
      <c r="V4162" s="244"/>
      <c r="W4162" s="244"/>
      <c r="X4162" s="244"/>
      <c r="Y4162" s="244"/>
      <c r="Z4162" s="244"/>
      <c r="AA4162" s="244"/>
      <c r="AB4162" s="244"/>
    </row>
    <row r="4163" spans="16:28" x14ac:dyDescent="0.25">
      <c r="P4163" s="244"/>
      <c r="Q4163" s="244"/>
      <c r="R4163" s="244"/>
      <c r="S4163" s="244"/>
      <c r="T4163" s="244"/>
      <c r="U4163" s="244"/>
      <c r="V4163" s="244"/>
      <c r="W4163" s="244"/>
      <c r="X4163" s="244"/>
      <c r="Y4163" s="244"/>
      <c r="Z4163" s="244"/>
      <c r="AA4163" s="244"/>
      <c r="AB4163" s="244"/>
    </row>
    <row r="4164" spans="16:28" x14ac:dyDescent="0.25">
      <c r="P4164" s="244"/>
      <c r="Q4164" s="244"/>
      <c r="R4164" s="244"/>
      <c r="S4164" s="244"/>
      <c r="T4164" s="244"/>
      <c r="U4164" s="244"/>
      <c r="V4164" s="244"/>
      <c r="W4164" s="244"/>
      <c r="X4164" s="244"/>
      <c r="Y4164" s="244"/>
      <c r="Z4164" s="244"/>
      <c r="AA4164" s="244"/>
      <c r="AB4164" s="244"/>
    </row>
    <row r="4165" spans="16:28" x14ac:dyDescent="0.25">
      <c r="P4165" s="244"/>
      <c r="Q4165" s="244"/>
      <c r="R4165" s="244"/>
      <c r="S4165" s="244"/>
      <c r="T4165" s="244"/>
      <c r="U4165" s="244"/>
      <c r="V4165" s="244"/>
      <c r="W4165" s="244"/>
      <c r="X4165" s="244"/>
      <c r="Y4165" s="244"/>
      <c r="Z4165" s="244"/>
      <c r="AA4165" s="244"/>
      <c r="AB4165" s="244"/>
    </row>
    <row r="4166" spans="16:28" x14ac:dyDescent="0.25">
      <c r="P4166" s="244"/>
      <c r="Q4166" s="244"/>
      <c r="R4166" s="244"/>
      <c r="S4166" s="244"/>
      <c r="T4166" s="244"/>
      <c r="U4166" s="244"/>
      <c r="V4166" s="244"/>
      <c r="W4166" s="244"/>
      <c r="X4166" s="244"/>
      <c r="Y4166" s="244"/>
      <c r="Z4166" s="244"/>
      <c r="AA4166" s="244"/>
      <c r="AB4166" s="244"/>
    </row>
    <row r="4167" spans="16:28" x14ac:dyDescent="0.25">
      <c r="P4167" s="244"/>
      <c r="Q4167" s="244"/>
      <c r="R4167" s="244"/>
      <c r="S4167" s="244"/>
      <c r="T4167" s="244"/>
      <c r="U4167" s="244"/>
      <c r="V4167" s="244"/>
      <c r="W4167" s="244"/>
      <c r="X4167" s="244"/>
      <c r="Y4167" s="244"/>
      <c r="Z4167" s="244"/>
      <c r="AA4167" s="244"/>
      <c r="AB4167" s="244"/>
    </row>
    <row r="4168" spans="16:28" x14ac:dyDescent="0.25">
      <c r="P4168" s="244"/>
      <c r="Q4168" s="244"/>
      <c r="R4168" s="244"/>
      <c r="S4168" s="244"/>
      <c r="T4168" s="244"/>
      <c r="U4168" s="244"/>
      <c r="V4168" s="244"/>
      <c r="W4168" s="244"/>
      <c r="X4168" s="244"/>
      <c r="Y4168" s="244"/>
      <c r="Z4168" s="244"/>
      <c r="AA4168" s="244"/>
      <c r="AB4168" s="244"/>
    </row>
    <row r="4169" spans="16:28" x14ac:dyDescent="0.25">
      <c r="P4169" s="244"/>
      <c r="Q4169" s="244"/>
      <c r="R4169" s="244"/>
      <c r="S4169" s="244"/>
      <c r="T4169" s="244"/>
      <c r="U4169" s="244"/>
      <c r="V4169" s="244"/>
      <c r="W4169" s="244"/>
      <c r="X4169" s="244"/>
      <c r="Y4169" s="244"/>
      <c r="Z4169" s="244"/>
      <c r="AA4169" s="244"/>
      <c r="AB4169" s="244"/>
    </row>
    <row r="4170" spans="16:28" x14ac:dyDescent="0.25">
      <c r="P4170" s="244"/>
      <c r="Q4170" s="244"/>
      <c r="R4170" s="244"/>
      <c r="S4170" s="244"/>
      <c r="T4170" s="244"/>
      <c r="U4170" s="244"/>
      <c r="V4170" s="244"/>
      <c r="W4170" s="244"/>
      <c r="X4170" s="244"/>
      <c r="Y4170" s="244"/>
      <c r="Z4170" s="244"/>
      <c r="AA4170" s="244"/>
      <c r="AB4170" s="244"/>
    </row>
    <row r="4171" spans="16:28" x14ac:dyDescent="0.25">
      <c r="P4171" s="244"/>
      <c r="Q4171" s="244"/>
      <c r="R4171" s="244"/>
      <c r="S4171" s="244"/>
      <c r="T4171" s="244"/>
      <c r="U4171" s="244"/>
      <c r="V4171" s="244"/>
      <c r="W4171" s="244"/>
      <c r="X4171" s="244"/>
      <c r="Y4171" s="244"/>
      <c r="Z4171" s="244"/>
      <c r="AA4171" s="244"/>
      <c r="AB4171" s="244"/>
    </row>
    <row r="4172" spans="16:28" x14ac:dyDescent="0.25">
      <c r="P4172" s="244"/>
      <c r="Q4172" s="244"/>
      <c r="R4172" s="244"/>
      <c r="S4172" s="244"/>
      <c r="T4172" s="244"/>
      <c r="U4172" s="244"/>
      <c r="V4172" s="244"/>
      <c r="W4172" s="244"/>
      <c r="X4172" s="244"/>
      <c r="Y4172" s="244"/>
      <c r="Z4172" s="244"/>
      <c r="AA4172" s="244"/>
      <c r="AB4172" s="244"/>
    </row>
    <row r="4173" spans="16:28" x14ac:dyDescent="0.25">
      <c r="P4173" s="244"/>
      <c r="Q4173" s="244"/>
      <c r="R4173" s="244"/>
      <c r="S4173" s="244"/>
      <c r="T4173" s="244"/>
      <c r="U4173" s="244"/>
      <c r="V4173" s="244"/>
      <c r="W4173" s="244"/>
      <c r="X4173" s="244"/>
      <c r="Y4173" s="244"/>
      <c r="Z4173" s="244"/>
      <c r="AA4173" s="244"/>
      <c r="AB4173" s="244"/>
    </row>
    <row r="4174" spans="16:28" x14ac:dyDescent="0.25">
      <c r="P4174" s="244"/>
      <c r="Q4174" s="244"/>
      <c r="R4174" s="244"/>
      <c r="S4174" s="244"/>
      <c r="T4174" s="244"/>
      <c r="U4174" s="244"/>
      <c r="V4174" s="244"/>
      <c r="W4174" s="244"/>
      <c r="X4174" s="244"/>
      <c r="Y4174" s="244"/>
      <c r="Z4174" s="244"/>
      <c r="AA4174" s="244"/>
      <c r="AB4174" s="244"/>
    </row>
    <row r="4175" spans="16:28" x14ac:dyDescent="0.25">
      <c r="P4175" s="244"/>
      <c r="Q4175" s="244"/>
      <c r="R4175" s="244"/>
      <c r="S4175" s="244"/>
      <c r="T4175" s="244"/>
      <c r="U4175" s="244"/>
      <c r="V4175" s="244"/>
      <c r="W4175" s="244"/>
      <c r="X4175" s="244"/>
      <c r="Y4175" s="244"/>
      <c r="Z4175" s="244"/>
      <c r="AA4175" s="244"/>
      <c r="AB4175" s="244"/>
    </row>
    <row r="4176" spans="16:28" x14ac:dyDescent="0.25">
      <c r="P4176" s="244"/>
      <c r="Q4176" s="244"/>
      <c r="R4176" s="244"/>
      <c r="S4176" s="244"/>
      <c r="T4176" s="244"/>
      <c r="U4176" s="244"/>
      <c r="V4176" s="244"/>
      <c r="W4176" s="244"/>
      <c r="X4176" s="244"/>
      <c r="Y4176" s="244"/>
      <c r="Z4176" s="244"/>
      <c r="AA4176" s="244"/>
      <c r="AB4176" s="244"/>
    </row>
    <row r="4177" spans="16:28" x14ac:dyDescent="0.25">
      <c r="P4177" s="244"/>
      <c r="Q4177" s="244"/>
      <c r="R4177" s="244"/>
      <c r="S4177" s="244"/>
      <c r="T4177" s="244"/>
      <c r="U4177" s="244"/>
      <c r="V4177" s="244"/>
      <c r="W4177" s="244"/>
      <c r="X4177" s="244"/>
      <c r="Y4177" s="244"/>
      <c r="Z4177" s="244"/>
      <c r="AA4177" s="244"/>
      <c r="AB4177" s="244"/>
    </row>
    <row r="4178" spans="16:28" x14ac:dyDescent="0.25">
      <c r="P4178" s="244"/>
      <c r="Q4178" s="244"/>
      <c r="R4178" s="244"/>
      <c r="S4178" s="244"/>
      <c r="T4178" s="244"/>
      <c r="U4178" s="244"/>
      <c r="V4178" s="244"/>
      <c r="W4178" s="244"/>
      <c r="X4178" s="244"/>
      <c r="Y4178" s="244"/>
      <c r="Z4178" s="244"/>
      <c r="AA4178" s="244"/>
      <c r="AB4178" s="244"/>
    </row>
    <row r="4179" spans="16:28" x14ac:dyDescent="0.25">
      <c r="P4179" s="244"/>
      <c r="Q4179" s="244"/>
      <c r="R4179" s="244"/>
      <c r="S4179" s="244"/>
      <c r="T4179" s="244"/>
      <c r="U4179" s="244"/>
      <c r="V4179" s="244"/>
      <c r="W4179" s="244"/>
      <c r="X4179" s="244"/>
      <c r="Y4179" s="244"/>
      <c r="Z4179" s="244"/>
      <c r="AA4179" s="244"/>
      <c r="AB4179" s="244"/>
    </row>
    <row r="4180" spans="16:28" x14ac:dyDescent="0.25">
      <c r="P4180" s="244"/>
      <c r="Q4180" s="244"/>
      <c r="R4180" s="244"/>
      <c r="S4180" s="244"/>
      <c r="T4180" s="244"/>
      <c r="U4180" s="244"/>
      <c r="V4180" s="244"/>
      <c r="W4180" s="244"/>
      <c r="X4180" s="244"/>
      <c r="Y4180" s="244"/>
      <c r="Z4180" s="244"/>
      <c r="AA4180" s="244"/>
      <c r="AB4180" s="244"/>
    </row>
    <row r="4181" spans="16:28" x14ac:dyDescent="0.25">
      <c r="P4181" s="244"/>
      <c r="Q4181" s="244"/>
      <c r="R4181" s="244"/>
      <c r="S4181" s="244"/>
      <c r="T4181" s="244"/>
      <c r="U4181" s="244"/>
      <c r="V4181" s="244"/>
      <c r="W4181" s="244"/>
      <c r="X4181" s="244"/>
      <c r="Y4181" s="244"/>
      <c r="Z4181" s="244"/>
      <c r="AA4181" s="244"/>
      <c r="AB4181" s="244"/>
    </row>
    <row r="4182" spans="16:28" x14ac:dyDescent="0.25">
      <c r="P4182" s="244"/>
      <c r="Q4182" s="244"/>
      <c r="R4182" s="244"/>
      <c r="S4182" s="244"/>
      <c r="T4182" s="244"/>
      <c r="U4182" s="244"/>
      <c r="V4182" s="244"/>
      <c r="W4182" s="244"/>
      <c r="X4182" s="244"/>
      <c r="Y4182" s="244"/>
      <c r="Z4182" s="244"/>
      <c r="AA4182" s="244"/>
      <c r="AB4182" s="244"/>
    </row>
    <row r="4183" spans="16:28" x14ac:dyDescent="0.25">
      <c r="P4183" s="244"/>
      <c r="Q4183" s="244"/>
      <c r="R4183" s="244"/>
      <c r="S4183" s="244"/>
      <c r="T4183" s="244"/>
      <c r="U4183" s="244"/>
      <c r="V4183" s="244"/>
      <c r="W4183" s="244"/>
      <c r="X4183" s="244"/>
      <c r="Y4183" s="244"/>
      <c r="Z4183" s="244"/>
      <c r="AA4183" s="244"/>
      <c r="AB4183" s="244"/>
    </row>
    <row r="4184" spans="16:28" x14ac:dyDescent="0.25">
      <c r="P4184" s="244"/>
      <c r="Q4184" s="244"/>
      <c r="R4184" s="244"/>
      <c r="S4184" s="244"/>
      <c r="T4184" s="244"/>
      <c r="U4184" s="244"/>
      <c r="V4184" s="244"/>
      <c r="W4184" s="244"/>
      <c r="X4184" s="244"/>
      <c r="Y4184" s="244"/>
      <c r="Z4184" s="244"/>
      <c r="AA4184" s="244"/>
      <c r="AB4184" s="244"/>
    </row>
    <row r="4185" spans="16:28" x14ac:dyDescent="0.25">
      <c r="P4185" s="244"/>
      <c r="Q4185" s="244"/>
      <c r="R4185" s="244"/>
      <c r="S4185" s="244"/>
      <c r="T4185" s="244"/>
      <c r="U4185" s="244"/>
      <c r="V4185" s="244"/>
      <c r="W4185" s="244"/>
      <c r="X4185" s="244"/>
      <c r="Y4185" s="244"/>
      <c r="Z4185" s="244"/>
      <c r="AA4185" s="244"/>
      <c r="AB4185" s="244"/>
    </row>
    <row r="4186" spans="16:28" x14ac:dyDescent="0.25">
      <c r="P4186" s="244"/>
      <c r="Q4186" s="244"/>
      <c r="R4186" s="244"/>
      <c r="S4186" s="244"/>
      <c r="T4186" s="244"/>
      <c r="U4186" s="244"/>
      <c r="V4186" s="244"/>
      <c r="W4186" s="244"/>
      <c r="X4186" s="244"/>
      <c r="Y4186" s="244"/>
      <c r="Z4186" s="244"/>
      <c r="AA4186" s="244"/>
      <c r="AB4186" s="244"/>
    </row>
    <row r="4187" spans="16:28" x14ac:dyDescent="0.25">
      <c r="P4187" s="244"/>
      <c r="Q4187" s="244"/>
      <c r="R4187" s="244"/>
      <c r="S4187" s="244"/>
      <c r="T4187" s="244"/>
      <c r="U4187" s="244"/>
      <c r="V4187" s="244"/>
      <c r="W4187" s="244"/>
      <c r="X4187" s="244"/>
      <c r="Y4187" s="244"/>
      <c r="Z4187" s="244"/>
      <c r="AA4187" s="244"/>
      <c r="AB4187" s="244"/>
    </row>
    <row r="4188" spans="16:28" x14ac:dyDescent="0.25">
      <c r="P4188" s="244"/>
      <c r="Q4188" s="244"/>
      <c r="R4188" s="244"/>
      <c r="S4188" s="244"/>
      <c r="T4188" s="244"/>
      <c r="U4188" s="244"/>
      <c r="V4188" s="244"/>
      <c r="W4188" s="244"/>
      <c r="X4188" s="244"/>
      <c r="Y4188" s="244"/>
      <c r="Z4188" s="244"/>
      <c r="AA4188" s="244"/>
      <c r="AB4188" s="244"/>
    </row>
    <row r="4189" spans="16:28" x14ac:dyDescent="0.25">
      <c r="P4189" s="244"/>
      <c r="Q4189" s="244"/>
      <c r="R4189" s="244"/>
      <c r="S4189" s="244"/>
      <c r="T4189" s="244"/>
      <c r="U4189" s="244"/>
      <c r="V4189" s="244"/>
      <c r="W4189" s="244"/>
      <c r="X4189" s="244"/>
      <c r="Y4189" s="244"/>
      <c r="Z4189" s="244"/>
      <c r="AA4189" s="244"/>
      <c r="AB4189" s="244"/>
    </row>
    <row r="4190" spans="16:28" x14ac:dyDescent="0.25">
      <c r="P4190" s="244"/>
      <c r="Q4190" s="244"/>
      <c r="R4190" s="244"/>
      <c r="S4190" s="244"/>
      <c r="T4190" s="244"/>
      <c r="U4190" s="244"/>
      <c r="V4190" s="244"/>
      <c r="W4190" s="244"/>
      <c r="X4190" s="244"/>
      <c r="Y4190" s="244"/>
      <c r="Z4190" s="244"/>
      <c r="AA4190" s="244"/>
      <c r="AB4190" s="244"/>
    </row>
    <row r="4191" spans="16:28" x14ac:dyDescent="0.25">
      <c r="P4191" s="244"/>
      <c r="Q4191" s="244"/>
      <c r="R4191" s="244"/>
      <c r="S4191" s="244"/>
      <c r="T4191" s="244"/>
      <c r="U4191" s="244"/>
      <c r="V4191" s="244"/>
      <c r="W4191" s="244"/>
      <c r="X4191" s="244"/>
      <c r="Y4191" s="244"/>
      <c r="Z4191" s="244"/>
      <c r="AA4191" s="244"/>
      <c r="AB4191" s="244"/>
    </row>
    <row r="4192" spans="16:28" x14ac:dyDescent="0.25">
      <c r="P4192" s="244"/>
      <c r="Q4192" s="244"/>
      <c r="R4192" s="244"/>
      <c r="S4192" s="244"/>
      <c r="T4192" s="244"/>
      <c r="U4192" s="244"/>
      <c r="V4192" s="244"/>
      <c r="W4192" s="244"/>
      <c r="X4192" s="244"/>
      <c r="Y4192" s="244"/>
      <c r="Z4192" s="244"/>
      <c r="AA4192" s="244"/>
      <c r="AB4192" s="244"/>
    </row>
    <row r="4193" spans="16:28" x14ac:dyDescent="0.25">
      <c r="P4193" s="244"/>
      <c r="Q4193" s="244"/>
      <c r="R4193" s="244"/>
      <c r="S4193" s="244"/>
      <c r="T4193" s="244"/>
      <c r="U4193" s="244"/>
      <c r="V4193" s="244"/>
      <c r="W4193" s="244"/>
      <c r="X4193" s="244"/>
      <c r="Y4193" s="244"/>
      <c r="Z4193" s="244"/>
      <c r="AA4193" s="244"/>
      <c r="AB4193" s="244"/>
    </row>
    <row r="4194" spans="16:28" x14ac:dyDescent="0.25">
      <c r="P4194" s="244"/>
      <c r="Q4194" s="244"/>
      <c r="R4194" s="244"/>
      <c r="S4194" s="244"/>
      <c r="T4194" s="244"/>
      <c r="U4194" s="244"/>
      <c r="V4194" s="244"/>
      <c r="W4194" s="244"/>
      <c r="X4194" s="244"/>
      <c r="Y4194" s="244"/>
      <c r="Z4194" s="244"/>
      <c r="AA4194" s="244"/>
      <c r="AB4194" s="244"/>
    </row>
    <row r="4195" spans="16:28" x14ac:dyDescent="0.25">
      <c r="P4195" s="244"/>
      <c r="Q4195" s="244"/>
      <c r="R4195" s="244"/>
      <c r="S4195" s="244"/>
      <c r="T4195" s="244"/>
      <c r="U4195" s="244"/>
      <c r="V4195" s="244"/>
      <c r="W4195" s="244"/>
      <c r="X4195" s="244"/>
      <c r="Y4195" s="244"/>
      <c r="Z4195" s="244"/>
      <c r="AA4195" s="244"/>
      <c r="AB4195" s="244"/>
    </row>
    <row r="4196" spans="16:28" x14ac:dyDescent="0.25">
      <c r="P4196" s="244"/>
      <c r="Q4196" s="244"/>
      <c r="R4196" s="244"/>
      <c r="S4196" s="244"/>
      <c r="T4196" s="244"/>
      <c r="U4196" s="244"/>
      <c r="V4196" s="244"/>
      <c r="W4196" s="244"/>
      <c r="X4196" s="244"/>
      <c r="Y4196" s="244"/>
      <c r="Z4196" s="244"/>
      <c r="AA4196" s="244"/>
      <c r="AB4196" s="244"/>
    </row>
    <row r="4197" spans="16:28" x14ac:dyDescent="0.25">
      <c r="P4197" s="244"/>
      <c r="Q4197" s="244"/>
      <c r="R4197" s="244"/>
      <c r="S4197" s="244"/>
      <c r="T4197" s="244"/>
      <c r="U4197" s="244"/>
      <c r="V4197" s="244"/>
      <c r="W4197" s="244"/>
      <c r="X4197" s="244"/>
      <c r="Y4197" s="244"/>
      <c r="Z4197" s="244"/>
      <c r="AA4197" s="244"/>
      <c r="AB4197" s="244"/>
    </row>
    <row r="4198" spans="16:28" x14ac:dyDescent="0.25">
      <c r="P4198" s="244"/>
      <c r="Q4198" s="244"/>
      <c r="R4198" s="244"/>
      <c r="S4198" s="244"/>
      <c r="T4198" s="244"/>
      <c r="U4198" s="244"/>
      <c r="V4198" s="244"/>
      <c r="W4198" s="244"/>
      <c r="X4198" s="244"/>
      <c r="Y4198" s="244"/>
      <c r="Z4198" s="244"/>
      <c r="AA4198" s="244"/>
      <c r="AB4198" s="244"/>
    </row>
    <row r="4199" spans="16:28" x14ac:dyDescent="0.25">
      <c r="P4199" s="244"/>
      <c r="Q4199" s="244"/>
      <c r="R4199" s="244"/>
      <c r="S4199" s="244"/>
      <c r="T4199" s="244"/>
      <c r="U4199" s="244"/>
      <c r="V4199" s="244"/>
      <c r="W4199" s="244"/>
      <c r="X4199" s="244"/>
      <c r="Y4199" s="244"/>
      <c r="Z4199" s="244"/>
      <c r="AA4199" s="244"/>
      <c r="AB4199" s="244"/>
    </row>
    <row r="4200" spans="16:28" x14ac:dyDescent="0.25">
      <c r="P4200" s="244"/>
      <c r="Q4200" s="244"/>
      <c r="R4200" s="244"/>
      <c r="S4200" s="244"/>
      <c r="T4200" s="244"/>
      <c r="U4200" s="244"/>
      <c r="V4200" s="244"/>
      <c r="W4200" s="244"/>
      <c r="X4200" s="244"/>
      <c r="Y4200" s="244"/>
      <c r="Z4200" s="244"/>
      <c r="AA4200" s="244"/>
      <c r="AB4200" s="244"/>
    </row>
    <row r="4201" spans="16:28" x14ac:dyDescent="0.25">
      <c r="P4201" s="244"/>
      <c r="Q4201" s="244"/>
      <c r="R4201" s="244"/>
      <c r="S4201" s="244"/>
      <c r="T4201" s="244"/>
      <c r="U4201" s="244"/>
      <c r="V4201" s="244"/>
      <c r="W4201" s="244"/>
      <c r="X4201" s="244"/>
      <c r="Y4201" s="244"/>
      <c r="Z4201" s="244"/>
      <c r="AA4201" s="244"/>
      <c r="AB4201" s="244"/>
    </row>
    <row r="4202" spans="16:28" x14ac:dyDescent="0.25">
      <c r="P4202" s="244"/>
      <c r="Q4202" s="244"/>
      <c r="R4202" s="244"/>
      <c r="S4202" s="244"/>
      <c r="T4202" s="244"/>
      <c r="U4202" s="244"/>
      <c r="V4202" s="244"/>
      <c r="W4202" s="244"/>
      <c r="X4202" s="244"/>
      <c r="Y4202" s="244"/>
      <c r="Z4202" s="244"/>
      <c r="AA4202" s="244"/>
      <c r="AB4202" s="244"/>
    </row>
    <row r="4203" spans="16:28" x14ac:dyDescent="0.25">
      <c r="P4203" s="244"/>
      <c r="Q4203" s="244"/>
      <c r="R4203" s="244"/>
      <c r="S4203" s="244"/>
      <c r="T4203" s="244"/>
      <c r="U4203" s="244"/>
      <c r="V4203" s="244"/>
      <c r="W4203" s="244"/>
      <c r="X4203" s="244"/>
      <c r="Y4203" s="244"/>
      <c r="Z4203" s="244"/>
      <c r="AA4203" s="244"/>
      <c r="AB4203" s="244"/>
    </row>
    <row r="4204" spans="16:28" x14ac:dyDescent="0.25">
      <c r="P4204" s="244"/>
      <c r="Q4204" s="244"/>
      <c r="R4204" s="244"/>
      <c r="S4204" s="244"/>
      <c r="T4204" s="244"/>
      <c r="U4204" s="244"/>
      <c r="V4204" s="244"/>
      <c r="W4204" s="244"/>
      <c r="X4204" s="244"/>
      <c r="Y4204" s="244"/>
      <c r="Z4204" s="244"/>
      <c r="AA4204" s="244"/>
      <c r="AB4204" s="244"/>
    </row>
    <row r="4205" spans="16:28" x14ac:dyDescent="0.25">
      <c r="P4205" s="244"/>
      <c r="Q4205" s="244"/>
      <c r="R4205" s="244"/>
      <c r="S4205" s="244"/>
      <c r="T4205" s="244"/>
      <c r="U4205" s="244"/>
      <c r="V4205" s="244"/>
      <c r="W4205" s="244"/>
      <c r="X4205" s="244"/>
      <c r="Y4205" s="244"/>
      <c r="Z4205" s="244"/>
      <c r="AA4205" s="244"/>
      <c r="AB4205" s="244"/>
    </row>
    <row r="4206" spans="16:28" x14ac:dyDescent="0.25">
      <c r="P4206" s="244"/>
      <c r="Q4206" s="244"/>
      <c r="R4206" s="244"/>
      <c r="S4206" s="244"/>
      <c r="T4206" s="244"/>
      <c r="U4206" s="244"/>
      <c r="V4206" s="244"/>
      <c r="W4206" s="244"/>
      <c r="X4206" s="244"/>
      <c r="Y4206" s="244"/>
      <c r="Z4206" s="244"/>
      <c r="AA4206" s="244"/>
      <c r="AB4206" s="244"/>
    </row>
    <row r="4207" spans="16:28" x14ac:dyDescent="0.25">
      <c r="P4207" s="244"/>
      <c r="Q4207" s="244"/>
      <c r="R4207" s="244"/>
      <c r="S4207" s="244"/>
      <c r="T4207" s="244"/>
      <c r="U4207" s="244"/>
      <c r="V4207" s="244"/>
      <c r="W4207" s="244"/>
      <c r="X4207" s="244"/>
      <c r="Y4207" s="244"/>
      <c r="Z4207" s="244"/>
      <c r="AA4207" s="244"/>
      <c r="AB4207" s="244"/>
    </row>
    <row r="4208" spans="16:28" x14ac:dyDescent="0.25">
      <c r="P4208" s="244"/>
      <c r="Q4208" s="244"/>
      <c r="R4208" s="244"/>
      <c r="S4208" s="244"/>
      <c r="T4208" s="244"/>
      <c r="U4208" s="244"/>
      <c r="V4208" s="244"/>
      <c r="W4208" s="244"/>
      <c r="X4208" s="244"/>
      <c r="Y4208" s="244"/>
      <c r="Z4208" s="244"/>
      <c r="AA4208" s="244"/>
      <c r="AB4208" s="244"/>
    </row>
    <row r="4209" spans="16:28" x14ac:dyDescent="0.25">
      <c r="P4209" s="244"/>
      <c r="Q4209" s="244"/>
      <c r="R4209" s="244"/>
      <c r="S4209" s="244"/>
      <c r="T4209" s="244"/>
      <c r="U4209" s="244"/>
      <c r="V4209" s="244"/>
      <c r="W4209" s="244"/>
      <c r="X4209" s="244"/>
      <c r="Y4209" s="244"/>
      <c r="Z4209" s="244"/>
      <c r="AA4209" s="244"/>
      <c r="AB4209" s="244"/>
    </row>
    <row r="4210" spans="16:28" x14ac:dyDescent="0.25">
      <c r="P4210" s="244"/>
      <c r="Q4210" s="244"/>
      <c r="R4210" s="244"/>
      <c r="S4210" s="244"/>
      <c r="T4210" s="244"/>
      <c r="U4210" s="244"/>
      <c r="V4210" s="244"/>
      <c r="W4210" s="244"/>
      <c r="X4210" s="244"/>
      <c r="Y4210" s="244"/>
      <c r="Z4210" s="244"/>
      <c r="AA4210" s="244"/>
      <c r="AB4210" s="244"/>
    </row>
    <row r="4211" spans="16:28" x14ac:dyDescent="0.25">
      <c r="P4211" s="244"/>
      <c r="Q4211" s="244"/>
      <c r="R4211" s="244"/>
      <c r="S4211" s="244"/>
      <c r="T4211" s="244"/>
      <c r="U4211" s="244"/>
      <c r="V4211" s="244"/>
      <c r="W4211" s="244"/>
      <c r="X4211" s="244"/>
      <c r="Y4211" s="244"/>
      <c r="Z4211" s="244"/>
      <c r="AA4211" s="244"/>
      <c r="AB4211" s="244"/>
    </row>
    <row r="4212" spans="16:28" x14ac:dyDescent="0.25">
      <c r="P4212" s="244"/>
      <c r="Q4212" s="244"/>
      <c r="R4212" s="244"/>
      <c r="S4212" s="244"/>
      <c r="T4212" s="244"/>
      <c r="U4212" s="244"/>
      <c r="V4212" s="244"/>
      <c r="W4212" s="244"/>
      <c r="X4212" s="244"/>
      <c r="Y4212" s="244"/>
      <c r="Z4212" s="244"/>
      <c r="AA4212" s="244"/>
      <c r="AB4212" s="244"/>
    </row>
    <row r="4213" spans="16:28" x14ac:dyDescent="0.25">
      <c r="P4213" s="244"/>
      <c r="Q4213" s="244"/>
      <c r="R4213" s="244"/>
      <c r="S4213" s="244"/>
      <c r="T4213" s="244"/>
      <c r="U4213" s="244"/>
      <c r="V4213" s="244"/>
      <c r="W4213" s="244"/>
      <c r="X4213" s="244"/>
      <c r="Y4213" s="244"/>
      <c r="Z4213" s="244"/>
      <c r="AA4213" s="244"/>
      <c r="AB4213" s="244"/>
    </row>
    <row r="4214" spans="16:28" x14ac:dyDescent="0.25">
      <c r="P4214" s="244"/>
      <c r="Q4214" s="244"/>
      <c r="R4214" s="244"/>
      <c r="S4214" s="244"/>
      <c r="T4214" s="244"/>
      <c r="U4214" s="244"/>
      <c r="V4214" s="244"/>
      <c r="W4214" s="244"/>
      <c r="X4214" s="244"/>
      <c r="Y4214" s="244"/>
      <c r="Z4214" s="244"/>
      <c r="AA4214" s="244"/>
      <c r="AB4214" s="244"/>
    </row>
    <row r="4215" spans="16:28" x14ac:dyDescent="0.25">
      <c r="P4215" s="244"/>
      <c r="Q4215" s="244"/>
      <c r="R4215" s="244"/>
      <c r="S4215" s="244"/>
      <c r="T4215" s="244"/>
      <c r="U4215" s="244"/>
      <c r="V4215" s="244"/>
      <c r="W4215" s="244"/>
      <c r="X4215" s="244"/>
      <c r="Y4215" s="244"/>
      <c r="Z4215" s="244"/>
      <c r="AA4215" s="244"/>
      <c r="AB4215" s="244"/>
    </row>
    <row r="4216" spans="16:28" x14ac:dyDescent="0.25">
      <c r="P4216" s="244"/>
      <c r="Q4216" s="244"/>
      <c r="R4216" s="244"/>
      <c r="S4216" s="244"/>
      <c r="T4216" s="244"/>
      <c r="U4216" s="244"/>
      <c r="V4216" s="244"/>
      <c r="W4216" s="244"/>
      <c r="X4216" s="244"/>
      <c r="Y4216" s="244"/>
      <c r="Z4216" s="244"/>
      <c r="AA4216" s="244"/>
      <c r="AB4216" s="244"/>
    </row>
    <row r="4217" spans="16:28" x14ac:dyDescent="0.25">
      <c r="P4217" s="244"/>
      <c r="Q4217" s="244"/>
      <c r="R4217" s="244"/>
      <c r="S4217" s="244"/>
      <c r="T4217" s="244"/>
      <c r="U4217" s="244"/>
      <c r="V4217" s="244"/>
      <c r="W4217" s="244"/>
      <c r="X4217" s="244"/>
      <c r="Y4217" s="244"/>
      <c r="Z4217" s="244"/>
      <c r="AA4217" s="244"/>
      <c r="AB4217" s="244"/>
    </row>
    <row r="4218" spans="16:28" x14ac:dyDescent="0.25">
      <c r="P4218" s="244"/>
      <c r="Q4218" s="244"/>
      <c r="R4218" s="244"/>
      <c r="S4218" s="244"/>
      <c r="T4218" s="244"/>
      <c r="U4218" s="244"/>
      <c r="V4218" s="244"/>
      <c r="W4218" s="244"/>
      <c r="X4218" s="244"/>
      <c r="Y4218" s="244"/>
      <c r="Z4218" s="244"/>
      <c r="AA4218" s="244"/>
      <c r="AB4218" s="244"/>
    </row>
    <row r="4219" spans="16:28" x14ac:dyDescent="0.25">
      <c r="P4219" s="244"/>
      <c r="Q4219" s="244"/>
      <c r="R4219" s="244"/>
      <c r="S4219" s="244"/>
      <c r="T4219" s="244"/>
      <c r="U4219" s="244"/>
      <c r="V4219" s="244"/>
      <c r="W4219" s="244"/>
      <c r="X4219" s="244"/>
      <c r="Y4219" s="244"/>
      <c r="Z4219" s="244"/>
      <c r="AA4219" s="244"/>
      <c r="AB4219" s="244"/>
    </row>
    <row r="4220" spans="16:28" x14ac:dyDescent="0.25">
      <c r="P4220" s="244"/>
      <c r="Q4220" s="244"/>
      <c r="R4220" s="244"/>
      <c r="S4220" s="244"/>
      <c r="T4220" s="244"/>
      <c r="U4220" s="244"/>
      <c r="V4220" s="244"/>
      <c r="W4220" s="244"/>
      <c r="X4220" s="244"/>
      <c r="Y4220" s="244"/>
      <c r="Z4220" s="244"/>
      <c r="AA4220" s="244"/>
      <c r="AB4220" s="244"/>
    </row>
    <row r="4221" spans="16:28" x14ac:dyDescent="0.25">
      <c r="P4221" s="244"/>
      <c r="Q4221" s="244"/>
      <c r="R4221" s="244"/>
      <c r="S4221" s="244"/>
      <c r="T4221" s="244"/>
      <c r="U4221" s="244"/>
      <c r="V4221" s="244"/>
      <c r="W4221" s="244"/>
      <c r="X4221" s="244"/>
      <c r="Y4221" s="244"/>
      <c r="Z4221" s="244"/>
      <c r="AA4221" s="244"/>
      <c r="AB4221" s="244"/>
    </row>
    <row r="4222" spans="16:28" x14ac:dyDescent="0.25">
      <c r="P4222" s="244"/>
      <c r="Q4222" s="244"/>
      <c r="R4222" s="244"/>
      <c r="S4222" s="244"/>
      <c r="T4222" s="244"/>
      <c r="U4222" s="244"/>
      <c r="V4222" s="244"/>
      <c r="W4222" s="244"/>
      <c r="X4222" s="244"/>
      <c r="Y4222" s="244"/>
      <c r="Z4222" s="244"/>
      <c r="AA4222" s="244"/>
      <c r="AB4222" s="244"/>
    </row>
    <row r="4223" spans="16:28" x14ac:dyDescent="0.25">
      <c r="P4223" s="244"/>
      <c r="Q4223" s="244"/>
      <c r="R4223" s="244"/>
      <c r="S4223" s="244"/>
      <c r="T4223" s="244"/>
      <c r="U4223" s="244"/>
      <c r="V4223" s="244"/>
      <c r="W4223" s="244"/>
      <c r="X4223" s="244"/>
      <c r="Y4223" s="244"/>
      <c r="Z4223" s="244"/>
      <c r="AA4223" s="244"/>
      <c r="AB4223" s="244"/>
    </row>
    <row r="4224" spans="16:28" x14ac:dyDescent="0.25">
      <c r="P4224" s="244"/>
      <c r="Q4224" s="244"/>
      <c r="R4224" s="244"/>
      <c r="S4224" s="244"/>
      <c r="T4224" s="244"/>
      <c r="U4224" s="244"/>
      <c r="V4224" s="244"/>
      <c r="W4224" s="244"/>
      <c r="X4224" s="244"/>
      <c r="Y4224" s="244"/>
      <c r="Z4224" s="244"/>
      <c r="AA4224" s="244"/>
      <c r="AB4224" s="244"/>
    </row>
    <row r="4225" spans="16:28" x14ac:dyDescent="0.25">
      <c r="P4225" s="244"/>
      <c r="Q4225" s="244"/>
      <c r="R4225" s="244"/>
      <c r="S4225" s="244"/>
      <c r="T4225" s="244"/>
      <c r="U4225" s="244"/>
      <c r="V4225" s="244"/>
      <c r="W4225" s="244"/>
      <c r="X4225" s="244"/>
      <c r="Y4225" s="244"/>
      <c r="Z4225" s="244"/>
      <c r="AA4225" s="244"/>
      <c r="AB4225" s="244"/>
    </row>
    <row r="4226" spans="16:28" x14ac:dyDescent="0.25">
      <c r="P4226" s="244"/>
      <c r="Q4226" s="244"/>
      <c r="R4226" s="244"/>
      <c r="S4226" s="244"/>
      <c r="T4226" s="244"/>
      <c r="U4226" s="244"/>
      <c r="V4226" s="244"/>
      <c r="W4226" s="244"/>
      <c r="X4226" s="244"/>
      <c r="Y4226" s="244"/>
      <c r="Z4226" s="244"/>
      <c r="AA4226" s="244"/>
      <c r="AB4226" s="244"/>
    </row>
    <row r="4227" spans="16:28" x14ac:dyDescent="0.25">
      <c r="P4227" s="244"/>
      <c r="Q4227" s="244"/>
      <c r="R4227" s="244"/>
      <c r="S4227" s="244"/>
      <c r="T4227" s="244"/>
      <c r="U4227" s="244"/>
      <c r="V4227" s="244"/>
      <c r="W4227" s="244"/>
      <c r="X4227" s="244"/>
      <c r="Y4227" s="244"/>
      <c r="Z4227" s="244"/>
      <c r="AA4227" s="244"/>
      <c r="AB4227" s="244"/>
    </row>
    <row r="4228" spans="16:28" x14ac:dyDescent="0.25">
      <c r="P4228" s="244"/>
      <c r="Q4228" s="244"/>
      <c r="R4228" s="244"/>
      <c r="S4228" s="244"/>
      <c r="T4228" s="244"/>
      <c r="U4228" s="244"/>
      <c r="V4228" s="244"/>
      <c r="W4228" s="244"/>
      <c r="X4228" s="244"/>
      <c r="Y4228" s="244"/>
      <c r="Z4228" s="244"/>
      <c r="AA4228" s="244"/>
      <c r="AB4228" s="244"/>
    </row>
    <row r="4229" spans="16:28" x14ac:dyDescent="0.25">
      <c r="P4229" s="244"/>
      <c r="Q4229" s="244"/>
      <c r="R4229" s="244"/>
      <c r="S4229" s="244"/>
      <c r="T4229" s="244"/>
      <c r="U4229" s="244"/>
      <c r="V4229" s="244"/>
      <c r="W4229" s="244"/>
      <c r="X4229" s="244"/>
      <c r="Y4229" s="244"/>
      <c r="Z4229" s="244"/>
      <c r="AA4229" s="244"/>
      <c r="AB4229" s="244"/>
    </row>
    <row r="4230" spans="16:28" x14ac:dyDescent="0.25">
      <c r="P4230" s="244"/>
      <c r="Q4230" s="244"/>
      <c r="R4230" s="244"/>
      <c r="S4230" s="244"/>
      <c r="T4230" s="244"/>
      <c r="U4230" s="244"/>
      <c r="V4230" s="244"/>
      <c r="W4230" s="244"/>
      <c r="X4230" s="244"/>
      <c r="Y4230" s="244"/>
      <c r="Z4230" s="244"/>
      <c r="AA4230" s="244"/>
      <c r="AB4230" s="244"/>
    </row>
    <row r="4231" spans="16:28" x14ac:dyDescent="0.25">
      <c r="P4231" s="244"/>
      <c r="Q4231" s="244"/>
      <c r="R4231" s="244"/>
      <c r="S4231" s="244"/>
      <c r="T4231" s="244"/>
      <c r="U4231" s="244"/>
      <c r="V4231" s="244"/>
      <c r="W4231" s="244"/>
      <c r="X4231" s="244"/>
      <c r="Y4231" s="244"/>
      <c r="Z4231" s="244"/>
      <c r="AA4231" s="244"/>
      <c r="AB4231" s="244"/>
    </row>
    <row r="4232" spans="16:28" x14ac:dyDescent="0.25">
      <c r="P4232" s="244"/>
      <c r="Q4232" s="244"/>
      <c r="R4232" s="244"/>
      <c r="S4232" s="244"/>
      <c r="T4232" s="244"/>
      <c r="U4232" s="244"/>
      <c r="V4232" s="244"/>
      <c r="W4232" s="244"/>
      <c r="X4232" s="244"/>
      <c r="Y4232" s="244"/>
      <c r="Z4232" s="244"/>
      <c r="AA4232" s="244"/>
      <c r="AB4232" s="244"/>
    </row>
    <row r="4233" spans="16:28" x14ac:dyDescent="0.25">
      <c r="P4233" s="244"/>
      <c r="Q4233" s="244"/>
      <c r="R4233" s="244"/>
      <c r="S4233" s="244"/>
      <c r="T4233" s="244"/>
      <c r="U4233" s="244"/>
      <c r="V4233" s="244"/>
      <c r="W4233" s="244"/>
      <c r="X4233" s="244"/>
      <c r="Y4233" s="244"/>
      <c r="Z4233" s="244"/>
      <c r="AA4233" s="244"/>
      <c r="AB4233" s="244"/>
    </row>
    <row r="4234" spans="16:28" x14ac:dyDescent="0.25">
      <c r="P4234" s="244"/>
      <c r="Q4234" s="244"/>
      <c r="R4234" s="244"/>
      <c r="S4234" s="244"/>
      <c r="T4234" s="244"/>
      <c r="U4234" s="244"/>
      <c r="V4234" s="244"/>
      <c r="W4234" s="244"/>
      <c r="X4234" s="244"/>
      <c r="Y4234" s="244"/>
      <c r="Z4234" s="244"/>
      <c r="AA4234" s="244"/>
      <c r="AB4234" s="244"/>
    </row>
    <row r="4235" spans="16:28" x14ac:dyDescent="0.25">
      <c r="P4235" s="244"/>
      <c r="Q4235" s="244"/>
      <c r="R4235" s="244"/>
      <c r="S4235" s="244"/>
      <c r="T4235" s="244"/>
      <c r="U4235" s="244"/>
      <c r="V4235" s="244"/>
      <c r="W4235" s="244"/>
      <c r="X4235" s="244"/>
      <c r="Y4235" s="244"/>
      <c r="Z4235" s="244"/>
      <c r="AA4235" s="244"/>
      <c r="AB4235" s="244"/>
    </row>
    <row r="4236" spans="16:28" x14ac:dyDescent="0.25">
      <c r="P4236" s="244"/>
      <c r="Q4236" s="244"/>
      <c r="R4236" s="244"/>
      <c r="S4236" s="244"/>
      <c r="T4236" s="244"/>
      <c r="U4236" s="244"/>
      <c r="V4236" s="244"/>
      <c r="W4236" s="244"/>
      <c r="X4236" s="244"/>
      <c r="Y4236" s="244"/>
      <c r="Z4236" s="244"/>
      <c r="AA4236" s="244"/>
      <c r="AB4236" s="244"/>
    </row>
    <row r="4237" spans="16:28" x14ac:dyDescent="0.25">
      <c r="P4237" s="244"/>
      <c r="Q4237" s="244"/>
      <c r="R4237" s="244"/>
      <c r="S4237" s="244"/>
      <c r="T4237" s="244"/>
      <c r="U4237" s="244"/>
      <c r="V4237" s="244"/>
      <c r="W4237" s="244"/>
      <c r="X4237" s="244"/>
      <c r="Y4237" s="244"/>
      <c r="Z4237" s="244"/>
      <c r="AA4237" s="244"/>
      <c r="AB4237" s="244"/>
    </row>
    <row r="4238" spans="16:28" x14ac:dyDescent="0.25">
      <c r="P4238" s="244"/>
      <c r="Q4238" s="244"/>
      <c r="R4238" s="244"/>
      <c r="S4238" s="244"/>
      <c r="T4238" s="244"/>
      <c r="U4238" s="244"/>
      <c r="V4238" s="244"/>
      <c r="W4238" s="244"/>
      <c r="X4238" s="244"/>
      <c r="Y4238" s="244"/>
      <c r="Z4238" s="244"/>
      <c r="AA4238" s="244"/>
      <c r="AB4238" s="244"/>
    </row>
    <row r="4239" spans="16:28" x14ac:dyDescent="0.25">
      <c r="P4239" s="244"/>
      <c r="Q4239" s="244"/>
      <c r="R4239" s="244"/>
      <c r="S4239" s="244"/>
      <c r="T4239" s="244"/>
      <c r="U4239" s="244"/>
      <c r="V4239" s="244"/>
      <c r="W4239" s="244"/>
      <c r="X4239" s="244"/>
      <c r="Y4239" s="244"/>
      <c r="Z4239" s="244"/>
      <c r="AA4239" s="244"/>
      <c r="AB4239" s="244"/>
    </row>
    <row r="4240" spans="16:28" x14ac:dyDescent="0.25">
      <c r="P4240" s="244"/>
      <c r="Q4240" s="244"/>
      <c r="R4240" s="244"/>
      <c r="S4240" s="244"/>
      <c r="T4240" s="244"/>
      <c r="U4240" s="244"/>
      <c r="V4240" s="244"/>
      <c r="W4240" s="244"/>
      <c r="X4240" s="244"/>
      <c r="Y4240" s="244"/>
      <c r="Z4240" s="244"/>
      <c r="AA4240" s="244"/>
      <c r="AB4240" s="244"/>
    </row>
    <row r="4241" spans="16:28" x14ac:dyDescent="0.25">
      <c r="P4241" s="244"/>
      <c r="Q4241" s="244"/>
      <c r="R4241" s="244"/>
      <c r="S4241" s="244"/>
      <c r="T4241" s="244"/>
      <c r="U4241" s="244"/>
      <c r="V4241" s="244"/>
      <c r="W4241" s="244"/>
      <c r="X4241" s="244"/>
      <c r="Y4241" s="244"/>
      <c r="Z4241" s="244"/>
      <c r="AA4241" s="244"/>
      <c r="AB4241" s="244"/>
    </row>
    <row r="4242" spans="16:28" x14ac:dyDescent="0.25">
      <c r="P4242" s="244"/>
      <c r="Q4242" s="244"/>
      <c r="R4242" s="244"/>
      <c r="S4242" s="244"/>
      <c r="T4242" s="244"/>
      <c r="U4242" s="244"/>
      <c r="V4242" s="244"/>
      <c r="W4242" s="244"/>
      <c r="X4242" s="244"/>
      <c r="Y4242" s="244"/>
      <c r="Z4242" s="244"/>
      <c r="AA4242" s="244"/>
      <c r="AB4242" s="244"/>
    </row>
    <row r="4243" spans="16:28" x14ac:dyDescent="0.25">
      <c r="P4243" s="244"/>
      <c r="Q4243" s="244"/>
      <c r="R4243" s="244"/>
      <c r="S4243" s="244"/>
      <c r="T4243" s="244"/>
      <c r="U4243" s="244"/>
      <c r="V4243" s="244"/>
      <c r="W4243" s="244"/>
      <c r="X4243" s="244"/>
      <c r="Y4243" s="244"/>
      <c r="Z4243" s="244"/>
      <c r="AA4243" s="244"/>
      <c r="AB4243" s="244"/>
    </row>
    <row r="4244" spans="16:28" x14ac:dyDescent="0.25">
      <c r="P4244" s="244"/>
      <c r="Q4244" s="244"/>
      <c r="R4244" s="244"/>
      <c r="S4244" s="244"/>
      <c r="T4244" s="244"/>
      <c r="U4244" s="244"/>
      <c r="V4244" s="244"/>
      <c r="W4244" s="244"/>
      <c r="X4244" s="244"/>
      <c r="Y4244" s="244"/>
      <c r="Z4244" s="244"/>
      <c r="AA4244" s="244"/>
      <c r="AB4244" s="244"/>
    </row>
    <row r="4245" spans="16:28" x14ac:dyDescent="0.25">
      <c r="P4245" s="244"/>
      <c r="Q4245" s="244"/>
      <c r="R4245" s="244"/>
      <c r="S4245" s="244"/>
      <c r="T4245" s="244"/>
      <c r="U4245" s="244"/>
      <c r="V4245" s="244"/>
      <c r="W4245" s="244"/>
      <c r="X4245" s="244"/>
      <c r="Y4245" s="244"/>
      <c r="Z4245" s="244"/>
      <c r="AA4245" s="244"/>
      <c r="AB4245" s="244"/>
    </row>
    <row r="4246" spans="16:28" x14ac:dyDescent="0.25">
      <c r="P4246" s="244"/>
      <c r="Q4246" s="244"/>
      <c r="R4246" s="244"/>
      <c r="S4246" s="244"/>
      <c r="T4246" s="244"/>
      <c r="U4246" s="244"/>
      <c r="V4246" s="244"/>
      <c r="W4246" s="244"/>
      <c r="X4246" s="244"/>
      <c r="Y4246" s="244"/>
      <c r="Z4246" s="244"/>
      <c r="AA4246" s="244"/>
      <c r="AB4246" s="244"/>
    </row>
    <row r="4247" spans="16:28" x14ac:dyDescent="0.25">
      <c r="P4247" s="244"/>
      <c r="Q4247" s="244"/>
      <c r="R4247" s="244"/>
      <c r="S4247" s="244"/>
      <c r="T4247" s="244"/>
      <c r="U4247" s="244"/>
      <c r="V4247" s="244"/>
      <c r="W4247" s="244"/>
      <c r="X4247" s="244"/>
      <c r="Y4247" s="244"/>
      <c r="Z4247" s="244"/>
      <c r="AA4247" s="244"/>
      <c r="AB4247" s="244"/>
    </row>
    <row r="4248" spans="16:28" x14ac:dyDescent="0.25">
      <c r="P4248" s="244"/>
      <c r="Q4248" s="244"/>
      <c r="R4248" s="244"/>
      <c r="S4248" s="244"/>
      <c r="T4248" s="244"/>
      <c r="U4248" s="244"/>
      <c r="V4248" s="244"/>
      <c r="W4248" s="244"/>
      <c r="X4248" s="244"/>
      <c r="Y4248" s="244"/>
      <c r="Z4248" s="244"/>
      <c r="AA4248" s="244"/>
      <c r="AB4248" s="244"/>
    </row>
    <row r="4249" spans="16:28" x14ac:dyDescent="0.25">
      <c r="P4249" s="244"/>
      <c r="Q4249" s="244"/>
      <c r="R4249" s="244"/>
      <c r="S4249" s="244"/>
      <c r="T4249" s="244"/>
      <c r="U4249" s="244"/>
      <c r="V4249" s="244"/>
      <c r="W4249" s="244"/>
      <c r="X4249" s="244"/>
      <c r="Y4249" s="244"/>
      <c r="Z4249" s="244"/>
      <c r="AA4249" s="244"/>
      <c r="AB4249" s="244"/>
    </row>
    <row r="4250" spans="16:28" x14ac:dyDescent="0.25">
      <c r="P4250" s="244"/>
      <c r="Q4250" s="244"/>
      <c r="R4250" s="244"/>
      <c r="S4250" s="244"/>
      <c r="T4250" s="244"/>
      <c r="U4250" s="244"/>
      <c r="V4250" s="244"/>
      <c r="W4250" s="244"/>
      <c r="X4250" s="244"/>
      <c r="Y4250" s="244"/>
      <c r="Z4250" s="244"/>
      <c r="AA4250" s="244"/>
      <c r="AB4250" s="244"/>
    </row>
    <row r="4251" spans="16:28" x14ac:dyDescent="0.25">
      <c r="P4251" s="244"/>
      <c r="Q4251" s="244"/>
      <c r="R4251" s="244"/>
      <c r="S4251" s="244"/>
      <c r="T4251" s="244"/>
      <c r="U4251" s="244"/>
      <c r="V4251" s="244"/>
      <c r="W4251" s="244"/>
      <c r="X4251" s="244"/>
      <c r="Y4251" s="244"/>
      <c r="Z4251" s="244"/>
      <c r="AA4251" s="244"/>
      <c r="AB4251" s="244"/>
    </row>
    <row r="4252" spans="16:28" x14ac:dyDescent="0.25">
      <c r="P4252" s="244"/>
      <c r="Q4252" s="244"/>
      <c r="R4252" s="244"/>
      <c r="S4252" s="244"/>
      <c r="T4252" s="244"/>
      <c r="U4252" s="244"/>
      <c r="V4252" s="244"/>
      <c r="W4252" s="244"/>
      <c r="X4252" s="244"/>
      <c r="Y4252" s="244"/>
      <c r="Z4252" s="244"/>
      <c r="AA4252" s="244"/>
      <c r="AB4252" s="244"/>
    </row>
    <row r="4253" spans="16:28" x14ac:dyDescent="0.25">
      <c r="P4253" s="244"/>
      <c r="Q4253" s="244"/>
      <c r="R4253" s="244"/>
      <c r="S4253" s="244"/>
      <c r="T4253" s="244"/>
      <c r="U4253" s="244"/>
      <c r="V4253" s="244"/>
      <c r="W4253" s="244"/>
      <c r="X4253" s="244"/>
      <c r="Y4253" s="244"/>
      <c r="Z4253" s="244"/>
      <c r="AA4253" s="244"/>
      <c r="AB4253" s="244"/>
    </row>
    <row r="4254" spans="16:28" x14ac:dyDescent="0.25">
      <c r="P4254" s="244"/>
      <c r="Q4254" s="244"/>
      <c r="R4254" s="244"/>
      <c r="S4254" s="244"/>
      <c r="T4254" s="244"/>
      <c r="U4254" s="244"/>
      <c r="V4254" s="244"/>
      <c r="W4254" s="244"/>
      <c r="X4254" s="244"/>
      <c r="Y4254" s="244"/>
      <c r="Z4254" s="244"/>
      <c r="AA4254" s="244"/>
      <c r="AB4254" s="244"/>
    </row>
    <row r="4255" spans="16:28" x14ac:dyDescent="0.25">
      <c r="P4255" s="244"/>
      <c r="Q4255" s="244"/>
      <c r="R4255" s="244"/>
      <c r="S4255" s="244"/>
      <c r="T4255" s="244"/>
      <c r="U4255" s="244"/>
      <c r="V4255" s="244"/>
      <c r="W4255" s="244"/>
      <c r="X4255" s="244"/>
      <c r="Y4255" s="244"/>
      <c r="Z4255" s="244"/>
      <c r="AA4255" s="244"/>
      <c r="AB4255" s="244"/>
    </row>
    <row r="4256" spans="16:28" x14ac:dyDescent="0.25">
      <c r="P4256" s="244"/>
      <c r="Q4256" s="244"/>
      <c r="R4256" s="244"/>
      <c r="S4256" s="244"/>
      <c r="T4256" s="244"/>
      <c r="U4256" s="244"/>
      <c r="V4256" s="244"/>
      <c r="W4256" s="244"/>
      <c r="X4256" s="244"/>
      <c r="Y4256" s="244"/>
      <c r="Z4256" s="244"/>
      <c r="AA4256" s="244"/>
      <c r="AB4256" s="244"/>
    </row>
    <row r="4257" spans="16:28" x14ac:dyDescent="0.25">
      <c r="P4257" s="244"/>
      <c r="Q4257" s="244"/>
      <c r="R4257" s="244"/>
      <c r="S4257" s="244"/>
      <c r="T4257" s="244"/>
      <c r="U4257" s="244"/>
      <c r="V4257" s="244"/>
      <c r="W4257" s="244"/>
      <c r="X4257" s="244"/>
      <c r="Y4257" s="244"/>
      <c r="Z4257" s="244"/>
      <c r="AA4257" s="244"/>
      <c r="AB4257" s="244"/>
    </row>
    <row r="4258" spans="16:28" x14ac:dyDescent="0.25">
      <c r="P4258" s="244"/>
      <c r="Q4258" s="244"/>
      <c r="R4258" s="244"/>
      <c r="S4258" s="244"/>
      <c r="T4258" s="244"/>
      <c r="U4258" s="244"/>
      <c r="V4258" s="244"/>
      <c r="W4258" s="244"/>
      <c r="X4258" s="244"/>
      <c r="Y4258" s="244"/>
      <c r="Z4258" s="244"/>
      <c r="AA4258" s="244"/>
      <c r="AB4258" s="244"/>
    </row>
    <row r="4259" spans="16:28" x14ac:dyDescent="0.25">
      <c r="P4259" s="244"/>
      <c r="Q4259" s="244"/>
      <c r="R4259" s="244"/>
      <c r="S4259" s="244"/>
      <c r="T4259" s="244"/>
      <c r="U4259" s="244"/>
      <c r="V4259" s="244"/>
      <c r="W4259" s="244"/>
      <c r="X4259" s="244"/>
      <c r="Y4259" s="244"/>
      <c r="Z4259" s="244"/>
      <c r="AA4259" s="244"/>
      <c r="AB4259" s="244"/>
    </row>
    <row r="4260" spans="16:28" x14ac:dyDescent="0.25">
      <c r="P4260" s="244"/>
      <c r="Q4260" s="244"/>
      <c r="R4260" s="244"/>
      <c r="S4260" s="244"/>
      <c r="T4260" s="244"/>
      <c r="U4260" s="244"/>
      <c r="V4260" s="244"/>
      <c r="W4260" s="244"/>
      <c r="X4260" s="244"/>
      <c r="Y4260" s="244"/>
      <c r="Z4260" s="244"/>
      <c r="AA4260" s="244"/>
      <c r="AB4260" s="244"/>
    </row>
    <row r="4261" spans="16:28" x14ac:dyDescent="0.25">
      <c r="P4261" s="244"/>
      <c r="Q4261" s="244"/>
      <c r="R4261" s="244"/>
      <c r="S4261" s="244"/>
      <c r="T4261" s="244"/>
      <c r="U4261" s="244"/>
      <c r="V4261" s="244"/>
      <c r="W4261" s="244"/>
      <c r="X4261" s="244"/>
      <c r="Y4261" s="244"/>
      <c r="Z4261" s="244"/>
      <c r="AA4261" s="244"/>
      <c r="AB4261" s="244"/>
    </row>
    <row r="4262" spans="16:28" x14ac:dyDescent="0.25">
      <c r="P4262" s="244"/>
      <c r="Q4262" s="244"/>
      <c r="R4262" s="244"/>
      <c r="S4262" s="244"/>
      <c r="T4262" s="244"/>
      <c r="U4262" s="244"/>
      <c r="V4262" s="244"/>
      <c r="W4262" s="244"/>
      <c r="X4262" s="244"/>
      <c r="Y4262" s="244"/>
      <c r="Z4262" s="244"/>
      <c r="AA4262" s="244"/>
      <c r="AB4262" s="244"/>
    </row>
    <row r="4263" spans="16:28" x14ac:dyDescent="0.25">
      <c r="P4263" s="244"/>
      <c r="Q4263" s="244"/>
      <c r="R4263" s="244"/>
      <c r="S4263" s="244"/>
      <c r="T4263" s="244"/>
      <c r="U4263" s="244"/>
      <c r="V4263" s="244"/>
      <c r="W4263" s="244"/>
      <c r="X4263" s="244"/>
      <c r="Y4263" s="244"/>
      <c r="Z4263" s="244"/>
      <c r="AA4263" s="244"/>
      <c r="AB4263" s="244"/>
    </row>
    <row r="4264" spans="16:28" x14ac:dyDescent="0.25">
      <c r="P4264" s="244"/>
      <c r="Q4264" s="244"/>
      <c r="R4264" s="244"/>
      <c r="S4264" s="244"/>
      <c r="T4264" s="244"/>
      <c r="U4264" s="244"/>
      <c r="V4264" s="244"/>
      <c r="W4264" s="244"/>
      <c r="X4264" s="244"/>
      <c r="Y4264" s="244"/>
      <c r="Z4264" s="244"/>
      <c r="AA4264" s="244"/>
      <c r="AB4264" s="244"/>
    </row>
    <row r="4265" spans="16:28" x14ac:dyDescent="0.25">
      <c r="P4265" s="244"/>
      <c r="Q4265" s="244"/>
      <c r="R4265" s="244"/>
      <c r="S4265" s="244"/>
      <c r="T4265" s="244"/>
      <c r="U4265" s="244"/>
      <c r="V4265" s="244"/>
      <c r="W4265" s="244"/>
      <c r="X4265" s="244"/>
      <c r="Y4265" s="244"/>
      <c r="Z4265" s="244"/>
      <c r="AA4265" s="244"/>
      <c r="AB4265" s="244"/>
    </row>
    <row r="4266" spans="16:28" x14ac:dyDescent="0.25">
      <c r="P4266" s="244"/>
      <c r="Q4266" s="244"/>
      <c r="R4266" s="244"/>
      <c r="S4266" s="244"/>
      <c r="T4266" s="244"/>
      <c r="U4266" s="244"/>
      <c r="V4266" s="244"/>
      <c r="W4266" s="244"/>
      <c r="X4266" s="244"/>
      <c r="Y4266" s="244"/>
      <c r="Z4266" s="244"/>
      <c r="AA4266" s="244"/>
      <c r="AB4266" s="244"/>
    </row>
    <row r="4267" spans="16:28" x14ac:dyDescent="0.25">
      <c r="P4267" s="244"/>
      <c r="Q4267" s="244"/>
      <c r="R4267" s="244"/>
      <c r="S4267" s="244"/>
      <c r="T4267" s="244"/>
      <c r="U4267" s="244"/>
      <c r="V4267" s="244"/>
      <c r="W4267" s="244"/>
      <c r="X4267" s="244"/>
      <c r="Y4267" s="244"/>
      <c r="Z4267" s="244"/>
      <c r="AA4267" s="244"/>
      <c r="AB4267" s="244"/>
    </row>
    <row r="4268" spans="16:28" x14ac:dyDescent="0.25">
      <c r="P4268" s="244"/>
      <c r="Q4268" s="244"/>
      <c r="R4268" s="244"/>
      <c r="S4268" s="244"/>
      <c r="T4268" s="244"/>
      <c r="U4268" s="244"/>
      <c r="V4268" s="244"/>
      <c r="W4268" s="244"/>
      <c r="X4268" s="244"/>
      <c r="Y4268" s="244"/>
      <c r="Z4268" s="244"/>
      <c r="AA4268" s="244"/>
      <c r="AB4268" s="244"/>
    </row>
    <row r="4269" spans="16:28" x14ac:dyDescent="0.25">
      <c r="P4269" s="244"/>
      <c r="Q4269" s="244"/>
      <c r="R4269" s="244"/>
      <c r="S4269" s="244"/>
      <c r="T4269" s="244"/>
      <c r="U4269" s="244"/>
      <c r="V4269" s="244"/>
      <c r="W4269" s="244"/>
      <c r="X4269" s="244"/>
      <c r="Y4269" s="244"/>
      <c r="Z4269" s="244"/>
      <c r="AA4269" s="244"/>
      <c r="AB4269" s="244"/>
    </row>
    <row r="4270" spans="16:28" x14ac:dyDescent="0.25">
      <c r="P4270" s="244"/>
      <c r="Q4270" s="244"/>
      <c r="R4270" s="244"/>
      <c r="S4270" s="244"/>
      <c r="T4270" s="244"/>
      <c r="U4270" s="244"/>
      <c r="V4270" s="244"/>
      <c r="W4270" s="244"/>
      <c r="X4270" s="244"/>
      <c r="Y4270" s="244"/>
      <c r="Z4270" s="244"/>
      <c r="AA4270" s="244"/>
      <c r="AB4270" s="244"/>
    </row>
    <row r="4271" spans="16:28" x14ac:dyDescent="0.25">
      <c r="P4271" s="244"/>
      <c r="Q4271" s="244"/>
      <c r="R4271" s="244"/>
      <c r="S4271" s="244"/>
      <c r="T4271" s="244"/>
      <c r="U4271" s="244"/>
      <c r="V4271" s="244"/>
      <c r="W4271" s="244"/>
      <c r="X4271" s="244"/>
      <c r="Y4271" s="244"/>
      <c r="Z4271" s="244"/>
      <c r="AA4271" s="244"/>
      <c r="AB4271" s="244"/>
    </row>
    <row r="4272" spans="16:28" x14ac:dyDescent="0.25">
      <c r="P4272" s="244"/>
      <c r="Q4272" s="244"/>
      <c r="R4272" s="244"/>
      <c r="S4272" s="244"/>
      <c r="T4272" s="244"/>
      <c r="U4272" s="244"/>
      <c r="V4272" s="244"/>
      <c r="W4272" s="244"/>
      <c r="X4272" s="244"/>
      <c r="Y4272" s="244"/>
      <c r="Z4272" s="244"/>
      <c r="AA4272" s="244"/>
      <c r="AB4272" s="244"/>
    </row>
    <row r="4273" spans="16:28" x14ac:dyDescent="0.25">
      <c r="P4273" s="244"/>
      <c r="Q4273" s="244"/>
      <c r="R4273" s="244"/>
      <c r="S4273" s="244"/>
      <c r="T4273" s="244"/>
      <c r="U4273" s="244"/>
      <c r="V4273" s="244"/>
      <c r="W4273" s="244"/>
      <c r="X4273" s="244"/>
      <c r="Y4273" s="244"/>
      <c r="Z4273" s="244"/>
      <c r="AA4273" s="244"/>
      <c r="AB4273" s="244"/>
    </row>
    <row r="4274" spans="16:28" x14ac:dyDescent="0.25">
      <c r="P4274" s="244"/>
      <c r="Q4274" s="244"/>
      <c r="R4274" s="244"/>
      <c r="S4274" s="244"/>
      <c r="T4274" s="244"/>
      <c r="U4274" s="244"/>
      <c r="V4274" s="244"/>
      <c r="W4274" s="244"/>
      <c r="X4274" s="244"/>
      <c r="Y4274" s="244"/>
      <c r="Z4274" s="244"/>
      <c r="AA4274" s="244"/>
      <c r="AB4274" s="244"/>
    </row>
    <row r="4275" spans="16:28" x14ac:dyDescent="0.25">
      <c r="P4275" s="244"/>
      <c r="Q4275" s="244"/>
      <c r="R4275" s="244"/>
      <c r="S4275" s="244"/>
      <c r="T4275" s="244"/>
      <c r="U4275" s="244"/>
      <c r="V4275" s="244"/>
      <c r="W4275" s="244"/>
      <c r="X4275" s="244"/>
      <c r="Y4275" s="244"/>
      <c r="Z4275" s="244"/>
      <c r="AA4275" s="244"/>
      <c r="AB4275" s="244"/>
    </row>
    <row r="4276" spans="16:28" x14ac:dyDescent="0.25">
      <c r="P4276" s="244"/>
      <c r="Q4276" s="244"/>
      <c r="R4276" s="244"/>
      <c r="S4276" s="244"/>
      <c r="T4276" s="244"/>
      <c r="U4276" s="244"/>
      <c r="V4276" s="244"/>
      <c r="W4276" s="244"/>
      <c r="X4276" s="244"/>
      <c r="Y4276" s="244"/>
      <c r="Z4276" s="244"/>
      <c r="AA4276" s="244"/>
      <c r="AB4276" s="244"/>
    </row>
    <row r="4277" spans="16:28" x14ac:dyDescent="0.25">
      <c r="P4277" s="244"/>
      <c r="Q4277" s="244"/>
      <c r="R4277" s="244"/>
      <c r="S4277" s="244"/>
      <c r="T4277" s="244"/>
      <c r="U4277" s="244"/>
      <c r="V4277" s="244"/>
      <c r="W4277" s="244"/>
      <c r="X4277" s="244"/>
      <c r="Y4277" s="244"/>
      <c r="Z4277" s="244"/>
      <c r="AA4277" s="244"/>
      <c r="AB4277" s="244"/>
    </row>
    <row r="4278" spans="16:28" x14ac:dyDescent="0.25">
      <c r="P4278" s="244"/>
      <c r="Q4278" s="244"/>
      <c r="R4278" s="244"/>
      <c r="S4278" s="244"/>
      <c r="T4278" s="244"/>
      <c r="U4278" s="244"/>
      <c r="V4278" s="244"/>
      <c r="W4278" s="244"/>
      <c r="X4278" s="244"/>
      <c r="Y4278" s="244"/>
      <c r="Z4278" s="244"/>
      <c r="AA4278" s="244"/>
      <c r="AB4278" s="244"/>
    </row>
    <row r="4279" spans="16:28" x14ac:dyDescent="0.25">
      <c r="P4279" s="244"/>
      <c r="Q4279" s="244"/>
      <c r="R4279" s="244"/>
      <c r="S4279" s="244"/>
      <c r="T4279" s="244"/>
      <c r="U4279" s="244"/>
      <c r="V4279" s="244"/>
      <c r="W4279" s="244"/>
      <c r="X4279" s="244"/>
      <c r="Y4279" s="244"/>
      <c r="Z4279" s="244"/>
      <c r="AA4279" s="244"/>
      <c r="AB4279" s="244"/>
    </row>
    <row r="4280" spans="16:28" x14ac:dyDescent="0.25">
      <c r="P4280" s="244"/>
      <c r="Q4280" s="244"/>
      <c r="R4280" s="244"/>
      <c r="S4280" s="244"/>
      <c r="T4280" s="244"/>
      <c r="U4280" s="244"/>
      <c r="V4280" s="244"/>
      <c r="W4280" s="244"/>
      <c r="X4280" s="244"/>
      <c r="Y4280" s="244"/>
      <c r="Z4280" s="244"/>
      <c r="AA4280" s="244"/>
      <c r="AB4280" s="244"/>
    </row>
    <row r="4281" spans="16:28" x14ac:dyDescent="0.25">
      <c r="P4281" s="244"/>
      <c r="Q4281" s="244"/>
      <c r="R4281" s="244"/>
      <c r="S4281" s="244"/>
      <c r="T4281" s="244"/>
      <c r="U4281" s="244"/>
      <c r="V4281" s="244"/>
      <c r="W4281" s="244"/>
      <c r="X4281" s="244"/>
      <c r="Y4281" s="244"/>
      <c r="Z4281" s="244"/>
      <c r="AA4281" s="244"/>
      <c r="AB4281" s="244"/>
    </row>
    <row r="4282" spans="16:28" x14ac:dyDescent="0.25">
      <c r="P4282" s="244"/>
      <c r="Q4282" s="244"/>
      <c r="R4282" s="244"/>
      <c r="S4282" s="244"/>
      <c r="T4282" s="244"/>
      <c r="U4282" s="244"/>
      <c r="V4282" s="244"/>
      <c r="W4282" s="244"/>
      <c r="X4282" s="244"/>
      <c r="Y4282" s="244"/>
      <c r="Z4282" s="244"/>
      <c r="AA4282" s="244"/>
      <c r="AB4282" s="244"/>
    </row>
    <row r="4283" spans="16:28" x14ac:dyDescent="0.25">
      <c r="P4283" s="244"/>
      <c r="Q4283" s="244"/>
      <c r="R4283" s="244"/>
      <c r="S4283" s="244"/>
      <c r="T4283" s="244"/>
      <c r="U4283" s="244"/>
      <c r="V4283" s="244"/>
      <c r="W4283" s="244"/>
      <c r="X4283" s="244"/>
      <c r="Y4283" s="244"/>
      <c r="Z4283" s="244"/>
      <c r="AA4283" s="244"/>
      <c r="AB4283" s="244"/>
    </row>
    <row r="4284" spans="16:28" x14ac:dyDescent="0.25">
      <c r="P4284" s="244"/>
      <c r="Q4284" s="244"/>
      <c r="R4284" s="244"/>
      <c r="S4284" s="244"/>
      <c r="T4284" s="244"/>
      <c r="U4284" s="244"/>
      <c r="V4284" s="244"/>
      <c r="W4284" s="244"/>
      <c r="X4284" s="244"/>
      <c r="Y4284" s="244"/>
      <c r="Z4284" s="244"/>
      <c r="AA4284" s="244"/>
      <c r="AB4284" s="244"/>
    </row>
    <row r="4285" spans="16:28" x14ac:dyDescent="0.25">
      <c r="P4285" s="244"/>
      <c r="Q4285" s="244"/>
      <c r="R4285" s="244"/>
      <c r="S4285" s="244"/>
      <c r="T4285" s="244"/>
      <c r="U4285" s="244"/>
      <c r="V4285" s="244"/>
      <c r="W4285" s="244"/>
      <c r="X4285" s="244"/>
      <c r="Y4285" s="244"/>
      <c r="Z4285" s="244"/>
      <c r="AA4285" s="244"/>
      <c r="AB4285" s="244"/>
    </row>
    <row r="4286" spans="16:28" x14ac:dyDescent="0.25">
      <c r="P4286" s="244"/>
      <c r="Q4286" s="244"/>
      <c r="R4286" s="244"/>
      <c r="S4286" s="244"/>
      <c r="T4286" s="244"/>
      <c r="U4286" s="244"/>
      <c r="V4286" s="244"/>
      <c r="W4286" s="244"/>
      <c r="X4286" s="244"/>
      <c r="Y4286" s="244"/>
      <c r="Z4286" s="244"/>
      <c r="AA4286" s="244"/>
      <c r="AB4286" s="244"/>
    </row>
    <row r="4287" spans="16:28" x14ac:dyDescent="0.25">
      <c r="P4287" s="244"/>
      <c r="Q4287" s="244"/>
      <c r="R4287" s="244"/>
      <c r="S4287" s="244"/>
      <c r="T4287" s="244"/>
      <c r="U4287" s="244"/>
      <c r="V4287" s="244"/>
      <c r="W4287" s="244"/>
      <c r="X4287" s="244"/>
      <c r="Y4287" s="244"/>
      <c r="Z4287" s="244"/>
      <c r="AA4287" s="244"/>
      <c r="AB4287" s="244"/>
    </row>
    <row r="4288" spans="16:28" x14ac:dyDescent="0.25">
      <c r="P4288" s="244"/>
      <c r="Q4288" s="244"/>
      <c r="R4288" s="244"/>
      <c r="S4288" s="244"/>
      <c r="T4288" s="244"/>
      <c r="U4288" s="244"/>
      <c r="V4288" s="244"/>
      <c r="W4288" s="244"/>
      <c r="X4288" s="244"/>
      <c r="Y4288" s="244"/>
      <c r="Z4288" s="244"/>
      <c r="AA4288" s="244"/>
      <c r="AB4288" s="244"/>
    </row>
    <row r="4289" spans="16:28" x14ac:dyDescent="0.25">
      <c r="P4289" s="244"/>
      <c r="Q4289" s="244"/>
      <c r="R4289" s="244"/>
      <c r="S4289" s="244"/>
      <c r="T4289" s="244"/>
      <c r="U4289" s="244"/>
      <c r="V4289" s="244"/>
      <c r="W4289" s="244"/>
      <c r="X4289" s="244"/>
      <c r="Y4289" s="244"/>
      <c r="Z4289" s="244"/>
      <c r="AA4289" s="244"/>
      <c r="AB4289" s="244"/>
    </row>
    <row r="4290" spans="16:28" x14ac:dyDescent="0.25">
      <c r="P4290" s="244"/>
      <c r="Q4290" s="244"/>
      <c r="R4290" s="244"/>
      <c r="S4290" s="244"/>
      <c r="T4290" s="244"/>
      <c r="U4290" s="244"/>
      <c r="V4290" s="244"/>
      <c r="W4290" s="244"/>
      <c r="X4290" s="244"/>
      <c r="Y4290" s="244"/>
      <c r="Z4290" s="244"/>
      <c r="AA4290" s="244"/>
      <c r="AB4290" s="244"/>
    </row>
    <row r="4291" spans="16:28" x14ac:dyDescent="0.25">
      <c r="P4291" s="244"/>
      <c r="Q4291" s="244"/>
      <c r="R4291" s="244"/>
      <c r="S4291" s="244"/>
      <c r="T4291" s="244"/>
      <c r="U4291" s="244"/>
      <c r="V4291" s="244"/>
      <c r="W4291" s="244"/>
      <c r="X4291" s="244"/>
      <c r="Y4291" s="244"/>
      <c r="Z4291" s="244"/>
      <c r="AA4291" s="244"/>
      <c r="AB4291" s="244"/>
    </row>
    <row r="4292" spans="16:28" x14ac:dyDescent="0.25">
      <c r="P4292" s="244"/>
      <c r="Q4292" s="244"/>
      <c r="R4292" s="244"/>
      <c r="S4292" s="244"/>
      <c r="T4292" s="244"/>
      <c r="U4292" s="244"/>
      <c r="V4292" s="244"/>
      <c r="W4292" s="244"/>
      <c r="X4292" s="244"/>
      <c r="Y4292" s="244"/>
      <c r="Z4292" s="244"/>
      <c r="AA4292" s="244"/>
      <c r="AB4292" s="244"/>
    </row>
    <row r="4293" spans="16:28" x14ac:dyDescent="0.25">
      <c r="P4293" s="244"/>
      <c r="Q4293" s="244"/>
      <c r="R4293" s="244"/>
      <c r="S4293" s="244"/>
      <c r="T4293" s="244"/>
      <c r="U4293" s="244"/>
      <c r="V4293" s="244"/>
      <c r="W4293" s="244"/>
      <c r="X4293" s="244"/>
      <c r="Y4293" s="244"/>
      <c r="Z4293" s="244"/>
      <c r="AA4293" s="244"/>
      <c r="AB4293" s="244"/>
    </row>
    <row r="4294" spans="16:28" x14ac:dyDescent="0.25">
      <c r="P4294" s="244"/>
      <c r="Q4294" s="244"/>
      <c r="R4294" s="244"/>
      <c r="S4294" s="244"/>
      <c r="T4294" s="244"/>
      <c r="U4294" s="244"/>
      <c r="V4294" s="244"/>
      <c r="W4294" s="244"/>
      <c r="X4294" s="244"/>
      <c r="Y4294" s="244"/>
      <c r="Z4294" s="244"/>
      <c r="AA4294" s="244"/>
      <c r="AB4294" s="244"/>
    </row>
    <row r="4295" spans="16:28" x14ac:dyDescent="0.25">
      <c r="P4295" s="244"/>
      <c r="Q4295" s="244"/>
      <c r="R4295" s="244"/>
      <c r="S4295" s="244"/>
      <c r="T4295" s="244"/>
      <c r="U4295" s="244"/>
      <c r="V4295" s="244"/>
      <c r="W4295" s="244"/>
      <c r="X4295" s="244"/>
      <c r="Y4295" s="244"/>
      <c r="Z4295" s="244"/>
      <c r="AA4295" s="244"/>
      <c r="AB4295" s="244"/>
    </row>
    <row r="4296" spans="16:28" x14ac:dyDescent="0.25">
      <c r="P4296" s="244"/>
      <c r="Q4296" s="244"/>
      <c r="R4296" s="244"/>
      <c r="S4296" s="244"/>
      <c r="T4296" s="244"/>
      <c r="U4296" s="244"/>
      <c r="V4296" s="244"/>
      <c r="W4296" s="244"/>
      <c r="X4296" s="244"/>
      <c r="Y4296" s="244"/>
      <c r="Z4296" s="244"/>
      <c r="AA4296" s="244"/>
      <c r="AB4296" s="244"/>
    </row>
    <row r="4297" spans="16:28" x14ac:dyDescent="0.25">
      <c r="P4297" s="244"/>
      <c r="Q4297" s="244"/>
      <c r="R4297" s="244"/>
      <c r="S4297" s="244"/>
      <c r="T4297" s="244"/>
      <c r="U4297" s="244"/>
      <c r="V4297" s="244"/>
      <c r="W4297" s="244"/>
      <c r="X4297" s="244"/>
      <c r="Y4297" s="244"/>
      <c r="Z4297" s="244"/>
      <c r="AA4297" s="244"/>
      <c r="AB4297" s="244"/>
    </row>
    <row r="4298" spans="16:28" x14ac:dyDescent="0.25">
      <c r="P4298" s="244"/>
      <c r="Q4298" s="244"/>
      <c r="R4298" s="244"/>
      <c r="S4298" s="244"/>
      <c r="T4298" s="244"/>
      <c r="U4298" s="244"/>
      <c r="V4298" s="244"/>
      <c r="W4298" s="244"/>
      <c r="X4298" s="244"/>
      <c r="Y4298" s="244"/>
      <c r="Z4298" s="244"/>
      <c r="AA4298" s="244"/>
      <c r="AB4298" s="244"/>
    </row>
    <row r="4299" spans="16:28" x14ac:dyDescent="0.25">
      <c r="P4299" s="244"/>
      <c r="Q4299" s="244"/>
      <c r="R4299" s="244"/>
      <c r="S4299" s="244"/>
      <c r="T4299" s="244"/>
      <c r="U4299" s="244"/>
      <c r="V4299" s="244"/>
      <c r="W4299" s="244"/>
      <c r="X4299" s="244"/>
      <c r="Y4299" s="244"/>
      <c r="Z4299" s="244"/>
      <c r="AA4299" s="244"/>
      <c r="AB4299" s="244"/>
    </row>
    <row r="4300" spans="16:28" x14ac:dyDescent="0.25">
      <c r="P4300" s="244"/>
      <c r="Q4300" s="244"/>
      <c r="R4300" s="244"/>
      <c r="S4300" s="244"/>
      <c r="T4300" s="244"/>
      <c r="U4300" s="244"/>
      <c r="V4300" s="244"/>
      <c r="W4300" s="244"/>
      <c r="X4300" s="244"/>
      <c r="Y4300" s="244"/>
      <c r="Z4300" s="244"/>
      <c r="AA4300" s="244"/>
      <c r="AB4300" s="244"/>
    </row>
    <row r="4301" spans="16:28" x14ac:dyDescent="0.25">
      <c r="P4301" s="244"/>
      <c r="Q4301" s="244"/>
      <c r="R4301" s="244"/>
      <c r="S4301" s="244"/>
      <c r="T4301" s="244"/>
      <c r="U4301" s="244"/>
      <c r="V4301" s="244"/>
      <c r="W4301" s="244"/>
      <c r="X4301" s="244"/>
      <c r="Y4301" s="244"/>
      <c r="Z4301" s="244"/>
      <c r="AA4301" s="244"/>
      <c r="AB4301" s="244"/>
    </row>
    <row r="4302" spans="16:28" x14ac:dyDescent="0.25">
      <c r="P4302" s="244"/>
      <c r="Q4302" s="244"/>
      <c r="R4302" s="244"/>
      <c r="S4302" s="244"/>
      <c r="T4302" s="244"/>
      <c r="U4302" s="244"/>
      <c r="V4302" s="244"/>
      <c r="W4302" s="244"/>
      <c r="X4302" s="244"/>
      <c r="Y4302" s="244"/>
      <c r="Z4302" s="244"/>
      <c r="AA4302" s="244"/>
      <c r="AB4302" s="244"/>
    </row>
    <row r="4303" spans="16:28" x14ac:dyDescent="0.25">
      <c r="P4303" s="244"/>
      <c r="Q4303" s="244"/>
      <c r="R4303" s="244"/>
      <c r="S4303" s="244"/>
      <c r="T4303" s="244"/>
      <c r="U4303" s="244"/>
      <c r="V4303" s="244"/>
      <c r="W4303" s="244"/>
      <c r="X4303" s="244"/>
      <c r="Y4303" s="244"/>
      <c r="Z4303" s="244"/>
      <c r="AA4303" s="244"/>
      <c r="AB4303" s="244"/>
    </row>
    <row r="4304" spans="16:28" x14ac:dyDescent="0.25">
      <c r="P4304" s="244"/>
      <c r="Q4304" s="244"/>
      <c r="R4304" s="244"/>
      <c r="S4304" s="244"/>
      <c r="T4304" s="244"/>
      <c r="U4304" s="244"/>
      <c r="V4304" s="244"/>
      <c r="W4304" s="244"/>
      <c r="X4304" s="244"/>
      <c r="Y4304" s="244"/>
      <c r="Z4304" s="244"/>
      <c r="AA4304" s="244"/>
      <c r="AB4304" s="244"/>
    </row>
    <row r="4305" spans="16:28" x14ac:dyDescent="0.25">
      <c r="P4305" s="244"/>
      <c r="Q4305" s="244"/>
      <c r="R4305" s="244"/>
      <c r="S4305" s="244"/>
      <c r="T4305" s="244"/>
      <c r="U4305" s="244"/>
      <c r="V4305" s="244"/>
      <c r="W4305" s="244"/>
      <c r="X4305" s="244"/>
      <c r="Y4305" s="244"/>
      <c r="Z4305" s="244"/>
      <c r="AA4305" s="244"/>
      <c r="AB4305" s="244"/>
    </row>
    <row r="4306" spans="16:28" x14ac:dyDescent="0.25">
      <c r="P4306" s="244"/>
      <c r="Q4306" s="244"/>
      <c r="R4306" s="244"/>
      <c r="S4306" s="244"/>
      <c r="T4306" s="244"/>
      <c r="U4306" s="244"/>
      <c r="V4306" s="244"/>
      <c r="W4306" s="244"/>
      <c r="X4306" s="244"/>
      <c r="Y4306" s="244"/>
      <c r="Z4306" s="244"/>
      <c r="AA4306" s="244"/>
      <c r="AB4306" s="244"/>
    </row>
    <row r="4307" spans="16:28" x14ac:dyDescent="0.25">
      <c r="P4307" s="244"/>
      <c r="Q4307" s="244"/>
      <c r="R4307" s="244"/>
      <c r="S4307" s="244"/>
      <c r="T4307" s="244"/>
      <c r="U4307" s="244"/>
      <c r="V4307" s="244"/>
      <c r="W4307" s="244"/>
      <c r="X4307" s="244"/>
      <c r="Y4307" s="244"/>
      <c r="Z4307" s="244"/>
      <c r="AA4307" s="244"/>
      <c r="AB4307" s="244"/>
    </row>
    <row r="4308" spans="16:28" x14ac:dyDescent="0.25">
      <c r="P4308" s="244"/>
      <c r="Q4308" s="244"/>
      <c r="R4308" s="244"/>
      <c r="S4308" s="244"/>
      <c r="T4308" s="244"/>
      <c r="U4308" s="244"/>
      <c r="V4308" s="244"/>
      <c r="W4308" s="244"/>
      <c r="X4308" s="244"/>
      <c r="Y4308" s="244"/>
      <c r="Z4308" s="244"/>
      <c r="AA4308" s="244"/>
      <c r="AB4308" s="244"/>
    </row>
    <row r="4309" spans="16:28" x14ac:dyDescent="0.25">
      <c r="P4309" s="244"/>
      <c r="Q4309" s="244"/>
      <c r="R4309" s="244"/>
      <c r="S4309" s="244"/>
      <c r="T4309" s="244"/>
      <c r="U4309" s="244"/>
      <c r="V4309" s="244"/>
      <c r="W4309" s="244"/>
      <c r="X4309" s="244"/>
      <c r="Y4309" s="244"/>
      <c r="Z4309" s="244"/>
      <c r="AA4309" s="244"/>
      <c r="AB4309" s="244"/>
    </row>
    <row r="4310" spans="16:28" x14ac:dyDescent="0.25">
      <c r="P4310" s="244"/>
      <c r="Q4310" s="244"/>
      <c r="R4310" s="244"/>
      <c r="S4310" s="244"/>
      <c r="T4310" s="244"/>
      <c r="U4310" s="244"/>
      <c r="V4310" s="244"/>
      <c r="W4310" s="244"/>
      <c r="X4310" s="244"/>
      <c r="Y4310" s="244"/>
      <c r="Z4310" s="244"/>
      <c r="AA4310" s="244"/>
      <c r="AB4310" s="244"/>
    </row>
    <row r="4311" spans="16:28" x14ac:dyDescent="0.25">
      <c r="P4311" s="244"/>
      <c r="Q4311" s="244"/>
      <c r="R4311" s="244"/>
      <c r="S4311" s="244"/>
      <c r="T4311" s="244"/>
      <c r="U4311" s="244"/>
      <c r="V4311" s="244"/>
      <c r="W4311" s="244"/>
      <c r="X4311" s="244"/>
      <c r="Y4311" s="244"/>
      <c r="Z4311" s="244"/>
      <c r="AA4311" s="244"/>
      <c r="AB4311" s="244"/>
    </row>
    <row r="4312" spans="16:28" x14ac:dyDescent="0.25">
      <c r="P4312" s="244"/>
      <c r="Q4312" s="244"/>
      <c r="R4312" s="244"/>
      <c r="S4312" s="244"/>
      <c r="T4312" s="244"/>
      <c r="U4312" s="244"/>
      <c r="V4312" s="244"/>
      <c r="W4312" s="244"/>
      <c r="X4312" s="244"/>
      <c r="Y4312" s="244"/>
      <c r="Z4312" s="244"/>
      <c r="AA4312" s="244"/>
      <c r="AB4312" s="244"/>
    </row>
    <row r="4313" spans="16:28" x14ac:dyDescent="0.25">
      <c r="P4313" s="244"/>
      <c r="Q4313" s="244"/>
      <c r="R4313" s="244"/>
      <c r="S4313" s="244"/>
      <c r="T4313" s="244"/>
      <c r="U4313" s="244"/>
      <c r="V4313" s="244"/>
      <c r="W4313" s="244"/>
      <c r="X4313" s="244"/>
      <c r="Y4313" s="244"/>
      <c r="Z4313" s="244"/>
      <c r="AA4313" s="244"/>
      <c r="AB4313" s="244"/>
    </row>
    <row r="4314" spans="16:28" x14ac:dyDescent="0.25">
      <c r="P4314" s="244"/>
      <c r="Q4314" s="244"/>
      <c r="R4314" s="244"/>
      <c r="S4314" s="244"/>
      <c r="T4314" s="244"/>
      <c r="U4314" s="244"/>
      <c r="V4314" s="244"/>
      <c r="W4314" s="244"/>
      <c r="X4314" s="244"/>
      <c r="Y4314" s="244"/>
      <c r="Z4314" s="244"/>
      <c r="AA4314" s="244"/>
      <c r="AB4314" s="244"/>
    </row>
    <row r="4315" spans="16:28" x14ac:dyDescent="0.25">
      <c r="P4315" s="244"/>
      <c r="Q4315" s="244"/>
      <c r="R4315" s="244"/>
      <c r="S4315" s="244"/>
      <c r="T4315" s="244"/>
      <c r="U4315" s="244"/>
      <c r="V4315" s="244"/>
      <c r="W4315" s="244"/>
      <c r="X4315" s="244"/>
      <c r="Y4315" s="244"/>
      <c r="Z4315" s="244"/>
      <c r="AA4315" s="244"/>
      <c r="AB4315" s="244"/>
    </row>
    <row r="4316" spans="16:28" x14ac:dyDescent="0.25">
      <c r="P4316" s="244"/>
      <c r="Q4316" s="244"/>
      <c r="R4316" s="244"/>
      <c r="S4316" s="244"/>
      <c r="T4316" s="244"/>
      <c r="U4316" s="244"/>
      <c r="V4316" s="244"/>
      <c r="W4316" s="244"/>
      <c r="X4316" s="244"/>
      <c r="Y4316" s="244"/>
      <c r="Z4316" s="244"/>
      <c r="AA4316" s="244"/>
      <c r="AB4316" s="244"/>
    </row>
    <row r="4317" spans="16:28" x14ac:dyDescent="0.25">
      <c r="P4317" s="244"/>
      <c r="Q4317" s="244"/>
      <c r="R4317" s="244"/>
      <c r="S4317" s="244"/>
      <c r="T4317" s="244"/>
      <c r="U4317" s="244"/>
      <c r="V4317" s="244"/>
      <c r="W4317" s="244"/>
      <c r="X4317" s="244"/>
      <c r="Y4317" s="244"/>
      <c r="Z4317" s="244"/>
      <c r="AA4317" s="244"/>
      <c r="AB4317" s="244"/>
    </row>
    <row r="4318" spans="16:28" x14ac:dyDescent="0.25">
      <c r="P4318" s="244"/>
      <c r="Q4318" s="244"/>
      <c r="R4318" s="244"/>
      <c r="S4318" s="244"/>
      <c r="T4318" s="244"/>
      <c r="U4318" s="244"/>
      <c r="V4318" s="244"/>
      <c r="W4318" s="244"/>
      <c r="X4318" s="244"/>
      <c r="Y4318" s="244"/>
      <c r="Z4318" s="244"/>
      <c r="AA4318" s="244"/>
      <c r="AB4318" s="244"/>
    </row>
    <row r="4319" spans="16:28" x14ac:dyDescent="0.25">
      <c r="P4319" s="244"/>
      <c r="Q4319" s="244"/>
      <c r="R4319" s="244"/>
      <c r="S4319" s="244"/>
      <c r="T4319" s="244"/>
      <c r="U4319" s="244"/>
      <c r="V4319" s="244"/>
      <c r="W4319" s="244"/>
      <c r="X4319" s="244"/>
      <c r="Y4319" s="244"/>
      <c r="Z4319" s="244"/>
      <c r="AA4319" s="244"/>
      <c r="AB4319" s="244"/>
    </row>
    <row r="4320" spans="16:28" x14ac:dyDescent="0.25">
      <c r="P4320" s="244"/>
      <c r="Q4320" s="244"/>
      <c r="R4320" s="244"/>
      <c r="S4320" s="244"/>
      <c r="T4320" s="244"/>
      <c r="U4320" s="244"/>
      <c r="V4320" s="244"/>
      <c r="W4320" s="244"/>
      <c r="X4320" s="244"/>
      <c r="Y4320" s="244"/>
      <c r="Z4320" s="244"/>
      <c r="AA4320" s="244"/>
      <c r="AB4320" s="244"/>
    </row>
    <row r="4321" spans="16:28" x14ac:dyDescent="0.25">
      <c r="P4321" s="244"/>
      <c r="Q4321" s="244"/>
      <c r="R4321" s="244"/>
      <c r="S4321" s="244"/>
      <c r="T4321" s="244"/>
      <c r="U4321" s="244"/>
      <c r="V4321" s="244"/>
      <c r="W4321" s="244"/>
      <c r="X4321" s="244"/>
      <c r="Y4321" s="244"/>
      <c r="Z4321" s="244"/>
      <c r="AA4321" s="244"/>
      <c r="AB4321" s="244"/>
    </row>
    <row r="4322" spans="16:28" x14ac:dyDescent="0.25">
      <c r="P4322" s="244"/>
      <c r="Q4322" s="244"/>
      <c r="R4322" s="244"/>
      <c r="S4322" s="244"/>
      <c r="T4322" s="244"/>
      <c r="U4322" s="244"/>
      <c r="V4322" s="244"/>
      <c r="W4322" s="244"/>
      <c r="X4322" s="244"/>
      <c r="Y4322" s="244"/>
      <c r="Z4322" s="244"/>
      <c r="AA4322" s="244"/>
      <c r="AB4322" s="244"/>
    </row>
    <row r="4323" spans="16:28" x14ac:dyDescent="0.25">
      <c r="P4323" s="244"/>
      <c r="Q4323" s="244"/>
      <c r="R4323" s="244"/>
      <c r="S4323" s="244"/>
      <c r="T4323" s="244"/>
      <c r="U4323" s="244"/>
      <c r="V4323" s="244"/>
      <c r="W4323" s="244"/>
      <c r="X4323" s="244"/>
      <c r="Y4323" s="244"/>
      <c r="Z4323" s="244"/>
      <c r="AA4323" s="244"/>
      <c r="AB4323" s="244"/>
    </row>
    <row r="4324" spans="16:28" x14ac:dyDescent="0.25">
      <c r="P4324" s="244"/>
      <c r="Q4324" s="244"/>
      <c r="R4324" s="244"/>
      <c r="S4324" s="244"/>
      <c r="T4324" s="244"/>
      <c r="U4324" s="244"/>
      <c r="V4324" s="244"/>
      <c r="W4324" s="244"/>
      <c r="X4324" s="244"/>
      <c r="Y4324" s="244"/>
      <c r="Z4324" s="244"/>
      <c r="AA4324" s="244"/>
      <c r="AB4324" s="244"/>
    </row>
    <row r="4325" spans="16:28" x14ac:dyDescent="0.25">
      <c r="P4325" s="244"/>
      <c r="Q4325" s="244"/>
      <c r="R4325" s="244"/>
      <c r="S4325" s="244"/>
      <c r="T4325" s="244"/>
      <c r="U4325" s="244"/>
      <c r="V4325" s="244"/>
      <c r="W4325" s="244"/>
      <c r="X4325" s="244"/>
      <c r="Y4325" s="244"/>
      <c r="Z4325" s="244"/>
      <c r="AA4325" s="244"/>
      <c r="AB4325" s="244"/>
    </row>
    <row r="4326" spans="16:28" x14ac:dyDescent="0.25">
      <c r="P4326" s="244"/>
      <c r="Q4326" s="244"/>
      <c r="R4326" s="244"/>
      <c r="S4326" s="244"/>
      <c r="T4326" s="244"/>
      <c r="U4326" s="244"/>
      <c r="V4326" s="244"/>
      <c r="W4326" s="244"/>
      <c r="X4326" s="244"/>
      <c r="Y4326" s="244"/>
      <c r="Z4326" s="244"/>
      <c r="AA4326" s="244"/>
      <c r="AB4326" s="244"/>
    </row>
    <row r="4327" spans="16:28" x14ac:dyDescent="0.25">
      <c r="P4327" s="244"/>
      <c r="Q4327" s="244"/>
      <c r="R4327" s="244"/>
      <c r="S4327" s="244"/>
      <c r="T4327" s="244"/>
      <c r="U4327" s="244"/>
      <c r="V4327" s="244"/>
      <c r="W4327" s="244"/>
      <c r="X4327" s="244"/>
      <c r="Y4327" s="244"/>
      <c r="Z4327" s="244"/>
      <c r="AA4327" s="244"/>
      <c r="AB4327" s="244"/>
    </row>
    <row r="4328" spans="16:28" x14ac:dyDescent="0.25">
      <c r="P4328" s="244"/>
      <c r="Q4328" s="244"/>
      <c r="R4328" s="244"/>
      <c r="S4328" s="244"/>
      <c r="T4328" s="244"/>
      <c r="U4328" s="244"/>
      <c r="V4328" s="244"/>
      <c r="W4328" s="244"/>
      <c r="X4328" s="244"/>
      <c r="Y4328" s="244"/>
      <c r="Z4328" s="244"/>
      <c r="AA4328" s="244"/>
      <c r="AB4328" s="244"/>
    </row>
    <row r="4329" spans="16:28" x14ac:dyDescent="0.25">
      <c r="P4329" s="244"/>
      <c r="Q4329" s="244"/>
      <c r="R4329" s="244"/>
      <c r="S4329" s="244"/>
      <c r="T4329" s="244"/>
      <c r="U4329" s="244"/>
      <c r="V4329" s="244"/>
      <c r="W4329" s="244"/>
      <c r="X4329" s="244"/>
      <c r="Y4329" s="244"/>
      <c r="Z4329" s="244"/>
      <c r="AA4329" s="244"/>
      <c r="AB4329" s="244"/>
    </row>
    <row r="4330" spans="16:28" x14ac:dyDescent="0.25">
      <c r="P4330" s="244"/>
      <c r="Q4330" s="244"/>
      <c r="R4330" s="244"/>
      <c r="S4330" s="244"/>
      <c r="T4330" s="244"/>
      <c r="U4330" s="244"/>
      <c r="V4330" s="244"/>
      <c r="W4330" s="244"/>
      <c r="X4330" s="244"/>
      <c r="Y4330" s="244"/>
      <c r="Z4330" s="244"/>
      <c r="AA4330" s="244"/>
      <c r="AB4330" s="244"/>
    </row>
    <row r="4331" spans="16:28" x14ac:dyDescent="0.25">
      <c r="P4331" s="244"/>
      <c r="Q4331" s="244"/>
      <c r="R4331" s="244"/>
      <c r="S4331" s="244"/>
      <c r="T4331" s="244"/>
      <c r="U4331" s="244"/>
      <c r="V4331" s="244"/>
      <c r="W4331" s="244"/>
      <c r="X4331" s="244"/>
      <c r="Y4331" s="244"/>
      <c r="Z4331" s="244"/>
      <c r="AA4331" s="244"/>
      <c r="AB4331" s="244"/>
    </row>
    <row r="4332" spans="16:28" x14ac:dyDescent="0.25">
      <c r="P4332" s="244"/>
      <c r="Q4332" s="244"/>
      <c r="R4332" s="244"/>
      <c r="S4332" s="244"/>
      <c r="T4332" s="244"/>
      <c r="U4332" s="244"/>
      <c r="V4332" s="244"/>
      <c r="W4332" s="244"/>
      <c r="X4332" s="244"/>
      <c r="Y4332" s="244"/>
      <c r="Z4332" s="244"/>
      <c r="AA4332" s="244"/>
      <c r="AB4332" s="244"/>
    </row>
    <row r="4333" spans="16:28" x14ac:dyDescent="0.25">
      <c r="P4333" s="244"/>
      <c r="Q4333" s="244"/>
      <c r="R4333" s="244"/>
      <c r="S4333" s="244"/>
      <c r="T4333" s="244"/>
      <c r="U4333" s="244"/>
      <c r="V4333" s="244"/>
      <c r="W4333" s="244"/>
      <c r="X4333" s="244"/>
      <c r="Y4333" s="244"/>
      <c r="Z4333" s="244"/>
      <c r="AA4333" s="244"/>
      <c r="AB4333" s="244"/>
    </row>
    <row r="4334" spans="16:28" x14ac:dyDescent="0.25">
      <c r="P4334" s="244"/>
      <c r="Q4334" s="244"/>
      <c r="R4334" s="244"/>
      <c r="S4334" s="244"/>
      <c r="T4334" s="244"/>
      <c r="U4334" s="244"/>
      <c r="V4334" s="244"/>
      <c r="W4334" s="244"/>
      <c r="X4334" s="244"/>
      <c r="Y4334" s="244"/>
      <c r="Z4334" s="244"/>
      <c r="AA4334" s="244"/>
      <c r="AB4334" s="244"/>
    </row>
    <row r="4335" spans="16:28" x14ac:dyDescent="0.25">
      <c r="P4335" s="244"/>
      <c r="Q4335" s="244"/>
      <c r="R4335" s="244"/>
      <c r="S4335" s="244"/>
      <c r="T4335" s="244"/>
      <c r="U4335" s="244"/>
      <c r="V4335" s="244"/>
      <c r="W4335" s="244"/>
      <c r="X4335" s="244"/>
      <c r="Y4335" s="244"/>
      <c r="Z4335" s="244"/>
      <c r="AA4335" s="244"/>
      <c r="AB4335" s="244"/>
    </row>
    <row r="4336" spans="16:28" x14ac:dyDescent="0.25">
      <c r="P4336" s="244"/>
      <c r="Q4336" s="244"/>
      <c r="R4336" s="244"/>
      <c r="S4336" s="244"/>
      <c r="T4336" s="244"/>
      <c r="U4336" s="244"/>
      <c r="V4336" s="244"/>
      <c r="W4336" s="244"/>
      <c r="X4336" s="244"/>
      <c r="Y4336" s="244"/>
      <c r="Z4336" s="244"/>
      <c r="AA4336" s="244"/>
      <c r="AB4336" s="244"/>
    </row>
    <row r="4337" spans="16:28" x14ac:dyDescent="0.25">
      <c r="P4337" s="244"/>
      <c r="Q4337" s="244"/>
      <c r="R4337" s="244"/>
      <c r="S4337" s="244"/>
      <c r="T4337" s="244"/>
      <c r="U4337" s="244"/>
      <c r="V4337" s="244"/>
      <c r="W4337" s="244"/>
      <c r="X4337" s="244"/>
      <c r="Y4337" s="244"/>
      <c r="Z4337" s="244"/>
      <c r="AA4337" s="244"/>
      <c r="AB4337" s="244"/>
    </row>
    <row r="4338" spans="16:28" x14ac:dyDescent="0.25">
      <c r="P4338" s="244"/>
      <c r="Q4338" s="244"/>
      <c r="R4338" s="244"/>
      <c r="S4338" s="244"/>
      <c r="T4338" s="244"/>
      <c r="U4338" s="244"/>
      <c r="V4338" s="244"/>
      <c r="W4338" s="244"/>
      <c r="X4338" s="244"/>
      <c r="Y4338" s="244"/>
      <c r="Z4338" s="244"/>
      <c r="AA4338" s="244"/>
      <c r="AB4338" s="244"/>
    </row>
    <row r="4339" spans="16:28" x14ac:dyDescent="0.25">
      <c r="P4339" s="244"/>
      <c r="Q4339" s="244"/>
      <c r="R4339" s="244"/>
      <c r="S4339" s="244"/>
      <c r="T4339" s="244"/>
      <c r="U4339" s="244"/>
      <c r="V4339" s="244"/>
      <c r="W4339" s="244"/>
      <c r="X4339" s="244"/>
      <c r="Y4339" s="244"/>
      <c r="Z4339" s="244"/>
      <c r="AA4339" s="244"/>
      <c r="AB4339" s="244"/>
    </row>
    <row r="4340" spans="16:28" x14ac:dyDescent="0.25">
      <c r="P4340" s="244"/>
      <c r="Q4340" s="244"/>
      <c r="R4340" s="244"/>
      <c r="S4340" s="244"/>
      <c r="T4340" s="244"/>
      <c r="U4340" s="244"/>
      <c r="V4340" s="244"/>
      <c r="W4340" s="244"/>
      <c r="X4340" s="244"/>
      <c r="Y4340" s="244"/>
      <c r="Z4340" s="244"/>
      <c r="AA4340" s="244"/>
      <c r="AB4340" s="244"/>
    </row>
    <row r="4341" spans="16:28" x14ac:dyDescent="0.25">
      <c r="P4341" s="244"/>
      <c r="Q4341" s="244"/>
      <c r="R4341" s="244"/>
      <c r="S4341" s="244"/>
      <c r="T4341" s="244"/>
      <c r="U4341" s="244"/>
      <c r="V4341" s="244"/>
      <c r="W4341" s="244"/>
      <c r="X4341" s="244"/>
      <c r="Y4341" s="244"/>
      <c r="Z4341" s="244"/>
      <c r="AA4341" s="244"/>
      <c r="AB4341" s="244"/>
    </row>
    <row r="4342" spans="16:28" x14ac:dyDescent="0.25">
      <c r="P4342" s="244"/>
      <c r="Q4342" s="244"/>
      <c r="R4342" s="244"/>
      <c r="S4342" s="244"/>
      <c r="T4342" s="244"/>
      <c r="U4342" s="244"/>
      <c r="V4342" s="244"/>
      <c r="W4342" s="244"/>
      <c r="X4342" s="244"/>
      <c r="Y4342" s="244"/>
      <c r="Z4342" s="244"/>
      <c r="AA4342" s="244"/>
      <c r="AB4342" s="244"/>
    </row>
    <row r="4343" spans="16:28" x14ac:dyDescent="0.25">
      <c r="P4343" s="244"/>
      <c r="Q4343" s="244"/>
      <c r="R4343" s="244"/>
      <c r="S4343" s="244"/>
      <c r="T4343" s="244"/>
      <c r="U4343" s="244"/>
      <c r="V4343" s="244"/>
      <c r="W4343" s="244"/>
      <c r="X4343" s="244"/>
      <c r="Y4343" s="244"/>
      <c r="Z4343" s="244"/>
      <c r="AA4343" s="244"/>
      <c r="AB4343" s="244"/>
    </row>
    <row r="4344" spans="16:28" x14ac:dyDescent="0.25">
      <c r="P4344" s="244"/>
      <c r="Q4344" s="244"/>
      <c r="R4344" s="244"/>
      <c r="S4344" s="244"/>
      <c r="T4344" s="244"/>
      <c r="U4344" s="244"/>
      <c r="V4344" s="244"/>
      <c r="W4344" s="244"/>
      <c r="X4344" s="244"/>
      <c r="Y4344" s="244"/>
      <c r="Z4344" s="244"/>
      <c r="AA4344" s="244"/>
      <c r="AB4344" s="244"/>
    </row>
    <row r="4345" spans="16:28" x14ac:dyDescent="0.25">
      <c r="P4345" s="244"/>
      <c r="Q4345" s="244"/>
      <c r="R4345" s="244"/>
      <c r="S4345" s="244"/>
      <c r="T4345" s="244"/>
      <c r="U4345" s="244"/>
      <c r="V4345" s="244"/>
      <c r="W4345" s="244"/>
      <c r="X4345" s="244"/>
      <c r="Y4345" s="244"/>
      <c r="Z4345" s="244"/>
      <c r="AA4345" s="244"/>
      <c r="AB4345" s="244"/>
    </row>
    <row r="4346" spans="16:28" x14ac:dyDescent="0.25">
      <c r="P4346" s="244"/>
      <c r="Q4346" s="244"/>
      <c r="R4346" s="244"/>
      <c r="S4346" s="244"/>
      <c r="T4346" s="244"/>
      <c r="U4346" s="244"/>
      <c r="V4346" s="244"/>
      <c r="W4346" s="244"/>
      <c r="X4346" s="244"/>
      <c r="Y4346" s="244"/>
      <c r="Z4346" s="244"/>
      <c r="AA4346" s="244"/>
      <c r="AB4346" s="244"/>
    </row>
    <row r="4347" spans="16:28" x14ac:dyDescent="0.25">
      <c r="P4347" s="244"/>
      <c r="Q4347" s="244"/>
      <c r="R4347" s="244"/>
      <c r="S4347" s="244"/>
      <c r="T4347" s="244"/>
      <c r="U4347" s="244"/>
      <c r="V4347" s="244"/>
      <c r="W4347" s="244"/>
      <c r="X4347" s="244"/>
      <c r="Y4347" s="244"/>
      <c r="Z4347" s="244"/>
      <c r="AA4347" s="244"/>
      <c r="AB4347" s="244"/>
    </row>
    <row r="4348" spans="16:28" x14ac:dyDescent="0.25">
      <c r="P4348" s="244"/>
      <c r="Q4348" s="244"/>
      <c r="R4348" s="244"/>
      <c r="S4348" s="244"/>
      <c r="T4348" s="244"/>
      <c r="U4348" s="244"/>
      <c r="V4348" s="244"/>
      <c r="W4348" s="244"/>
      <c r="X4348" s="244"/>
      <c r="Y4348" s="244"/>
      <c r="Z4348" s="244"/>
      <c r="AA4348" s="244"/>
      <c r="AB4348" s="244"/>
    </row>
    <row r="4349" spans="16:28" x14ac:dyDescent="0.25">
      <c r="P4349" s="244"/>
      <c r="Q4349" s="244"/>
      <c r="R4349" s="244"/>
      <c r="S4349" s="244"/>
      <c r="T4349" s="244"/>
      <c r="U4349" s="244"/>
      <c r="V4349" s="244"/>
      <c r="W4349" s="244"/>
      <c r="X4349" s="244"/>
      <c r="Y4349" s="244"/>
      <c r="Z4349" s="244"/>
      <c r="AA4349" s="244"/>
      <c r="AB4349" s="244"/>
    </row>
    <row r="4350" spans="16:28" x14ac:dyDescent="0.25">
      <c r="P4350" s="244"/>
      <c r="Q4350" s="244"/>
      <c r="R4350" s="244"/>
      <c r="S4350" s="244"/>
      <c r="T4350" s="244"/>
      <c r="U4350" s="244"/>
      <c r="V4350" s="244"/>
      <c r="W4350" s="244"/>
      <c r="X4350" s="244"/>
      <c r="Y4350" s="244"/>
      <c r="Z4350" s="244"/>
      <c r="AA4350" s="244"/>
      <c r="AB4350" s="244"/>
    </row>
    <row r="4351" spans="16:28" x14ac:dyDescent="0.25">
      <c r="P4351" s="244"/>
      <c r="Q4351" s="244"/>
      <c r="R4351" s="244"/>
      <c r="S4351" s="244"/>
      <c r="T4351" s="244"/>
      <c r="U4351" s="244"/>
      <c r="V4351" s="244"/>
      <c r="W4351" s="244"/>
      <c r="X4351" s="244"/>
      <c r="Y4351" s="244"/>
      <c r="Z4351" s="244"/>
      <c r="AA4351" s="244"/>
      <c r="AB4351" s="244"/>
    </row>
    <row r="4352" spans="16:28" x14ac:dyDescent="0.25">
      <c r="P4352" s="244"/>
      <c r="Q4352" s="244"/>
      <c r="R4352" s="244"/>
      <c r="S4352" s="244"/>
      <c r="T4352" s="244"/>
      <c r="U4352" s="244"/>
      <c r="V4352" s="244"/>
      <c r="W4352" s="244"/>
      <c r="X4352" s="244"/>
      <c r="Y4352" s="244"/>
      <c r="Z4352" s="244"/>
      <c r="AA4352" s="244"/>
      <c r="AB4352" s="244"/>
    </row>
    <row r="4353" spans="16:28" x14ac:dyDescent="0.25">
      <c r="P4353" s="244"/>
      <c r="Q4353" s="244"/>
      <c r="R4353" s="244"/>
      <c r="S4353" s="244"/>
      <c r="T4353" s="244"/>
      <c r="U4353" s="244"/>
      <c r="V4353" s="244"/>
      <c r="W4353" s="244"/>
      <c r="X4353" s="244"/>
      <c r="Y4353" s="244"/>
      <c r="Z4353" s="244"/>
      <c r="AA4353" s="244"/>
      <c r="AB4353" s="244"/>
    </row>
    <row r="4354" spans="16:28" x14ac:dyDescent="0.25">
      <c r="P4354" s="244"/>
      <c r="Q4354" s="244"/>
      <c r="R4354" s="244"/>
      <c r="S4354" s="244"/>
      <c r="T4354" s="244"/>
      <c r="U4354" s="244"/>
      <c r="V4354" s="244"/>
      <c r="W4354" s="244"/>
      <c r="X4354" s="244"/>
      <c r="Y4354" s="244"/>
      <c r="Z4354" s="244"/>
      <c r="AA4354" s="244"/>
      <c r="AB4354" s="244"/>
    </row>
    <row r="4355" spans="16:28" x14ac:dyDescent="0.25">
      <c r="P4355" s="244"/>
      <c r="Q4355" s="244"/>
      <c r="R4355" s="244"/>
      <c r="S4355" s="244"/>
      <c r="T4355" s="244"/>
      <c r="U4355" s="244"/>
      <c r="V4355" s="244"/>
      <c r="W4355" s="244"/>
      <c r="X4355" s="244"/>
      <c r="Y4355" s="244"/>
      <c r="Z4355" s="244"/>
      <c r="AA4355" s="244"/>
      <c r="AB4355" s="244"/>
    </row>
    <row r="4356" spans="16:28" x14ac:dyDescent="0.25">
      <c r="P4356" s="244"/>
      <c r="Q4356" s="244"/>
      <c r="R4356" s="244"/>
      <c r="S4356" s="244"/>
      <c r="T4356" s="244"/>
      <c r="U4356" s="244"/>
      <c r="V4356" s="244"/>
      <c r="W4356" s="244"/>
      <c r="X4356" s="244"/>
      <c r="Y4356" s="244"/>
      <c r="Z4356" s="244"/>
      <c r="AA4356" s="244"/>
      <c r="AB4356" s="244"/>
    </row>
    <row r="4357" spans="16:28" x14ac:dyDescent="0.25">
      <c r="P4357" s="244"/>
      <c r="Q4357" s="244"/>
      <c r="R4357" s="244"/>
      <c r="S4357" s="244"/>
      <c r="T4357" s="244"/>
      <c r="U4357" s="244"/>
      <c r="V4357" s="244"/>
      <c r="W4357" s="244"/>
      <c r="X4357" s="244"/>
      <c r="Y4357" s="244"/>
      <c r="Z4357" s="244"/>
      <c r="AA4357" s="244"/>
      <c r="AB4357" s="244"/>
    </row>
    <row r="4358" spans="16:28" x14ac:dyDescent="0.25">
      <c r="P4358" s="244"/>
      <c r="Q4358" s="244"/>
      <c r="R4358" s="244"/>
      <c r="S4358" s="244"/>
      <c r="T4358" s="244"/>
      <c r="U4358" s="244"/>
      <c r="V4358" s="244"/>
      <c r="W4358" s="244"/>
      <c r="X4358" s="244"/>
      <c r="Y4358" s="244"/>
      <c r="Z4358" s="244"/>
      <c r="AA4358" s="244"/>
      <c r="AB4358" s="244"/>
    </row>
    <row r="4359" spans="16:28" x14ac:dyDescent="0.25">
      <c r="P4359" s="244"/>
      <c r="Q4359" s="244"/>
      <c r="R4359" s="244"/>
      <c r="S4359" s="244"/>
      <c r="T4359" s="244"/>
      <c r="U4359" s="244"/>
      <c r="V4359" s="244"/>
      <c r="W4359" s="244"/>
      <c r="X4359" s="244"/>
      <c r="Y4359" s="244"/>
      <c r="Z4359" s="244"/>
      <c r="AA4359" s="244"/>
      <c r="AB4359" s="244"/>
    </row>
    <row r="4360" spans="16:28" x14ac:dyDescent="0.25">
      <c r="P4360" s="244"/>
      <c r="Q4360" s="244"/>
      <c r="R4360" s="244"/>
      <c r="S4360" s="244"/>
      <c r="T4360" s="244"/>
      <c r="U4360" s="244"/>
      <c r="V4360" s="244"/>
      <c r="W4360" s="244"/>
      <c r="X4360" s="244"/>
      <c r="Y4360" s="244"/>
      <c r="Z4360" s="244"/>
      <c r="AA4360" s="244"/>
      <c r="AB4360" s="244"/>
    </row>
    <row r="4361" spans="16:28" x14ac:dyDescent="0.25">
      <c r="P4361" s="244"/>
      <c r="Q4361" s="244"/>
      <c r="R4361" s="244"/>
      <c r="S4361" s="244"/>
      <c r="T4361" s="244"/>
      <c r="U4361" s="244"/>
      <c r="V4361" s="244"/>
      <c r="W4361" s="244"/>
      <c r="X4361" s="244"/>
      <c r="Y4361" s="244"/>
      <c r="Z4361" s="244"/>
      <c r="AA4361" s="244"/>
      <c r="AB4361" s="244"/>
    </row>
    <row r="4362" spans="16:28" x14ac:dyDescent="0.25">
      <c r="P4362" s="244"/>
      <c r="Q4362" s="244"/>
      <c r="R4362" s="244"/>
      <c r="S4362" s="244"/>
      <c r="T4362" s="244"/>
      <c r="U4362" s="244"/>
      <c r="V4362" s="244"/>
      <c r="W4362" s="244"/>
      <c r="X4362" s="244"/>
      <c r="Y4362" s="244"/>
      <c r="Z4362" s="244"/>
      <c r="AA4362" s="244"/>
      <c r="AB4362" s="244"/>
    </row>
    <row r="4363" spans="16:28" x14ac:dyDescent="0.25">
      <c r="P4363" s="244"/>
      <c r="Q4363" s="244"/>
      <c r="R4363" s="244"/>
      <c r="S4363" s="244"/>
      <c r="T4363" s="244"/>
      <c r="U4363" s="244"/>
      <c r="V4363" s="244"/>
      <c r="W4363" s="244"/>
      <c r="X4363" s="244"/>
      <c r="Y4363" s="244"/>
      <c r="Z4363" s="244"/>
      <c r="AA4363" s="244"/>
      <c r="AB4363" s="244"/>
    </row>
    <row r="4364" spans="16:28" x14ac:dyDescent="0.25">
      <c r="P4364" s="244"/>
      <c r="Q4364" s="244"/>
      <c r="R4364" s="244"/>
      <c r="S4364" s="244"/>
      <c r="T4364" s="244"/>
      <c r="U4364" s="244"/>
      <c r="V4364" s="244"/>
      <c r="W4364" s="244"/>
      <c r="X4364" s="244"/>
      <c r="Y4364" s="244"/>
      <c r="Z4364" s="244"/>
      <c r="AA4364" s="244"/>
      <c r="AB4364" s="244"/>
    </row>
    <row r="4365" spans="16:28" x14ac:dyDescent="0.25">
      <c r="P4365" s="244"/>
      <c r="Q4365" s="244"/>
      <c r="R4365" s="244"/>
      <c r="S4365" s="244"/>
      <c r="T4365" s="244"/>
      <c r="U4365" s="244"/>
      <c r="V4365" s="244"/>
      <c r="W4365" s="244"/>
      <c r="X4365" s="244"/>
      <c r="Y4365" s="244"/>
      <c r="Z4365" s="244"/>
      <c r="AA4365" s="244"/>
      <c r="AB4365" s="244"/>
    </row>
    <row r="4366" spans="16:28" x14ac:dyDescent="0.25">
      <c r="P4366" s="244"/>
      <c r="Q4366" s="244"/>
      <c r="R4366" s="244"/>
      <c r="S4366" s="244"/>
      <c r="T4366" s="244"/>
      <c r="U4366" s="244"/>
      <c r="V4366" s="244"/>
      <c r="W4366" s="244"/>
      <c r="X4366" s="244"/>
      <c r="Y4366" s="244"/>
      <c r="Z4366" s="244"/>
      <c r="AA4366" s="244"/>
      <c r="AB4366" s="244"/>
    </row>
    <row r="4367" spans="16:28" x14ac:dyDescent="0.25">
      <c r="P4367" s="244"/>
      <c r="Q4367" s="244"/>
      <c r="R4367" s="244"/>
      <c r="S4367" s="244"/>
      <c r="T4367" s="244"/>
      <c r="U4367" s="244"/>
      <c r="V4367" s="244"/>
      <c r="W4367" s="244"/>
      <c r="X4367" s="244"/>
      <c r="Y4367" s="244"/>
      <c r="Z4367" s="244"/>
      <c r="AA4367" s="244"/>
      <c r="AB4367" s="244"/>
    </row>
    <row r="4368" spans="16:28" x14ac:dyDescent="0.25">
      <c r="P4368" s="244"/>
      <c r="Q4368" s="244"/>
      <c r="R4368" s="244"/>
      <c r="S4368" s="244"/>
      <c r="T4368" s="244"/>
      <c r="U4368" s="244"/>
      <c r="V4368" s="244"/>
      <c r="W4368" s="244"/>
      <c r="X4368" s="244"/>
      <c r="Y4368" s="244"/>
      <c r="Z4368" s="244"/>
      <c r="AA4368" s="244"/>
      <c r="AB4368" s="244"/>
    </row>
    <row r="4369" spans="16:28" x14ac:dyDescent="0.25">
      <c r="P4369" s="244"/>
      <c r="Q4369" s="244"/>
      <c r="R4369" s="244"/>
      <c r="S4369" s="244"/>
      <c r="T4369" s="244"/>
      <c r="U4369" s="244"/>
      <c r="V4369" s="244"/>
      <c r="W4369" s="244"/>
      <c r="X4369" s="244"/>
      <c r="Y4369" s="244"/>
      <c r="Z4369" s="244"/>
      <c r="AA4369" s="244"/>
      <c r="AB4369" s="244"/>
    </row>
    <row r="4370" spans="16:28" x14ac:dyDescent="0.25">
      <c r="P4370" s="244"/>
      <c r="Q4370" s="244"/>
      <c r="R4370" s="244"/>
      <c r="S4370" s="244"/>
      <c r="T4370" s="244"/>
      <c r="U4370" s="244"/>
      <c r="V4370" s="244"/>
      <c r="W4370" s="244"/>
      <c r="X4370" s="244"/>
      <c r="Y4370" s="244"/>
      <c r="Z4370" s="244"/>
      <c r="AA4370" s="244"/>
      <c r="AB4370" s="244"/>
    </row>
    <row r="4371" spans="16:28" x14ac:dyDescent="0.25">
      <c r="P4371" s="244"/>
      <c r="Q4371" s="244"/>
      <c r="R4371" s="244"/>
      <c r="S4371" s="244"/>
      <c r="T4371" s="244"/>
      <c r="U4371" s="244"/>
      <c r="V4371" s="244"/>
      <c r="W4371" s="244"/>
      <c r="X4371" s="244"/>
      <c r="Y4371" s="244"/>
      <c r="Z4371" s="244"/>
      <c r="AA4371" s="244"/>
      <c r="AB4371" s="244"/>
    </row>
    <row r="4372" spans="16:28" x14ac:dyDescent="0.25">
      <c r="P4372" s="244"/>
      <c r="Q4372" s="244"/>
      <c r="R4372" s="244"/>
      <c r="S4372" s="244"/>
      <c r="T4372" s="244"/>
      <c r="U4372" s="244"/>
      <c r="V4372" s="244"/>
      <c r="W4372" s="244"/>
      <c r="X4372" s="244"/>
      <c r="Y4372" s="244"/>
      <c r="Z4372" s="244"/>
      <c r="AA4372" s="244"/>
      <c r="AB4372" s="244"/>
    </row>
    <row r="4373" spans="16:28" x14ac:dyDescent="0.25">
      <c r="P4373" s="244"/>
      <c r="Q4373" s="244"/>
      <c r="R4373" s="244"/>
      <c r="S4373" s="244"/>
      <c r="T4373" s="244"/>
      <c r="U4373" s="244"/>
      <c r="V4373" s="244"/>
      <c r="W4373" s="244"/>
      <c r="X4373" s="244"/>
      <c r="Y4373" s="244"/>
      <c r="Z4373" s="244"/>
      <c r="AA4373" s="244"/>
      <c r="AB4373" s="244"/>
    </row>
    <row r="4374" spans="16:28" x14ac:dyDescent="0.25">
      <c r="P4374" s="244"/>
      <c r="Q4374" s="244"/>
      <c r="R4374" s="244"/>
      <c r="S4374" s="244"/>
      <c r="T4374" s="244"/>
      <c r="U4374" s="244"/>
      <c r="V4374" s="244"/>
      <c r="W4374" s="244"/>
      <c r="X4374" s="244"/>
      <c r="Y4374" s="244"/>
      <c r="Z4374" s="244"/>
      <c r="AA4374" s="244"/>
      <c r="AB4374" s="244"/>
    </row>
    <row r="4375" spans="16:28" x14ac:dyDescent="0.25">
      <c r="P4375" s="244"/>
      <c r="Q4375" s="244"/>
      <c r="R4375" s="244"/>
      <c r="S4375" s="244"/>
      <c r="T4375" s="244"/>
      <c r="U4375" s="244"/>
      <c r="V4375" s="244"/>
      <c r="W4375" s="244"/>
      <c r="X4375" s="244"/>
      <c r="Y4375" s="244"/>
      <c r="Z4375" s="244"/>
      <c r="AA4375" s="244"/>
      <c r="AB4375" s="244"/>
    </row>
    <row r="4376" spans="16:28" x14ac:dyDescent="0.25">
      <c r="P4376" s="244"/>
      <c r="Q4376" s="244"/>
      <c r="R4376" s="244"/>
      <c r="S4376" s="244"/>
      <c r="T4376" s="244"/>
      <c r="U4376" s="244"/>
      <c r="V4376" s="244"/>
      <c r="W4376" s="244"/>
      <c r="X4376" s="244"/>
      <c r="Y4376" s="244"/>
      <c r="Z4376" s="244"/>
      <c r="AA4376" s="244"/>
      <c r="AB4376" s="244"/>
    </row>
    <row r="4377" spans="16:28" x14ac:dyDescent="0.25">
      <c r="P4377" s="244"/>
      <c r="Q4377" s="244"/>
      <c r="R4377" s="244"/>
      <c r="S4377" s="244"/>
      <c r="T4377" s="244"/>
      <c r="U4377" s="244"/>
      <c r="V4377" s="244"/>
      <c r="W4377" s="244"/>
      <c r="X4377" s="244"/>
      <c r="Y4377" s="244"/>
      <c r="Z4377" s="244"/>
      <c r="AA4377" s="244"/>
      <c r="AB4377" s="244"/>
    </row>
    <row r="4378" spans="16:28" x14ac:dyDescent="0.25">
      <c r="P4378" s="244"/>
      <c r="Q4378" s="244"/>
      <c r="R4378" s="244"/>
      <c r="S4378" s="244"/>
      <c r="T4378" s="244"/>
      <c r="U4378" s="244"/>
      <c r="V4378" s="244"/>
      <c r="W4378" s="244"/>
      <c r="X4378" s="244"/>
      <c r="Y4378" s="244"/>
      <c r="Z4378" s="244"/>
      <c r="AA4378" s="244"/>
      <c r="AB4378" s="244"/>
    </row>
    <row r="4379" spans="16:28" x14ac:dyDescent="0.25">
      <c r="P4379" s="244"/>
      <c r="Q4379" s="244"/>
      <c r="R4379" s="244"/>
      <c r="S4379" s="244"/>
      <c r="T4379" s="244"/>
      <c r="U4379" s="244"/>
      <c r="V4379" s="244"/>
      <c r="W4379" s="244"/>
      <c r="X4379" s="244"/>
      <c r="Y4379" s="244"/>
      <c r="Z4379" s="244"/>
      <c r="AA4379" s="244"/>
      <c r="AB4379" s="244"/>
    </row>
    <row r="4380" spans="16:28" x14ac:dyDescent="0.25">
      <c r="P4380" s="244"/>
      <c r="Q4380" s="244"/>
      <c r="R4380" s="244"/>
      <c r="S4380" s="244"/>
      <c r="T4380" s="244"/>
      <c r="U4380" s="244"/>
      <c r="V4380" s="244"/>
      <c r="W4380" s="244"/>
      <c r="X4380" s="244"/>
      <c r="Y4380" s="244"/>
      <c r="Z4380" s="244"/>
      <c r="AA4380" s="244"/>
      <c r="AB4380" s="244"/>
    </row>
    <row r="4381" spans="16:28" x14ac:dyDescent="0.25">
      <c r="P4381" s="244"/>
      <c r="Q4381" s="244"/>
      <c r="R4381" s="244"/>
      <c r="S4381" s="244"/>
      <c r="T4381" s="244"/>
      <c r="U4381" s="244"/>
      <c r="V4381" s="244"/>
      <c r="W4381" s="244"/>
      <c r="X4381" s="244"/>
      <c r="Y4381" s="244"/>
      <c r="Z4381" s="244"/>
      <c r="AA4381" s="244"/>
      <c r="AB4381" s="244"/>
    </row>
    <row r="4382" spans="16:28" x14ac:dyDescent="0.25">
      <c r="P4382" s="244"/>
      <c r="Q4382" s="244"/>
      <c r="R4382" s="244"/>
      <c r="S4382" s="244"/>
      <c r="T4382" s="244"/>
      <c r="U4382" s="244"/>
      <c r="V4382" s="244"/>
      <c r="W4382" s="244"/>
      <c r="X4382" s="244"/>
      <c r="Y4382" s="244"/>
      <c r="Z4382" s="244"/>
      <c r="AA4382" s="244"/>
      <c r="AB4382" s="244"/>
    </row>
    <row r="4383" spans="16:28" x14ac:dyDescent="0.25">
      <c r="P4383" s="244"/>
      <c r="Q4383" s="244"/>
      <c r="R4383" s="244"/>
      <c r="S4383" s="244"/>
      <c r="T4383" s="244"/>
      <c r="U4383" s="244"/>
      <c r="V4383" s="244"/>
      <c r="W4383" s="244"/>
      <c r="X4383" s="244"/>
      <c r="Y4383" s="244"/>
      <c r="Z4383" s="244"/>
      <c r="AA4383" s="244"/>
      <c r="AB4383" s="244"/>
    </row>
    <row r="4384" spans="16:28" x14ac:dyDescent="0.25">
      <c r="P4384" s="244"/>
      <c r="Q4384" s="244"/>
      <c r="R4384" s="244"/>
      <c r="S4384" s="244"/>
      <c r="T4384" s="244"/>
      <c r="U4384" s="244"/>
      <c r="V4384" s="244"/>
      <c r="W4384" s="244"/>
      <c r="X4384" s="244"/>
      <c r="Y4384" s="244"/>
      <c r="Z4384" s="244"/>
      <c r="AA4384" s="244"/>
      <c r="AB4384" s="244"/>
    </row>
    <row r="4385" spans="16:28" x14ac:dyDescent="0.25">
      <c r="P4385" s="244"/>
      <c r="Q4385" s="244"/>
      <c r="R4385" s="244"/>
      <c r="S4385" s="244"/>
      <c r="T4385" s="244"/>
      <c r="U4385" s="244"/>
      <c r="V4385" s="244"/>
      <c r="W4385" s="244"/>
      <c r="X4385" s="244"/>
      <c r="Y4385" s="244"/>
      <c r="Z4385" s="244"/>
      <c r="AA4385" s="244"/>
      <c r="AB4385" s="244"/>
    </row>
    <row r="4386" spans="16:28" x14ac:dyDescent="0.25">
      <c r="P4386" s="244"/>
      <c r="Q4386" s="244"/>
      <c r="R4386" s="244"/>
      <c r="S4386" s="244"/>
      <c r="T4386" s="244"/>
      <c r="U4386" s="244"/>
      <c r="V4386" s="244"/>
      <c r="W4386" s="244"/>
      <c r="X4386" s="244"/>
      <c r="Y4386" s="244"/>
      <c r="Z4386" s="244"/>
      <c r="AA4386" s="244"/>
      <c r="AB4386" s="244"/>
    </row>
    <row r="4387" spans="16:28" x14ac:dyDescent="0.25">
      <c r="P4387" s="244"/>
      <c r="Q4387" s="244"/>
      <c r="R4387" s="244"/>
      <c r="S4387" s="244"/>
      <c r="T4387" s="244"/>
      <c r="U4387" s="244"/>
      <c r="V4387" s="244"/>
      <c r="W4387" s="244"/>
      <c r="X4387" s="244"/>
      <c r="Y4387" s="244"/>
      <c r="Z4387" s="244"/>
      <c r="AA4387" s="244"/>
      <c r="AB4387" s="244"/>
    </row>
    <row r="4388" spans="16:28" x14ac:dyDescent="0.25">
      <c r="P4388" s="244"/>
      <c r="Q4388" s="244"/>
      <c r="R4388" s="244"/>
      <c r="S4388" s="244"/>
      <c r="T4388" s="244"/>
      <c r="U4388" s="244"/>
      <c r="V4388" s="244"/>
      <c r="W4388" s="244"/>
      <c r="X4388" s="244"/>
      <c r="Y4388" s="244"/>
      <c r="Z4388" s="244"/>
      <c r="AA4388" s="244"/>
      <c r="AB4388" s="244"/>
    </row>
    <row r="4389" spans="16:28" x14ac:dyDescent="0.25">
      <c r="P4389" s="244"/>
      <c r="Q4389" s="244"/>
      <c r="R4389" s="244"/>
      <c r="S4389" s="244"/>
      <c r="T4389" s="244"/>
      <c r="U4389" s="244"/>
      <c r="V4389" s="244"/>
      <c r="W4389" s="244"/>
      <c r="X4389" s="244"/>
      <c r="Y4389" s="244"/>
      <c r="Z4389" s="244"/>
      <c r="AA4389" s="244"/>
      <c r="AB4389" s="244"/>
    </row>
    <row r="4390" spans="16:28" x14ac:dyDescent="0.25">
      <c r="P4390" s="244"/>
      <c r="Q4390" s="244"/>
      <c r="R4390" s="244"/>
      <c r="S4390" s="244"/>
      <c r="T4390" s="244"/>
      <c r="U4390" s="244"/>
      <c r="V4390" s="244"/>
      <c r="W4390" s="244"/>
      <c r="X4390" s="244"/>
      <c r="Y4390" s="244"/>
      <c r="Z4390" s="244"/>
      <c r="AA4390" s="244"/>
      <c r="AB4390" s="244"/>
    </row>
    <row r="4391" spans="16:28" x14ac:dyDescent="0.25">
      <c r="P4391" s="244"/>
      <c r="Q4391" s="244"/>
      <c r="R4391" s="244"/>
      <c r="S4391" s="244"/>
      <c r="T4391" s="244"/>
      <c r="U4391" s="244"/>
      <c r="V4391" s="244"/>
      <c r="W4391" s="244"/>
      <c r="X4391" s="244"/>
      <c r="Y4391" s="244"/>
      <c r="Z4391" s="244"/>
      <c r="AA4391" s="244"/>
      <c r="AB4391" s="244"/>
    </row>
    <row r="4392" spans="16:28" x14ac:dyDescent="0.25">
      <c r="P4392" s="244"/>
      <c r="Q4392" s="244"/>
      <c r="R4392" s="244"/>
      <c r="S4392" s="244"/>
      <c r="T4392" s="244"/>
      <c r="U4392" s="244"/>
      <c r="V4392" s="244"/>
      <c r="W4392" s="244"/>
      <c r="X4392" s="244"/>
      <c r="Y4392" s="244"/>
      <c r="Z4392" s="244"/>
      <c r="AA4392" s="244"/>
      <c r="AB4392" s="244"/>
    </row>
    <row r="4393" spans="16:28" x14ac:dyDescent="0.25">
      <c r="P4393" s="244"/>
      <c r="Q4393" s="244"/>
      <c r="R4393" s="244"/>
      <c r="S4393" s="244"/>
      <c r="T4393" s="244"/>
      <c r="U4393" s="244"/>
      <c r="V4393" s="244"/>
      <c r="W4393" s="244"/>
      <c r="X4393" s="244"/>
      <c r="Y4393" s="244"/>
      <c r="Z4393" s="244"/>
      <c r="AA4393" s="244"/>
      <c r="AB4393" s="244"/>
    </row>
    <row r="4394" spans="16:28" x14ac:dyDescent="0.25">
      <c r="P4394" s="244"/>
      <c r="Q4394" s="244"/>
      <c r="R4394" s="244"/>
      <c r="S4394" s="244"/>
      <c r="T4394" s="244"/>
      <c r="U4394" s="244"/>
      <c r="V4394" s="244"/>
      <c r="W4394" s="244"/>
      <c r="X4394" s="244"/>
      <c r="Y4394" s="244"/>
      <c r="Z4394" s="244"/>
      <c r="AA4394" s="244"/>
      <c r="AB4394" s="244"/>
    </row>
    <row r="4395" spans="16:28" x14ac:dyDescent="0.25">
      <c r="P4395" s="244"/>
      <c r="Q4395" s="244"/>
      <c r="R4395" s="244"/>
      <c r="S4395" s="244"/>
      <c r="T4395" s="244"/>
      <c r="U4395" s="244"/>
      <c r="V4395" s="244"/>
      <c r="W4395" s="244"/>
      <c r="X4395" s="244"/>
      <c r="Y4395" s="244"/>
      <c r="Z4395" s="244"/>
      <c r="AA4395" s="244"/>
      <c r="AB4395" s="244"/>
    </row>
    <row r="4396" spans="16:28" x14ac:dyDescent="0.25">
      <c r="P4396" s="244"/>
      <c r="Q4396" s="244"/>
      <c r="R4396" s="244"/>
      <c r="S4396" s="244"/>
      <c r="T4396" s="244"/>
      <c r="U4396" s="244"/>
      <c r="V4396" s="244"/>
      <c r="W4396" s="244"/>
      <c r="X4396" s="244"/>
      <c r="Y4396" s="244"/>
      <c r="Z4396" s="244"/>
      <c r="AA4396" s="244"/>
      <c r="AB4396" s="244"/>
    </row>
    <row r="4397" spans="16:28" x14ac:dyDescent="0.25">
      <c r="P4397" s="244"/>
      <c r="Q4397" s="244"/>
      <c r="R4397" s="244"/>
      <c r="S4397" s="244"/>
      <c r="T4397" s="244"/>
      <c r="U4397" s="244"/>
      <c r="V4397" s="244"/>
      <c r="W4397" s="244"/>
      <c r="X4397" s="244"/>
      <c r="Y4397" s="244"/>
      <c r="Z4397" s="244"/>
      <c r="AA4397" s="244"/>
      <c r="AB4397" s="244"/>
    </row>
    <row r="4398" spans="16:28" x14ac:dyDescent="0.25">
      <c r="P4398" s="244"/>
      <c r="Q4398" s="244"/>
      <c r="R4398" s="244"/>
      <c r="S4398" s="244"/>
      <c r="T4398" s="244"/>
      <c r="U4398" s="244"/>
      <c r="V4398" s="244"/>
      <c r="W4398" s="244"/>
      <c r="X4398" s="244"/>
      <c r="Y4398" s="244"/>
      <c r="Z4398" s="244"/>
      <c r="AA4398" s="244"/>
      <c r="AB4398" s="244"/>
    </row>
    <row r="4399" spans="16:28" x14ac:dyDescent="0.25">
      <c r="P4399" s="244"/>
      <c r="Q4399" s="244"/>
      <c r="R4399" s="244"/>
      <c r="S4399" s="244"/>
      <c r="T4399" s="244"/>
      <c r="U4399" s="244"/>
      <c r="V4399" s="244"/>
      <c r="W4399" s="244"/>
      <c r="X4399" s="244"/>
      <c r="Y4399" s="244"/>
      <c r="Z4399" s="244"/>
      <c r="AA4399" s="244"/>
      <c r="AB4399" s="244"/>
    </row>
    <row r="4400" spans="16:28" x14ac:dyDescent="0.25">
      <c r="P4400" s="244"/>
      <c r="Q4400" s="244"/>
      <c r="R4400" s="244"/>
      <c r="S4400" s="244"/>
      <c r="T4400" s="244"/>
      <c r="U4400" s="244"/>
      <c r="V4400" s="244"/>
      <c r="W4400" s="244"/>
      <c r="X4400" s="244"/>
      <c r="Y4400" s="244"/>
      <c r="Z4400" s="244"/>
      <c r="AA4400" s="244"/>
      <c r="AB4400" s="244"/>
    </row>
    <row r="4401" spans="16:28" x14ac:dyDescent="0.25">
      <c r="P4401" s="244"/>
      <c r="Q4401" s="244"/>
      <c r="R4401" s="244"/>
      <c r="S4401" s="244"/>
      <c r="T4401" s="244"/>
      <c r="U4401" s="244"/>
      <c r="V4401" s="244"/>
      <c r="W4401" s="244"/>
      <c r="X4401" s="244"/>
      <c r="Y4401" s="244"/>
      <c r="Z4401" s="244"/>
      <c r="AA4401" s="244"/>
      <c r="AB4401" s="244"/>
    </row>
    <row r="4402" spans="16:28" x14ac:dyDescent="0.25">
      <c r="P4402" s="244"/>
      <c r="Q4402" s="244"/>
      <c r="R4402" s="244"/>
      <c r="S4402" s="244"/>
      <c r="T4402" s="244"/>
      <c r="U4402" s="244"/>
      <c r="V4402" s="244"/>
      <c r="W4402" s="244"/>
      <c r="X4402" s="244"/>
      <c r="Y4402" s="244"/>
      <c r="Z4402" s="244"/>
      <c r="AA4402" s="244"/>
      <c r="AB4402" s="244"/>
    </row>
    <row r="4403" spans="16:28" x14ac:dyDescent="0.25">
      <c r="P4403" s="244"/>
      <c r="Q4403" s="244"/>
      <c r="R4403" s="244"/>
      <c r="S4403" s="244"/>
      <c r="T4403" s="244"/>
      <c r="U4403" s="244"/>
      <c r="V4403" s="244"/>
      <c r="W4403" s="244"/>
      <c r="X4403" s="244"/>
      <c r="Y4403" s="244"/>
      <c r="Z4403" s="244"/>
      <c r="AA4403" s="244"/>
      <c r="AB4403" s="244"/>
    </row>
    <row r="4404" spans="16:28" x14ac:dyDescent="0.25">
      <c r="P4404" s="244"/>
      <c r="Q4404" s="244"/>
      <c r="R4404" s="244"/>
      <c r="S4404" s="244"/>
      <c r="T4404" s="244"/>
      <c r="U4404" s="244"/>
      <c r="V4404" s="244"/>
      <c r="W4404" s="244"/>
      <c r="X4404" s="244"/>
      <c r="Y4404" s="244"/>
      <c r="Z4404" s="244"/>
      <c r="AA4404" s="244"/>
      <c r="AB4404" s="244"/>
    </row>
    <row r="4405" spans="16:28" x14ac:dyDescent="0.25">
      <c r="P4405" s="244"/>
      <c r="Q4405" s="244"/>
      <c r="R4405" s="244"/>
      <c r="S4405" s="244"/>
      <c r="T4405" s="244"/>
      <c r="U4405" s="244"/>
      <c r="V4405" s="244"/>
      <c r="W4405" s="244"/>
      <c r="X4405" s="244"/>
      <c r="Y4405" s="244"/>
      <c r="Z4405" s="244"/>
      <c r="AA4405" s="244"/>
      <c r="AB4405" s="244"/>
    </row>
    <row r="4406" spans="16:28" x14ac:dyDescent="0.25">
      <c r="P4406" s="244"/>
      <c r="Q4406" s="244"/>
      <c r="R4406" s="244"/>
      <c r="S4406" s="244"/>
      <c r="T4406" s="244"/>
      <c r="U4406" s="244"/>
      <c r="V4406" s="244"/>
      <c r="W4406" s="244"/>
      <c r="X4406" s="244"/>
      <c r="Y4406" s="244"/>
      <c r="Z4406" s="244"/>
      <c r="AA4406" s="244"/>
      <c r="AB4406" s="244"/>
    </row>
    <row r="4407" spans="16:28" x14ac:dyDescent="0.25">
      <c r="P4407" s="244"/>
      <c r="Q4407" s="244"/>
      <c r="R4407" s="244"/>
      <c r="S4407" s="244"/>
      <c r="T4407" s="244"/>
      <c r="U4407" s="244"/>
      <c r="V4407" s="244"/>
      <c r="W4407" s="244"/>
      <c r="X4407" s="244"/>
      <c r="Y4407" s="244"/>
      <c r="Z4407" s="244"/>
      <c r="AA4407" s="244"/>
      <c r="AB4407" s="244"/>
    </row>
    <row r="4408" spans="16:28" x14ac:dyDescent="0.25">
      <c r="P4408" s="244"/>
      <c r="Q4408" s="244"/>
      <c r="R4408" s="244"/>
      <c r="S4408" s="244"/>
      <c r="T4408" s="244"/>
      <c r="U4408" s="244"/>
      <c r="V4408" s="244"/>
      <c r="W4408" s="244"/>
      <c r="X4408" s="244"/>
      <c r="Y4408" s="244"/>
      <c r="Z4408" s="244"/>
      <c r="AA4408" s="244"/>
      <c r="AB4408" s="244"/>
    </row>
    <row r="4409" spans="16:28" x14ac:dyDescent="0.25">
      <c r="P4409" s="244"/>
      <c r="Q4409" s="244"/>
      <c r="R4409" s="244"/>
      <c r="S4409" s="244"/>
      <c r="T4409" s="244"/>
      <c r="U4409" s="244"/>
      <c r="V4409" s="244"/>
      <c r="W4409" s="244"/>
      <c r="X4409" s="244"/>
      <c r="Y4409" s="244"/>
      <c r="Z4409" s="244"/>
      <c r="AA4409" s="244"/>
      <c r="AB4409" s="244"/>
    </row>
    <row r="4410" spans="16:28" x14ac:dyDescent="0.25">
      <c r="P4410" s="244"/>
      <c r="Q4410" s="244"/>
      <c r="R4410" s="244"/>
      <c r="S4410" s="244"/>
      <c r="T4410" s="244"/>
      <c r="U4410" s="244"/>
      <c r="V4410" s="244"/>
      <c r="W4410" s="244"/>
      <c r="X4410" s="244"/>
      <c r="Y4410" s="244"/>
      <c r="Z4410" s="244"/>
      <c r="AA4410" s="244"/>
      <c r="AB4410" s="244"/>
    </row>
    <row r="4411" spans="16:28" x14ac:dyDescent="0.25">
      <c r="P4411" s="244"/>
      <c r="Q4411" s="244"/>
      <c r="R4411" s="244"/>
      <c r="S4411" s="244"/>
      <c r="T4411" s="244"/>
      <c r="U4411" s="244"/>
      <c r="V4411" s="244"/>
      <c r="W4411" s="244"/>
      <c r="X4411" s="244"/>
      <c r="Y4411" s="244"/>
      <c r="Z4411" s="244"/>
      <c r="AA4411" s="244"/>
      <c r="AB4411" s="244"/>
    </row>
    <row r="4412" spans="16:28" x14ac:dyDescent="0.25">
      <c r="P4412" s="244"/>
      <c r="Q4412" s="244"/>
      <c r="R4412" s="244"/>
      <c r="S4412" s="244"/>
      <c r="T4412" s="244"/>
      <c r="U4412" s="244"/>
      <c r="V4412" s="244"/>
      <c r="W4412" s="244"/>
      <c r="X4412" s="244"/>
      <c r="Y4412" s="244"/>
      <c r="Z4412" s="244"/>
      <c r="AA4412" s="244"/>
      <c r="AB4412" s="244"/>
    </row>
    <row r="4413" spans="16:28" x14ac:dyDescent="0.25">
      <c r="P4413" s="244"/>
      <c r="Q4413" s="244"/>
      <c r="R4413" s="244"/>
      <c r="S4413" s="244"/>
      <c r="T4413" s="244"/>
      <c r="U4413" s="244"/>
      <c r="V4413" s="244"/>
      <c r="W4413" s="244"/>
      <c r="X4413" s="244"/>
      <c r="Y4413" s="244"/>
      <c r="Z4413" s="244"/>
      <c r="AA4413" s="244"/>
      <c r="AB4413" s="244"/>
    </row>
    <row r="4414" spans="16:28" x14ac:dyDescent="0.25">
      <c r="P4414" s="244"/>
      <c r="Q4414" s="244"/>
      <c r="R4414" s="244"/>
      <c r="S4414" s="244"/>
      <c r="T4414" s="244"/>
      <c r="U4414" s="244"/>
      <c r="V4414" s="244"/>
      <c r="W4414" s="244"/>
      <c r="X4414" s="244"/>
      <c r="Y4414" s="244"/>
      <c r="Z4414" s="244"/>
      <c r="AA4414" s="244"/>
      <c r="AB4414" s="244"/>
    </row>
    <row r="4415" spans="16:28" x14ac:dyDescent="0.25">
      <c r="P4415" s="244"/>
      <c r="Q4415" s="244"/>
      <c r="R4415" s="244"/>
      <c r="S4415" s="244"/>
      <c r="T4415" s="244"/>
      <c r="U4415" s="244"/>
      <c r="V4415" s="244"/>
      <c r="W4415" s="244"/>
      <c r="X4415" s="244"/>
      <c r="Y4415" s="244"/>
      <c r="Z4415" s="244"/>
      <c r="AA4415" s="244"/>
      <c r="AB4415" s="244"/>
    </row>
    <row r="4416" spans="16:28" x14ac:dyDescent="0.25">
      <c r="P4416" s="244"/>
      <c r="Q4416" s="244"/>
      <c r="R4416" s="244"/>
      <c r="S4416" s="244"/>
      <c r="T4416" s="244"/>
      <c r="U4416" s="244"/>
      <c r="V4416" s="244"/>
      <c r="W4416" s="244"/>
      <c r="X4416" s="244"/>
      <c r="Y4416" s="244"/>
      <c r="Z4416" s="244"/>
      <c r="AA4416" s="244"/>
      <c r="AB4416" s="244"/>
    </row>
    <row r="4417" spans="16:28" x14ac:dyDescent="0.25">
      <c r="P4417" s="244"/>
      <c r="Q4417" s="244"/>
      <c r="R4417" s="244"/>
      <c r="S4417" s="244"/>
      <c r="T4417" s="244"/>
      <c r="U4417" s="244"/>
      <c r="V4417" s="244"/>
      <c r="W4417" s="244"/>
      <c r="X4417" s="244"/>
      <c r="Y4417" s="244"/>
      <c r="Z4417" s="244"/>
      <c r="AA4417" s="244"/>
      <c r="AB4417" s="244"/>
    </row>
    <row r="4418" spans="16:28" x14ac:dyDescent="0.25">
      <c r="P4418" s="244"/>
      <c r="Q4418" s="244"/>
      <c r="R4418" s="244"/>
      <c r="S4418" s="244"/>
      <c r="T4418" s="244"/>
      <c r="U4418" s="244"/>
      <c r="V4418" s="244"/>
      <c r="W4418" s="244"/>
      <c r="X4418" s="244"/>
      <c r="Y4418" s="244"/>
      <c r="Z4418" s="244"/>
      <c r="AA4418" s="244"/>
      <c r="AB4418" s="244"/>
    </row>
    <row r="4419" spans="16:28" x14ac:dyDescent="0.25">
      <c r="P4419" s="244"/>
      <c r="Q4419" s="244"/>
      <c r="R4419" s="244"/>
      <c r="S4419" s="244"/>
      <c r="T4419" s="244"/>
      <c r="U4419" s="244"/>
      <c r="V4419" s="244"/>
      <c r="W4419" s="244"/>
      <c r="X4419" s="244"/>
      <c r="Y4419" s="244"/>
      <c r="Z4419" s="244"/>
      <c r="AA4419" s="244"/>
      <c r="AB4419" s="244"/>
    </row>
    <row r="4420" spans="16:28" x14ac:dyDescent="0.25">
      <c r="P4420" s="244"/>
      <c r="Q4420" s="244"/>
      <c r="R4420" s="244"/>
      <c r="S4420" s="244"/>
      <c r="T4420" s="244"/>
      <c r="U4420" s="244"/>
      <c r="V4420" s="244"/>
      <c r="W4420" s="244"/>
      <c r="X4420" s="244"/>
      <c r="Y4420" s="244"/>
      <c r="Z4420" s="244"/>
      <c r="AA4420" s="244"/>
      <c r="AB4420" s="244"/>
    </row>
    <row r="4421" spans="16:28" x14ac:dyDescent="0.25">
      <c r="P4421" s="244"/>
      <c r="Q4421" s="244"/>
      <c r="R4421" s="244"/>
      <c r="S4421" s="244"/>
      <c r="T4421" s="244"/>
      <c r="U4421" s="244"/>
      <c r="V4421" s="244"/>
      <c r="W4421" s="244"/>
      <c r="X4421" s="244"/>
      <c r="Y4421" s="244"/>
      <c r="Z4421" s="244"/>
      <c r="AA4421" s="244"/>
      <c r="AB4421" s="244"/>
    </row>
    <row r="4422" spans="16:28" x14ac:dyDescent="0.25">
      <c r="P4422" s="244"/>
      <c r="Q4422" s="244"/>
      <c r="R4422" s="244"/>
      <c r="S4422" s="244"/>
      <c r="T4422" s="244"/>
      <c r="U4422" s="244"/>
      <c r="V4422" s="244"/>
      <c r="W4422" s="244"/>
      <c r="X4422" s="244"/>
      <c r="Y4422" s="244"/>
      <c r="Z4422" s="244"/>
      <c r="AA4422" s="244"/>
      <c r="AB4422" s="244"/>
    </row>
    <row r="4423" spans="16:28" x14ac:dyDescent="0.25">
      <c r="P4423" s="244"/>
      <c r="Q4423" s="244"/>
      <c r="R4423" s="244"/>
      <c r="S4423" s="244"/>
      <c r="T4423" s="244"/>
      <c r="U4423" s="244"/>
      <c r="V4423" s="244"/>
      <c r="W4423" s="244"/>
      <c r="X4423" s="244"/>
      <c r="Y4423" s="244"/>
      <c r="Z4423" s="244"/>
      <c r="AA4423" s="244"/>
      <c r="AB4423" s="244"/>
    </row>
    <row r="4424" spans="16:28" x14ac:dyDescent="0.25">
      <c r="P4424" s="244"/>
      <c r="Q4424" s="244"/>
      <c r="R4424" s="244"/>
      <c r="S4424" s="244"/>
      <c r="T4424" s="244"/>
      <c r="U4424" s="244"/>
      <c r="V4424" s="244"/>
      <c r="W4424" s="244"/>
      <c r="X4424" s="244"/>
      <c r="Y4424" s="244"/>
      <c r="Z4424" s="244"/>
      <c r="AA4424" s="244"/>
      <c r="AB4424" s="244"/>
    </row>
    <row r="4425" spans="16:28" x14ac:dyDescent="0.25">
      <c r="P4425" s="244"/>
      <c r="Q4425" s="244"/>
      <c r="R4425" s="244"/>
      <c r="S4425" s="244"/>
      <c r="T4425" s="244"/>
      <c r="U4425" s="244"/>
      <c r="V4425" s="244"/>
      <c r="W4425" s="244"/>
      <c r="X4425" s="244"/>
      <c r="Y4425" s="244"/>
      <c r="Z4425" s="244"/>
      <c r="AA4425" s="244"/>
      <c r="AB4425" s="244"/>
    </row>
    <row r="4426" spans="16:28" x14ac:dyDescent="0.25">
      <c r="P4426" s="244"/>
      <c r="Q4426" s="244"/>
      <c r="R4426" s="244"/>
      <c r="S4426" s="244"/>
      <c r="T4426" s="244"/>
      <c r="U4426" s="244"/>
      <c r="V4426" s="244"/>
      <c r="W4426" s="244"/>
      <c r="X4426" s="244"/>
      <c r="Y4426" s="244"/>
      <c r="Z4426" s="244"/>
      <c r="AA4426" s="244"/>
      <c r="AB4426" s="244"/>
    </row>
    <row r="4427" spans="16:28" x14ac:dyDescent="0.25">
      <c r="P4427" s="244"/>
      <c r="Q4427" s="244"/>
      <c r="R4427" s="244"/>
      <c r="S4427" s="244"/>
      <c r="T4427" s="244"/>
      <c r="U4427" s="244"/>
      <c r="V4427" s="244"/>
      <c r="W4427" s="244"/>
      <c r="X4427" s="244"/>
      <c r="Y4427" s="244"/>
      <c r="Z4427" s="244"/>
      <c r="AA4427" s="244"/>
      <c r="AB4427" s="244"/>
    </row>
    <row r="4428" spans="16:28" x14ac:dyDescent="0.25">
      <c r="P4428" s="244"/>
      <c r="Q4428" s="244"/>
      <c r="R4428" s="244"/>
      <c r="S4428" s="244"/>
      <c r="T4428" s="244"/>
      <c r="U4428" s="244"/>
      <c r="V4428" s="244"/>
      <c r="W4428" s="244"/>
      <c r="X4428" s="244"/>
      <c r="Y4428" s="244"/>
      <c r="Z4428" s="244"/>
      <c r="AA4428" s="244"/>
      <c r="AB4428" s="244"/>
    </row>
    <row r="4429" spans="16:28" x14ac:dyDescent="0.25">
      <c r="P4429" s="244"/>
      <c r="Q4429" s="244"/>
      <c r="R4429" s="244"/>
      <c r="S4429" s="244"/>
      <c r="T4429" s="244"/>
      <c r="U4429" s="244"/>
      <c r="V4429" s="244"/>
      <c r="W4429" s="244"/>
      <c r="X4429" s="244"/>
      <c r="Y4429" s="244"/>
      <c r="Z4429" s="244"/>
      <c r="AA4429" s="244"/>
      <c r="AB4429" s="244"/>
    </row>
    <row r="4430" spans="16:28" x14ac:dyDescent="0.25">
      <c r="P4430" s="244"/>
      <c r="Q4430" s="244"/>
      <c r="R4430" s="244"/>
      <c r="S4430" s="244"/>
      <c r="T4430" s="244"/>
      <c r="U4430" s="244"/>
      <c r="V4430" s="244"/>
      <c r="W4430" s="244"/>
      <c r="X4430" s="244"/>
      <c r="Y4430" s="244"/>
      <c r="Z4430" s="244"/>
      <c r="AA4430" s="244"/>
      <c r="AB4430" s="244"/>
    </row>
    <row r="4431" spans="16:28" x14ac:dyDescent="0.25">
      <c r="P4431" s="244"/>
      <c r="Q4431" s="244"/>
      <c r="R4431" s="244"/>
      <c r="S4431" s="244"/>
      <c r="T4431" s="244"/>
      <c r="U4431" s="244"/>
      <c r="V4431" s="244"/>
      <c r="W4431" s="244"/>
      <c r="X4431" s="244"/>
      <c r="Y4431" s="244"/>
      <c r="Z4431" s="244"/>
      <c r="AA4431" s="244"/>
      <c r="AB4431" s="244"/>
    </row>
    <row r="4432" spans="16:28" x14ac:dyDescent="0.25">
      <c r="P4432" s="244"/>
      <c r="Q4432" s="244"/>
      <c r="R4432" s="244"/>
      <c r="S4432" s="244"/>
      <c r="T4432" s="244"/>
      <c r="U4432" s="244"/>
      <c r="V4432" s="244"/>
      <c r="W4432" s="244"/>
      <c r="X4432" s="244"/>
      <c r="Y4432" s="244"/>
      <c r="Z4432" s="244"/>
      <c r="AA4432" s="244"/>
      <c r="AB4432" s="244"/>
    </row>
    <row r="4433" spans="16:28" x14ac:dyDescent="0.25">
      <c r="P4433" s="244"/>
      <c r="Q4433" s="244"/>
      <c r="R4433" s="244"/>
      <c r="S4433" s="244"/>
      <c r="T4433" s="244"/>
      <c r="U4433" s="244"/>
      <c r="V4433" s="244"/>
      <c r="W4433" s="244"/>
      <c r="X4433" s="244"/>
      <c r="Y4433" s="244"/>
      <c r="Z4433" s="244"/>
      <c r="AA4433" s="244"/>
      <c r="AB4433" s="244"/>
    </row>
    <row r="4434" spans="16:28" x14ac:dyDescent="0.25">
      <c r="P4434" s="244"/>
      <c r="Q4434" s="244"/>
      <c r="R4434" s="244"/>
      <c r="S4434" s="244"/>
      <c r="T4434" s="244"/>
      <c r="U4434" s="244"/>
      <c r="V4434" s="244"/>
      <c r="W4434" s="244"/>
      <c r="X4434" s="244"/>
      <c r="Y4434" s="244"/>
      <c r="Z4434" s="244"/>
      <c r="AA4434" s="244"/>
      <c r="AB4434" s="244"/>
    </row>
    <row r="4435" spans="16:28" x14ac:dyDescent="0.25">
      <c r="P4435" s="244"/>
      <c r="Q4435" s="244"/>
      <c r="R4435" s="244"/>
      <c r="S4435" s="244"/>
      <c r="T4435" s="244"/>
      <c r="U4435" s="244"/>
      <c r="V4435" s="244"/>
      <c r="W4435" s="244"/>
      <c r="X4435" s="244"/>
      <c r="Y4435" s="244"/>
      <c r="Z4435" s="244"/>
      <c r="AA4435" s="244"/>
      <c r="AB4435" s="244"/>
    </row>
    <row r="4436" spans="16:28" x14ac:dyDescent="0.25">
      <c r="P4436" s="244"/>
      <c r="Q4436" s="244"/>
      <c r="R4436" s="244"/>
      <c r="S4436" s="244"/>
      <c r="T4436" s="244"/>
      <c r="U4436" s="244"/>
      <c r="V4436" s="244"/>
      <c r="W4436" s="244"/>
      <c r="X4436" s="244"/>
      <c r="Y4436" s="244"/>
      <c r="Z4436" s="244"/>
      <c r="AA4436" s="244"/>
      <c r="AB4436" s="244"/>
    </row>
    <row r="4437" spans="16:28" x14ac:dyDescent="0.25">
      <c r="P4437" s="244"/>
      <c r="Q4437" s="244"/>
      <c r="R4437" s="244"/>
      <c r="S4437" s="244"/>
      <c r="T4437" s="244"/>
      <c r="U4437" s="244"/>
      <c r="V4437" s="244"/>
      <c r="W4437" s="244"/>
      <c r="X4437" s="244"/>
      <c r="Y4437" s="244"/>
      <c r="Z4437" s="244"/>
      <c r="AA4437" s="244"/>
      <c r="AB4437" s="244"/>
    </row>
    <row r="4438" spans="16:28" x14ac:dyDescent="0.25">
      <c r="P4438" s="244"/>
      <c r="Q4438" s="244"/>
      <c r="R4438" s="244"/>
      <c r="S4438" s="244"/>
      <c r="T4438" s="244"/>
      <c r="U4438" s="244"/>
      <c r="V4438" s="244"/>
      <c r="W4438" s="244"/>
      <c r="X4438" s="244"/>
      <c r="Y4438" s="244"/>
      <c r="Z4438" s="244"/>
      <c r="AA4438" s="244"/>
      <c r="AB4438" s="244"/>
    </row>
    <row r="4439" spans="16:28" x14ac:dyDescent="0.25">
      <c r="P4439" s="244"/>
      <c r="Q4439" s="244"/>
      <c r="R4439" s="244"/>
      <c r="S4439" s="244"/>
      <c r="T4439" s="244"/>
      <c r="U4439" s="244"/>
      <c r="V4439" s="244"/>
      <c r="W4439" s="244"/>
      <c r="X4439" s="244"/>
      <c r="Y4439" s="244"/>
      <c r="Z4439" s="244"/>
      <c r="AA4439" s="244"/>
      <c r="AB4439" s="244"/>
    </row>
    <row r="4440" spans="16:28" x14ac:dyDescent="0.25">
      <c r="P4440" s="244"/>
      <c r="Q4440" s="244"/>
      <c r="R4440" s="244"/>
      <c r="S4440" s="244"/>
      <c r="T4440" s="244"/>
      <c r="U4440" s="244"/>
      <c r="V4440" s="244"/>
      <c r="W4440" s="244"/>
      <c r="X4440" s="244"/>
      <c r="Y4440" s="244"/>
      <c r="Z4440" s="244"/>
      <c r="AA4440" s="244"/>
      <c r="AB4440" s="244"/>
    </row>
    <row r="4441" spans="16:28" x14ac:dyDescent="0.25">
      <c r="P4441" s="244"/>
      <c r="Q4441" s="244"/>
      <c r="R4441" s="244"/>
      <c r="S4441" s="244"/>
      <c r="T4441" s="244"/>
      <c r="U4441" s="244"/>
      <c r="V4441" s="244"/>
      <c r="W4441" s="244"/>
      <c r="X4441" s="244"/>
      <c r="Y4441" s="244"/>
      <c r="Z4441" s="244"/>
      <c r="AA4441" s="244"/>
      <c r="AB4441" s="244"/>
    </row>
    <row r="4442" spans="16:28" x14ac:dyDescent="0.25">
      <c r="P4442" s="244"/>
      <c r="Q4442" s="244"/>
      <c r="R4442" s="244"/>
      <c r="S4442" s="244"/>
      <c r="T4442" s="244"/>
      <c r="U4442" s="244"/>
      <c r="V4442" s="244"/>
      <c r="W4442" s="244"/>
      <c r="X4442" s="244"/>
      <c r="Y4442" s="244"/>
      <c r="Z4442" s="244"/>
      <c r="AA4442" s="244"/>
      <c r="AB4442" s="244"/>
    </row>
    <row r="4443" spans="16:28" x14ac:dyDescent="0.25">
      <c r="P4443" s="244"/>
      <c r="Q4443" s="244"/>
      <c r="R4443" s="244"/>
      <c r="S4443" s="244"/>
      <c r="T4443" s="244"/>
      <c r="U4443" s="244"/>
      <c r="V4443" s="244"/>
      <c r="W4443" s="244"/>
      <c r="X4443" s="244"/>
      <c r="Y4443" s="244"/>
      <c r="Z4443" s="244"/>
      <c r="AA4443" s="244"/>
      <c r="AB4443" s="244"/>
    </row>
    <row r="4444" spans="16:28" x14ac:dyDescent="0.25">
      <c r="P4444" s="244"/>
      <c r="Q4444" s="244"/>
      <c r="R4444" s="244"/>
      <c r="S4444" s="244"/>
      <c r="T4444" s="244"/>
      <c r="U4444" s="244"/>
      <c r="V4444" s="244"/>
      <c r="W4444" s="244"/>
      <c r="X4444" s="244"/>
      <c r="Y4444" s="244"/>
      <c r="Z4444" s="244"/>
      <c r="AA4444" s="244"/>
      <c r="AB4444" s="244"/>
    </row>
    <row r="4445" spans="16:28" x14ac:dyDescent="0.25">
      <c r="P4445" s="244"/>
      <c r="Q4445" s="244"/>
      <c r="R4445" s="244"/>
      <c r="S4445" s="244"/>
      <c r="T4445" s="244"/>
      <c r="U4445" s="244"/>
      <c r="V4445" s="244"/>
      <c r="W4445" s="244"/>
      <c r="X4445" s="244"/>
      <c r="Y4445" s="244"/>
      <c r="Z4445" s="244"/>
      <c r="AA4445" s="244"/>
      <c r="AB4445" s="244"/>
    </row>
    <row r="4446" spans="16:28" x14ac:dyDescent="0.25">
      <c r="P4446" s="244"/>
      <c r="Q4446" s="244"/>
      <c r="R4446" s="244"/>
      <c r="S4446" s="244"/>
      <c r="T4446" s="244"/>
      <c r="U4446" s="244"/>
      <c r="V4446" s="244"/>
      <c r="W4446" s="244"/>
      <c r="X4446" s="244"/>
      <c r="Y4446" s="244"/>
      <c r="Z4446" s="244"/>
      <c r="AA4446" s="244"/>
      <c r="AB4446" s="244"/>
    </row>
    <row r="4447" spans="16:28" x14ac:dyDescent="0.25">
      <c r="P4447" s="244"/>
      <c r="Q4447" s="244"/>
      <c r="R4447" s="244"/>
      <c r="S4447" s="244"/>
      <c r="T4447" s="244"/>
      <c r="U4447" s="244"/>
      <c r="V4447" s="244"/>
      <c r="W4447" s="244"/>
      <c r="X4447" s="244"/>
      <c r="Y4447" s="244"/>
      <c r="Z4447" s="244"/>
      <c r="AA4447" s="244"/>
      <c r="AB4447" s="244"/>
    </row>
    <row r="4448" spans="16:28" x14ac:dyDescent="0.25">
      <c r="P4448" s="244"/>
      <c r="Q4448" s="244"/>
      <c r="R4448" s="244"/>
      <c r="S4448" s="244"/>
      <c r="T4448" s="244"/>
      <c r="U4448" s="244"/>
      <c r="V4448" s="244"/>
      <c r="W4448" s="244"/>
      <c r="X4448" s="244"/>
      <c r="Y4448" s="244"/>
      <c r="Z4448" s="244"/>
      <c r="AA4448" s="244"/>
      <c r="AB4448" s="244"/>
    </row>
    <row r="4449" spans="16:28" x14ac:dyDescent="0.25">
      <c r="P4449" s="244"/>
      <c r="Q4449" s="244"/>
      <c r="R4449" s="244"/>
      <c r="S4449" s="244"/>
      <c r="T4449" s="244"/>
      <c r="U4449" s="244"/>
      <c r="V4449" s="244"/>
      <c r="W4449" s="244"/>
      <c r="X4449" s="244"/>
      <c r="Y4449" s="244"/>
      <c r="Z4449" s="244"/>
      <c r="AA4449" s="244"/>
      <c r="AB4449" s="244"/>
    </row>
    <row r="4450" spans="16:28" x14ac:dyDescent="0.25">
      <c r="P4450" s="244"/>
      <c r="Q4450" s="244"/>
      <c r="R4450" s="244"/>
      <c r="S4450" s="244"/>
      <c r="T4450" s="244"/>
      <c r="U4450" s="244"/>
      <c r="V4450" s="244"/>
      <c r="W4450" s="244"/>
      <c r="X4450" s="244"/>
      <c r="Y4450" s="244"/>
      <c r="Z4450" s="244"/>
      <c r="AA4450" s="244"/>
      <c r="AB4450" s="244"/>
    </row>
    <row r="4451" spans="16:28" x14ac:dyDescent="0.25">
      <c r="P4451" s="244"/>
      <c r="Q4451" s="244"/>
      <c r="R4451" s="244"/>
      <c r="S4451" s="244"/>
      <c r="T4451" s="244"/>
      <c r="U4451" s="244"/>
      <c r="V4451" s="244"/>
      <c r="W4451" s="244"/>
      <c r="X4451" s="244"/>
      <c r="Y4451" s="244"/>
      <c r="Z4451" s="244"/>
      <c r="AA4451" s="244"/>
      <c r="AB4451" s="244"/>
    </row>
    <row r="4452" spans="16:28" x14ac:dyDescent="0.25">
      <c r="P4452" s="244"/>
      <c r="Q4452" s="244"/>
      <c r="R4452" s="244"/>
      <c r="S4452" s="244"/>
      <c r="T4452" s="244"/>
      <c r="U4452" s="244"/>
      <c r="V4452" s="244"/>
      <c r="W4452" s="244"/>
      <c r="X4452" s="244"/>
      <c r="Y4452" s="244"/>
      <c r="Z4452" s="244"/>
      <c r="AA4452" s="244"/>
      <c r="AB4452" s="244"/>
    </row>
    <row r="4453" spans="16:28" x14ac:dyDescent="0.25">
      <c r="P4453" s="244"/>
      <c r="Q4453" s="244"/>
      <c r="R4453" s="244"/>
      <c r="S4453" s="244"/>
      <c r="T4453" s="244"/>
      <c r="U4453" s="244"/>
      <c r="V4453" s="244"/>
      <c r="W4453" s="244"/>
      <c r="X4453" s="244"/>
      <c r="Y4453" s="244"/>
      <c r="Z4453" s="244"/>
      <c r="AA4453" s="244"/>
      <c r="AB4453" s="244"/>
    </row>
    <row r="4454" spans="16:28" x14ac:dyDescent="0.25">
      <c r="P4454" s="244"/>
      <c r="Q4454" s="244"/>
      <c r="R4454" s="244"/>
      <c r="S4454" s="244"/>
      <c r="T4454" s="244"/>
      <c r="U4454" s="244"/>
      <c r="V4454" s="244"/>
      <c r="W4454" s="244"/>
      <c r="X4454" s="244"/>
      <c r="Y4454" s="244"/>
      <c r="Z4454" s="244"/>
      <c r="AA4454" s="244"/>
      <c r="AB4454" s="244"/>
    </row>
    <row r="4455" spans="16:28" x14ac:dyDescent="0.25">
      <c r="P4455" s="244"/>
      <c r="Q4455" s="244"/>
      <c r="R4455" s="244"/>
      <c r="S4455" s="244"/>
      <c r="T4455" s="244"/>
      <c r="U4455" s="244"/>
      <c r="V4455" s="244"/>
      <c r="W4455" s="244"/>
      <c r="X4455" s="244"/>
      <c r="Y4455" s="244"/>
      <c r="Z4455" s="244"/>
      <c r="AA4455" s="244"/>
      <c r="AB4455" s="244"/>
    </row>
    <row r="4456" spans="16:28" x14ac:dyDescent="0.25">
      <c r="P4456" s="244"/>
      <c r="Q4456" s="244"/>
      <c r="R4456" s="244"/>
      <c r="S4456" s="244"/>
      <c r="T4456" s="244"/>
      <c r="U4456" s="244"/>
      <c r="V4456" s="244"/>
      <c r="W4456" s="244"/>
      <c r="X4456" s="244"/>
      <c r="Y4456" s="244"/>
      <c r="Z4456" s="244"/>
      <c r="AA4456" s="244"/>
      <c r="AB4456" s="244"/>
    </row>
    <row r="4457" spans="16:28" x14ac:dyDescent="0.25">
      <c r="P4457" s="244"/>
      <c r="Q4457" s="244"/>
      <c r="R4457" s="244"/>
      <c r="S4457" s="244"/>
      <c r="T4457" s="244"/>
      <c r="U4457" s="244"/>
      <c r="V4457" s="244"/>
      <c r="W4457" s="244"/>
      <c r="X4457" s="244"/>
      <c r="Y4457" s="244"/>
      <c r="Z4457" s="244"/>
      <c r="AA4457" s="244"/>
      <c r="AB4457" s="244"/>
    </row>
    <row r="4458" spans="16:28" x14ac:dyDescent="0.25">
      <c r="P4458" s="244"/>
      <c r="Q4458" s="244"/>
      <c r="R4458" s="244"/>
      <c r="S4458" s="244"/>
      <c r="T4458" s="244"/>
      <c r="U4458" s="244"/>
      <c r="V4458" s="244"/>
      <c r="W4458" s="244"/>
      <c r="X4458" s="244"/>
      <c r="Y4458" s="244"/>
      <c r="Z4458" s="244"/>
      <c r="AA4458" s="244"/>
      <c r="AB4458" s="244"/>
    </row>
    <row r="4459" spans="16:28" x14ac:dyDescent="0.25">
      <c r="P4459" s="244"/>
      <c r="Q4459" s="244"/>
      <c r="R4459" s="244"/>
      <c r="S4459" s="244"/>
      <c r="T4459" s="244"/>
      <c r="U4459" s="244"/>
      <c r="V4459" s="244"/>
      <c r="W4459" s="244"/>
      <c r="X4459" s="244"/>
      <c r="Y4459" s="244"/>
      <c r="Z4459" s="244"/>
      <c r="AA4459" s="244"/>
      <c r="AB4459" s="244"/>
    </row>
    <row r="4460" spans="16:28" x14ac:dyDescent="0.25">
      <c r="P4460" s="244"/>
      <c r="Q4460" s="244"/>
      <c r="R4460" s="244"/>
      <c r="S4460" s="244"/>
      <c r="T4460" s="244"/>
      <c r="U4460" s="244"/>
      <c r="V4460" s="244"/>
      <c r="W4460" s="244"/>
      <c r="X4460" s="244"/>
      <c r="Y4460" s="244"/>
      <c r="Z4460" s="244"/>
      <c r="AA4460" s="244"/>
      <c r="AB4460" s="244"/>
    </row>
    <row r="4461" spans="16:28" x14ac:dyDescent="0.25">
      <c r="P4461" s="244"/>
      <c r="Q4461" s="244"/>
      <c r="R4461" s="244"/>
      <c r="S4461" s="244"/>
      <c r="T4461" s="244"/>
      <c r="U4461" s="244"/>
      <c r="V4461" s="244"/>
      <c r="W4461" s="244"/>
      <c r="X4461" s="244"/>
      <c r="Y4461" s="244"/>
      <c r="Z4461" s="244"/>
      <c r="AA4461" s="244"/>
      <c r="AB4461" s="244"/>
    </row>
    <row r="4462" spans="16:28" x14ac:dyDescent="0.25">
      <c r="P4462" s="244"/>
      <c r="Q4462" s="244"/>
      <c r="R4462" s="244"/>
      <c r="S4462" s="244"/>
      <c r="T4462" s="244"/>
      <c r="U4462" s="244"/>
      <c r="V4462" s="244"/>
      <c r="W4462" s="244"/>
      <c r="X4462" s="244"/>
      <c r="Y4462" s="244"/>
      <c r="Z4462" s="244"/>
      <c r="AA4462" s="244"/>
      <c r="AB4462" s="244"/>
    </row>
    <row r="4463" spans="16:28" x14ac:dyDescent="0.25">
      <c r="P4463" s="244"/>
      <c r="Q4463" s="244"/>
      <c r="R4463" s="244"/>
      <c r="S4463" s="244"/>
      <c r="T4463" s="244"/>
      <c r="U4463" s="244"/>
      <c r="V4463" s="244"/>
      <c r="W4463" s="244"/>
      <c r="X4463" s="244"/>
      <c r="Y4463" s="244"/>
      <c r="Z4463" s="244"/>
      <c r="AA4463" s="244"/>
      <c r="AB4463" s="244"/>
    </row>
    <row r="4464" spans="16:28" x14ac:dyDescent="0.25">
      <c r="P4464" s="244"/>
      <c r="Q4464" s="244"/>
      <c r="R4464" s="244"/>
      <c r="S4464" s="244"/>
      <c r="T4464" s="244"/>
      <c r="U4464" s="244"/>
      <c r="V4464" s="244"/>
      <c r="W4464" s="244"/>
      <c r="X4464" s="244"/>
      <c r="Y4464" s="244"/>
      <c r="Z4464" s="244"/>
      <c r="AA4464" s="244"/>
      <c r="AB4464" s="244"/>
    </row>
    <row r="4465" spans="16:28" x14ac:dyDescent="0.25">
      <c r="P4465" s="244"/>
      <c r="Q4465" s="244"/>
      <c r="R4465" s="244"/>
      <c r="S4465" s="244"/>
      <c r="T4465" s="244"/>
      <c r="U4465" s="244"/>
      <c r="V4465" s="244"/>
      <c r="W4465" s="244"/>
      <c r="X4465" s="244"/>
      <c r="Y4465" s="244"/>
      <c r="Z4465" s="244"/>
      <c r="AA4465" s="244"/>
      <c r="AB4465" s="244"/>
    </row>
    <row r="4466" spans="16:28" x14ac:dyDescent="0.25">
      <c r="P4466" s="244"/>
      <c r="Q4466" s="244"/>
      <c r="R4466" s="244"/>
      <c r="S4466" s="244"/>
      <c r="T4466" s="244"/>
      <c r="U4466" s="244"/>
      <c r="V4466" s="244"/>
      <c r="W4466" s="244"/>
      <c r="X4466" s="244"/>
      <c r="Y4466" s="244"/>
      <c r="Z4466" s="244"/>
      <c r="AA4466" s="244"/>
      <c r="AB4466" s="244"/>
    </row>
    <row r="4467" spans="16:28" x14ac:dyDescent="0.25">
      <c r="P4467" s="244"/>
      <c r="Q4467" s="244"/>
      <c r="R4467" s="244"/>
      <c r="S4467" s="244"/>
      <c r="T4467" s="244"/>
      <c r="U4467" s="244"/>
      <c r="V4467" s="244"/>
      <c r="W4467" s="244"/>
      <c r="X4467" s="244"/>
      <c r="Y4467" s="244"/>
      <c r="Z4467" s="244"/>
      <c r="AA4467" s="244"/>
      <c r="AB4467" s="244"/>
    </row>
    <row r="4468" spans="16:28" x14ac:dyDescent="0.25">
      <c r="P4468" s="244"/>
      <c r="Q4468" s="244"/>
      <c r="R4468" s="244"/>
      <c r="S4468" s="244"/>
      <c r="T4468" s="244"/>
      <c r="U4468" s="244"/>
      <c r="V4468" s="244"/>
      <c r="W4468" s="244"/>
      <c r="X4468" s="244"/>
      <c r="Y4468" s="244"/>
      <c r="Z4468" s="244"/>
      <c r="AA4468" s="244"/>
      <c r="AB4468" s="244"/>
    </row>
    <row r="4469" spans="16:28" x14ac:dyDescent="0.25">
      <c r="P4469" s="244"/>
      <c r="Q4469" s="244"/>
      <c r="R4469" s="244"/>
      <c r="S4469" s="244"/>
      <c r="T4469" s="244"/>
      <c r="U4469" s="244"/>
      <c r="V4469" s="244"/>
      <c r="W4469" s="244"/>
      <c r="X4469" s="244"/>
      <c r="Y4469" s="244"/>
      <c r="Z4469" s="244"/>
      <c r="AA4469" s="244"/>
      <c r="AB4469" s="244"/>
    </row>
    <row r="4470" spans="16:28" x14ac:dyDescent="0.25">
      <c r="P4470" s="244"/>
      <c r="Q4470" s="244"/>
      <c r="R4470" s="244"/>
      <c r="S4470" s="244"/>
      <c r="T4470" s="244"/>
      <c r="U4470" s="244"/>
      <c r="V4470" s="244"/>
      <c r="W4470" s="244"/>
      <c r="X4470" s="244"/>
      <c r="Y4470" s="244"/>
      <c r="Z4470" s="244"/>
      <c r="AA4470" s="244"/>
      <c r="AB4470" s="244"/>
    </row>
    <row r="4471" spans="16:28" x14ac:dyDescent="0.25">
      <c r="P4471" s="244"/>
      <c r="Q4471" s="244"/>
      <c r="R4471" s="244"/>
      <c r="S4471" s="244"/>
      <c r="T4471" s="244"/>
      <c r="U4471" s="244"/>
      <c r="V4471" s="244"/>
      <c r="W4471" s="244"/>
      <c r="X4471" s="244"/>
      <c r="Y4471" s="244"/>
      <c r="Z4471" s="244"/>
      <c r="AA4471" s="244"/>
      <c r="AB4471" s="244"/>
    </row>
    <row r="4472" spans="16:28" x14ac:dyDescent="0.25">
      <c r="P4472" s="244"/>
      <c r="Q4472" s="244"/>
      <c r="R4472" s="244"/>
      <c r="S4472" s="244"/>
      <c r="T4472" s="244"/>
      <c r="U4472" s="244"/>
      <c r="V4472" s="244"/>
      <c r="W4472" s="244"/>
      <c r="X4472" s="244"/>
      <c r="Y4472" s="244"/>
      <c r="Z4472" s="244"/>
      <c r="AA4472" s="244"/>
      <c r="AB4472" s="244"/>
    </row>
    <row r="4473" spans="16:28" x14ac:dyDescent="0.25">
      <c r="P4473" s="244"/>
      <c r="Q4473" s="244"/>
      <c r="R4473" s="244"/>
      <c r="S4473" s="244"/>
      <c r="T4473" s="244"/>
      <c r="U4473" s="244"/>
      <c r="V4473" s="244"/>
      <c r="W4473" s="244"/>
      <c r="X4473" s="244"/>
      <c r="Y4473" s="244"/>
      <c r="Z4473" s="244"/>
      <c r="AA4473" s="244"/>
      <c r="AB4473" s="244"/>
    </row>
    <row r="4474" spans="16:28" x14ac:dyDescent="0.25">
      <c r="P4474" s="244"/>
      <c r="Q4474" s="244"/>
      <c r="R4474" s="244"/>
      <c r="S4474" s="244"/>
      <c r="T4474" s="244"/>
      <c r="U4474" s="244"/>
      <c r="V4474" s="244"/>
      <c r="W4474" s="244"/>
      <c r="X4474" s="244"/>
      <c r="Y4474" s="244"/>
      <c r="Z4474" s="244"/>
      <c r="AA4474" s="244"/>
      <c r="AB4474" s="244"/>
    </row>
    <row r="4475" spans="16:28" x14ac:dyDescent="0.25">
      <c r="P4475" s="244"/>
      <c r="Q4475" s="244"/>
      <c r="R4475" s="244"/>
      <c r="S4475" s="244"/>
      <c r="T4475" s="244"/>
      <c r="U4475" s="244"/>
      <c r="V4475" s="244"/>
      <c r="W4475" s="244"/>
      <c r="X4475" s="244"/>
      <c r="Y4475" s="244"/>
      <c r="Z4475" s="244"/>
      <c r="AA4475" s="244"/>
      <c r="AB4475" s="244"/>
    </row>
    <row r="4476" spans="16:28" x14ac:dyDescent="0.25">
      <c r="P4476" s="244"/>
      <c r="Q4476" s="244"/>
      <c r="R4476" s="244"/>
      <c r="S4476" s="244"/>
      <c r="T4476" s="244"/>
      <c r="U4476" s="244"/>
      <c r="V4476" s="244"/>
      <c r="W4476" s="244"/>
      <c r="X4476" s="244"/>
      <c r="Y4476" s="244"/>
      <c r="Z4476" s="244"/>
      <c r="AA4476" s="244"/>
      <c r="AB4476" s="244"/>
    </row>
    <row r="4477" spans="16:28" x14ac:dyDescent="0.25">
      <c r="P4477" s="244"/>
      <c r="Q4477" s="244"/>
      <c r="R4477" s="244"/>
      <c r="S4477" s="244"/>
      <c r="T4477" s="244"/>
      <c r="U4477" s="244"/>
      <c r="V4477" s="244"/>
      <c r="W4477" s="244"/>
      <c r="X4477" s="244"/>
      <c r="Y4477" s="244"/>
      <c r="Z4477" s="244"/>
      <c r="AA4477" s="244"/>
      <c r="AB4477" s="244"/>
    </row>
    <row r="4478" spans="16:28" x14ac:dyDescent="0.25">
      <c r="P4478" s="244"/>
      <c r="Q4478" s="244"/>
      <c r="R4478" s="244"/>
      <c r="S4478" s="244"/>
      <c r="T4478" s="244"/>
      <c r="U4478" s="244"/>
      <c r="V4478" s="244"/>
      <c r="W4478" s="244"/>
      <c r="X4478" s="244"/>
      <c r="Y4478" s="244"/>
      <c r="Z4478" s="244"/>
      <c r="AA4478" s="244"/>
      <c r="AB4478" s="244"/>
    </row>
    <row r="4479" spans="16:28" x14ac:dyDescent="0.25">
      <c r="P4479" s="244"/>
      <c r="Q4479" s="244"/>
      <c r="R4479" s="244"/>
      <c r="S4479" s="244"/>
      <c r="T4479" s="244"/>
      <c r="U4479" s="244"/>
      <c r="V4479" s="244"/>
      <c r="W4479" s="244"/>
      <c r="X4479" s="244"/>
      <c r="Y4479" s="244"/>
      <c r="Z4479" s="244"/>
      <c r="AA4479" s="244"/>
      <c r="AB4479" s="244"/>
    </row>
    <row r="4480" spans="16:28" x14ac:dyDescent="0.25">
      <c r="P4480" s="244"/>
      <c r="Q4480" s="244"/>
      <c r="R4480" s="244"/>
      <c r="S4480" s="244"/>
      <c r="T4480" s="244"/>
      <c r="U4480" s="244"/>
      <c r="V4480" s="244"/>
      <c r="W4480" s="244"/>
      <c r="X4480" s="244"/>
      <c r="Y4480" s="244"/>
      <c r="Z4480" s="244"/>
      <c r="AA4480" s="244"/>
      <c r="AB4480" s="244"/>
    </row>
    <row r="4481" spans="16:28" x14ac:dyDescent="0.25">
      <c r="P4481" s="244"/>
      <c r="Q4481" s="244"/>
      <c r="R4481" s="244"/>
      <c r="S4481" s="244"/>
      <c r="T4481" s="244"/>
      <c r="U4481" s="244"/>
      <c r="V4481" s="244"/>
      <c r="W4481" s="244"/>
      <c r="X4481" s="244"/>
      <c r="Y4481" s="244"/>
      <c r="Z4481" s="244"/>
      <c r="AA4481" s="244"/>
      <c r="AB4481" s="244"/>
    </row>
    <row r="4482" spans="16:28" x14ac:dyDescent="0.25">
      <c r="P4482" s="244"/>
      <c r="Q4482" s="244"/>
      <c r="R4482" s="244"/>
      <c r="S4482" s="244"/>
      <c r="T4482" s="244"/>
      <c r="U4482" s="244"/>
      <c r="V4482" s="244"/>
      <c r="W4482" s="244"/>
      <c r="X4482" s="244"/>
      <c r="Y4482" s="244"/>
      <c r="Z4482" s="244"/>
      <c r="AA4482" s="244"/>
      <c r="AB4482" s="244"/>
    </row>
    <row r="4483" spans="16:28" x14ac:dyDescent="0.25">
      <c r="P4483" s="244"/>
      <c r="Q4483" s="244"/>
      <c r="R4483" s="244"/>
      <c r="S4483" s="244"/>
      <c r="T4483" s="244"/>
      <c r="U4483" s="244"/>
      <c r="V4483" s="244"/>
      <c r="W4483" s="244"/>
      <c r="X4483" s="244"/>
      <c r="Y4483" s="244"/>
      <c r="Z4483" s="244"/>
      <c r="AA4483" s="244"/>
      <c r="AB4483" s="244"/>
    </row>
    <row r="4484" spans="16:28" x14ac:dyDescent="0.25">
      <c r="P4484" s="244"/>
      <c r="Q4484" s="244"/>
      <c r="R4484" s="244"/>
      <c r="S4484" s="244"/>
      <c r="T4484" s="244"/>
      <c r="U4484" s="244"/>
      <c r="V4484" s="244"/>
      <c r="W4484" s="244"/>
      <c r="X4484" s="244"/>
      <c r="Y4484" s="244"/>
      <c r="Z4484" s="244"/>
      <c r="AA4484" s="244"/>
      <c r="AB4484" s="244"/>
    </row>
    <row r="4485" spans="16:28" x14ac:dyDescent="0.25">
      <c r="P4485" s="244"/>
      <c r="Q4485" s="244"/>
      <c r="R4485" s="244"/>
      <c r="S4485" s="244"/>
      <c r="T4485" s="244"/>
      <c r="U4485" s="244"/>
      <c r="V4485" s="244"/>
      <c r="W4485" s="244"/>
      <c r="X4485" s="244"/>
      <c r="Y4485" s="244"/>
      <c r="Z4485" s="244"/>
      <c r="AA4485" s="244"/>
      <c r="AB4485" s="244"/>
    </row>
    <row r="4486" spans="16:28" x14ac:dyDescent="0.25">
      <c r="P4486" s="244"/>
      <c r="Q4486" s="244"/>
      <c r="R4486" s="244"/>
      <c r="S4486" s="244"/>
      <c r="T4486" s="244"/>
      <c r="U4486" s="244"/>
      <c r="V4486" s="244"/>
      <c r="W4486" s="244"/>
      <c r="X4486" s="244"/>
      <c r="Y4486" s="244"/>
      <c r="Z4486" s="244"/>
      <c r="AA4486" s="244"/>
      <c r="AB4486" s="244"/>
    </row>
    <row r="4487" spans="16:28" x14ac:dyDescent="0.25">
      <c r="P4487" s="244"/>
      <c r="Q4487" s="244"/>
      <c r="R4487" s="244"/>
      <c r="S4487" s="244"/>
      <c r="T4487" s="244"/>
      <c r="U4487" s="244"/>
      <c r="V4487" s="244"/>
      <c r="W4487" s="244"/>
      <c r="X4487" s="244"/>
      <c r="Y4487" s="244"/>
      <c r="Z4487" s="244"/>
      <c r="AA4487" s="244"/>
      <c r="AB4487" s="244"/>
    </row>
    <row r="4488" spans="16:28" x14ac:dyDescent="0.25">
      <c r="P4488" s="244"/>
      <c r="Q4488" s="244"/>
      <c r="R4488" s="244"/>
      <c r="S4488" s="244"/>
      <c r="T4488" s="244"/>
      <c r="U4488" s="244"/>
      <c r="V4488" s="244"/>
      <c r="W4488" s="244"/>
      <c r="X4488" s="244"/>
      <c r="Y4488" s="244"/>
      <c r="Z4488" s="244"/>
      <c r="AA4488" s="244"/>
      <c r="AB4488" s="244"/>
    </row>
    <row r="4489" spans="16:28" x14ac:dyDescent="0.25">
      <c r="P4489" s="244"/>
      <c r="Q4489" s="244"/>
      <c r="R4489" s="244"/>
      <c r="S4489" s="244"/>
      <c r="T4489" s="244"/>
      <c r="U4489" s="244"/>
      <c r="V4489" s="244"/>
      <c r="W4489" s="244"/>
      <c r="X4489" s="244"/>
      <c r="Y4489" s="244"/>
      <c r="Z4489" s="244"/>
      <c r="AA4489" s="244"/>
      <c r="AB4489" s="244"/>
    </row>
    <row r="4490" spans="16:28" x14ac:dyDescent="0.25">
      <c r="P4490" s="244"/>
      <c r="Q4490" s="244"/>
      <c r="R4490" s="244"/>
      <c r="S4490" s="244"/>
      <c r="T4490" s="244"/>
      <c r="U4490" s="244"/>
      <c r="V4490" s="244"/>
      <c r="W4490" s="244"/>
      <c r="X4490" s="244"/>
      <c r="Y4490" s="244"/>
      <c r="Z4490" s="244"/>
      <c r="AA4490" s="244"/>
      <c r="AB4490" s="244"/>
    </row>
    <row r="4491" spans="16:28" x14ac:dyDescent="0.25">
      <c r="P4491" s="244"/>
      <c r="Q4491" s="244"/>
      <c r="R4491" s="244"/>
      <c r="S4491" s="244"/>
      <c r="T4491" s="244"/>
      <c r="U4491" s="244"/>
      <c r="V4491" s="244"/>
      <c r="W4491" s="244"/>
      <c r="X4491" s="244"/>
      <c r="Y4491" s="244"/>
      <c r="Z4491" s="244"/>
      <c r="AA4491" s="244"/>
      <c r="AB4491" s="244"/>
    </row>
    <row r="4492" spans="16:28" x14ac:dyDescent="0.25">
      <c r="P4492" s="244"/>
      <c r="Q4492" s="244"/>
      <c r="R4492" s="244"/>
      <c r="S4492" s="244"/>
      <c r="T4492" s="244"/>
      <c r="U4492" s="244"/>
      <c r="V4492" s="244"/>
      <c r="W4492" s="244"/>
      <c r="X4492" s="244"/>
      <c r="Y4492" s="244"/>
      <c r="Z4492" s="244"/>
      <c r="AA4492" s="244"/>
      <c r="AB4492" s="244"/>
    </row>
    <row r="4493" spans="16:28" x14ac:dyDescent="0.25">
      <c r="P4493" s="244"/>
      <c r="Q4493" s="244"/>
      <c r="R4493" s="244"/>
      <c r="S4493" s="244"/>
      <c r="T4493" s="244"/>
      <c r="U4493" s="244"/>
      <c r="V4493" s="244"/>
      <c r="W4493" s="244"/>
      <c r="X4493" s="244"/>
      <c r="Y4493" s="244"/>
      <c r="Z4493" s="244"/>
      <c r="AA4493" s="244"/>
      <c r="AB4493" s="244"/>
    </row>
    <row r="4494" spans="16:28" x14ac:dyDescent="0.25">
      <c r="P4494" s="244"/>
      <c r="Q4494" s="244"/>
      <c r="R4494" s="244"/>
      <c r="S4494" s="244"/>
      <c r="T4494" s="244"/>
      <c r="U4494" s="244"/>
      <c r="V4494" s="244"/>
      <c r="W4494" s="244"/>
      <c r="X4494" s="244"/>
      <c r="Y4494" s="244"/>
      <c r="Z4494" s="244"/>
      <c r="AA4494" s="244"/>
      <c r="AB4494" s="244"/>
    </row>
    <row r="4495" spans="16:28" x14ac:dyDescent="0.25">
      <c r="P4495" s="244"/>
      <c r="Q4495" s="244"/>
      <c r="R4495" s="244"/>
      <c r="S4495" s="244"/>
      <c r="T4495" s="244"/>
      <c r="U4495" s="244"/>
      <c r="V4495" s="244"/>
      <c r="W4495" s="244"/>
      <c r="X4495" s="244"/>
      <c r="Y4495" s="244"/>
      <c r="Z4495" s="244"/>
      <c r="AA4495" s="244"/>
      <c r="AB4495" s="244"/>
    </row>
    <row r="4496" spans="16:28" x14ac:dyDescent="0.25">
      <c r="P4496" s="244"/>
      <c r="Q4496" s="244"/>
      <c r="R4496" s="244"/>
      <c r="S4496" s="244"/>
      <c r="T4496" s="244"/>
      <c r="U4496" s="244"/>
      <c r="V4496" s="244"/>
      <c r="W4496" s="244"/>
      <c r="X4496" s="244"/>
      <c r="Y4496" s="244"/>
      <c r="Z4496" s="244"/>
      <c r="AA4496" s="244"/>
      <c r="AB4496" s="244"/>
    </row>
    <row r="4497" spans="16:28" x14ac:dyDescent="0.25">
      <c r="P4497" s="244"/>
      <c r="Q4497" s="244"/>
      <c r="R4497" s="244"/>
      <c r="S4497" s="244"/>
      <c r="T4497" s="244"/>
      <c r="U4497" s="244"/>
      <c r="V4497" s="244"/>
      <c r="W4497" s="244"/>
      <c r="X4497" s="244"/>
      <c r="Y4497" s="244"/>
      <c r="Z4497" s="244"/>
      <c r="AA4497" s="244"/>
      <c r="AB4497" s="244"/>
    </row>
    <row r="4498" spans="16:28" x14ac:dyDescent="0.25">
      <c r="P4498" s="244"/>
      <c r="Q4498" s="244"/>
      <c r="R4498" s="244"/>
      <c r="S4498" s="244"/>
      <c r="T4498" s="244"/>
      <c r="U4498" s="244"/>
      <c r="V4498" s="244"/>
      <c r="W4498" s="244"/>
      <c r="X4498" s="244"/>
      <c r="Y4498" s="244"/>
      <c r="Z4498" s="244"/>
      <c r="AA4498" s="244"/>
      <c r="AB4498" s="244"/>
    </row>
    <row r="4499" spans="16:28" x14ac:dyDescent="0.25">
      <c r="P4499" s="244"/>
      <c r="Q4499" s="244"/>
      <c r="R4499" s="244"/>
      <c r="S4499" s="244"/>
      <c r="T4499" s="244"/>
      <c r="U4499" s="244"/>
      <c r="V4499" s="244"/>
      <c r="W4499" s="244"/>
      <c r="X4499" s="244"/>
      <c r="Y4499" s="244"/>
      <c r="Z4499" s="244"/>
      <c r="AA4499" s="244"/>
      <c r="AB4499" s="244"/>
    </row>
    <row r="4500" spans="16:28" x14ac:dyDescent="0.25">
      <c r="P4500" s="244"/>
      <c r="Q4500" s="244"/>
      <c r="R4500" s="244"/>
      <c r="S4500" s="244"/>
      <c r="T4500" s="244"/>
      <c r="U4500" s="244"/>
      <c r="V4500" s="244"/>
      <c r="W4500" s="244"/>
      <c r="X4500" s="244"/>
      <c r="Y4500" s="244"/>
      <c r="Z4500" s="244"/>
      <c r="AA4500" s="244"/>
      <c r="AB4500" s="244"/>
    </row>
    <row r="4501" spans="16:28" x14ac:dyDescent="0.25">
      <c r="P4501" s="244"/>
      <c r="Q4501" s="244"/>
      <c r="R4501" s="244"/>
      <c r="S4501" s="244"/>
      <c r="T4501" s="244"/>
      <c r="U4501" s="244"/>
      <c r="V4501" s="244"/>
      <c r="W4501" s="244"/>
      <c r="X4501" s="244"/>
      <c r="Y4501" s="244"/>
      <c r="Z4501" s="244"/>
      <c r="AA4501" s="244"/>
      <c r="AB4501" s="244"/>
    </row>
    <row r="4502" spans="16:28" x14ac:dyDescent="0.25">
      <c r="P4502" s="244"/>
      <c r="Q4502" s="244"/>
      <c r="R4502" s="244"/>
      <c r="S4502" s="244"/>
      <c r="T4502" s="244"/>
      <c r="U4502" s="244"/>
      <c r="V4502" s="244"/>
      <c r="W4502" s="244"/>
      <c r="X4502" s="244"/>
      <c r="Y4502" s="244"/>
      <c r="Z4502" s="244"/>
      <c r="AA4502" s="244"/>
      <c r="AB4502" s="244"/>
    </row>
    <row r="4503" spans="16:28" x14ac:dyDescent="0.25">
      <c r="P4503" s="244"/>
      <c r="Q4503" s="244"/>
      <c r="R4503" s="244"/>
      <c r="S4503" s="244"/>
      <c r="T4503" s="244"/>
      <c r="U4503" s="244"/>
      <c r="V4503" s="244"/>
      <c r="W4503" s="244"/>
      <c r="X4503" s="244"/>
      <c r="Y4503" s="244"/>
      <c r="Z4503" s="244"/>
      <c r="AA4503" s="244"/>
      <c r="AB4503" s="244"/>
    </row>
    <row r="4504" spans="16:28" x14ac:dyDescent="0.25">
      <c r="P4504" s="244"/>
      <c r="Q4504" s="244"/>
      <c r="R4504" s="244"/>
      <c r="S4504" s="244"/>
      <c r="T4504" s="244"/>
      <c r="U4504" s="244"/>
      <c r="V4504" s="244"/>
      <c r="W4504" s="244"/>
      <c r="X4504" s="244"/>
      <c r="Y4504" s="244"/>
      <c r="Z4504" s="244"/>
      <c r="AA4504" s="244"/>
      <c r="AB4504" s="244"/>
    </row>
    <row r="4505" spans="16:28" x14ac:dyDescent="0.25">
      <c r="P4505" s="244"/>
      <c r="Q4505" s="244"/>
      <c r="R4505" s="244"/>
      <c r="S4505" s="244"/>
      <c r="T4505" s="244"/>
      <c r="U4505" s="244"/>
      <c r="V4505" s="244"/>
      <c r="W4505" s="244"/>
      <c r="X4505" s="244"/>
      <c r="Y4505" s="244"/>
      <c r="Z4505" s="244"/>
      <c r="AA4505" s="244"/>
      <c r="AB4505" s="244"/>
    </row>
    <row r="4506" spans="16:28" x14ac:dyDescent="0.25">
      <c r="P4506" s="244"/>
      <c r="Q4506" s="244"/>
      <c r="R4506" s="244"/>
      <c r="S4506" s="244"/>
      <c r="T4506" s="244"/>
      <c r="U4506" s="244"/>
      <c r="V4506" s="244"/>
      <c r="W4506" s="244"/>
      <c r="X4506" s="244"/>
      <c r="Y4506" s="244"/>
      <c r="Z4506" s="244"/>
      <c r="AA4506" s="244"/>
      <c r="AB4506" s="244"/>
    </row>
    <row r="4507" spans="16:28" x14ac:dyDescent="0.25">
      <c r="P4507" s="244"/>
      <c r="Q4507" s="244"/>
      <c r="R4507" s="244"/>
      <c r="S4507" s="244"/>
      <c r="T4507" s="244"/>
      <c r="U4507" s="244"/>
      <c r="V4507" s="244"/>
      <c r="W4507" s="244"/>
      <c r="X4507" s="244"/>
      <c r="Y4507" s="244"/>
      <c r="Z4507" s="244"/>
      <c r="AA4507" s="244"/>
      <c r="AB4507" s="244"/>
    </row>
    <row r="4508" spans="16:28" x14ac:dyDescent="0.25">
      <c r="P4508" s="244"/>
      <c r="Q4508" s="244"/>
      <c r="R4508" s="244"/>
      <c r="S4508" s="244"/>
      <c r="T4508" s="244"/>
      <c r="U4508" s="244"/>
      <c r="V4508" s="244"/>
      <c r="W4508" s="244"/>
      <c r="X4508" s="244"/>
      <c r="Y4508" s="244"/>
      <c r="Z4508" s="244"/>
      <c r="AA4508" s="244"/>
      <c r="AB4508" s="244"/>
    </row>
    <row r="4509" spans="16:28" x14ac:dyDescent="0.25">
      <c r="P4509" s="244"/>
      <c r="Q4509" s="244"/>
      <c r="R4509" s="244"/>
      <c r="S4509" s="244"/>
      <c r="T4509" s="244"/>
      <c r="U4509" s="244"/>
      <c r="V4509" s="244"/>
      <c r="W4509" s="244"/>
      <c r="X4509" s="244"/>
      <c r="Y4509" s="244"/>
      <c r="Z4509" s="244"/>
      <c r="AA4509" s="244"/>
      <c r="AB4509" s="244"/>
    </row>
    <row r="4510" spans="16:28" x14ac:dyDescent="0.25">
      <c r="P4510" s="244"/>
      <c r="Q4510" s="244"/>
      <c r="R4510" s="244"/>
      <c r="S4510" s="244"/>
      <c r="T4510" s="244"/>
      <c r="U4510" s="244"/>
      <c r="V4510" s="244"/>
      <c r="W4510" s="244"/>
      <c r="X4510" s="244"/>
      <c r="Y4510" s="244"/>
      <c r="Z4510" s="244"/>
      <c r="AA4510" s="244"/>
      <c r="AB4510" s="244"/>
    </row>
    <row r="4511" spans="16:28" x14ac:dyDescent="0.25">
      <c r="P4511" s="244"/>
      <c r="Q4511" s="244"/>
      <c r="R4511" s="244"/>
      <c r="S4511" s="244"/>
      <c r="T4511" s="244"/>
      <c r="U4511" s="244"/>
      <c r="V4511" s="244"/>
      <c r="W4511" s="244"/>
      <c r="X4511" s="244"/>
      <c r="Y4511" s="244"/>
      <c r="Z4511" s="244"/>
      <c r="AA4511" s="244"/>
      <c r="AB4511" s="244"/>
    </row>
    <row r="4512" spans="16:28" x14ac:dyDescent="0.25">
      <c r="P4512" s="244"/>
      <c r="Q4512" s="244"/>
      <c r="R4512" s="244"/>
      <c r="S4512" s="244"/>
      <c r="T4512" s="244"/>
      <c r="U4512" s="244"/>
      <c r="V4512" s="244"/>
      <c r="W4512" s="244"/>
      <c r="X4512" s="244"/>
      <c r="Y4512" s="244"/>
      <c r="Z4512" s="244"/>
      <c r="AA4512" s="244"/>
      <c r="AB4512" s="244"/>
    </row>
    <row r="4513" spans="16:28" x14ac:dyDescent="0.25">
      <c r="P4513" s="244"/>
      <c r="Q4513" s="244"/>
      <c r="R4513" s="244"/>
      <c r="S4513" s="244"/>
      <c r="T4513" s="244"/>
      <c r="U4513" s="244"/>
      <c r="V4513" s="244"/>
      <c r="W4513" s="244"/>
      <c r="X4513" s="244"/>
      <c r="Y4513" s="244"/>
      <c r="Z4513" s="244"/>
      <c r="AA4513" s="244"/>
      <c r="AB4513" s="244"/>
    </row>
    <row r="4514" spans="16:28" x14ac:dyDescent="0.25">
      <c r="P4514" s="244"/>
      <c r="Q4514" s="244"/>
      <c r="R4514" s="244"/>
      <c r="S4514" s="244"/>
      <c r="T4514" s="244"/>
      <c r="U4514" s="244"/>
      <c r="V4514" s="244"/>
      <c r="W4514" s="244"/>
      <c r="X4514" s="244"/>
      <c r="Y4514" s="244"/>
      <c r="Z4514" s="244"/>
      <c r="AA4514" s="244"/>
      <c r="AB4514" s="244"/>
    </row>
    <row r="4515" spans="16:28" x14ac:dyDescent="0.25">
      <c r="P4515" s="244"/>
      <c r="Q4515" s="244"/>
      <c r="R4515" s="244"/>
      <c r="S4515" s="244"/>
      <c r="T4515" s="244"/>
      <c r="U4515" s="244"/>
      <c r="V4515" s="244"/>
      <c r="W4515" s="244"/>
      <c r="X4515" s="244"/>
      <c r="Y4515" s="244"/>
      <c r="Z4515" s="244"/>
      <c r="AA4515" s="244"/>
      <c r="AB4515" s="244"/>
    </row>
    <row r="4516" spans="16:28" x14ac:dyDescent="0.25">
      <c r="P4516" s="244"/>
      <c r="Q4516" s="244"/>
      <c r="R4516" s="244"/>
      <c r="S4516" s="244"/>
      <c r="T4516" s="244"/>
      <c r="U4516" s="244"/>
      <c r="V4516" s="244"/>
      <c r="W4516" s="244"/>
      <c r="X4516" s="244"/>
      <c r="Y4516" s="244"/>
      <c r="Z4516" s="244"/>
      <c r="AA4516" s="244"/>
      <c r="AB4516" s="244"/>
    </row>
    <row r="4517" spans="16:28" x14ac:dyDescent="0.25">
      <c r="P4517" s="244"/>
      <c r="Q4517" s="244"/>
      <c r="R4517" s="244"/>
      <c r="S4517" s="244"/>
      <c r="T4517" s="244"/>
      <c r="U4517" s="244"/>
      <c r="V4517" s="244"/>
      <c r="W4517" s="244"/>
      <c r="X4517" s="244"/>
      <c r="Y4517" s="244"/>
      <c r="Z4517" s="244"/>
      <c r="AA4517" s="244"/>
      <c r="AB4517" s="244"/>
    </row>
    <row r="4518" spans="16:28" x14ac:dyDescent="0.25">
      <c r="P4518" s="244"/>
      <c r="Q4518" s="244"/>
      <c r="R4518" s="244"/>
      <c r="S4518" s="244"/>
      <c r="T4518" s="244"/>
      <c r="U4518" s="244"/>
      <c r="V4518" s="244"/>
      <c r="W4518" s="244"/>
      <c r="X4518" s="244"/>
      <c r="Y4518" s="244"/>
      <c r="Z4518" s="244"/>
      <c r="AA4518" s="244"/>
      <c r="AB4518" s="244"/>
    </row>
    <row r="4519" spans="16:28" x14ac:dyDescent="0.25">
      <c r="P4519" s="244"/>
      <c r="Q4519" s="244"/>
      <c r="R4519" s="244"/>
      <c r="S4519" s="244"/>
      <c r="T4519" s="244"/>
      <c r="U4519" s="244"/>
      <c r="V4519" s="244"/>
      <c r="W4519" s="244"/>
      <c r="X4519" s="244"/>
      <c r="Y4519" s="244"/>
      <c r="Z4519" s="244"/>
      <c r="AA4519" s="244"/>
      <c r="AB4519" s="244"/>
    </row>
    <row r="4520" spans="16:28" x14ac:dyDescent="0.25">
      <c r="P4520" s="244"/>
      <c r="Q4520" s="244"/>
      <c r="R4520" s="244"/>
      <c r="S4520" s="244"/>
      <c r="T4520" s="244"/>
      <c r="U4520" s="244"/>
      <c r="V4520" s="244"/>
      <c r="W4520" s="244"/>
      <c r="X4520" s="244"/>
      <c r="Y4520" s="244"/>
      <c r="Z4520" s="244"/>
      <c r="AA4520" s="244"/>
      <c r="AB4520" s="244"/>
    </row>
    <row r="4521" spans="16:28" x14ac:dyDescent="0.25">
      <c r="P4521" s="244"/>
      <c r="Q4521" s="244"/>
      <c r="R4521" s="244"/>
      <c r="S4521" s="244"/>
      <c r="T4521" s="244"/>
      <c r="U4521" s="244"/>
      <c r="V4521" s="244"/>
      <c r="W4521" s="244"/>
      <c r="X4521" s="244"/>
      <c r="Y4521" s="244"/>
      <c r="Z4521" s="244"/>
      <c r="AA4521" s="244"/>
      <c r="AB4521" s="244"/>
    </row>
    <row r="4522" spans="16:28" x14ac:dyDescent="0.25">
      <c r="P4522" s="244"/>
      <c r="Q4522" s="244"/>
      <c r="R4522" s="244"/>
      <c r="S4522" s="244"/>
      <c r="T4522" s="244"/>
      <c r="U4522" s="244"/>
      <c r="V4522" s="244"/>
      <c r="W4522" s="244"/>
      <c r="X4522" s="244"/>
      <c r="Y4522" s="244"/>
      <c r="Z4522" s="244"/>
      <c r="AA4522" s="244"/>
      <c r="AB4522" s="244"/>
    </row>
    <row r="4523" spans="16:28" x14ac:dyDescent="0.25">
      <c r="P4523" s="244"/>
      <c r="Q4523" s="244"/>
      <c r="R4523" s="244"/>
      <c r="S4523" s="244"/>
      <c r="T4523" s="244"/>
      <c r="U4523" s="244"/>
      <c r="V4523" s="244"/>
      <c r="W4523" s="244"/>
      <c r="X4523" s="244"/>
      <c r="Y4523" s="244"/>
      <c r="Z4523" s="244"/>
      <c r="AA4523" s="244"/>
      <c r="AB4523" s="244"/>
    </row>
    <row r="4524" spans="16:28" x14ac:dyDescent="0.25">
      <c r="P4524" s="244"/>
      <c r="Q4524" s="244"/>
      <c r="R4524" s="244"/>
      <c r="S4524" s="244"/>
      <c r="T4524" s="244"/>
      <c r="U4524" s="244"/>
      <c r="V4524" s="244"/>
      <c r="W4524" s="244"/>
      <c r="X4524" s="244"/>
      <c r="Y4524" s="244"/>
      <c r="Z4524" s="244"/>
      <c r="AA4524" s="244"/>
      <c r="AB4524" s="244"/>
    </row>
    <row r="4525" spans="16:28" x14ac:dyDescent="0.25">
      <c r="P4525" s="244"/>
      <c r="Q4525" s="244"/>
      <c r="R4525" s="244"/>
      <c r="S4525" s="244"/>
      <c r="T4525" s="244"/>
      <c r="U4525" s="244"/>
      <c r="V4525" s="244"/>
      <c r="W4525" s="244"/>
      <c r="X4525" s="244"/>
      <c r="Y4525" s="244"/>
      <c r="Z4525" s="244"/>
      <c r="AA4525" s="244"/>
      <c r="AB4525" s="244"/>
    </row>
    <row r="4526" spans="16:28" x14ac:dyDescent="0.25">
      <c r="P4526" s="244"/>
      <c r="Q4526" s="244"/>
      <c r="R4526" s="244"/>
      <c r="S4526" s="244"/>
      <c r="T4526" s="244"/>
      <c r="U4526" s="244"/>
      <c r="V4526" s="244"/>
      <c r="W4526" s="244"/>
      <c r="X4526" s="244"/>
      <c r="Y4526" s="244"/>
      <c r="Z4526" s="244"/>
      <c r="AA4526" s="244"/>
      <c r="AB4526" s="244"/>
    </row>
    <row r="4527" spans="16:28" x14ac:dyDescent="0.25">
      <c r="P4527" s="244"/>
      <c r="Q4527" s="244"/>
      <c r="R4527" s="244"/>
      <c r="S4527" s="244"/>
      <c r="T4527" s="244"/>
      <c r="U4527" s="244"/>
      <c r="V4527" s="244"/>
      <c r="W4527" s="244"/>
      <c r="X4527" s="244"/>
      <c r="Y4527" s="244"/>
      <c r="Z4527" s="244"/>
      <c r="AA4527" s="244"/>
      <c r="AB4527" s="244"/>
    </row>
    <row r="4528" spans="16:28" x14ac:dyDescent="0.25">
      <c r="P4528" s="244"/>
      <c r="Q4528" s="244"/>
      <c r="R4528" s="244"/>
      <c r="S4528" s="244"/>
      <c r="T4528" s="244"/>
      <c r="U4528" s="244"/>
      <c r="V4528" s="244"/>
      <c r="W4528" s="244"/>
      <c r="X4528" s="244"/>
      <c r="Y4528" s="244"/>
      <c r="Z4528" s="244"/>
      <c r="AA4528" s="244"/>
      <c r="AB4528" s="244"/>
    </row>
    <row r="4529" spans="16:28" x14ac:dyDescent="0.25">
      <c r="P4529" s="244"/>
      <c r="Q4529" s="244"/>
      <c r="R4529" s="244"/>
      <c r="S4529" s="244"/>
      <c r="T4529" s="244"/>
      <c r="U4529" s="244"/>
      <c r="V4529" s="244"/>
      <c r="W4529" s="244"/>
      <c r="X4529" s="244"/>
      <c r="Y4529" s="244"/>
      <c r="Z4529" s="244"/>
      <c r="AA4529" s="244"/>
      <c r="AB4529" s="244"/>
    </row>
    <row r="4530" spans="16:28" x14ac:dyDescent="0.25">
      <c r="P4530" s="244"/>
      <c r="Q4530" s="244"/>
      <c r="R4530" s="244"/>
      <c r="S4530" s="244"/>
      <c r="T4530" s="244"/>
      <c r="U4530" s="244"/>
      <c r="V4530" s="244"/>
      <c r="W4530" s="244"/>
      <c r="X4530" s="244"/>
      <c r="Y4530" s="244"/>
      <c r="Z4530" s="244"/>
      <c r="AA4530" s="244"/>
      <c r="AB4530" s="244"/>
    </row>
    <row r="4531" spans="16:28" x14ac:dyDescent="0.25">
      <c r="P4531" s="244"/>
      <c r="Q4531" s="244"/>
      <c r="R4531" s="244"/>
      <c r="S4531" s="244"/>
      <c r="T4531" s="244"/>
      <c r="U4531" s="244"/>
      <c r="V4531" s="244"/>
      <c r="W4531" s="244"/>
      <c r="X4531" s="244"/>
      <c r="Y4531" s="244"/>
      <c r="Z4531" s="244"/>
      <c r="AA4531" s="244"/>
      <c r="AB4531" s="244"/>
    </row>
    <row r="4532" spans="16:28" x14ac:dyDescent="0.25">
      <c r="P4532" s="244"/>
      <c r="Q4532" s="244"/>
      <c r="R4532" s="244"/>
      <c r="S4532" s="244"/>
      <c r="T4532" s="244"/>
      <c r="U4532" s="244"/>
      <c r="V4532" s="244"/>
      <c r="W4532" s="244"/>
      <c r="X4532" s="244"/>
      <c r="Y4532" s="244"/>
      <c r="Z4532" s="244"/>
      <c r="AA4532" s="244"/>
      <c r="AB4532" s="244"/>
    </row>
    <row r="4533" spans="16:28" x14ac:dyDescent="0.25">
      <c r="P4533" s="244"/>
      <c r="Q4533" s="244"/>
      <c r="R4533" s="244"/>
      <c r="S4533" s="244"/>
      <c r="T4533" s="244"/>
      <c r="U4533" s="244"/>
      <c r="V4533" s="244"/>
      <c r="W4533" s="244"/>
      <c r="X4533" s="244"/>
      <c r="Y4533" s="244"/>
      <c r="Z4533" s="244"/>
      <c r="AA4533" s="244"/>
      <c r="AB4533" s="244"/>
    </row>
    <row r="4534" spans="16:28" x14ac:dyDescent="0.25">
      <c r="P4534" s="244"/>
      <c r="Q4534" s="244"/>
      <c r="R4534" s="244"/>
      <c r="S4534" s="244"/>
      <c r="T4534" s="244"/>
      <c r="U4534" s="244"/>
      <c r="V4534" s="244"/>
      <c r="W4534" s="244"/>
      <c r="X4534" s="244"/>
      <c r="Y4534" s="244"/>
      <c r="Z4534" s="244"/>
      <c r="AA4534" s="244"/>
      <c r="AB4534" s="244"/>
    </row>
    <row r="4535" spans="16:28" x14ac:dyDescent="0.25">
      <c r="P4535" s="244"/>
      <c r="Q4535" s="244"/>
      <c r="R4535" s="244"/>
      <c r="S4535" s="244"/>
      <c r="T4535" s="244"/>
      <c r="U4535" s="244"/>
      <c r="V4535" s="244"/>
      <c r="W4535" s="244"/>
      <c r="X4535" s="244"/>
      <c r="Y4535" s="244"/>
      <c r="Z4535" s="244"/>
      <c r="AA4535" s="244"/>
      <c r="AB4535" s="244"/>
    </row>
    <row r="4536" spans="16:28" x14ac:dyDescent="0.25">
      <c r="P4536" s="244"/>
      <c r="Q4536" s="244"/>
      <c r="R4536" s="244"/>
      <c r="S4536" s="244"/>
      <c r="T4536" s="244"/>
      <c r="U4536" s="244"/>
      <c r="V4536" s="244"/>
      <c r="W4536" s="244"/>
      <c r="X4536" s="244"/>
      <c r="Y4536" s="244"/>
      <c r="Z4536" s="244"/>
      <c r="AA4536" s="244"/>
      <c r="AB4536" s="244"/>
    </row>
    <row r="4537" spans="16:28" x14ac:dyDescent="0.25">
      <c r="P4537" s="244"/>
      <c r="Q4537" s="244"/>
      <c r="R4537" s="244"/>
      <c r="S4537" s="244"/>
      <c r="T4537" s="244"/>
      <c r="U4537" s="244"/>
      <c r="V4537" s="244"/>
      <c r="W4537" s="244"/>
      <c r="X4537" s="244"/>
      <c r="Y4537" s="244"/>
      <c r="Z4537" s="244"/>
      <c r="AA4537" s="244"/>
      <c r="AB4537" s="244"/>
    </row>
    <row r="4538" spans="16:28" x14ac:dyDescent="0.25">
      <c r="P4538" s="244"/>
      <c r="Q4538" s="244"/>
      <c r="R4538" s="244"/>
      <c r="S4538" s="244"/>
      <c r="T4538" s="244"/>
      <c r="U4538" s="244"/>
      <c r="V4538" s="244"/>
      <c r="W4538" s="244"/>
      <c r="X4538" s="244"/>
      <c r="Y4538" s="244"/>
      <c r="Z4538" s="244"/>
      <c r="AA4538" s="244"/>
      <c r="AB4538" s="244"/>
    </row>
    <row r="4539" spans="16:28" x14ac:dyDescent="0.25">
      <c r="P4539" s="244"/>
      <c r="Q4539" s="244"/>
      <c r="R4539" s="244"/>
      <c r="S4539" s="244"/>
      <c r="T4539" s="244"/>
      <c r="U4539" s="244"/>
      <c r="V4539" s="244"/>
      <c r="W4539" s="244"/>
      <c r="X4539" s="244"/>
      <c r="Y4539" s="244"/>
      <c r="Z4539" s="244"/>
      <c r="AA4539" s="244"/>
      <c r="AB4539" s="244"/>
    </row>
    <row r="4540" spans="16:28" x14ac:dyDescent="0.25">
      <c r="P4540" s="244"/>
      <c r="Q4540" s="244"/>
      <c r="R4540" s="244"/>
      <c r="S4540" s="244"/>
      <c r="T4540" s="244"/>
      <c r="U4540" s="244"/>
      <c r="V4540" s="244"/>
      <c r="W4540" s="244"/>
      <c r="X4540" s="244"/>
      <c r="Y4540" s="244"/>
      <c r="Z4540" s="244"/>
      <c r="AA4540" s="244"/>
      <c r="AB4540" s="244"/>
    </row>
    <row r="4541" spans="16:28" x14ac:dyDescent="0.25">
      <c r="P4541" s="244"/>
      <c r="Q4541" s="244"/>
      <c r="R4541" s="244"/>
      <c r="S4541" s="244"/>
      <c r="T4541" s="244"/>
      <c r="U4541" s="244"/>
      <c r="V4541" s="244"/>
      <c r="W4541" s="244"/>
      <c r="X4541" s="244"/>
      <c r="Y4541" s="244"/>
      <c r="Z4541" s="244"/>
      <c r="AA4541" s="244"/>
      <c r="AB4541" s="244"/>
    </row>
    <row r="4542" spans="16:28" x14ac:dyDescent="0.25">
      <c r="P4542" s="244"/>
      <c r="Q4542" s="244"/>
      <c r="R4542" s="244"/>
      <c r="S4542" s="244"/>
      <c r="T4542" s="244"/>
      <c r="U4542" s="244"/>
      <c r="V4542" s="244"/>
      <c r="W4542" s="244"/>
      <c r="X4542" s="244"/>
      <c r="Y4542" s="244"/>
      <c r="Z4542" s="244"/>
      <c r="AA4542" s="244"/>
      <c r="AB4542" s="244"/>
    </row>
    <row r="4543" spans="16:28" x14ac:dyDescent="0.25">
      <c r="P4543" s="244"/>
      <c r="Q4543" s="244"/>
      <c r="R4543" s="244"/>
      <c r="S4543" s="244"/>
      <c r="T4543" s="244"/>
      <c r="U4543" s="244"/>
      <c r="V4543" s="244"/>
      <c r="W4543" s="244"/>
      <c r="X4543" s="244"/>
      <c r="Y4543" s="244"/>
      <c r="Z4543" s="244"/>
      <c r="AA4543" s="244"/>
      <c r="AB4543" s="244"/>
    </row>
    <row r="4544" spans="16:28" x14ac:dyDescent="0.25">
      <c r="P4544" s="244"/>
      <c r="Q4544" s="244"/>
      <c r="R4544" s="244"/>
      <c r="S4544" s="244"/>
      <c r="T4544" s="244"/>
      <c r="U4544" s="244"/>
      <c r="V4544" s="244"/>
      <c r="W4544" s="244"/>
      <c r="X4544" s="244"/>
      <c r="Y4544" s="244"/>
      <c r="Z4544" s="244"/>
      <c r="AA4544" s="244"/>
      <c r="AB4544" s="244"/>
    </row>
    <row r="4545" spans="16:28" x14ac:dyDescent="0.25">
      <c r="P4545" s="244"/>
      <c r="Q4545" s="244"/>
      <c r="R4545" s="244"/>
      <c r="S4545" s="244"/>
      <c r="T4545" s="244"/>
      <c r="U4545" s="244"/>
      <c r="V4545" s="244"/>
      <c r="W4545" s="244"/>
      <c r="X4545" s="244"/>
      <c r="Y4545" s="244"/>
      <c r="Z4545" s="244"/>
      <c r="AA4545" s="244"/>
      <c r="AB4545" s="244"/>
    </row>
    <row r="4546" spans="16:28" x14ac:dyDescent="0.25">
      <c r="P4546" s="244"/>
      <c r="Q4546" s="244"/>
      <c r="R4546" s="244"/>
      <c r="S4546" s="244"/>
      <c r="T4546" s="244"/>
      <c r="U4546" s="244"/>
      <c r="V4546" s="244"/>
      <c r="W4546" s="244"/>
      <c r="X4546" s="244"/>
      <c r="Y4546" s="244"/>
      <c r="Z4546" s="244"/>
      <c r="AA4546" s="244"/>
      <c r="AB4546" s="244"/>
    </row>
    <row r="4547" spans="16:28" x14ac:dyDescent="0.25">
      <c r="P4547" s="244"/>
      <c r="Q4547" s="244"/>
      <c r="R4547" s="244"/>
      <c r="S4547" s="244"/>
      <c r="T4547" s="244"/>
      <c r="U4547" s="244"/>
      <c r="V4547" s="244"/>
      <c r="W4547" s="244"/>
      <c r="X4547" s="244"/>
      <c r="Y4547" s="244"/>
      <c r="Z4547" s="244"/>
      <c r="AA4547" s="244"/>
      <c r="AB4547" s="244"/>
    </row>
    <row r="4548" spans="16:28" x14ac:dyDescent="0.25">
      <c r="P4548" s="244"/>
      <c r="Q4548" s="244"/>
      <c r="R4548" s="244"/>
      <c r="S4548" s="244"/>
      <c r="T4548" s="244"/>
      <c r="U4548" s="244"/>
      <c r="V4548" s="244"/>
      <c r="W4548" s="244"/>
      <c r="X4548" s="244"/>
      <c r="Y4548" s="244"/>
      <c r="Z4548" s="244"/>
      <c r="AA4548" s="244"/>
      <c r="AB4548" s="244"/>
    </row>
    <row r="4549" spans="16:28" x14ac:dyDescent="0.25">
      <c r="P4549" s="244"/>
      <c r="Q4549" s="244"/>
      <c r="R4549" s="244"/>
      <c r="S4549" s="244"/>
      <c r="T4549" s="244"/>
      <c r="U4549" s="244"/>
      <c r="V4549" s="244"/>
      <c r="W4549" s="244"/>
      <c r="X4549" s="244"/>
      <c r="Y4549" s="244"/>
      <c r="Z4549" s="244"/>
      <c r="AA4549" s="244"/>
      <c r="AB4549" s="244"/>
    </row>
    <row r="4550" spans="16:28" x14ac:dyDescent="0.25">
      <c r="P4550" s="244"/>
      <c r="Q4550" s="244"/>
      <c r="R4550" s="244"/>
      <c r="S4550" s="244"/>
      <c r="T4550" s="244"/>
      <c r="U4550" s="244"/>
      <c r="V4550" s="244"/>
      <c r="W4550" s="244"/>
      <c r="X4550" s="244"/>
      <c r="Y4550" s="244"/>
      <c r="Z4550" s="244"/>
      <c r="AA4550" s="244"/>
      <c r="AB4550" s="244"/>
    </row>
    <row r="4551" spans="16:28" x14ac:dyDescent="0.25">
      <c r="P4551" s="244"/>
      <c r="Q4551" s="244"/>
      <c r="R4551" s="244"/>
      <c r="S4551" s="244"/>
      <c r="T4551" s="244"/>
      <c r="U4551" s="244"/>
      <c r="V4551" s="244"/>
      <c r="W4551" s="244"/>
      <c r="X4551" s="244"/>
      <c r="Y4551" s="244"/>
      <c r="Z4551" s="244"/>
      <c r="AA4551" s="244"/>
      <c r="AB4551" s="244"/>
    </row>
    <row r="4552" spans="16:28" x14ac:dyDescent="0.25">
      <c r="P4552" s="244"/>
      <c r="Q4552" s="244"/>
      <c r="R4552" s="244"/>
      <c r="S4552" s="244"/>
      <c r="T4552" s="244"/>
      <c r="U4552" s="244"/>
      <c r="V4552" s="244"/>
      <c r="W4552" s="244"/>
      <c r="X4552" s="244"/>
      <c r="Y4552" s="244"/>
      <c r="Z4552" s="244"/>
      <c r="AA4552" s="244"/>
      <c r="AB4552" s="244"/>
    </row>
    <row r="4553" spans="16:28" x14ac:dyDescent="0.25">
      <c r="P4553" s="244"/>
      <c r="Q4553" s="244"/>
      <c r="R4553" s="244"/>
      <c r="S4553" s="244"/>
      <c r="T4553" s="244"/>
      <c r="U4553" s="244"/>
      <c r="V4553" s="244"/>
      <c r="W4553" s="244"/>
      <c r="X4553" s="244"/>
      <c r="Y4553" s="244"/>
      <c r="Z4553" s="244"/>
      <c r="AA4553" s="244"/>
      <c r="AB4553" s="244"/>
    </row>
    <row r="4554" spans="16:28" x14ac:dyDescent="0.25">
      <c r="P4554" s="244"/>
      <c r="Q4554" s="244"/>
      <c r="R4554" s="244"/>
      <c r="S4554" s="244"/>
      <c r="T4554" s="244"/>
      <c r="U4554" s="244"/>
      <c r="V4554" s="244"/>
      <c r="W4554" s="244"/>
      <c r="X4554" s="244"/>
      <c r="Y4554" s="244"/>
      <c r="Z4554" s="244"/>
      <c r="AA4554" s="244"/>
      <c r="AB4554" s="244"/>
    </row>
    <row r="4555" spans="16:28" x14ac:dyDescent="0.25">
      <c r="P4555" s="244"/>
      <c r="Q4555" s="244"/>
      <c r="R4555" s="244"/>
      <c r="S4555" s="244"/>
      <c r="T4555" s="244"/>
      <c r="U4555" s="244"/>
      <c r="V4555" s="244"/>
      <c r="W4555" s="244"/>
      <c r="X4555" s="244"/>
      <c r="Y4555" s="244"/>
      <c r="Z4555" s="244"/>
      <c r="AA4555" s="244"/>
      <c r="AB4555" s="244"/>
    </row>
    <row r="4556" spans="16:28" x14ac:dyDescent="0.25">
      <c r="P4556" s="244"/>
      <c r="Q4556" s="244"/>
      <c r="R4556" s="244"/>
      <c r="S4556" s="244"/>
      <c r="T4556" s="244"/>
      <c r="U4556" s="244"/>
      <c r="V4556" s="244"/>
      <c r="W4556" s="244"/>
      <c r="X4556" s="244"/>
      <c r="Y4556" s="244"/>
      <c r="Z4556" s="244"/>
      <c r="AA4556" s="244"/>
      <c r="AB4556" s="244"/>
    </row>
    <row r="4557" spans="16:28" x14ac:dyDescent="0.25">
      <c r="P4557" s="244"/>
      <c r="Q4557" s="244"/>
      <c r="R4557" s="244"/>
      <c r="S4557" s="244"/>
      <c r="T4557" s="244"/>
      <c r="U4557" s="244"/>
      <c r="V4557" s="244"/>
      <c r="W4557" s="244"/>
      <c r="X4557" s="244"/>
      <c r="Y4557" s="244"/>
      <c r="Z4557" s="244"/>
      <c r="AA4557" s="244"/>
      <c r="AB4557" s="244"/>
    </row>
    <row r="4558" spans="16:28" x14ac:dyDescent="0.25">
      <c r="P4558" s="244"/>
      <c r="Q4558" s="244"/>
      <c r="R4558" s="244"/>
      <c r="S4558" s="244"/>
      <c r="T4558" s="244"/>
      <c r="U4558" s="244"/>
      <c r="V4558" s="244"/>
      <c r="W4558" s="244"/>
      <c r="X4558" s="244"/>
      <c r="Y4558" s="244"/>
      <c r="Z4558" s="244"/>
      <c r="AA4558" s="244"/>
      <c r="AB4558" s="244"/>
    </row>
    <row r="4559" spans="16:28" x14ac:dyDescent="0.25">
      <c r="P4559" s="244"/>
      <c r="Q4559" s="244"/>
      <c r="R4559" s="244"/>
      <c r="S4559" s="244"/>
      <c r="T4559" s="244"/>
      <c r="U4559" s="244"/>
      <c r="V4559" s="244"/>
      <c r="W4559" s="244"/>
      <c r="X4559" s="244"/>
      <c r="Y4559" s="244"/>
      <c r="Z4559" s="244"/>
      <c r="AA4559" s="244"/>
      <c r="AB4559" s="244"/>
    </row>
    <row r="4560" spans="16:28" x14ac:dyDescent="0.25">
      <c r="P4560" s="244"/>
      <c r="Q4560" s="244"/>
      <c r="R4560" s="244"/>
      <c r="S4560" s="244"/>
      <c r="T4560" s="244"/>
      <c r="U4560" s="244"/>
      <c r="V4560" s="244"/>
      <c r="W4560" s="244"/>
      <c r="X4560" s="244"/>
      <c r="Y4560" s="244"/>
      <c r="Z4560" s="244"/>
      <c r="AA4560" s="244"/>
      <c r="AB4560" s="244"/>
    </row>
    <row r="4561" spans="16:28" x14ac:dyDescent="0.25">
      <c r="P4561" s="244"/>
      <c r="Q4561" s="244"/>
      <c r="R4561" s="244"/>
      <c r="S4561" s="244"/>
      <c r="T4561" s="244"/>
      <c r="U4561" s="244"/>
      <c r="V4561" s="244"/>
      <c r="W4561" s="244"/>
      <c r="X4561" s="244"/>
      <c r="Y4561" s="244"/>
      <c r="Z4561" s="244"/>
      <c r="AA4561" s="244"/>
      <c r="AB4561" s="244"/>
    </row>
    <row r="4562" spans="16:28" x14ac:dyDescent="0.25">
      <c r="P4562" s="244"/>
      <c r="Q4562" s="244"/>
      <c r="R4562" s="244"/>
      <c r="S4562" s="244"/>
      <c r="T4562" s="244"/>
      <c r="U4562" s="244"/>
      <c r="V4562" s="244"/>
      <c r="W4562" s="244"/>
      <c r="X4562" s="244"/>
      <c r="Y4562" s="244"/>
      <c r="Z4562" s="244"/>
      <c r="AA4562" s="244"/>
      <c r="AB4562" s="244"/>
    </row>
    <row r="4563" spans="16:28" x14ac:dyDescent="0.25">
      <c r="P4563" s="244"/>
      <c r="Q4563" s="244"/>
      <c r="R4563" s="244"/>
      <c r="S4563" s="244"/>
      <c r="T4563" s="244"/>
      <c r="U4563" s="244"/>
      <c r="V4563" s="244"/>
      <c r="W4563" s="244"/>
      <c r="X4563" s="244"/>
      <c r="Y4563" s="244"/>
      <c r="Z4563" s="244"/>
      <c r="AA4563" s="244"/>
      <c r="AB4563" s="244"/>
    </row>
    <row r="4564" spans="16:28" x14ac:dyDescent="0.25">
      <c r="P4564" s="244"/>
      <c r="Q4564" s="244"/>
      <c r="R4564" s="244"/>
      <c r="S4564" s="244"/>
      <c r="T4564" s="244"/>
      <c r="U4564" s="244"/>
      <c r="V4564" s="244"/>
      <c r="W4564" s="244"/>
      <c r="X4564" s="244"/>
      <c r="Y4564" s="244"/>
      <c r="Z4564" s="244"/>
      <c r="AA4564" s="244"/>
      <c r="AB4564" s="244"/>
    </row>
    <row r="4565" spans="16:28" x14ac:dyDescent="0.25">
      <c r="P4565" s="244"/>
      <c r="Q4565" s="244"/>
      <c r="R4565" s="244"/>
      <c r="S4565" s="244"/>
      <c r="T4565" s="244"/>
      <c r="U4565" s="244"/>
      <c r="V4565" s="244"/>
      <c r="W4565" s="244"/>
      <c r="X4565" s="244"/>
      <c r="Y4565" s="244"/>
      <c r="Z4565" s="244"/>
      <c r="AA4565" s="244"/>
      <c r="AB4565" s="244"/>
    </row>
    <row r="4566" spans="16:28" x14ac:dyDescent="0.25">
      <c r="P4566" s="244"/>
      <c r="Q4566" s="244"/>
      <c r="R4566" s="244"/>
      <c r="S4566" s="244"/>
      <c r="T4566" s="244"/>
      <c r="U4566" s="244"/>
      <c r="V4566" s="244"/>
      <c r="W4566" s="244"/>
      <c r="X4566" s="244"/>
      <c r="Y4566" s="244"/>
      <c r="Z4566" s="244"/>
      <c r="AA4566" s="244"/>
      <c r="AB4566" s="244"/>
    </row>
    <row r="4567" spans="16:28" x14ac:dyDescent="0.25">
      <c r="P4567" s="244"/>
      <c r="Q4567" s="244"/>
      <c r="R4567" s="244"/>
      <c r="S4567" s="244"/>
      <c r="T4567" s="244"/>
      <c r="U4567" s="244"/>
      <c r="V4567" s="244"/>
      <c r="W4567" s="244"/>
      <c r="X4567" s="244"/>
      <c r="Y4567" s="244"/>
      <c r="Z4567" s="244"/>
      <c r="AA4567" s="244"/>
      <c r="AB4567" s="244"/>
    </row>
    <row r="4568" spans="16:28" x14ac:dyDescent="0.25">
      <c r="P4568" s="244"/>
      <c r="Q4568" s="244"/>
      <c r="R4568" s="244"/>
      <c r="S4568" s="244"/>
      <c r="T4568" s="244"/>
      <c r="U4568" s="244"/>
      <c r="V4568" s="244"/>
      <c r="W4568" s="244"/>
      <c r="X4568" s="244"/>
      <c r="Y4568" s="244"/>
      <c r="Z4568" s="244"/>
      <c r="AA4568" s="244"/>
      <c r="AB4568" s="244"/>
    </row>
    <row r="4569" spans="16:28" x14ac:dyDescent="0.25">
      <c r="P4569" s="244"/>
      <c r="Q4569" s="244"/>
      <c r="R4569" s="244"/>
      <c r="S4569" s="244"/>
      <c r="T4569" s="244"/>
      <c r="U4569" s="244"/>
      <c r="V4569" s="244"/>
      <c r="W4569" s="244"/>
      <c r="X4569" s="244"/>
      <c r="Y4569" s="244"/>
      <c r="Z4569" s="244"/>
      <c r="AA4569" s="244"/>
      <c r="AB4569" s="244"/>
    </row>
    <row r="4570" spans="16:28" x14ac:dyDescent="0.25">
      <c r="P4570" s="244"/>
      <c r="Q4570" s="244"/>
      <c r="R4570" s="244"/>
      <c r="S4570" s="244"/>
      <c r="T4570" s="244"/>
      <c r="U4570" s="244"/>
      <c r="V4570" s="244"/>
      <c r="W4570" s="244"/>
      <c r="X4570" s="244"/>
      <c r="Y4570" s="244"/>
      <c r="Z4570" s="244"/>
      <c r="AA4570" s="244"/>
      <c r="AB4570" s="244"/>
    </row>
    <row r="4571" spans="16:28" x14ac:dyDescent="0.25">
      <c r="P4571" s="244"/>
      <c r="Q4571" s="244"/>
      <c r="R4571" s="244"/>
      <c r="S4571" s="244"/>
      <c r="T4571" s="244"/>
      <c r="U4571" s="244"/>
      <c r="V4571" s="244"/>
      <c r="W4571" s="244"/>
      <c r="X4571" s="244"/>
      <c r="Y4571" s="244"/>
      <c r="Z4571" s="244"/>
      <c r="AA4571" s="244"/>
      <c r="AB4571" s="244"/>
    </row>
    <row r="4572" spans="16:28" x14ac:dyDescent="0.25">
      <c r="P4572" s="244"/>
      <c r="Q4572" s="244"/>
      <c r="R4572" s="244"/>
      <c r="S4572" s="244"/>
      <c r="T4572" s="244"/>
      <c r="U4572" s="244"/>
      <c r="V4572" s="244"/>
      <c r="W4572" s="244"/>
      <c r="X4572" s="244"/>
      <c r="Y4572" s="244"/>
      <c r="Z4572" s="244"/>
      <c r="AA4572" s="244"/>
      <c r="AB4572" s="244"/>
    </row>
    <row r="4573" spans="16:28" x14ac:dyDescent="0.25">
      <c r="P4573" s="244"/>
      <c r="Q4573" s="244"/>
      <c r="R4573" s="244"/>
      <c r="S4573" s="244"/>
      <c r="T4573" s="244"/>
      <c r="U4573" s="244"/>
      <c r="V4573" s="244"/>
      <c r="W4573" s="244"/>
      <c r="X4573" s="244"/>
      <c r="Y4573" s="244"/>
      <c r="Z4573" s="244"/>
      <c r="AA4573" s="244"/>
      <c r="AB4573" s="244"/>
    </row>
    <row r="4574" spans="16:28" x14ac:dyDescent="0.25">
      <c r="P4574" s="244"/>
      <c r="Q4574" s="244"/>
      <c r="R4574" s="244"/>
      <c r="S4574" s="244"/>
      <c r="T4574" s="244"/>
      <c r="U4574" s="244"/>
      <c r="V4574" s="244"/>
      <c r="W4574" s="244"/>
      <c r="X4574" s="244"/>
      <c r="Y4574" s="244"/>
      <c r="Z4574" s="244"/>
      <c r="AA4574" s="244"/>
      <c r="AB4574" s="244"/>
    </row>
    <row r="4575" spans="16:28" x14ac:dyDescent="0.25">
      <c r="P4575" s="244"/>
      <c r="Q4575" s="244"/>
      <c r="R4575" s="244"/>
      <c r="S4575" s="244"/>
      <c r="T4575" s="244"/>
      <c r="U4575" s="244"/>
      <c r="V4575" s="244"/>
      <c r="W4575" s="244"/>
      <c r="X4575" s="244"/>
      <c r="Y4575" s="244"/>
      <c r="Z4575" s="244"/>
      <c r="AA4575" s="244"/>
      <c r="AB4575" s="244"/>
    </row>
    <row r="4576" spans="16:28" x14ac:dyDescent="0.25">
      <c r="P4576" s="244"/>
      <c r="Q4576" s="244"/>
      <c r="R4576" s="244"/>
      <c r="S4576" s="244"/>
      <c r="T4576" s="244"/>
      <c r="U4576" s="244"/>
      <c r="V4576" s="244"/>
      <c r="W4576" s="244"/>
      <c r="X4576" s="244"/>
      <c r="Y4576" s="244"/>
      <c r="Z4576" s="244"/>
      <c r="AA4576" s="244"/>
      <c r="AB4576" s="244"/>
    </row>
    <row r="4577" spans="16:28" x14ac:dyDescent="0.25">
      <c r="P4577" s="244"/>
      <c r="Q4577" s="244"/>
      <c r="R4577" s="244"/>
      <c r="S4577" s="244"/>
      <c r="T4577" s="244"/>
      <c r="U4577" s="244"/>
      <c r="V4577" s="244"/>
      <c r="W4577" s="244"/>
      <c r="X4577" s="244"/>
      <c r="Y4577" s="244"/>
      <c r="Z4577" s="244"/>
      <c r="AA4577" s="244"/>
      <c r="AB4577" s="244"/>
    </row>
    <row r="4578" spans="16:28" x14ac:dyDescent="0.25">
      <c r="P4578" s="244"/>
      <c r="Q4578" s="244"/>
      <c r="R4578" s="244"/>
      <c r="S4578" s="244"/>
      <c r="T4578" s="244"/>
      <c r="U4578" s="244"/>
      <c r="V4578" s="244"/>
      <c r="W4578" s="244"/>
      <c r="X4578" s="244"/>
      <c r="Y4578" s="244"/>
      <c r="Z4578" s="244"/>
      <c r="AA4578" s="244"/>
      <c r="AB4578" s="244"/>
    </row>
    <row r="4579" spans="16:28" x14ac:dyDescent="0.25">
      <c r="P4579" s="244"/>
      <c r="Q4579" s="244"/>
      <c r="R4579" s="244"/>
      <c r="S4579" s="244"/>
      <c r="T4579" s="244"/>
      <c r="U4579" s="244"/>
      <c r="V4579" s="244"/>
      <c r="W4579" s="244"/>
      <c r="X4579" s="244"/>
      <c r="Y4579" s="244"/>
      <c r="Z4579" s="244"/>
      <c r="AA4579" s="244"/>
      <c r="AB4579" s="244"/>
    </row>
    <row r="4580" spans="16:28" x14ac:dyDescent="0.25">
      <c r="P4580" s="244"/>
      <c r="Q4580" s="244"/>
      <c r="R4580" s="244"/>
      <c r="S4580" s="244"/>
      <c r="T4580" s="244"/>
      <c r="U4580" s="244"/>
      <c r="V4580" s="244"/>
      <c r="W4580" s="244"/>
      <c r="X4580" s="244"/>
      <c r="Y4580" s="244"/>
      <c r="Z4580" s="244"/>
      <c r="AA4580" s="244"/>
      <c r="AB4580" s="244"/>
    </row>
    <row r="4581" spans="16:28" x14ac:dyDescent="0.25">
      <c r="P4581" s="244"/>
      <c r="Q4581" s="244"/>
      <c r="R4581" s="244"/>
      <c r="S4581" s="244"/>
      <c r="T4581" s="244"/>
      <c r="U4581" s="244"/>
      <c r="V4581" s="244"/>
      <c r="W4581" s="244"/>
      <c r="X4581" s="244"/>
      <c r="Y4581" s="244"/>
      <c r="Z4581" s="244"/>
      <c r="AA4581" s="244"/>
      <c r="AB4581" s="244"/>
    </row>
    <row r="4582" spans="16:28" x14ac:dyDescent="0.25">
      <c r="P4582" s="244"/>
      <c r="Q4582" s="244"/>
      <c r="R4582" s="244"/>
      <c r="S4582" s="244"/>
      <c r="T4582" s="244"/>
      <c r="U4582" s="244"/>
      <c r="V4582" s="244"/>
      <c r="W4582" s="244"/>
      <c r="X4582" s="244"/>
      <c r="Y4582" s="244"/>
      <c r="Z4582" s="244"/>
      <c r="AA4582" s="244"/>
      <c r="AB4582" s="244"/>
    </row>
    <row r="4583" spans="16:28" x14ac:dyDescent="0.25">
      <c r="P4583" s="244"/>
      <c r="Q4583" s="244"/>
      <c r="R4583" s="244"/>
      <c r="S4583" s="244"/>
      <c r="T4583" s="244"/>
      <c r="U4583" s="244"/>
      <c r="V4583" s="244"/>
      <c r="W4583" s="244"/>
      <c r="X4583" s="244"/>
      <c r="Y4583" s="244"/>
      <c r="Z4583" s="244"/>
      <c r="AA4583" s="244"/>
      <c r="AB4583" s="244"/>
    </row>
    <row r="4584" spans="16:28" x14ac:dyDescent="0.25">
      <c r="P4584" s="244"/>
      <c r="Q4584" s="244"/>
      <c r="R4584" s="244"/>
      <c r="S4584" s="244"/>
      <c r="T4584" s="244"/>
      <c r="U4584" s="244"/>
      <c r="V4584" s="244"/>
      <c r="W4584" s="244"/>
      <c r="X4584" s="244"/>
      <c r="Y4584" s="244"/>
      <c r="Z4584" s="244"/>
      <c r="AA4584" s="244"/>
      <c r="AB4584" s="244"/>
    </row>
    <row r="4585" spans="16:28" x14ac:dyDescent="0.25">
      <c r="P4585" s="244"/>
      <c r="Q4585" s="244"/>
      <c r="R4585" s="244"/>
      <c r="S4585" s="244"/>
      <c r="T4585" s="244"/>
      <c r="U4585" s="244"/>
      <c r="V4585" s="244"/>
      <c r="W4585" s="244"/>
      <c r="X4585" s="244"/>
      <c r="Y4585" s="244"/>
      <c r="Z4585" s="244"/>
      <c r="AA4585" s="244"/>
      <c r="AB4585" s="244"/>
    </row>
    <row r="4586" spans="16:28" x14ac:dyDescent="0.25">
      <c r="P4586" s="244"/>
      <c r="Q4586" s="244"/>
      <c r="R4586" s="244"/>
      <c r="S4586" s="244"/>
      <c r="T4586" s="244"/>
      <c r="U4586" s="244"/>
      <c r="V4586" s="244"/>
      <c r="W4586" s="244"/>
      <c r="X4586" s="244"/>
      <c r="Y4586" s="244"/>
      <c r="Z4586" s="244"/>
      <c r="AA4586" s="244"/>
      <c r="AB4586" s="244"/>
    </row>
    <row r="4587" spans="16:28" x14ac:dyDescent="0.25">
      <c r="P4587" s="244"/>
      <c r="Q4587" s="244"/>
      <c r="R4587" s="244"/>
      <c r="S4587" s="244"/>
      <c r="T4587" s="244"/>
      <c r="U4587" s="244"/>
      <c r="V4587" s="244"/>
      <c r="W4587" s="244"/>
      <c r="X4587" s="244"/>
      <c r="Y4587" s="244"/>
      <c r="Z4587" s="244"/>
      <c r="AA4587" s="244"/>
      <c r="AB4587" s="244"/>
    </row>
    <row r="4588" spans="16:28" x14ac:dyDescent="0.25">
      <c r="P4588" s="244"/>
      <c r="Q4588" s="244"/>
      <c r="R4588" s="244"/>
      <c r="S4588" s="244"/>
      <c r="T4588" s="244"/>
      <c r="U4588" s="244"/>
      <c r="V4588" s="244"/>
      <c r="W4588" s="244"/>
      <c r="X4588" s="244"/>
      <c r="Y4588" s="244"/>
      <c r="Z4588" s="244"/>
      <c r="AA4588" s="244"/>
      <c r="AB4588" s="244"/>
    </row>
    <row r="4589" spans="16:28" x14ac:dyDescent="0.25">
      <c r="P4589" s="244"/>
      <c r="Q4589" s="244"/>
      <c r="R4589" s="244"/>
      <c r="S4589" s="244"/>
      <c r="T4589" s="244"/>
      <c r="U4589" s="244"/>
      <c r="V4589" s="244"/>
      <c r="W4589" s="244"/>
      <c r="X4589" s="244"/>
      <c r="Y4589" s="244"/>
      <c r="Z4589" s="244"/>
      <c r="AA4589" s="244"/>
      <c r="AB4589" s="244"/>
    </row>
    <row r="4590" spans="16:28" x14ac:dyDescent="0.25">
      <c r="P4590" s="244"/>
      <c r="Q4590" s="244"/>
      <c r="R4590" s="244"/>
      <c r="S4590" s="244"/>
      <c r="T4590" s="244"/>
      <c r="U4590" s="244"/>
      <c r="V4590" s="244"/>
      <c r="W4590" s="244"/>
      <c r="X4590" s="244"/>
      <c r="Y4590" s="244"/>
      <c r="Z4590" s="244"/>
      <c r="AA4590" s="244"/>
      <c r="AB4590" s="244"/>
    </row>
    <row r="4591" spans="16:28" x14ac:dyDescent="0.25">
      <c r="P4591" s="244"/>
      <c r="Q4591" s="244"/>
      <c r="R4591" s="244"/>
      <c r="S4591" s="244"/>
      <c r="T4591" s="244"/>
      <c r="U4591" s="244"/>
      <c r="V4591" s="244"/>
      <c r="W4591" s="244"/>
      <c r="X4591" s="244"/>
      <c r="Y4591" s="244"/>
      <c r="Z4591" s="244"/>
      <c r="AA4591" s="244"/>
      <c r="AB4591" s="244"/>
    </row>
    <row r="4592" spans="16:28" x14ac:dyDescent="0.25">
      <c r="P4592" s="244"/>
      <c r="Q4592" s="244"/>
      <c r="R4592" s="244"/>
      <c r="S4592" s="244"/>
      <c r="T4592" s="244"/>
      <c r="U4592" s="244"/>
      <c r="V4592" s="244"/>
      <c r="W4592" s="244"/>
      <c r="X4592" s="244"/>
      <c r="Y4592" s="244"/>
      <c r="Z4592" s="244"/>
      <c r="AA4592" s="244"/>
      <c r="AB4592" s="244"/>
    </row>
    <row r="4593" spans="16:28" x14ac:dyDescent="0.25">
      <c r="P4593" s="244"/>
      <c r="Q4593" s="244"/>
      <c r="R4593" s="244"/>
      <c r="S4593" s="244"/>
      <c r="T4593" s="244"/>
      <c r="U4593" s="244"/>
      <c r="V4593" s="244"/>
      <c r="W4593" s="244"/>
      <c r="X4593" s="244"/>
      <c r="Y4593" s="244"/>
      <c r="Z4593" s="244"/>
      <c r="AA4593" s="244"/>
      <c r="AB4593" s="244"/>
    </row>
    <row r="4594" spans="16:28" x14ac:dyDescent="0.25">
      <c r="P4594" s="244"/>
      <c r="Q4594" s="244"/>
      <c r="R4594" s="244"/>
      <c r="S4594" s="244"/>
      <c r="T4594" s="244"/>
      <c r="U4594" s="244"/>
      <c r="V4594" s="244"/>
      <c r="W4594" s="244"/>
      <c r="X4594" s="244"/>
      <c r="Y4594" s="244"/>
      <c r="Z4594" s="244"/>
      <c r="AA4594" s="244"/>
      <c r="AB4594" s="244"/>
    </row>
    <row r="4595" spans="16:28" x14ac:dyDescent="0.25">
      <c r="P4595" s="244"/>
      <c r="Q4595" s="244"/>
      <c r="R4595" s="244"/>
      <c r="S4595" s="244"/>
      <c r="T4595" s="244"/>
      <c r="U4595" s="244"/>
      <c r="V4595" s="244"/>
      <c r="W4595" s="244"/>
      <c r="X4595" s="244"/>
      <c r="Y4595" s="244"/>
      <c r="Z4595" s="244"/>
      <c r="AA4595" s="244"/>
      <c r="AB4595" s="244"/>
    </row>
    <row r="4596" spans="16:28" x14ac:dyDescent="0.25">
      <c r="P4596" s="244"/>
      <c r="Q4596" s="244"/>
      <c r="R4596" s="244"/>
      <c r="S4596" s="244"/>
      <c r="T4596" s="244"/>
      <c r="U4596" s="244"/>
      <c r="V4596" s="244"/>
      <c r="W4596" s="244"/>
      <c r="X4596" s="244"/>
      <c r="Y4596" s="244"/>
      <c r="Z4596" s="244"/>
      <c r="AA4596" s="244"/>
      <c r="AB4596" s="244"/>
    </row>
    <row r="4597" spans="16:28" x14ac:dyDescent="0.25">
      <c r="P4597" s="244"/>
      <c r="Q4597" s="244"/>
      <c r="R4597" s="244"/>
      <c r="S4597" s="244"/>
      <c r="T4597" s="244"/>
      <c r="U4597" s="244"/>
      <c r="V4597" s="244"/>
      <c r="W4597" s="244"/>
      <c r="X4597" s="244"/>
      <c r="Y4597" s="244"/>
      <c r="Z4597" s="244"/>
      <c r="AA4597" s="244"/>
      <c r="AB4597" s="244"/>
    </row>
    <row r="4598" spans="16:28" x14ac:dyDescent="0.25">
      <c r="P4598" s="244"/>
      <c r="Q4598" s="244"/>
      <c r="R4598" s="244"/>
      <c r="S4598" s="244"/>
      <c r="T4598" s="244"/>
      <c r="U4598" s="244"/>
      <c r="V4598" s="244"/>
      <c r="W4598" s="244"/>
      <c r="X4598" s="244"/>
      <c r="Y4598" s="244"/>
      <c r="Z4598" s="244"/>
      <c r="AA4598" s="244"/>
      <c r="AB4598" s="244"/>
    </row>
    <row r="4599" spans="16:28" x14ac:dyDescent="0.25">
      <c r="P4599" s="244"/>
      <c r="Q4599" s="244"/>
      <c r="R4599" s="244"/>
      <c r="S4599" s="244"/>
      <c r="T4599" s="244"/>
      <c r="U4599" s="244"/>
      <c r="V4599" s="244"/>
      <c r="W4599" s="244"/>
      <c r="X4599" s="244"/>
      <c r="Y4599" s="244"/>
      <c r="Z4599" s="244"/>
      <c r="AA4599" s="244"/>
      <c r="AB4599" s="244"/>
    </row>
    <row r="4600" spans="16:28" x14ac:dyDescent="0.25">
      <c r="P4600" s="244"/>
      <c r="Q4600" s="244"/>
      <c r="R4600" s="244"/>
      <c r="S4600" s="244"/>
      <c r="T4600" s="244"/>
      <c r="U4600" s="244"/>
      <c r="V4600" s="244"/>
      <c r="W4600" s="244"/>
      <c r="X4600" s="244"/>
      <c r="Y4600" s="244"/>
      <c r="Z4600" s="244"/>
      <c r="AA4600" s="244"/>
      <c r="AB4600" s="244"/>
    </row>
    <row r="4601" spans="16:28" x14ac:dyDescent="0.25">
      <c r="P4601" s="244"/>
      <c r="Q4601" s="244"/>
      <c r="R4601" s="244"/>
      <c r="S4601" s="244"/>
      <c r="T4601" s="244"/>
      <c r="U4601" s="244"/>
      <c r="V4601" s="244"/>
      <c r="W4601" s="244"/>
      <c r="X4601" s="244"/>
      <c r="Y4601" s="244"/>
      <c r="Z4601" s="244"/>
      <c r="AA4601" s="244"/>
      <c r="AB4601" s="244"/>
    </row>
    <row r="4602" spans="16:28" x14ac:dyDescent="0.25">
      <c r="P4602" s="244"/>
      <c r="Q4602" s="244"/>
      <c r="R4602" s="244"/>
      <c r="S4602" s="244"/>
      <c r="T4602" s="244"/>
      <c r="U4602" s="244"/>
      <c r="V4602" s="244"/>
      <c r="W4602" s="244"/>
      <c r="X4602" s="244"/>
      <c r="Y4602" s="244"/>
      <c r="Z4602" s="244"/>
      <c r="AA4602" s="244"/>
      <c r="AB4602" s="244"/>
    </row>
    <row r="4603" spans="16:28" x14ac:dyDescent="0.25">
      <c r="P4603" s="244"/>
      <c r="Q4603" s="244"/>
      <c r="R4603" s="244"/>
      <c r="S4603" s="244"/>
      <c r="T4603" s="244"/>
      <c r="U4603" s="244"/>
      <c r="V4603" s="244"/>
      <c r="W4603" s="244"/>
      <c r="X4603" s="244"/>
      <c r="Y4603" s="244"/>
      <c r="Z4603" s="244"/>
      <c r="AA4603" s="244"/>
      <c r="AB4603" s="244"/>
    </row>
    <row r="4604" spans="16:28" x14ac:dyDescent="0.25">
      <c r="P4604" s="244"/>
      <c r="Q4604" s="244"/>
      <c r="R4604" s="244"/>
      <c r="S4604" s="244"/>
      <c r="T4604" s="244"/>
      <c r="U4604" s="244"/>
      <c r="V4604" s="244"/>
      <c r="W4604" s="244"/>
      <c r="X4604" s="244"/>
      <c r="Y4604" s="244"/>
      <c r="Z4604" s="244"/>
      <c r="AA4604" s="244"/>
      <c r="AB4604" s="244"/>
    </row>
    <row r="4605" spans="16:28" x14ac:dyDescent="0.25">
      <c r="P4605" s="244"/>
      <c r="Q4605" s="244"/>
      <c r="R4605" s="244"/>
      <c r="S4605" s="244"/>
      <c r="T4605" s="244"/>
      <c r="U4605" s="244"/>
      <c r="V4605" s="244"/>
      <c r="W4605" s="244"/>
      <c r="X4605" s="244"/>
      <c r="Y4605" s="244"/>
      <c r="Z4605" s="244"/>
      <c r="AA4605" s="244"/>
      <c r="AB4605" s="244"/>
    </row>
    <row r="4606" spans="16:28" x14ac:dyDescent="0.25">
      <c r="P4606" s="244"/>
      <c r="Q4606" s="244"/>
      <c r="R4606" s="244"/>
      <c r="S4606" s="244"/>
      <c r="T4606" s="244"/>
      <c r="U4606" s="244"/>
      <c r="V4606" s="244"/>
      <c r="W4606" s="244"/>
      <c r="X4606" s="244"/>
      <c r="Y4606" s="244"/>
      <c r="Z4606" s="244"/>
      <c r="AA4606" s="244"/>
      <c r="AB4606" s="244"/>
    </row>
    <row r="4607" spans="16:28" x14ac:dyDescent="0.25">
      <c r="P4607" s="244"/>
      <c r="Q4607" s="244"/>
      <c r="R4607" s="244"/>
      <c r="S4607" s="244"/>
      <c r="T4607" s="244"/>
      <c r="U4607" s="244"/>
      <c r="V4607" s="244"/>
      <c r="W4607" s="244"/>
      <c r="X4607" s="244"/>
      <c r="Y4607" s="244"/>
      <c r="Z4607" s="244"/>
      <c r="AA4607" s="244"/>
      <c r="AB4607" s="244"/>
    </row>
    <row r="4608" spans="16:28" x14ac:dyDescent="0.25">
      <c r="P4608" s="244"/>
      <c r="Q4608" s="244"/>
      <c r="R4608" s="244"/>
      <c r="S4608" s="244"/>
      <c r="T4608" s="244"/>
      <c r="U4608" s="244"/>
      <c r="V4608" s="244"/>
      <c r="W4608" s="244"/>
      <c r="X4608" s="244"/>
      <c r="Y4608" s="244"/>
      <c r="Z4608" s="244"/>
      <c r="AA4608" s="244"/>
      <c r="AB4608" s="244"/>
    </row>
    <row r="4609" spans="16:28" x14ac:dyDescent="0.25">
      <c r="P4609" s="244"/>
      <c r="Q4609" s="244"/>
      <c r="R4609" s="244"/>
      <c r="S4609" s="244"/>
      <c r="T4609" s="244"/>
      <c r="U4609" s="244"/>
      <c r="V4609" s="244"/>
      <c r="W4609" s="244"/>
      <c r="X4609" s="244"/>
      <c r="Y4609" s="244"/>
      <c r="Z4609" s="244"/>
      <c r="AA4609" s="244"/>
      <c r="AB4609" s="244"/>
    </row>
    <row r="4610" spans="16:28" x14ac:dyDescent="0.25">
      <c r="P4610" s="244"/>
      <c r="Q4610" s="244"/>
      <c r="R4610" s="244"/>
      <c r="S4610" s="244"/>
      <c r="T4610" s="244"/>
      <c r="U4610" s="244"/>
      <c r="V4610" s="244"/>
      <c r="W4610" s="244"/>
      <c r="X4610" s="244"/>
      <c r="Y4610" s="244"/>
      <c r="Z4610" s="244"/>
      <c r="AA4610" s="244"/>
      <c r="AB4610" s="244"/>
    </row>
    <row r="4611" spans="16:28" x14ac:dyDescent="0.25">
      <c r="P4611" s="244"/>
      <c r="Q4611" s="244"/>
      <c r="R4611" s="244"/>
      <c r="S4611" s="244"/>
      <c r="T4611" s="244"/>
      <c r="U4611" s="244"/>
      <c r="V4611" s="244"/>
      <c r="W4611" s="244"/>
      <c r="X4611" s="244"/>
      <c r="Y4611" s="244"/>
      <c r="Z4611" s="244"/>
      <c r="AA4611" s="244"/>
      <c r="AB4611" s="244"/>
    </row>
    <row r="4612" spans="16:28" x14ac:dyDescent="0.25">
      <c r="P4612" s="244"/>
      <c r="Q4612" s="244"/>
      <c r="R4612" s="244"/>
      <c r="S4612" s="244"/>
      <c r="T4612" s="244"/>
      <c r="U4612" s="244"/>
      <c r="V4612" s="244"/>
      <c r="W4612" s="244"/>
      <c r="X4612" s="244"/>
      <c r="Y4612" s="244"/>
      <c r="Z4612" s="244"/>
      <c r="AA4612" s="244"/>
      <c r="AB4612" s="244"/>
    </row>
    <row r="4613" spans="16:28" x14ac:dyDescent="0.25">
      <c r="P4613" s="244"/>
      <c r="Q4613" s="244"/>
      <c r="R4613" s="244"/>
      <c r="S4613" s="244"/>
      <c r="T4613" s="244"/>
      <c r="U4613" s="244"/>
      <c r="V4613" s="244"/>
      <c r="W4613" s="244"/>
      <c r="X4613" s="244"/>
      <c r="Y4613" s="244"/>
      <c r="Z4613" s="244"/>
      <c r="AA4613" s="244"/>
      <c r="AB4613" s="244"/>
    </row>
    <row r="4614" spans="16:28" x14ac:dyDescent="0.25">
      <c r="P4614" s="244"/>
      <c r="Q4614" s="244"/>
      <c r="R4614" s="244"/>
      <c r="S4614" s="244"/>
      <c r="T4614" s="244"/>
      <c r="U4614" s="244"/>
      <c r="V4614" s="244"/>
      <c r="W4614" s="244"/>
      <c r="X4614" s="244"/>
      <c r="Y4614" s="244"/>
      <c r="Z4614" s="244"/>
      <c r="AA4614" s="244"/>
      <c r="AB4614" s="244"/>
    </row>
    <row r="4615" spans="16:28" x14ac:dyDescent="0.25">
      <c r="P4615" s="244"/>
      <c r="Q4615" s="244"/>
      <c r="R4615" s="244"/>
      <c r="S4615" s="244"/>
      <c r="T4615" s="244"/>
      <c r="U4615" s="244"/>
      <c r="V4615" s="244"/>
      <c r="W4615" s="244"/>
      <c r="X4615" s="244"/>
      <c r="Y4615" s="244"/>
      <c r="Z4615" s="244"/>
      <c r="AA4615" s="244"/>
      <c r="AB4615" s="244"/>
    </row>
    <row r="4616" spans="16:28" x14ac:dyDescent="0.25">
      <c r="P4616" s="244"/>
      <c r="Q4616" s="244"/>
      <c r="R4616" s="244"/>
      <c r="S4616" s="244"/>
      <c r="T4616" s="244"/>
      <c r="U4616" s="244"/>
      <c r="V4616" s="244"/>
      <c r="W4616" s="244"/>
      <c r="X4616" s="244"/>
      <c r="Y4616" s="244"/>
      <c r="Z4616" s="244"/>
      <c r="AA4616" s="244"/>
      <c r="AB4616" s="244"/>
    </row>
    <row r="4617" spans="16:28" x14ac:dyDescent="0.25">
      <c r="P4617" s="244"/>
      <c r="Q4617" s="244"/>
      <c r="R4617" s="244"/>
      <c r="S4617" s="244"/>
      <c r="T4617" s="244"/>
      <c r="U4617" s="244"/>
      <c r="V4617" s="244"/>
      <c r="W4617" s="244"/>
      <c r="X4617" s="244"/>
      <c r="Y4617" s="244"/>
      <c r="Z4617" s="244"/>
      <c r="AA4617" s="244"/>
      <c r="AB4617" s="244"/>
    </row>
    <row r="4618" spans="16:28" x14ac:dyDescent="0.25">
      <c r="P4618" s="244"/>
      <c r="Q4618" s="244"/>
      <c r="R4618" s="244"/>
      <c r="S4618" s="244"/>
      <c r="T4618" s="244"/>
      <c r="U4618" s="244"/>
      <c r="V4618" s="244"/>
      <c r="W4618" s="244"/>
      <c r="X4618" s="244"/>
      <c r="Y4618" s="244"/>
      <c r="Z4618" s="244"/>
      <c r="AA4618" s="244"/>
      <c r="AB4618" s="244"/>
    </row>
    <row r="4619" spans="16:28" x14ac:dyDescent="0.25">
      <c r="P4619" s="244"/>
      <c r="Q4619" s="244"/>
      <c r="R4619" s="244"/>
      <c r="S4619" s="244"/>
      <c r="T4619" s="244"/>
      <c r="U4619" s="244"/>
      <c r="V4619" s="244"/>
      <c r="W4619" s="244"/>
      <c r="X4619" s="244"/>
      <c r="Y4619" s="244"/>
      <c r="Z4619" s="244"/>
      <c r="AA4619" s="244"/>
      <c r="AB4619" s="244"/>
    </row>
    <row r="4620" spans="16:28" x14ac:dyDescent="0.25">
      <c r="P4620" s="244"/>
      <c r="Q4620" s="244"/>
      <c r="R4620" s="244"/>
      <c r="S4620" s="244"/>
      <c r="T4620" s="244"/>
      <c r="U4620" s="244"/>
      <c r="V4620" s="244"/>
      <c r="W4620" s="244"/>
      <c r="X4620" s="244"/>
      <c r="Y4620" s="244"/>
      <c r="Z4620" s="244"/>
      <c r="AA4620" s="244"/>
      <c r="AB4620" s="244"/>
    </row>
    <row r="4621" spans="16:28" x14ac:dyDescent="0.25">
      <c r="P4621" s="244"/>
      <c r="Q4621" s="244"/>
      <c r="R4621" s="244"/>
      <c r="S4621" s="244"/>
      <c r="T4621" s="244"/>
      <c r="U4621" s="244"/>
      <c r="V4621" s="244"/>
      <c r="W4621" s="244"/>
      <c r="X4621" s="244"/>
      <c r="Y4621" s="244"/>
      <c r="Z4621" s="244"/>
      <c r="AA4621" s="244"/>
      <c r="AB4621" s="244"/>
    </row>
    <row r="4622" spans="16:28" x14ac:dyDescent="0.25">
      <c r="P4622" s="244"/>
      <c r="Q4622" s="244"/>
      <c r="R4622" s="244"/>
      <c r="S4622" s="244"/>
      <c r="T4622" s="244"/>
      <c r="U4622" s="244"/>
      <c r="V4622" s="244"/>
      <c r="W4622" s="244"/>
      <c r="X4622" s="244"/>
      <c r="Y4622" s="244"/>
      <c r="Z4622" s="244"/>
      <c r="AA4622" s="244"/>
      <c r="AB4622" s="244"/>
    </row>
    <row r="4623" spans="16:28" x14ac:dyDescent="0.25">
      <c r="P4623" s="244"/>
      <c r="Q4623" s="244"/>
      <c r="R4623" s="244"/>
      <c r="S4623" s="244"/>
      <c r="T4623" s="244"/>
      <c r="U4623" s="244"/>
      <c r="V4623" s="244"/>
      <c r="W4623" s="244"/>
      <c r="X4623" s="244"/>
      <c r="Y4623" s="244"/>
      <c r="Z4623" s="244"/>
      <c r="AA4623" s="244"/>
      <c r="AB4623" s="244"/>
    </row>
    <row r="4624" spans="16:28" x14ac:dyDescent="0.25">
      <c r="P4624" s="244"/>
      <c r="Q4624" s="244"/>
      <c r="R4624" s="244"/>
      <c r="S4624" s="244"/>
      <c r="T4624" s="244"/>
      <c r="U4624" s="244"/>
      <c r="V4624" s="244"/>
      <c r="W4624" s="244"/>
      <c r="X4624" s="244"/>
      <c r="Y4624" s="244"/>
      <c r="Z4624" s="244"/>
      <c r="AA4624" s="244"/>
      <c r="AB4624" s="244"/>
    </row>
    <row r="4625" spans="16:28" x14ac:dyDescent="0.25">
      <c r="P4625" s="244"/>
      <c r="Q4625" s="244"/>
      <c r="R4625" s="244"/>
      <c r="S4625" s="244"/>
      <c r="T4625" s="244"/>
      <c r="U4625" s="244"/>
      <c r="V4625" s="244"/>
      <c r="W4625" s="244"/>
      <c r="X4625" s="244"/>
      <c r="Y4625" s="244"/>
      <c r="Z4625" s="244"/>
      <c r="AA4625" s="244"/>
      <c r="AB4625" s="244"/>
    </row>
    <row r="4626" spans="16:28" x14ac:dyDescent="0.25">
      <c r="P4626" s="244"/>
      <c r="Q4626" s="244"/>
      <c r="R4626" s="244"/>
      <c r="S4626" s="244"/>
      <c r="T4626" s="244"/>
      <c r="U4626" s="244"/>
      <c r="V4626" s="244"/>
      <c r="W4626" s="244"/>
      <c r="X4626" s="244"/>
      <c r="Y4626" s="244"/>
      <c r="Z4626" s="244"/>
      <c r="AA4626" s="244"/>
      <c r="AB4626" s="244"/>
    </row>
    <row r="4627" spans="16:28" x14ac:dyDescent="0.25">
      <c r="P4627" s="244"/>
      <c r="Q4627" s="244"/>
      <c r="R4627" s="244"/>
      <c r="S4627" s="244"/>
      <c r="T4627" s="244"/>
      <c r="U4627" s="244"/>
      <c r="V4627" s="244"/>
      <c r="W4627" s="244"/>
      <c r="X4627" s="244"/>
      <c r="Y4627" s="244"/>
      <c r="Z4627" s="244"/>
      <c r="AA4627" s="244"/>
      <c r="AB4627" s="244"/>
    </row>
    <row r="4628" spans="16:28" x14ac:dyDescent="0.25">
      <c r="P4628" s="244"/>
      <c r="Q4628" s="244"/>
      <c r="R4628" s="244"/>
      <c r="S4628" s="244"/>
      <c r="T4628" s="244"/>
      <c r="U4628" s="244"/>
      <c r="V4628" s="244"/>
      <c r="W4628" s="244"/>
      <c r="X4628" s="244"/>
      <c r="Y4628" s="244"/>
      <c r="Z4628" s="244"/>
      <c r="AA4628" s="244"/>
      <c r="AB4628" s="244"/>
    </row>
    <row r="4629" spans="16:28" x14ac:dyDescent="0.25">
      <c r="P4629" s="244"/>
      <c r="Q4629" s="244"/>
      <c r="R4629" s="244"/>
      <c r="S4629" s="244"/>
      <c r="T4629" s="244"/>
      <c r="U4629" s="244"/>
      <c r="V4629" s="244"/>
      <c r="W4629" s="244"/>
      <c r="X4629" s="244"/>
      <c r="Y4629" s="244"/>
      <c r="Z4629" s="244"/>
      <c r="AA4629" s="244"/>
      <c r="AB4629" s="244"/>
    </row>
    <row r="4630" spans="16:28" x14ac:dyDescent="0.25">
      <c r="P4630" s="244"/>
      <c r="Q4630" s="244"/>
      <c r="R4630" s="244"/>
      <c r="S4630" s="244"/>
      <c r="T4630" s="244"/>
      <c r="U4630" s="244"/>
      <c r="V4630" s="244"/>
      <c r="W4630" s="244"/>
      <c r="X4630" s="244"/>
      <c r="Y4630" s="244"/>
      <c r="Z4630" s="244"/>
      <c r="AA4630" s="244"/>
      <c r="AB4630" s="244"/>
    </row>
    <row r="4631" spans="16:28" x14ac:dyDescent="0.25">
      <c r="P4631" s="244"/>
      <c r="Q4631" s="244"/>
      <c r="R4631" s="244"/>
      <c r="S4631" s="244"/>
      <c r="T4631" s="244"/>
      <c r="U4631" s="244"/>
      <c r="V4631" s="244"/>
      <c r="W4631" s="244"/>
      <c r="X4631" s="244"/>
      <c r="Y4631" s="244"/>
      <c r="Z4631" s="244"/>
      <c r="AA4631" s="244"/>
      <c r="AB4631" s="244"/>
    </row>
    <row r="4632" spans="16:28" x14ac:dyDescent="0.25">
      <c r="P4632" s="244"/>
      <c r="Q4632" s="244"/>
      <c r="R4632" s="244"/>
      <c r="S4632" s="244"/>
      <c r="T4632" s="244"/>
      <c r="U4632" s="244"/>
      <c r="V4632" s="244"/>
      <c r="W4632" s="244"/>
      <c r="X4632" s="244"/>
      <c r="Y4632" s="244"/>
      <c r="Z4632" s="244"/>
      <c r="AA4632" s="244"/>
      <c r="AB4632" s="244"/>
    </row>
    <row r="4633" spans="16:28" x14ac:dyDescent="0.25">
      <c r="P4633" s="244"/>
      <c r="Q4633" s="244"/>
      <c r="R4633" s="244"/>
      <c r="S4633" s="244"/>
      <c r="T4633" s="244"/>
      <c r="U4633" s="244"/>
      <c r="V4633" s="244"/>
      <c r="W4633" s="244"/>
      <c r="X4633" s="244"/>
      <c r="Y4633" s="244"/>
      <c r="Z4633" s="244"/>
      <c r="AA4633" s="244"/>
      <c r="AB4633" s="244"/>
    </row>
    <row r="4634" spans="16:28" x14ac:dyDescent="0.25">
      <c r="P4634" s="244"/>
      <c r="Q4634" s="244"/>
      <c r="R4634" s="244"/>
      <c r="S4634" s="244"/>
      <c r="T4634" s="244"/>
      <c r="U4634" s="244"/>
      <c r="V4634" s="244"/>
      <c r="W4634" s="244"/>
      <c r="X4634" s="244"/>
      <c r="Y4634" s="244"/>
      <c r="Z4634" s="244"/>
      <c r="AA4634" s="244"/>
      <c r="AB4634" s="244"/>
    </row>
    <row r="4635" spans="16:28" x14ac:dyDescent="0.25">
      <c r="P4635" s="244"/>
      <c r="Q4635" s="244"/>
      <c r="R4635" s="244"/>
      <c r="S4635" s="244"/>
      <c r="T4635" s="244"/>
      <c r="U4635" s="244"/>
      <c r="V4635" s="244"/>
      <c r="W4635" s="244"/>
      <c r="X4635" s="244"/>
      <c r="Y4635" s="244"/>
      <c r="Z4635" s="244"/>
      <c r="AA4635" s="244"/>
      <c r="AB4635" s="244"/>
    </row>
    <row r="4636" spans="16:28" x14ac:dyDescent="0.25">
      <c r="P4636" s="244"/>
      <c r="Q4636" s="244"/>
      <c r="R4636" s="244"/>
      <c r="S4636" s="244"/>
      <c r="T4636" s="244"/>
      <c r="U4636" s="244"/>
      <c r="V4636" s="244"/>
      <c r="W4636" s="244"/>
      <c r="X4636" s="244"/>
      <c r="Y4636" s="244"/>
      <c r="Z4636" s="244"/>
      <c r="AA4636" s="244"/>
      <c r="AB4636" s="244"/>
    </row>
    <row r="4637" spans="16:28" x14ac:dyDescent="0.25">
      <c r="P4637" s="244"/>
      <c r="Q4637" s="244"/>
      <c r="R4637" s="244"/>
      <c r="S4637" s="244"/>
      <c r="T4637" s="244"/>
      <c r="U4637" s="244"/>
      <c r="V4637" s="244"/>
      <c r="W4637" s="244"/>
      <c r="X4637" s="244"/>
      <c r="Y4637" s="244"/>
      <c r="Z4637" s="244"/>
      <c r="AA4637" s="244"/>
      <c r="AB4637" s="244"/>
    </row>
    <row r="4638" spans="16:28" x14ac:dyDescent="0.25">
      <c r="P4638" s="244"/>
      <c r="Q4638" s="244"/>
      <c r="R4638" s="244"/>
      <c r="S4638" s="244"/>
      <c r="T4638" s="244"/>
      <c r="U4638" s="244"/>
      <c r="V4638" s="244"/>
      <c r="W4638" s="244"/>
      <c r="X4638" s="244"/>
      <c r="Y4638" s="244"/>
      <c r="Z4638" s="244"/>
      <c r="AA4638" s="244"/>
      <c r="AB4638" s="244"/>
    </row>
    <row r="4639" spans="16:28" x14ac:dyDescent="0.25">
      <c r="P4639" s="244"/>
      <c r="Q4639" s="244"/>
      <c r="R4639" s="244"/>
      <c r="S4639" s="244"/>
      <c r="T4639" s="244"/>
      <c r="U4639" s="244"/>
      <c r="V4639" s="244"/>
      <c r="W4639" s="244"/>
      <c r="X4639" s="244"/>
      <c r="Y4639" s="244"/>
      <c r="Z4639" s="244"/>
      <c r="AA4639" s="244"/>
      <c r="AB4639" s="244"/>
    </row>
    <row r="4640" spans="16:28" x14ac:dyDescent="0.25">
      <c r="P4640" s="244"/>
      <c r="Q4640" s="244"/>
      <c r="R4640" s="244"/>
      <c r="S4640" s="244"/>
      <c r="T4640" s="244"/>
      <c r="U4640" s="244"/>
      <c r="V4640" s="244"/>
      <c r="W4640" s="244"/>
      <c r="X4640" s="244"/>
      <c r="Y4640" s="244"/>
      <c r="Z4640" s="244"/>
      <c r="AA4640" s="244"/>
      <c r="AB4640" s="244"/>
    </row>
    <row r="4641" spans="16:28" x14ac:dyDescent="0.25">
      <c r="P4641" s="244"/>
      <c r="Q4641" s="244"/>
      <c r="R4641" s="244"/>
      <c r="S4641" s="244"/>
      <c r="T4641" s="244"/>
      <c r="U4641" s="244"/>
      <c r="V4641" s="244"/>
      <c r="W4641" s="244"/>
      <c r="X4641" s="244"/>
      <c r="Y4641" s="244"/>
      <c r="Z4641" s="244"/>
      <c r="AA4641" s="244"/>
      <c r="AB4641" s="244"/>
    </row>
    <row r="4642" spans="16:28" x14ac:dyDescent="0.25">
      <c r="P4642" s="244"/>
      <c r="Q4642" s="244"/>
      <c r="R4642" s="244"/>
      <c r="S4642" s="244"/>
      <c r="T4642" s="244"/>
      <c r="U4642" s="244"/>
      <c r="V4642" s="244"/>
      <c r="W4642" s="244"/>
      <c r="X4642" s="244"/>
      <c r="Y4642" s="244"/>
      <c r="Z4642" s="244"/>
      <c r="AA4642" s="244"/>
      <c r="AB4642" s="244"/>
    </row>
    <row r="4643" spans="16:28" x14ac:dyDescent="0.25">
      <c r="P4643" s="244"/>
      <c r="Q4643" s="244"/>
      <c r="R4643" s="244"/>
      <c r="S4643" s="244"/>
      <c r="T4643" s="244"/>
      <c r="U4643" s="244"/>
      <c r="V4643" s="244"/>
      <c r="W4643" s="244"/>
      <c r="X4643" s="244"/>
      <c r="Y4643" s="244"/>
      <c r="Z4643" s="244"/>
      <c r="AA4643" s="244"/>
      <c r="AB4643" s="244"/>
    </row>
    <row r="4644" spans="16:28" x14ac:dyDescent="0.25">
      <c r="P4644" s="244"/>
      <c r="Q4644" s="244"/>
      <c r="R4644" s="244"/>
      <c r="S4644" s="244"/>
      <c r="T4644" s="244"/>
      <c r="U4644" s="244"/>
      <c r="V4644" s="244"/>
      <c r="W4644" s="244"/>
      <c r="X4644" s="244"/>
      <c r="Y4644" s="244"/>
      <c r="Z4644" s="244"/>
      <c r="AA4644" s="244"/>
      <c r="AB4644" s="244"/>
    </row>
    <row r="4645" spans="16:28" x14ac:dyDescent="0.25">
      <c r="P4645" s="244"/>
      <c r="Q4645" s="244"/>
      <c r="R4645" s="244"/>
      <c r="S4645" s="244"/>
      <c r="T4645" s="244"/>
      <c r="U4645" s="244"/>
      <c r="V4645" s="244"/>
      <c r="W4645" s="244"/>
      <c r="X4645" s="244"/>
      <c r="Y4645" s="244"/>
      <c r="Z4645" s="244"/>
      <c r="AA4645" s="244"/>
      <c r="AB4645" s="244"/>
    </row>
    <row r="4646" spans="16:28" x14ac:dyDescent="0.25">
      <c r="P4646" s="244"/>
      <c r="Q4646" s="244"/>
      <c r="R4646" s="244"/>
      <c r="S4646" s="244"/>
      <c r="T4646" s="244"/>
      <c r="U4646" s="244"/>
      <c r="V4646" s="244"/>
      <c r="W4646" s="244"/>
      <c r="X4646" s="244"/>
      <c r="Y4646" s="244"/>
      <c r="Z4646" s="244"/>
      <c r="AA4646" s="244"/>
      <c r="AB4646" s="244"/>
    </row>
    <row r="4647" spans="16:28" x14ac:dyDescent="0.25">
      <c r="P4647" s="244"/>
      <c r="Q4647" s="244"/>
      <c r="R4647" s="244"/>
      <c r="S4647" s="244"/>
      <c r="T4647" s="244"/>
      <c r="U4647" s="244"/>
      <c r="V4647" s="244"/>
      <c r="W4647" s="244"/>
      <c r="X4647" s="244"/>
      <c r="Y4647" s="244"/>
      <c r="Z4647" s="244"/>
      <c r="AA4647" s="244"/>
      <c r="AB4647" s="244"/>
    </row>
    <row r="4648" spans="16:28" x14ac:dyDescent="0.25">
      <c r="P4648" s="244"/>
      <c r="Q4648" s="244"/>
      <c r="R4648" s="244"/>
      <c r="S4648" s="244"/>
      <c r="T4648" s="244"/>
      <c r="U4648" s="244"/>
      <c r="V4648" s="244"/>
      <c r="W4648" s="244"/>
      <c r="X4648" s="244"/>
      <c r="Y4648" s="244"/>
      <c r="Z4648" s="244"/>
      <c r="AA4648" s="244"/>
      <c r="AB4648" s="244"/>
    </row>
    <row r="4649" spans="16:28" x14ac:dyDescent="0.25">
      <c r="P4649" s="244"/>
      <c r="Q4649" s="244"/>
      <c r="R4649" s="244"/>
      <c r="S4649" s="244"/>
      <c r="T4649" s="244"/>
      <c r="U4649" s="244"/>
      <c r="V4649" s="244"/>
      <c r="W4649" s="244"/>
      <c r="X4649" s="244"/>
      <c r="Y4649" s="244"/>
      <c r="Z4649" s="244"/>
      <c r="AA4649" s="244"/>
      <c r="AB4649" s="244"/>
    </row>
    <row r="4650" spans="16:28" x14ac:dyDescent="0.25">
      <c r="P4650" s="244"/>
      <c r="Q4650" s="244"/>
      <c r="R4650" s="244"/>
      <c r="S4650" s="244"/>
      <c r="T4650" s="244"/>
      <c r="U4650" s="244"/>
      <c r="V4650" s="244"/>
      <c r="W4650" s="244"/>
      <c r="X4650" s="244"/>
      <c r="Y4650" s="244"/>
      <c r="Z4650" s="244"/>
      <c r="AA4650" s="244"/>
      <c r="AB4650" s="244"/>
    </row>
    <row r="4651" spans="16:28" x14ac:dyDescent="0.25">
      <c r="P4651" s="244"/>
      <c r="Q4651" s="244"/>
      <c r="R4651" s="244"/>
      <c r="S4651" s="244"/>
      <c r="T4651" s="244"/>
      <c r="U4651" s="244"/>
      <c r="V4651" s="244"/>
      <c r="W4651" s="244"/>
      <c r="X4651" s="244"/>
      <c r="Y4651" s="244"/>
      <c r="Z4651" s="244"/>
      <c r="AA4651" s="244"/>
      <c r="AB4651" s="244"/>
    </row>
    <row r="4652" spans="16:28" x14ac:dyDescent="0.25">
      <c r="P4652" s="244"/>
      <c r="Q4652" s="244"/>
      <c r="R4652" s="244"/>
      <c r="S4652" s="244"/>
      <c r="T4652" s="244"/>
      <c r="U4652" s="244"/>
      <c r="V4652" s="244"/>
      <c r="W4652" s="244"/>
      <c r="X4652" s="244"/>
      <c r="Y4652" s="244"/>
      <c r="Z4652" s="244"/>
      <c r="AA4652" s="244"/>
      <c r="AB4652" s="244"/>
    </row>
    <row r="4653" spans="16:28" x14ac:dyDescent="0.25">
      <c r="P4653" s="244"/>
      <c r="Q4653" s="244"/>
      <c r="R4653" s="244"/>
      <c r="S4653" s="244"/>
      <c r="T4653" s="244"/>
      <c r="U4653" s="244"/>
      <c r="V4653" s="244"/>
      <c r="W4653" s="244"/>
      <c r="X4653" s="244"/>
      <c r="Y4653" s="244"/>
      <c r="Z4653" s="244"/>
      <c r="AA4653" s="244"/>
      <c r="AB4653" s="244"/>
    </row>
    <row r="4654" spans="16:28" x14ac:dyDescent="0.25">
      <c r="P4654" s="244"/>
      <c r="Q4654" s="244"/>
      <c r="R4654" s="244"/>
      <c r="S4654" s="244"/>
      <c r="T4654" s="244"/>
      <c r="U4654" s="244"/>
      <c r="V4654" s="244"/>
      <c r="W4654" s="244"/>
      <c r="X4654" s="244"/>
      <c r="Y4654" s="244"/>
      <c r="Z4654" s="244"/>
      <c r="AA4654" s="244"/>
      <c r="AB4654" s="244"/>
    </row>
    <row r="4655" spans="16:28" x14ac:dyDescent="0.25">
      <c r="P4655" s="244"/>
      <c r="Q4655" s="244"/>
      <c r="R4655" s="244"/>
      <c r="S4655" s="244"/>
      <c r="T4655" s="244"/>
      <c r="U4655" s="244"/>
      <c r="V4655" s="244"/>
      <c r="W4655" s="244"/>
      <c r="X4655" s="244"/>
      <c r="Y4655" s="244"/>
      <c r="Z4655" s="244"/>
      <c r="AA4655" s="244"/>
      <c r="AB4655" s="244"/>
    </row>
    <row r="4656" spans="16:28" x14ac:dyDescent="0.25">
      <c r="P4656" s="244"/>
      <c r="Q4656" s="244"/>
      <c r="R4656" s="244"/>
      <c r="S4656" s="244"/>
      <c r="T4656" s="244"/>
      <c r="U4656" s="244"/>
      <c r="V4656" s="244"/>
      <c r="W4656" s="244"/>
      <c r="X4656" s="244"/>
      <c r="Y4656" s="244"/>
      <c r="Z4656" s="244"/>
      <c r="AA4656" s="244"/>
      <c r="AB4656" s="244"/>
    </row>
    <row r="4657" spans="16:28" x14ac:dyDescent="0.25">
      <c r="P4657" s="244"/>
      <c r="Q4657" s="244"/>
      <c r="R4657" s="244"/>
      <c r="S4657" s="244"/>
      <c r="T4657" s="244"/>
      <c r="U4657" s="244"/>
      <c r="V4657" s="244"/>
      <c r="W4657" s="244"/>
      <c r="X4657" s="244"/>
      <c r="Y4657" s="244"/>
      <c r="Z4657" s="244"/>
      <c r="AA4657" s="244"/>
      <c r="AB4657" s="244"/>
    </row>
    <row r="4658" spans="16:28" x14ac:dyDescent="0.25">
      <c r="P4658" s="244"/>
      <c r="Q4658" s="244"/>
      <c r="R4658" s="244"/>
      <c r="S4658" s="244"/>
      <c r="T4658" s="244"/>
      <c r="U4658" s="244"/>
      <c r="V4658" s="244"/>
      <c r="W4658" s="244"/>
      <c r="X4658" s="244"/>
      <c r="Y4658" s="244"/>
      <c r="Z4658" s="244"/>
      <c r="AA4658" s="244"/>
      <c r="AB4658" s="244"/>
    </row>
    <row r="4659" spans="16:28" x14ac:dyDescent="0.25">
      <c r="P4659" s="244"/>
      <c r="Q4659" s="244"/>
      <c r="R4659" s="244"/>
      <c r="S4659" s="244"/>
      <c r="T4659" s="244"/>
      <c r="U4659" s="244"/>
      <c r="V4659" s="244"/>
      <c r="W4659" s="244"/>
      <c r="X4659" s="244"/>
      <c r="Y4659" s="244"/>
      <c r="Z4659" s="244"/>
      <c r="AA4659" s="244"/>
      <c r="AB4659" s="244"/>
    </row>
    <row r="4660" spans="16:28" x14ac:dyDescent="0.25">
      <c r="P4660" s="244"/>
      <c r="Q4660" s="244"/>
      <c r="R4660" s="244"/>
      <c r="S4660" s="244"/>
      <c r="T4660" s="244"/>
      <c r="U4660" s="244"/>
      <c r="V4660" s="244"/>
      <c r="W4660" s="244"/>
      <c r="X4660" s="244"/>
      <c r="Y4660" s="244"/>
      <c r="Z4660" s="244"/>
      <c r="AA4660" s="244"/>
      <c r="AB4660" s="244"/>
    </row>
    <row r="4661" spans="16:28" x14ac:dyDescent="0.25">
      <c r="P4661" s="244"/>
      <c r="Q4661" s="244"/>
      <c r="R4661" s="244"/>
      <c r="S4661" s="244"/>
      <c r="T4661" s="244"/>
      <c r="U4661" s="244"/>
      <c r="V4661" s="244"/>
      <c r="W4661" s="244"/>
      <c r="X4661" s="244"/>
      <c r="Y4661" s="244"/>
      <c r="Z4661" s="244"/>
      <c r="AA4661" s="244"/>
      <c r="AB4661" s="244"/>
    </row>
    <row r="4662" spans="16:28" x14ac:dyDescent="0.25">
      <c r="P4662" s="244"/>
      <c r="Q4662" s="244"/>
      <c r="R4662" s="244"/>
      <c r="S4662" s="244"/>
      <c r="T4662" s="244"/>
      <c r="U4662" s="244"/>
      <c r="V4662" s="244"/>
      <c r="W4662" s="244"/>
      <c r="X4662" s="244"/>
      <c r="Y4662" s="244"/>
      <c r="Z4662" s="244"/>
      <c r="AA4662" s="244"/>
      <c r="AB4662" s="244"/>
    </row>
    <row r="4663" spans="16:28" x14ac:dyDescent="0.25">
      <c r="P4663" s="244"/>
      <c r="Q4663" s="244"/>
      <c r="R4663" s="244"/>
      <c r="S4663" s="244"/>
      <c r="T4663" s="244"/>
      <c r="U4663" s="244"/>
      <c r="V4663" s="244"/>
      <c r="W4663" s="244"/>
      <c r="X4663" s="244"/>
      <c r="Y4663" s="244"/>
      <c r="Z4663" s="244"/>
      <c r="AA4663" s="244"/>
      <c r="AB4663" s="244"/>
    </row>
    <row r="4664" spans="16:28" x14ac:dyDescent="0.25">
      <c r="P4664" s="244"/>
      <c r="Q4664" s="244"/>
      <c r="R4664" s="244"/>
      <c r="S4664" s="244"/>
      <c r="T4664" s="244"/>
      <c r="U4664" s="244"/>
      <c r="V4664" s="244"/>
      <c r="W4664" s="244"/>
      <c r="X4664" s="244"/>
      <c r="Y4664" s="244"/>
      <c r="Z4664" s="244"/>
      <c r="AA4664" s="244"/>
      <c r="AB4664" s="244"/>
    </row>
    <row r="4665" spans="16:28" x14ac:dyDescent="0.25">
      <c r="P4665" s="244"/>
      <c r="Q4665" s="244"/>
      <c r="R4665" s="244"/>
      <c r="S4665" s="244"/>
      <c r="T4665" s="244"/>
      <c r="U4665" s="244"/>
      <c r="V4665" s="244"/>
      <c r="W4665" s="244"/>
      <c r="X4665" s="244"/>
      <c r="Y4665" s="244"/>
      <c r="Z4665" s="244"/>
      <c r="AA4665" s="244"/>
      <c r="AB4665" s="244"/>
    </row>
    <row r="4666" spans="16:28" x14ac:dyDescent="0.25">
      <c r="P4666" s="244"/>
      <c r="Q4666" s="244"/>
      <c r="R4666" s="244"/>
      <c r="S4666" s="244"/>
      <c r="T4666" s="244"/>
      <c r="U4666" s="244"/>
      <c r="V4666" s="244"/>
      <c r="W4666" s="244"/>
      <c r="X4666" s="244"/>
      <c r="Y4666" s="244"/>
      <c r="Z4666" s="244"/>
      <c r="AA4666" s="244"/>
      <c r="AB4666" s="244"/>
    </row>
    <row r="4667" spans="16:28" x14ac:dyDescent="0.25">
      <c r="P4667" s="244"/>
      <c r="Q4667" s="244"/>
      <c r="R4667" s="244"/>
      <c r="S4667" s="244"/>
      <c r="T4667" s="244"/>
      <c r="U4667" s="244"/>
      <c r="V4667" s="244"/>
      <c r="W4667" s="244"/>
      <c r="X4667" s="244"/>
      <c r="Y4667" s="244"/>
      <c r="Z4667" s="244"/>
      <c r="AA4667" s="244"/>
      <c r="AB4667" s="244"/>
    </row>
    <row r="4668" spans="16:28" x14ac:dyDescent="0.25">
      <c r="P4668" s="244"/>
      <c r="Q4668" s="244"/>
      <c r="R4668" s="244"/>
      <c r="S4668" s="244"/>
      <c r="T4668" s="244"/>
      <c r="U4668" s="244"/>
      <c r="V4668" s="244"/>
      <c r="W4668" s="244"/>
      <c r="X4668" s="244"/>
      <c r="Y4668" s="244"/>
      <c r="Z4668" s="244"/>
      <c r="AA4668" s="244"/>
      <c r="AB4668" s="244"/>
    </row>
    <row r="4669" spans="16:28" x14ac:dyDescent="0.25">
      <c r="P4669" s="244"/>
      <c r="Q4669" s="244"/>
      <c r="R4669" s="244"/>
      <c r="S4669" s="244"/>
      <c r="T4669" s="244"/>
      <c r="U4669" s="244"/>
      <c r="V4669" s="244"/>
      <c r="W4669" s="244"/>
      <c r="X4669" s="244"/>
      <c r="Y4669" s="244"/>
      <c r="Z4669" s="244"/>
      <c r="AA4669" s="244"/>
      <c r="AB4669" s="244"/>
    </row>
    <row r="4670" spans="16:28" x14ac:dyDescent="0.25">
      <c r="P4670" s="244"/>
      <c r="Q4670" s="244"/>
      <c r="R4670" s="244"/>
      <c r="S4670" s="244"/>
      <c r="T4670" s="244"/>
      <c r="U4670" s="244"/>
      <c r="V4670" s="244"/>
      <c r="W4670" s="244"/>
      <c r="X4670" s="244"/>
      <c r="Y4670" s="244"/>
      <c r="Z4670" s="244"/>
      <c r="AA4670" s="244"/>
      <c r="AB4670" s="244"/>
    </row>
    <row r="4671" spans="16:28" x14ac:dyDescent="0.25">
      <c r="P4671" s="244"/>
      <c r="Q4671" s="244"/>
      <c r="R4671" s="244"/>
      <c r="S4671" s="244"/>
      <c r="T4671" s="244"/>
      <c r="U4671" s="244"/>
      <c r="V4671" s="244"/>
      <c r="W4671" s="244"/>
      <c r="X4671" s="244"/>
      <c r="Y4671" s="244"/>
      <c r="Z4671" s="244"/>
      <c r="AA4671" s="244"/>
      <c r="AB4671" s="244"/>
    </row>
    <row r="4672" spans="16:28" x14ac:dyDescent="0.25">
      <c r="P4672" s="244"/>
      <c r="Q4672" s="244"/>
      <c r="R4672" s="244"/>
      <c r="S4672" s="244"/>
      <c r="T4672" s="244"/>
      <c r="U4672" s="244"/>
      <c r="V4672" s="244"/>
      <c r="W4672" s="244"/>
      <c r="X4672" s="244"/>
      <c r="Y4672" s="244"/>
      <c r="Z4672" s="244"/>
      <c r="AA4672" s="244"/>
      <c r="AB4672" s="244"/>
    </row>
    <row r="4673" spans="16:28" x14ac:dyDescent="0.25">
      <c r="P4673" s="244"/>
      <c r="Q4673" s="244"/>
      <c r="R4673" s="244"/>
      <c r="S4673" s="244"/>
      <c r="T4673" s="244"/>
      <c r="U4673" s="244"/>
      <c r="V4673" s="244"/>
      <c r="W4673" s="244"/>
      <c r="X4673" s="244"/>
      <c r="Y4673" s="244"/>
      <c r="Z4673" s="244"/>
      <c r="AA4673" s="244"/>
      <c r="AB4673" s="244"/>
    </row>
    <row r="4674" spans="16:28" x14ac:dyDescent="0.25">
      <c r="P4674" s="244"/>
      <c r="Q4674" s="244"/>
      <c r="R4674" s="244"/>
      <c r="S4674" s="244"/>
      <c r="T4674" s="244"/>
      <c r="U4674" s="244"/>
      <c r="V4674" s="244"/>
      <c r="W4674" s="244"/>
      <c r="X4674" s="244"/>
      <c r="Y4674" s="244"/>
      <c r="Z4674" s="244"/>
      <c r="AA4674" s="244"/>
      <c r="AB4674" s="244"/>
    </row>
    <row r="4675" spans="16:28" x14ac:dyDescent="0.25">
      <c r="P4675" s="244"/>
      <c r="Q4675" s="244"/>
      <c r="R4675" s="244"/>
      <c r="S4675" s="244"/>
      <c r="T4675" s="244"/>
      <c r="U4675" s="244"/>
      <c r="V4675" s="244"/>
      <c r="W4675" s="244"/>
      <c r="X4675" s="244"/>
      <c r="Y4675" s="244"/>
      <c r="Z4675" s="244"/>
      <c r="AA4675" s="244"/>
      <c r="AB4675" s="244"/>
    </row>
    <row r="4676" spans="16:28" x14ac:dyDescent="0.25">
      <c r="P4676" s="244"/>
      <c r="Q4676" s="244"/>
      <c r="R4676" s="244"/>
      <c r="S4676" s="244"/>
      <c r="T4676" s="244"/>
      <c r="U4676" s="244"/>
      <c r="V4676" s="244"/>
      <c r="W4676" s="244"/>
      <c r="X4676" s="244"/>
      <c r="Y4676" s="244"/>
      <c r="Z4676" s="244"/>
      <c r="AA4676" s="244"/>
      <c r="AB4676" s="244"/>
    </row>
    <row r="4677" spans="16:28" x14ac:dyDescent="0.25">
      <c r="P4677" s="244"/>
      <c r="Q4677" s="244"/>
      <c r="R4677" s="244"/>
      <c r="S4677" s="244"/>
      <c r="T4677" s="244"/>
      <c r="U4677" s="244"/>
      <c r="V4677" s="244"/>
      <c r="W4677" s="244"/>
      <c r="X4677" s="244"/>
      <c r="Y4677" s="244"/>
      <c r="Z4677" s="244"/>
      <c r="AA4677" s="244"/>
      <c r="AB4677" s="244"/>
    </row>
    <row r="4678" spans="16:28" x14ac:dyDescent="0.25">
      <c r="P4678" s="244"/>
      <c r="Q4678" s="244"/>
      <c r="R4678" s="244"/>
      <c r="S4678" s="244"/>
      <c r="T4678" s="244"/>
      <c r="U4678" s="244"/>
      <c r="V4678" s="244"/>
      <c r="W4678" s="244"/>
      <c r="X4678" s="244"/>
      <c r="Y4678" s="244"/>
      <c r="Z4678" s="244"/>
      <c r="AA4678" s="244"/>
      <c r="AB4678" s="244"/>
    </row>
    <row r="4679" spans="16:28" x14ac:dyDescent="0.25">
      <c r="P4679" s="244"/>
      <c r="Q4679" s="244"/>
      <c r="R4679" s="244"/>
      <c r="S4679" s="244"/>
      <c r="T4679" s="244"/>
      <c r="U4679" s="244"/>
      <c r="V4679" s="244"/>
      <c r="W4679" s="244"/>
      <c r="X4679" s="244"/>
      <c r="Y4679" s="244"/>
      <c r="Z4679" s="244"/>
      <c r="AA4679" s="244"/>
      <c r="AB4679" s="244"/>
    </row>
    <row r="4680" spans="16:28" x14ac:dyDescent="0.25">
      <c r="P4680" s="244"/>
      <c r="Q4680" s="244"/>
      <c r="R4680" s="244"/>
      <c r="S4680" s="244"/>
      <c r="T4680" s="244"/>
      <c r="U4680" s="244"/>
      <c r="V4680" s="244"/>
      <c r="W4680" s="244"/>
      <c r="X4680" s="244"/>
      <c r="Y4680" s="244"/>
      <c r="Z4680" s="244"/>
      <c r="AA4680" s="244"/>
      <c r="AB4680" s="244"/>
    </row>
    <row r="4681" spans="16:28" x14ac:dyDescent="0.25">
      <c r="P4681" s="244"/>
      <c r="Q4681" s="244"/>
      <c r="R4681" s="244"/>
      <c r="S4681" s="244"/>
      <c r="T4681" s="244"/>
      <c r="U4681" s="244"/>
      <c r="V4681" s="244"/>
      <c r="W4681" s="244"/>
      <c r="X4681" s="244"/>
      <c r="Y4681" s="244"/>
      <c r="Z4681" s="244"/>
      <c r="AA4681" s="244"/>
      <c r="AB4681" s="244"/>
    </row>
    <row r="4682" spans="16:28" x14ac:dyDescent="0.25">
      <c r="P4682" s="244"/>
      <c r="Q4682" s="244"/>
      <c r="R4682" s="244"/>
      <c r="S4682" s="244"/>
      <c r="T4682" s="244"/>
      <c r="U4682" s="244"/>
      <c r="V4682" s="244"/>
      <c r="W4682" s="244"/>
      <c r="X4682" s="244"/>
      <c r="Y4682" s="244"/>
      <c r="Z4682" s="244"/>
      <c r="AA4682" s="244"/>
      <c r="AB4682" s="244"/>
    </row>
    <row r="4683" spans="16:28" x14ac:dyDescent="0.25">
      <c r="P4683" s="244"/>
      <c r="Q4683" s="244"/>
      <c r="R4683" s="244"/>
      <c r="S4683" s="244"/>
      <c r="T4683" s="244"/>
      <c r="U4683" s="244"/>
      <c r="V4683" s="244"/>
      <c r="W4683" s="244"/>
      <c r="X4683" s="244"/>
      <c r="Y4683" s="244"/>
      <c r="Z4683" s="244"/>
      <c r="AA4683" s="244"/>
      <c r="AB4683" s="244"/>
    </row>
    <row r="4684" spans="16:28" x14ac:dyDescent="0.25">
      <c r="P4684" s="244"/>
      <c r="Q4684" s="244"/>
      <c r="R4684" s="244"/>
      <c r="S4684" s="244"/>
      <c r="T4684" s="244"/>
      <c r="U4684" s="244"/>
      <c r="V4684" s="244"/>
      <c r="W4684" s="244"/>
      <c r="X4684" s="244"/>
      <c r="Y4684" s="244"/>
      <c r="Z4684" s="244"/>
      <c r="AA4684" s="244"/>
      <c r="AB4684" s="244"/>
    </row>
    <row r="4685" spans="16:28" x14ac:dyDescent="0.25">
      <c r="P4685" s="244"/>
      <c r="Q4685" s="244"/>
      <c r="R4685" s="244"/>
      <c r="S4685" s="244"/>
      <c r="T4685" s="244"/>
      <c r="U4685" s="244"/>
      <c r="V4685" s="244"/>
      <c r="W4685" s="244"/>
      <c r="X4685" s="244"/>
      <c r="Y4685" s="244"/>
      <c r="Z4685" s="244"/>
      <c r="AA4685" s="244"/>
      <c r="AB4685" s="244"/>
    </row>
    <row r="4686" spans="16:28" x14ac:dyDescent="0.25">
      <c r="P4686" s="244"/>
      <c r="Q4686" s="244"/>
      <c r="R4686" s="244"/>
      <c r="S4686" s="244"/>
      <c r="T4686" s="244"/>
      <c r="U4686" s="244"/>
      <c r="V4686" s="244"/>
      <c r="W4686" s="244"/>
      <c r="X4686" s="244"/>
      <c r="Y4686" s="244"/>
      <c r="Z4686" s="244"/>
      <c r="AA4686" s="244"/>
      <c r="AB4686" s="244"/>
    </row>
    <row r="4687" spans="16:28" x14ac:dyDescent="0.25">
      <c r="P4687" s="244"/>
      <c r="Q4687" s="244"/>
      <c r="R4687" s="244"/>
      <c r="S4687" s="244"/>
      <c r="T4687" s="244"/>
      <c r="U4687" s="244"/>
      <c r="V4687" s="244"/>
      <c r="W4687" s="244"/>
      <c r="X4687" s="244"/>
      <c r="Y4687" s="244"/>
      <c r="Z4687" s="244"/>
      <c r="AA4687" s="244"/>
      <c r="AB4687" s="244"/>
    </row>
    <row r="4688" spans="16:28" x14ac:dyDescent="0.25">
      <c r="P4688" s="244"/>
      <c r="Q4688" s="244"/>
      <c r="R4688" s="244"/>
      <c r="S4688" s="244"/>
      <c r="T4688" s="244"/>
      <c r="U4688" s="244"/>
      <c r="V4688" s="244"/>
      <c r="W4688" s="244"/>
      <c r="X4688" s="244"/>
      <c r="Y4688" s="244"/>
      <c r="Z4688" s="244"/>
      <c r="AA4688" s="244"/>
      <c r="AB4688" s="244"/>
    </row>
    <row r="4689" spans="16:28" x14ac:dyDescent="0.25">
      <c r="P4689" s="244"/>
      <c r="Q4689" s="244"/>
      <c r="R4689" s="244"/>
      <c r="S4689" s="244"/>
      <c r="T4689" s="244"/>
      <c r="U4689" s="244"/>
      <c r="V4689" s="244"/>
      <c r="W4689" s="244"/>
      <c r="X4689" s="244"/>
      <c r="Y4689" s="244"/>
      <c r="Z4689" s="244"/>
      <c r="AA4689" s="244"/>
      <c r="AB4689" s="244"/>
    </row>
    <row r="4690" spans="16:28" x14ac:dyDescent="0.25">
      <c r="P4690" s="244"/>
      <c r="Q4690" s="244"/>
      <c r="R4690" s="244"/>
      <c r="S4690" s="244"/>
      <c r="T4690" s="244"/>
      <c r="U4690" s="244"/>
      <c r="V4690" s="244"/>
      <c r="W4690" s="244"/>
      <c r="X4690" s="244"/>
      <c r="Y4690" s="244"/>
      <c r="Z4690" s="244"/>
      <c r="AA4690" s="244"/>
      <c r="AB4690" s="244"/>
    </row>
    <row r="4691" spans="16:28" x14ac:dyDescent="0.25">
      <c r="P4691" s="244"/>
      <c r="Q4691" s="244"/>
      <c r="R4691" s="244"/>
      <c r="S4691" s="244"/>
      <c r="T4691" s="244"/>
      <c r="U4691" s="244"/>
      <c r="V4691" s="244"/>
      <c r="W4691" s="244"/>
      <c r="X4691" s="244"/>
      <c r="Y4691" s="244"/>
      <c r="Z4691" s="244"/>
      <c r="AA4691" s="244"/>
      <c r="AB4691" s="244"/>
    </row>
    <row r="4692" spans="16:28" x14ac:dyDescent="0.25">
      <c r="P4692" s="244"/>
      <c r="Q4692" s="244"/>
      <c r="R4692" s="244"/>
      <c r="S4692" s="244"/>
      <c r="T4692" s="244"/>
      <c r="U4692" s="244"/>
      <c r="V4692" s="244"/>
      <c r="W4692" s="244"/>
      <c r="X4692" s="244"/>
      <c r="Y4692" s="244"/>
      <c r="Z4692" s="244"/>
      <c r="AA4692" s="244"/>
      <c r="AB4692" s="244"/>
    </row>
    <row r="4693" spans="16:28" x14ac:dyDescent="0.25">
      <c r="P4693" s="244"/>
      <c r="Q4693" s="244"/>
      <c r="R4693" s="244"/>
      <c r="S4693" s="244"/>
      <c r="T4693" s="244"/>
      <c r="U4693" s="244"/>
      <c r="V4693" s="244"/>
      <c r="W4693" s="244"/>
      <c r="X4693" s="244"/>
      <c r="Y4693" s="244"/>
      <c r="Z4693" s="244"/>
      <c r="AA4693" s="244"/>
      <c r="AB4693" s="244"/>
    </row>
    <row r="4694" spans="16:28" x14ac:dyDescent="0.25">
      <c r="P4694" s="244"/>
      <c r="Q4694" s="244"/>
      <c r="R4694" s="244"/>
      <c r="S4694" s="244"/>
      <c r="T4694" s="244"/>
      <c r="U4694" s="244"/>
      <c r="V4694" s="244"/>
      <c r="W4694" s="244"/>
      <c r="X4694" s="244"/>
      <c r="Y4694" s="244"/>
      <c r="Z4694" s="244"/>
      <c r="AA4694" s="244"/>
      <c r="AB4694" s="244"/>
    </row>
    <row r="4695" spans="16:28" x14ac:dyDescent="0.25">
      <c r="P4695" s="244"/>
      <c r="Q4695" s="244"/>
      <c r="R4695" s="244"/>
      <c r="S4695" s="244"/>
      <c r="T4695" s="244"/>
      <c r="U4695" s="244"/>
      <c r="V4695" s="244"/>
      <c r="W4695" s="244"/>
      <c r="X4695" s="244"/>
      <c r="Y4695" s="244"/>
      <c r="Z4695" s="244"/>
      <c r="AA4695" s="244"/>
      <c r="AB4695" s="244"/>
    </row>
    <row r="4696" spans="16:28" x14ac:dyDescent="0.25">
      <c r="P4696" s="244"/>
      <c r="Q4696" s="244"/>
      <c r="R4696" s="244"/>
      <c r="S4696" s="244"/>
      <c r="T4696" s="244"/>
      <c r="U4696" s="244"/>
      <c r="V4696" s="244"/>
      <c r="W4696" s="244"/>
      <c r="X4696" s="244"/>
      <c r="Y4696" s="244"/>
      <c r="Z4696" s="244"/>
      <c r="AA4696" s="244"/>
      <c r="AB4696" s="244"/>
    </row>
    <row r="4697" spans="16:28" x14ac:dyDescent="0.25">
      <c r="P4697" s="244"/>
      <c r="Q4697" s="244"/>
      <c r="R4697" s="244"/>
      <c r="S4697" s="244"/>
      <c r="T4697" s="244"/>
      <c r="U4697" s="244"/>
      <c r="V4697" s="244"/>
      <c r="W4697" s="244"/>
      <c r="X4697" s="244"/>
      <c r="Y4697" s="244"/>
      <c r="Z4697" s="244"/>
      <c r="AA4697" s="244"/>
      <c r="AB4697" s="244"/>
    </row>
    <row r="4698" spans="16:28" x14ac:dyDescent="0.25">
      <c r="P4698" s="244"/>
      <c r="Q4698" s="244"/>
      <c r="R4698" s="244"/>
      <c r="S4698" s="244"/>
      <c r="T4698" s="244"/>
      <c r="U4698" s="244"/>
      <c r="V4698" s="244"/>
      <c r="W4698" s="244"/>
      <c r="X4698" s="244"/>
      <c r="Y4698" s="244"/>
      <c r="Z4698" s="244"/>
      <c r="AA4698" s="244"/>
      <c r="AB4698" s="244"/>
    </row>
    <row r="4699" spans="16:28" x14ac:dyDescent="0.25">
      <c r="P4699" s="244"/>
      <c r="Q4699" s="244"/>
      <c r="R4699" s="244"/>
      <c r="S4699" s="244"/>
      <c r="T4699" s="244"/>
      <c r="U4699" s="244"/>
      <c r="V4699" s="244"/>
      <c r="W4699" s="244"/>
      <c r="X4699" s="244"/>
      <c r="Y4699" s="244"/>
      <c r="Z4699" s="244"/>
      <c r="AA4699" s="244"/>
      <c r="AB4699" s="244"/>
    </row>
    <row r="4700" spans="16:28" x14ac:dyDescent="0.25">
      <c r="P4700" s="244"/>
      <c r="Q4700" s="244"/>
      <c r="R4700" s="244"/>
      <c r="S4700" s="244"/>
      <c r="T4700" s="244"/>
      <c r="U4700" s="244"/>
      <c r="V4700" s="244"/>
      <c r="W4700" s="244"/>
      <c r="X4700" s="244"/>
      <c r="Y4700" s="244"/>
      <c r="Z4700" s="244"/>
      <c r="AA4700" s="244"/>
      <c r="AB4700" s="244"/>
    </row>
    <row r="4701" spans="16:28" x14ac:dyDescent="0.25">
      <c r="P4701" s="244"/>
      <c r="Q4701" s="244"/>
      <c r="R4701" s="244"/>
      <c r="S4701" s="244"/>
      <c r="T4701" s="244"/>
      <c r="U4701" s="244"/>
      <c r="V4701" s="244"/>
      <c r="W4701" s="244"/>
      <c r="X4701" s="244"/>
      <c r="Y4701" s="244"/>
      <c r="Z4701" s="244"/>
      <c r="AA4701" s="244"/>
      <c r="AB4701" s="244"/>
    </row>
    <row r="4702" spans="16:28" x14ac:dyDescent="0.25">
      <c r="P4702" s="244"/>
      <c r="Q4702" s="244"/>
      <c r="R4702" s="244"/>
      <c r="S4702" s="244"/>
      <c r="T4702" s="244"/>
      <c r="U4702" s="244"/>
      <c r="V4702" s="244"/>
      <c r="W4702" s="244"/>
      <c r="X4702" s="244"/>
      <c r="Y4702" s="244"/>
      <c r="Z4702" s="244"/>
      <c r="AA4702" s="244"/>
      <c r="AB4702" s="244"/>
    </row>
    <row r="4703" spans="16:28" x14ac:dyDescent="0.25">
      <c r="P4703" s="244"/>
      <c r="Q4703" s="244"/>
      <c r="R4703" s="244"/>
      <c r="S4703" s="244"/>
      <c r="T4703" s="244"/>
      <c r="U4703" s="244"/>
      <c r="V4703" s="244"/>
      <c r="W4703" s="244"/>
      <c r="X4703" s="244"/>
      <c r="Y4703" s="244"/>
      <c r="Z4703" s="244"/>
      <c r="AA4703" s="244"/>
      <c r="AB4703" s="244"/>
    </row>
    <row r="4704" spans="16:28" x14ac:dyDescent="0.25">
      <c r="P4704" s="244"/>
      <c r="Q4704" s="244"/>
      <c r="R4704" s="244"/>
      <c r="S4704" s="244"/>
      <c r="T4704" s="244"/>
      <c r="U4704" s="244"/>
      <c r="V4704" s="244"/>
      <c r="W4704" s="244"/>
      <c r="X4704" s="244"/>
      <c r="Y4704" s="244"/>
      <c r="Z4704" s="244"/>
      <c r="AA4704" s="244"/>
      <c r="AB4704" s="244"/>
    </row>
    <row r="4705" spans="16:28" x14ac:dyDescent="0.25">
      <c r="P4705" s="244"/>
      <c r="Q4705" s="244"/>
      <c r="R4705" s="244"/>
      <c r="S4705" s="244"/>
      <c r="T4705" s="244"/>
      <c r="U4705" s="244"/>
      <c r="V4705" s="244"/>
      <c r="W4705" s="244"/>
      <c r="X4705" s="244"/>
      <c r="Y4705" s="244"/>
      <c r="Z4705" s="244"/>
      <c r="AA4705" s="244"/>
      <c r="AB4705" s="244"/>
    </row>
    <row r="4706" spans="16:28" x14ac:dyDescent="0.25">
      <c r="P4706" s="244"/>
      <c r="Q4706" s="244"/>
      <c r="R4706" s="244"/>
      <c r="S4706" s="244"/>
      <c r="T4706" s="244"/>
      <c r="U4706" s="244"/>
      <c r="V4706" s="244"/>
      <c r="W4706" s="244"/>
      <c r="X4706" s="244"/>
      <c r="Y4706" s="244"/>
      <c r="Z4706" s="244"/>
      <c r="AA4706" s="244"/>
      <c r="AB4706" s="244"/>
    </row>
    <row r="4707" spans="16:28" x14ac:dyDescent="0.25">
      <c r="P4707" s="244"/>
      <c r="Q4707" s="244"/>
      <c r="R4707" s="244"/>
      <c r="S4707" s="244"/>
      <c r="T4707" s="244"/>
      <c r="U4707" s="244"/>
      <c r="V4707" s="244"/>
      <c r="W4707" s="244"/>
      <c r="X4707" s="244"/>
      <c r="Y4707" s="244"/>
      <c r="Z4707" s="244"/>
      <c r="AA4707" s="244"/>
      <c r="AB4707" s="244"/>
    </row>
    <row r="4708" spans="16:28" x14ac:dyDescent="0.25">
      <c r="P4708" s="244"/>
      <c r="Q4708" s="244"/>
      <c r="R4708" s="244"/>
      <c r="S4708" s="244"/>
      <c r="T4708" s="244"/>
      <c r="U4708" s="244"/>
      <c r="V4708" s="244"/>
      <c r="W4708" s="244"/>
      <c r="X4708" s="244"/>
      <c r="Y4708" s="244"/>
      <c r="Z4708" s="244"/>
      <c r="AA4708" s="244"/>
      <c r="AB4708" s="244"/>
    </row>
    <row r="4709" spans="16:28" x14ac:dyDescent="0.25">
      <c r="P4709" s="244"/>
      <c r="Q4709" s="244"/>
      <c r="R4709" s="244"/>
      <c r="S4709" s="244"/>
      <c r="T4709" s="244"/>
      <c r="U4709" s="244"/>
      <c r="V4709" s="244"/>
      <c r="W4709" s="244"/>
      <c r="X4709" s="244"/>
      <c r="Y4709" s="244"/>
      <c r="Z4709" s="244"/>
      <c r="AA4709" s="244"/>
      <c r="AB4709" s="244"/>
    </row>
    <row r="4710" spans="16:28" x14ac:dyDescent="0.25">
      <c r="P4710" s="244"/>
      <c r="Q4710" s="244"/>
      <c r="R4710" s="244"/>
      <c r="S4710" s="244"/>
      <c r="T4710" s="244"/>
      <c r="U4710" s="244"/>
      <c r="V4710" s="244"/>
      <c r="W4710" s="244"/>
      <c r="X4710" s="244"/>
      <c r="Y4710" s="244"/>
      <c r="Z4710" s="244"/>
      <c r="AA4710" s="244"/>
      <c r="AB4710" s="244"/>
    </row>
    <row r="4711" spans="16:28" x14ac:dyDescent="0.25">
      <c r="P4711" s="244"/>
      <c r="Q4711" s="244"/>
      <c r="R4711" s="244"/>
      <c r="S4711" s="244"/>
      <c r="T4711" s="244"/>
      <c r="U4711" s="244"/>
      <c r="V4711" s="244"/>
      <c r="W4711" s="244"/>
      <c r="X4711" s="244"/>
      <c r="Y4711" s="244"/>
      <c r="Z4711" s="244"/>
      <c r="AA4711" s="244"/>
      <c r="AB4711" s="244"/>
    </row>
    <row r="4712" spans="16:28" x14ac:dyDescent="0.25">
      <c r="P4712" s="244"/>
      <c r="Q4712" s="244"/>
      <c r="R4712" s="244"/>
      <c r="S4712" s="244"/>
      <c r="T4712" s="244"/>
      <c r="U4712" s="244"/>
      <c r="V4712" s="244"/>
      <c r="W4712" s="244"/>
      <c r="X4712" s="244"/>
      <c r="Y4712" s="244"/>
      <c r="Z4712" s="244"/>
      <c r="AA4712" s="244"/>
      <c r="AB4712" s="244"/>
    </row>
    <row r="4713" spans="16:28" x14ac:dyDescent="0.25">
      <c r="P4713" s="244"/>
      <c r="Q4713" s="244"/>
      <c r="R4713" s="244"/>
      <c r="S4713" s="244"/>
      <c r="T4713" s="244"/>
      <c r="U4713" s="244"/>
      <c r="V4713" s="244"/>
      <c r="W4713" s="244"/>
      <c r="X4713" s="244"/>
      <c r="Y4713" s="244"/>
      <c r="Z4713" s="244"/>
      <c r="AA4713" s="244"/>
      <c r="AB4713" s="244"/>
    </row>
    <row r="4714" spans="16:28" x14ac:dyDescent="0.25">
      <c r="P4714" s="244"/>
      <c r="Q4714" s="244"/>
      <c r="R4714" s="244"/>
      <c r="S4714" s="244"/>
      <c r="T4714" s="244"/>
      <c r="U4714" s="244"/>
      <c r="V4714" s="244"/>
      <c r="W4714" s="244"/>
      <c r="X4714" s="244"/>
      <c r="Y4714" s="244"/>
      <c r="Z4714" s="244"/>
      <c r="AA4714" s="244"/>
      <c r="AB4714" s="244"/>
    </row>
    <row r="4715" spans="16:28" x14ac:dyDescent="0.25">
      <c r="P4715" s="244"/>
      <c r="Q4715" s="244"/>
      <c r="R4715" s="244"/>
      <c r="S4715" s="244"/>
      <c r="T4715" s="244"/>
      <c r="U4715" s="244"/>
      <c r="V4715" s="244"/>
      <c r="W4715" s="244"/>
      <c r="X4715" s="244"/>
      <c r="Y4715" s="244"/>
      <c r="Z4715" s="244"/>
      <c r="AA4715" s="244"/>
      <c r="AB4715" s="244"/>
    </row>
    <row r="4716" spans="16:28" x14ac:dyDescent="0.25">
      <c r="P4716" s="244"/>
      <c r="Q4716" s="244"/>
      <c r="R4716" s="244"/>
      <c r="S4716" s="244"/>
      <c r="T4716" s="244"/>
      <c r="U4716" s="244"/>
      <c r="V4716" s="244"/>
      <c r="W4716" s="244"/>
      <c r="X4716" s="244"/>
      <c r="Y4716" s="244"/>
      <c r="Z4716" s="244"/>
      <c r="AA4716" s="244"/>
      <c r="AB4716" s="244"/>
    </row>
    <row r="4717" spans="16:28" x14ac:dyDescent="0.25">
      <c r="P4717" s="244"/>
      <c r="Q4717" s="244"/>
      <c r="R4717" s="244"/>
      <c r="S4717" s="244"/>
      <c r="T4717" s="244"/>
      <c r="U4717" s="244"/>
      <c r="V4717" s="244"/>
      <c r="W4717" s="244"/>
      <c r="X4717" s="244"/>
      <c r="Y4717" s="244"/>
      <c r="Z4717" s="244"/>
      <c r="AA4717" s="244"/>
      <c r="AB4717" s="244"/>
    </row>
    <row r="4718" spans="16:28" x14ac:dyDescent="0.25">
      <c r="P4718" s="244"/>
      <c r="Q4718" s="244"/>
      <c r="R4718" s="244"/>
      <c r="S4718" s="244"/>
      <c r="T4718" s="244"/>
      <c r="U4718" s="244"/>
      <c r="V4718" s="244"/>
      <c r="W4718" s="244"/>
      <c r="X4718" s="244"/>
      <c r="Y4718" s="244"/>
      <c r="Z4718" s="244"/>
      <c r="AA4718" s="244"/>
      <c r="AB4718" s="244"/>
    </row>
    <row r="4719" spans="16:28" x14ac:dyDescent="0.25">
      <c r="P4719" s="244"/>
      <c r="Q4719" s="244"/>
      <c r="R4719" s="244"/>
      <c r="S4719" s="244"/>
      <c r="T4719" s="244"/>
      <c r="U4719" s="244"/>
      <c r="V4719" s="244"/>
      <c r="W4719" s="244"/>
      <c r="X4719" s="244"/>
      <c r="Y4719" s="244"/>
      <c r="Z4719" s="244"/>
      <c r="AA4719" s="244"/>
      <c r="AB4719" s="244"/>
    </row>
    <row r="4720" spans="16:28" x14ac:dyDescent="0.25">
      <c r="P4720" s="244"/>
      <c r="Q4720" s="244"/>
      <c r="R4720" s="244"/>
      <c r="S4720" s="244"/>
      <c r="T4720" s="244"/>
      <c r="U4720" s="244"/>
      <c r="V4720" s="244"/>
      <c r="W4720" s="244"/>
      <c r="X4720" s="244"/>
      <c r="Y4720" s="244"/>
      <c r="Z4720" s="244"/>
      <c r="AA4720" s="244"/>
      <c r="AB4720" s="244"/>
    </row>
    <row r="4721" spans="16:28" x14ac:dyDescent="0.25">
      <c r="P4721" s="244"/>
      <c r="Q4721" s="244"/>
      <c r="R4721" s="244"/>
      <c r="S4721" s="244"/>
      <c r="T4721" s="244"/>
      <c r="U4721" s="244"/>
      <c r="V4721" s="244"/>
      <c r="W4721" s="244"/>
      <c r="X4721" s="244"/>
      <c r="Y4721" s="244"/>
      <c r="Z4721" s="244"/>
      <c r="AA4721" s="244"/>
      <c r="AB4721" s="244"/>
    </row>
    <row r="4722" spans="16:28" x14ac:dyDescent="0.25">
      <c r="P4722" s="244"/>
      <c r="Q4722" s="244"/>
      <c r="R4722" s="244"/>
      <c r="S4722" s="244"/>
      <c r="T4722" s="244"/>
      <c r="U4722" s="244"/>
      <c r="V4722" s="244"/>
      <c r="W4722" s="244"/>
      <c r="X4722" s="244"/>
      <c r="Y4722" s="244"/>
      <c r="Z4722" s="244"/>
      <c r="AA4722" s="244"/>
      <c r="AB4722" s="244"/>
    </row>
    <row r="4723" spans="16:28" x14ac:dyDescent="0.25">
      <c r="P4723" s="244"/>
      <c r="Q4723" s="244"/>
      <c r="R4723" s="244"/>
      <c r="S4723" s="244"/>
      <c r="T4723" s="244"/>
      <c r="U4723" s="244"/>
      <c r="V4723" s="244"/>
      <c r="W4723" s="244"/>
      <c r="X4723" s="244"/>
      <c r="Y4723" s="244"/>
      <c r="Z4723" s="244"/>
      <c r="AA4723" s="244"/>
      <c r="AB4723" s="244"/>
    </row>
    <row r="4724" spans="16:28" x14ac:dyDescent="0.25">
      <c r="P4724" s="244"/>
      <c r="Q4724" s="244"/>
      <c r="R4724" s="244"/>
      <c r="S4724" s="244"/>
      <c r="T4724" s="244"/>
      <c r="U4724" s="244"/>
      <c r="V4724" s="244"/>
      <c r="W4724" s="244"/>
      <c r="X4724" s="244"/>
      <c r="Y4724" s="244"/>
      <c r="Z4724" s="244"/>
      <c r="AA4724" s="244"/>
      <c r="AB4724" s="244"/>
    </row>
    <row r="4725" spans="16:28" x14ac:dyDescent="0.25">
      <c r="P4725" s="244"/>
      <c r="Q4725" s="244"/>
      <c r="R4725" s="244"/>
      <c r="S4725" s="244"/>
      <c r="T4725" s="244"/>
      <c r="U4725" s="244"/>
      <c r="V4725" s="244"/>
      <c r="W4725" s="244"/>
      <c r="X4725" s="244"/>
      <c r="Y4725" s="244"/>
      <c r="Z4725" s="244"/>
      <c r="AA4725" s="244"/>
      <c r="AB4725" s="244"/>
    </row>
    <row r="4726" spans="16:28" x14ac:dyDescent="0.25">
      <c r="P4726" s="244"/>
      <c r="Q4726" s="244"/>
      <c r="R4726" s="244"/>
      <c r="S4726" s="244"/>
      <c r="T4726" s="244"/>
      <c r="U4726" s="244"/>
      <c r="V4726" s="244"/>
      <c r="W4726" s="244"/>
      <c r="X4726" s="244"/>
      <c r="Y4726" s="244"/>
      <c r="Z4726" s="244"/>
      <c r="AA4726" s="244"/>
      <c r="AB4726" s="244"/>
    </row>
    <row r="4727" spans="16:28" x14ac:dyDescent="0.25">
      <c r="P4727" s="244"/>
      <c r="Q4727" s="244"/>
      <c r="R4727" s="244"/>
      <c r="S4727" s="244"/>
      <c r="T4727" s="244"/>
      <c r="U4727" s="244"/>
      <c r="V4727" s="244"/>
      <c r="W4727" s="244"/>
      <c r="X4727" s="244"/>
      <c r="Y4727" s="244"/>
      <c r="Z4727" s="244"/>
      <c r="AA4727" s="244"/>
      <c r="AB4727" s="244"/>
    </row>
    <row r="4728" spans="16:28" x14ac:dyDescent="0.25">
      <c r="P4728" s="244"/>
      <c r="Q4728" s="244"/>
      <c r="R4728" s="244"/>
      <c r="S4728" s="244"/>
      <c r="T4728" s="244"/>
      <c r="U4728" s="244"/>
      <c r="V4728" s="244"/>
      <c r="W4728" s="244"/>
      <c r="X4728" s="244"/>
      <c r="Y4728" s="244"/>
      <c r="Z4728" s="244"/>
      <c r="AA4728" s="244"/>
      <c r="AB4728" s="244"/>
    </row>
    <row r="4729" spans="16:28" x14ac:dyDescent="0.25">
      <c r="P4729" s="244"/>
      <c r="Q4729" s="244"/>
      <c r="R4729" s="244"/>
      <c r="S4729" s="244"/>
      <c r="T4729" s="244"/>
      <c r="U4729" s="244"/>
      <c r="V4729" s="244"/>
      <c r="W4729" s="244"/>
      <c r="X4729" s="244"/>
      <c r="Y4729" s="244"/>
      <c r="Z4729" s="244"/>
      <c r="AA4729" s="244"/>
      <c r="AB4729" s="244"/>
    </row>
    <row r="4730" spans="16:28" x14ac:dyDescent="0.25">
      <c r="P4730" s="244"/>
      <c r="Q4730" s="244"/>
      <c r="R4730" s="244"/>
      <c r="S4730" s="244"/>
      <c r="T4730" s="244"/>
      <c r="U4730" s="244"/>
      <c r="V4730" s="244"/>
      <c r="W4730" s="244"/>
      <c r="X4730" s="244"/>
      <c r="Y4730" s="244"/>
      <c r="Z4730" s="244"/>
      <c r="AA4730" s="244"/>
      <c r="AB4730" s="244"/>
    </row>
    <row r="4731" spans="16:28" x14ac:dyDescent="0.25">
      <c r="P4731" s="244"/>
      <c r="Q4731" s="244"/>
      <c r="R4731" s="244"/>
      <c r="S4731" s="244"/>
      <c r="T4731" s="244"/>
      <c r="U4731" s="244"/>
      <c r="V4731" s="244"/>
      <c r="W4731" s="244"/>
      <c r="X4731" s="244"/>
      <c r="Y4731" s="244"/>
      <c r="Z4731" s="244"/>
      <c r="AA4731" s="244"/>
      <c r="AB4731" s="244"/>
    </row>
    <row r="4732" spans="16:28" x14ac:dyDescent="0.25">
      <c r="P4732" s="244"/>
      <c r="Q4732" s="244"/>
      <c r="R4732" s="244"/>
      <c r="S4732" s="244"/>
      <c r="T4732" s="244"/>
      <c r="U4732" s="244"/>
      <c r="V4732" s="244"/>
      <c r="W4732" s="244"/>
      <c r="X4732" s="244"/>
      <c r="Y4732" s="244"/>
      <c r="Z4732" s="244"/>
      <c r="AA4732" s="244"/>
      <c r="AB4732" s="244"/>
    </row>
    <row r="4733" spans="16:28" x14ac:dyDescent="0.25">
      <c r="P4733" s="244"/>
      <c r="Q4733" s="244"/>
      <c r="R4733" s="244"/>
      <c r="S4733" s="244"/>
      <c r="T4733" s="244"/>
      <c r="U4733" s="244"/>
      <c r="V4733" s="244"/>
      <c r="W4733" s="244"/>
      <c r="X4733" s="244"/>
      <c r="Y4733" s="244"/>
      <c r="Z4733" s="244"/>
      <c r="AA4733" s="244"/>
      <c r="AB4733" s="244"/>
    </row>
    <row r="4734" spans="16:28" x14ac:dyDescent="0.25">
      <c r="P4734" s="244"/>
      <c r="Q4734" s="244"/>
      <c r="R4734" s="244"/>
      <c r="S4734" s="244"/>
      <c r="T4734" s="244"/>
      <c r="U4734" s="244"/>
      <c r="V4734" s="244"/>
      <c r="W4734" s="244"/>
      <c r="X4734" s="244"/>
      <c r="Y4734" s="244"/>
      <c r="Z4734" s="244"/>
      <c r="AA4734" s="244"/>
      <c r="AB4734" s="244"/>
    </row>
    <row r="4735" spans="16:28" x14ac:dyDescent="0.25">
      <c r="P4735" s="244"/>
      <c r="Q4735" s="244"/>
      <c r="R4735" s="244"/>
      <c r="S4735" s="244"/>
      <c r="T4735" s="244"/>
      <c r="U4735" s="244"/>
      <c r="V4735" s="244"/>
      <c r="W4735" s="244"/>
      <c r="X4735" s="244"/>
      <c r="Y4735" s="244"/>
      <c r="Z4735" s="244"/>
      <c r="AA4735" s="244"/>
      <c r="AB4735" s="244"/>
    </row>
    <row r="4736" spans="16:28" x14ac:dyDescent="0.25">
      <c r="P4736" s="244"/>
      <c r="Q4736" s="244"/>
      <c r="R4736" s="244"/>
      <c r="S4736" s="244"/>
      <c r="T4736" s="244"/>
      <c r="U4736" s="244"/>
      <c r="V4736" s="244"/>
      <c r="W4736" s="244"/>
      <c r="X4736" s="244"/>
      <c r="Y4736" s="244"/>
      <c r="Z4736" s="244"/>
      <c r="AA4736" s="244"/>
      <c r="AB4736" s="244"/>
    </row>
    <row r="4737" spans="16:28" x14ac:dyDescent="0.25">
      <c r="P4737" s="244"/>
      <c r="Q4737" s="244"/>
      <c r="R4737" s="244"/>
      <c r="S4737" s="244"/>
      <c r="T4737" s="244"/>
      <c r="U4737" s="244"/>
      <c r="V4737" s="244"/>
      <c r="W4737" s="244"/>
      <c r="X4737" s="244"/>
      <c r="Y4737" s="244"/>
      <c r="Z4737" s="244"/>
      <c r="AA4737" s="244"/>
      <c r="AB4737" s="244"/>
    </row>
    <row r="4738" spans="16:28" x14ac:dyDescent="0.25">
      <c r="P4738" s="244"/>
      <c r="Q4738" s="244"/>
      <c r="R4738" s="244"/>
      <c r="S4738" s="244"/>
      <c r="T4738" s="244"/>
      <c r="U4738" s="244"/>
      <c r="V4738" s="244"/>
      <c r="W4738" s="244"/>
      <c r="X4738" s="244"/>
      <c r="Y4738" s="244"/>
      <c r="Z4738" s="244"/>
      <c r="AA4738" s="244"/>
      <c r="AB4738" s="244"/>
    </row>
    <row r="4739" spans="16:28" x14ac:dyDescent="0.25">
      <c r="P4739" s="244"/>
      <c r="Q4739" s="244"/>
      <c r="R4739" s="244"/>
      <c r="S4739" s="244"/>
      <c r="T4739" s="244"/>
      <c r="U4739" s="244"/>
      <c r="V4739" s="244"/>
      <c r="W4739" s="244"/>
      <c r="X4739" s="244"/>
      <c r="Y4739" s="244"/>
      <c r="Z4739" s="244"/>
      <c r="AA4739" s="244"/>
      <c r="AB4739" s="244"/>
    </row>
    <row r="4740" spans="16:28" x14ac:dyDescent="0.25">
      <c r="P4740" s="244"/>
      <c r="Q4740" s="244"/>
      <c r="R4740" s="244"/>
      <c r="S4740" s="244"/>
      <c r="T4740" s="244"/>
      <c r="U4740" s="244"/>
      <c r="V4740" s="244"/>
      <c r="W4740" s="244"/>
      <c r="X4740" s="244"/>
      <c r="Y4740" s="244"/>
      <c r="Z4740" s="244"/>
      <c r="AA4740" s="244"/>
      <c r="AB4740" s="244"/>
    </row>
    <row r="4741" spans="16:28" x14ac:dyDescent="0.25">
      <c r="P4741" s="244"/>
      <c r="Q4741" s="244"/>
      <c r="R4741" s="244"/>
      <c r="S4741" s="244"/>
      <c r="T4741" s="244"/>
      <c r="U4741" s="244"/>
      <c r="V4741" s="244"/>
      <c r="W4741" s="244"/>
      <c r="X4741" s="244"/>
      <c r="Y4741" s="244"/>
      <c r="Z4741" s="244"/>
      <c r="AA4741" s="244"/>
      <c r="AB4741" s="244"/>
    </row>
    <row r="4742" spans="16:28" x14ac:dyDescent="0.25">
      <c r="P4742" s="244"/>
      <c r="Q4742" s="244"/>
      <c r="R4742" s="244"/>
      <c r="S4742" s="244"/>
      <c r="T4742" s="244"/>
      <c r="U4742" s="244"/>
      <c r="V4742" s="244"/>
      <c r="W4742" s="244"/>
      <c r="X4742" s="244"/>
      <c r="Y4742" s="244"/>
      <c r="Z4742" s="244"/>
      <c r="AA4742" s="244"/>
      <c r="AB4742" s="244"/>
    </row>
    <row r="4743" spans="16:28" x14ac:dyDescent="0.25">
      <c r="P4743" s="244"/>
      <c r="Q4743" s="244"/>
      <c r="R4743" s="244"/>
      <c r="S4743" s="244"/>
      <c r="T4743" s="244"/>
      <c r="U4743" s="244"/>
      <c r="V4743" s="244"/>
      <c r="W4743" s="244"/>
      <c r="X4743" s="244"/>
      <c r="Y4743" s="244"/>
      <c r="Z4743" s="244"/>
      <c r="AA4743" s="244"/>
      <c r="AB4743" s="244"/>
    </row>
    <row r="4744" spans="16:28" x14ac:dyDescent="0.25">
      <c r="P4744" s="244"/>
      <c r="Q4744" s="244"/>
      <c r="R4744" s="244"/>
      <c r="S4744" s="244"/>
      <c r="T4744" s="244"/>
      <c r="U4744" s="244"/>
      <c r="V4744" s="244"/>
      <c r="W4744" s="244"/>
      <c r="X4744" s="244"/>
      <c r="Y4744" s="244"/>
      <c r="Z4744" s="244"/>
      <c r="AA4744" s="244"/>
      <c r="AB4744" s="244"/>
    </row>
    <row r="4745" spans="16:28" x14ac:dyDescent="0.25">
      <c r="P4745" s="244"/>
      <c r="Q4745" s="244"/>
      <c r="R4745" s="244"/>
      <c r="S4745" s="244"/>
      <c r="T4745" s="244"/>
      <c r="U4745" s="244"/>
      <c r="V4745" s="244"/>
      <c r="W4745" s="244"/>
      <c r="X4745" s="244"/>
      <c r="Y4745" s="244"/>
      <c r="Z4745" s="244"/>
      <c r="AA4745" s="244"/>
      <c r="AB4745" s="244"/>
    </row>
    <row r="4746" spans="16:28" x14ac:dyDescent="0.25">
      <c r="P4746" s="244"/>
      <c r="Q4746" s="244"/>
      <c r="R4746" s="244"/>
      <c r="S4746" s="244"/>
      <c r="T4746" s="244"/>
      <c r="U4746" s="244"/>
      <c r="V4746" s="244"/>
      <c r="W4746" s="244"/>
      <c r="X4746" s="244"/>
      <c r="Y4746" s="244"/>
      <c r="Z4746" s="244"/>
      <c r="AA4746" s="244"/>
      <c r="AB4746" s="244"/>
    </row>
    <row r="4747" spans="16:28" x14ac:dyDescent="0.25">
      <c r="P4747" s="244"/>
      <c r="Q4747" s="244"/>
      <c r="R4747" s="244"/>
      <c r="S4747" s="244"/>
      <c r="T4747" s="244"/>
      <c r="U4747" s="244"/>
      <c r="V4747" s="244"/>
      <c r="W4747" s="244"/>
      <c r="X4747" s="244"/>
      <c r="Y4747" s="244"/>
      <c r="Z4747" s="244"/>
      <c r="AA4747" s="244"/>
      <c r="AB4747" s="244"/>
    </row>
    <row r="4748" spans="16:28" x14ac:dyDescent="0.25">
      <c r="P4748" s="244"/>
      <c r="Q4748" s="244"/>
      <c r="R4748" s="244"/>
      <c r="S4748" s="244"/>
      <c r="T4748" s="244"/>
      <c r="U4748" s="244"/>
      <c r="V4748" s="244"/>
      <c r="W4748" s="244"/>
      <c r="X4748" s="244"/>
      <c r="Y4748" s="244"/>
      <c r="Z4748" s="244"/>
      <c r="AA4748" s="244"/>
      <c r="AB4748" s="244"/>
    </row>
    <row r="4749" spans="16:28" x14ac:dyDescent="0.25">
      <c r="P4749" s="244"/>
      <c r="Q4749" s="244"/>
      <c r="R4749" s="244"/>
      <c r="S4749" s="244"/>
      <c r="T4749" s="244"/>
      <c r="U4749" s="244"/>
      <c r="V4749" s="244"/>
      <c r="W4749" s="244"/>
      <c r="X4749" s="244"/>
      <c r="Y4749" s="244"/>
      <c r="Z4749" s="244"/>
      <c r="AA4749" s="244"/>
      <c r="AB4749" s="244"/>
    </row>
    <row r="4750" spans="16:28" x14ac:dyDescent="0.25">
      <c r="P4750" s="244"/>
      <c r="Q4750" s="244"/>
      <c r="R4750" s="244"/>
      <c r="S4750" s="244"/>
      <c r="T4750" s="244"/>
      <c r="U4750" s="244"/>
      <c r="V4750" s="244"/>
      <c r="W4750" s="244"/>
      <c r="X4750" s="244"/>
      <c r="Y4750" s="244"/>
      <c r="Z4750" s="244"/>
      <c r="AA4750" s="244"/>
      <c r="AB4750" s="244"/>
    </row>
    <row r="4751" spans="16:28" x14ac:dyDescent="0.25">
      <c r="P4751" s="244"/>
      <c r="Q4751" s="244"/>
      <c r="R4751" s="244"/>
      <c r="S4751" s="244"/>
      <c r="T4751" s="244"/>
      <c r="U4751" s="244"/>
      <c r="V4751" s="244"/>
      <c r="W4751" s="244"/>
      <c r="X4751" s="244"/>
      <c r="Y4751" s="244"/>
      <c r="Z4751" s="244"/>
      <c r="AA4751" s="244"/>
      <c r="AB4751" s="244"/>
    </row>
    <row r="4752" spans="16:28" x14ac:dyDescent="0.25">
      <c r="P4752" s="244"/>
      <c r="Q4752" s="244"/>
      <c r="R4752" s="244"/>
      <c r="S4752" s="244"/>
      <c r="T4752" s="244"/>
      <c r="U4752" s="244"/>
      <c r="V4752" s="244"/>
      <c r="W4752" s="244"/>
      <c r="X4752" s="244"/>
      <c r="Y4752" s="244"/>
      <c r="Z4752" s="244"/>
      <c r="AA4752" s="244"/>
      <c r="AB4752" s="244"/>
    </row>
    <row r="4753" spans="16:28" x14ac:dyDescent="0.25">
      <c r="P4753" s="244"/>
      <c r="Q4753" s="244"/>
      <c r="R4753" s="244"/>
      <c r="S4753" s="244"/>
      <c r="T4753" s="244"/>
      <c r="U4753" s="244"/>
      <c r="V4753" s="244"/>
      <c r="W4753" s="244"/>
      <c r="X4753" s="244"/>
      <c r="Y4753" s="244"/>
      <c r="Z4753" s="244"/>
      <c r="AA4753" s="244"/>
      <c r="AB4753" s="244"/>
    </row>
    <row r="4754" spans="16:28" x14ac:dyDescent="0.25">
      <c r="P4754" s="244"/>
      <c r="Q4754" s="244"/>
      <c r="R4754" s="244"/>
      <c r="S4754" s="244"/>
      <c r="T4754" s="244"/>
      <c r="U4754" s="244"/>
      <c r="V4754" s="244"/>
      <c r="W4754" s="244"/>
      <c r="X4754" s="244"/>
      <c r="Y4754" s="244"/>
      <c r="Z4754" s="244"/>
      <c r="AA4754" s="244"/>
      <c r="AB4754" s="244"/>
    </row>
    <row r="4755" spans="16:28" x14ac:dyDescent="0.25">
      <c r="P4755" s="244"/>
      <c r="Q4755" s="244"/>
      <c r="R4755" s="244"/>
      <c r="S4755" s="244"/>
      <c r="T4755" s="244"/>
      <c r="U4755" s="244"/>
      <c r="V4755" s="244"/>
      <c r="W4755" s="244"/>
      <c r="X4755" s="244"/>
      <c r="Y4755" s="244"/>
      <c r="Z4755" s="244"/>
      <c r="AA4755" s="244"/>
      <c r="AB4755" s="244"/>
    </row>
    <row r="4756" spans="16:28" x14ac:dyDescent="0.25">
      <c r="P4756" s="244"/>
      <c r="Q4756" s="244"/>
      <c r="R4756" s="244"/>
      <c r="S4756" s="244"/>
      <c r="T4756" s="244"/>
      <c r="U4756" s="244"/>
      <c r="V4756" s="244"/>
      <c r="W4756" s="244"/>
      <c r="X4756" s="244"/>
      <c r="Y4756" s="244"/>
      <c r="Z4756" s="244"/>
      <c r="AA4756" s="244"/>
      <c r="AB4756" s="244"/>
    </row>
    <row r="4757" spans="16:28" x14ac:dyDescent="0.25">
      <c r="P4757" s="244"/>
      <c r="Q4757" s="244"/>
      <c r="R4757" s="244"/>
      <c r="S4757" s="244"/>
      <c r="T4757" s="244"/>
      <c r="U4757" s="244"/>
      <c r="V4757" s="244"/>
      <c r="W4757" s="244"/>
      <c r="X4757" s="244"/>
      <c r="Y4757" s="244"/>
      <c r="Z4757" s="244"/>
      <c r="AA4757" s="244"/>
      <c r="AB4757" s="244"/>
    </row>
    <row r="4758" spans="16:28" x14ac:dyDescent="0.25">
      <c r="P4758" s="244"/>
      <c r="Q4758" s="244"/>
      <c r="R4758" s="244"/>
      <c r="S4758" s="244"/>
      <c r="T4758" s="244"/>
      <c r="U4758" s="244"/>
      <c r="V4758" s="244"/>
      <c r="W4758" s="244"/>
      <c r="X4758" s="244"/>
      <c r="Y4758" s="244"/>
      <c r="Z4758" s="244"/>
      <c r="AA4758" s="244"/>
      <c r="AB4758" s="244"/>
    </row>
    <row r="4759" spans="16:28" x14ac:dyDescent="0.25">
      <c r="P4759" s="244"/>
      <c r="Q4759" s="244"/>
      <c r="R4759" s="244"/>
      <c r="S4759" s="244"/>
      <c r="T4759" s="244"/>
      <c r="U4759" s="244"/>
      <c r="V4759" s="244"/>
      <c r="W4759" s="244"/>
      <c r="X4759" s="244"/>
      <c r="Y4759" s="244"/>
      <c r="Z4759" s="244"/>
      <c r="AA4759" s="244"/>
      <c r="AB4759" s="244"/>
    </row>
    <row r="4760" spans="16:28" x14ac:dyDescent="0.25">
      <c r="P4760" s="244"/>
      <c r="Q4760" s="244"/>
      <c r="R4760" s="244"/>
      <c r="S4760" s="244"/>
      <c r="T4760" s="244"/>
      <c r="U4760" s="244"/>
      <c r="V4760" s="244"/>
      <c r="W4760" s="244"/>
      <c r="X4760" s="244"/>
      <c r="Y4760" s="244"/>
      <c r="Z4760" s="244"/>
      <c r="AA4760" s="244"/>
      <c r="AB4760" s="244"/>
    </row>
    <row r="4761" spans="16:28" x14ac:dyDescent="0.25">
      <c r="P4761" s="244"/>
      <c r="Q4761" s="244"/>
      <c r="R4761" s="244"/>
      <c r="S4761" s="244"/>
      <c r="T4761" s="244"/>
      <c r="U4761" s="244"/>
      <c r="V4761" s="244"/>
      <c r="W4761" s="244"/>
      <c r="X4761" s="244"/>
      <c r="Y4761" s="244"/>
      <c r="Z4761" s="244"/>
      <c r="AA4761" s="244"/>
      <c r="AB4761" s="244"/>
    </row>
    <row r="4762" spans="16:28" x14ac:dyDescent="0.25">
      <c r="P4762" s="244"/>
      <c r="Q4762" s="244"/>
      <c r="R4762" s="244"/>
      <c r="S4762" s="244"/>
      <c r="T4762" s="244"/>
      <c r="U4762" s="244"/>
      <c r="V4762" s="244"/>
      <c r="W4762" s="244"/>
      <c r="X4762" s="244"/>
      <c r="Y4762" s="244"/>
      <c r="Z4762" s="244"/>
      <c r="AA4762" s="244"/>
      <c r="AB4762" s="244"/>
    </row>
    <row r="4763" spans="16:28" x14ac:dyDescent="0.25">
      <c r="P4763" s="244"/>
      <c r="Q4763" s="244"/>
      <c r="R4763" s="244"/>
      <c r="S4763" s="244"/>
      <c r="T4763" s="244"/>
      <c r="U4763" s="244"/>
      <c r="V4763" s="244"/>
      <c r="W4763" s="244"/>
      <c r="X4763" s="244"/>
      <c r="Y4763" s="244"/>
      <c r="Z4763" s="244"/>
      <c r="AA4763" s="244"/>
      <c r="AB4763" s="244"/>
    </row>
    <row r="4764" spans="16:28" x14ac:dyDescent="0.25">
      <c r="P4764" s="244"/>
      <c r="Q4764" s="244"/>
      <c r="R4764" s="244"/>
      <c r="S4764" s="244"/>
      <c r="T4764" s="244"/>
      <c r="U4764" s="244"/>
      <c r="V4764" s="244"/>
      <c r="W4764" s="244"/>
      <c r="X4764" s="244"/>
      <c r="Y4764" s="244"/>
      <c r="Z4764" s="244"/>
      <c r="AA4764" s="244"/>
      <c r="AB4764" s="244"/>
    </row>
    <row r="4765" spans="16:28" x14ac:dyDescent="0.25">
      <c r="P4765" s="244"/>
      <c r="Q4765" s="244"/>
      <c r="R4765" s="244"/>
      <c r="S4765" s="244"/>
      <c r="T4765" s="244"/>
      <c r="U4765" s="244"/>
      <c r="V4765" s="244"/>
      <c r="W4765" s="244"/>
      <c r="X4765" s="244"/>
      <c r="Y4765" s="244"/>
      <c r="Z4765" s="244"/>
      <c r="AA4765" s="244"/>
      <c r="AB4765" s="244"/>
    </row>
    <row r="4766" spans="16:28" x14ac:dyDescent="0.25">
      <c r="P4766" s="244"/>
      <c r="Q4766" s="244"/>
      <c r="R4766" s="244"/>
      <c r="S4766" s="244"/>
      <c r="T4766" s="244"/>
      <c r="U4766" s="244"/>
      <c r="V4766" s="244"/>
      <c r="W4766" s="244"/>
      <c r="X4766" s="244"/>
      <c r="Y4766" s="244"/>
      <c r="Z4766" s="244"/>
      <c r="AA4766" s="244"/>
      <c r="AB4766" s="244"/>
    </row>
    <row r="4767" spans="16:28" x14ac:dyDescent="0.25">
      <c r="P4767" s="244"/>
      <c r="Q4767" s="244"/>
      <c r="R4767" s="244"/>
      <c r="S4767" s="244"/>
      <c r="T4767" s="244"/>
      <c r="U4767" s="244"/>
      <c r="V4767" s="244"/>
      <c r="W4767" s="244"/>
      <c r="X4767" s="244"/>
      <c r="Y4767" s="244"/>
      <c r="Z4767" s="244"/>
      <c r="AA4767" s="244"/>
      <c r="AB4767" s="244"/>
    </row>
    <row r="4768" spans="16:28" x14ac:dyDescent="0.25">
      <c r="P4768" s="244"/>
      <c r="Q4768" s="244"/>
      <c r="R4768" s="244"/>
      <c r="S4768" s="244"/>
      <c r="T4768" s="244"/>
      <c r="U4768" s="244"/>
      <c r="V4768" s="244"/>
      <c r="W4768" s="244"/>
      <c r="X4768" s="244"/>
      <c r="Y4768" s="244"/>
      <c r="Z4768" s="244"/>
      <c r="AA4768" s="244"/>
      <c r="AB4768" s="244"/>
    </row>
    <row r="4769" spans="16:28" x14ac:dyDescent="0.25">
      <c r="P4769" s="244"/>
      <c r="Q4769" s="244"/>
      <c r="R4769" s="244"/>
      <c r="S4769" s="244"/>
      <c r="T4769" s="244"/>
      <c r="U4769" s="244"/>
      <c r="V4769" s="244"/>
      <c r="W4769" s="244"/>
      <c r="X4769" s="244"/>
      <c r="Y4769" s="244"/>
      <c r="Z4769" s="244"/>
      <c r="AA4769" s="244"/>
      <c r="AB4769" s="244"/>
    </row>
    <row r="4770" spans="16:28" x14ac:dyDescent="0.25">
      <c r="P4770" s="244"/>
      <c r="Q4770" s="244"/>
      <c r="R4770" s="244"/>
      <c r="S4770" s="244"/>
      <c r="T4770" s="244"/>
      <c r="U4770" s="244"/>
      <c r="V4770" s="244"/>
      <c r="W4770" s="244"/>
      <c r="X4770" s="244"/>
      <c r="Y4770" s="244"/>
      <c r="Z4770" s="244"/>
      <c r="AA4770" s="244"/>
      <c r="AB4770" s="244"/>
    </row>
    <row r="4771" spans="16:28" x14ac:dyDescent="0.25">
      <c r="P4771" s="244"/>
      <c r="Q4771" s="244"/>
      <c r="R4771" s="244"/>
      <c r="S4771" s="244"/>
      <c r="T4771" s="244"/>
      <c r="U4771" s="244"/>
      <c r="V4771" s="244"/>
      <c r="W4771" s="244"/>
      <c r="X4771" s="244"/>
      <c r="Y4771" s="244"/>
      <c r="Z4771" s="244"/>
      <c r="AA4771" s="244"/>
      <c r="AB4771" s="244"/>
    </row>
    <row r="4772" spans="16:28" x14ac:dyDescent="0.25">
      <c r="P4772" s="244"/>
      <c r="Q4772" s="244"/>
      <c r="R4772" s="244"/>
      <c r="S4772" s="244"/>
      <c r="T4772" s="244"/>
      <c r="U4772" s="244"/>
      <c r="V4772" s="244"/>
      <c r="W4772" s="244"/>
      <c r="X4772" s="244"/>
      <c r="Y4772" s="244"/>
      <c r="Z4772" s="244"/>
      <c r="AA4772" s="244"/>
      <c r="AB4772" s="244"/>
    </row>
    <row r="4773" spans="16:28" x14ac:dyDescent="0.25">
      <c r="P4773" s="244"/>
      <c r="Q4773" s="244"/>
      <c r="R4773" s="244"/>
      <c r="S4773" s="244"/>
      <c r="T4773" s="244"/>
      <c r="U4773" s="244"/>
      <c r="V4773" s="244"/>
      <c r="W4773" s="244"/>
      <c r="X4773" s="244"/>
      <c r="Y4773" s="244"/>
      <c r="Z4773" s="244"/>
      <c r="AA4773" s="244"/>
      <c r="AB4773" s="244"/>
    </row>
    <row r="4774" spans="16:28" x14ac:dyDescent="0.25">
      <c r="P4774" s="244"/>
      <c r="Q4774" s="244"/>
      <c r="R4774" s="244"/>
      <c r="S4774" s="244"/>
      <c r="T4774" s="244"/>
      <c r="U4774" s="244"/>
      <c r="V4774" s="244"/>
      <c r="W4774" s="244"/>
      <c r="X4774" s="244"/>
      <c r="Y4774" s="244"/>
      <c r="Z4774" s="244"/>
      <c r="AA4774" s="244"/>
      <c r="AB4774" s="244"/>
    </row>
    <row r="4775" spans="16:28" x14ac:dyDescent="0.25">
      <c r="P4775" s="244"/>
      <c r="Q4775" s="244"/>
      <c r="R4775" s="244"/>
      <c r="S4775" s="244"/>
      <c r="T4775" s="244"/>
      <c r="U4775" s="244"/>
      <c r="V4775" s="244"/>
      <c r="W4775" s="244"/>
      <c r="X4775" s="244"/>
      <c r="Y4775" s="244"/>
      <c r="Z4775" s="244"/>
      <c r="AA4775" s="244"/>
      <c r="AB4775" s="244"/>
    </row>
    <row r="4776" spans="16:28" x14ac:dyDescent="0.25">
      <c r="P4776" s="244"/>
      <c r="Q4776" s="244"/>
      <c r="R4776" s="244"/>
      <c r="S4776" s="244"/>
      <c r="T4776" s="244"/>
      <c r="U4776" s="244"/>
      <c r="V4776" s="244"/>
      <c r="W4776" s="244"/>
      <c r="X4776" s="244"/>
      <c r="Y4776" s="244"/>
      <c r="Z4776" s="244"/>
      <c r="AA4776" s="244"/>
      <c r="AB4776" s="244"/>
    </row>
    <row r="4777" spans="16:28" x14ac:dyDescent="0.25">
      <c r="P4777" s="244"/>
      <c r="Q4777" s="244"/>
      <c r="R4777" s="244"/>
      <c r="S4777" s="244"/>
      <c r="T4777" s="244"/>
      <c r="U4777" s="244"/>
      <c r="V4777" s="244"/>
      <c r="W4777" s="244"/>
      <c r="X4777" s="244"/>
      <c r="Y4777" s="244"/>
      <c r="Z4777" s="244"/>
      <c r="AA4777" s="244"/>
      <c r="AB4777" s="244"/>
    </row>
    <row r="4778" spans="16:28" x14ac:dyDescent="0.25">
      <c r="P4778" s="244"/>
      <c r="Q4778" s="244"/>
      <c r="R4778" s="244"/>
      <c r="S4778" s="244"/>
      <c r="T4778" s="244"/>
      <c r="U4778" s="244"/>
      <c r="V4778" s="244"/>
      <c r="W4778" s="244"/>
      <c r="X4778" s="244"/>
      <c r="Y4778" s="244"/>
      <c r="Z4778" s="244"/>
      <c r="AA4778" s="244"/>
      <c r="AB4778" s="244"/>
    </row>
    <row r="4779" spans="16:28" x14ac:dyDescent="0.25">
      <c r="P4779" s="244"/>
      <c r="Q4779" s="244"/>
      <c r="R4779" s="244"/>
      <c r="S4779" s="244"/>
      <c r="T4779" s="244"/>
      <c r="U4779" s="244"/>
      <c r="V4779" s="244"/>
      <c r="W4779" s="244"/>
      <c r="X4779" s="244"/>
      <c r="Y4779" s="244"/>
      <c r="Z4779" s="244"/>
      <c r="AA4779" s="244"/>
      <c r="AB4779" s="244"/>
    </row>
    <row r="4780" spans="16:28" x14ac:dyDescent="0.25">
      <c r="P4780" s="244"/>
      <c r="Q4780" s="244"/>
      <c r="R4780" s="244"/>
      <c r="S4780" s="244"/>
      <c r="T4780" s="244"/>
      <c r="U4780" s="244"/>
      <c r="V4780" s="244"/>
      <c r="W4780" s="244"/>
      <c r="X4780" s="244"/>
      <c r="Y4780" s="244"/>
      <c r="Z4780" s="244"/>
      <c r="AA4780" s="244"/>
      <c r="AB4780" s="244"/>
    </row>
    <row r="4781" spans="16:28" x14ac:dyDescent="0.25">
      <c r="P4781" s="244"/>
      <c r="Q4781" s="244"/>
      <c r="R4781" s="244"/>
      <c r="S4781" s="244"/>
      <c r="T4781" s="244"/>
      <c r="U4781" s="244"/>
      <c r="V4781" s="244"/>
      <c r="W4781" s="244"/>
      <c r="X4781" s="244"/>
      <c r="Y4781" s="244"/>
      <c r="Z4781" s="244"/>
      <c r="AA4781" s="244"/>
      <c r="AB4781" s="244"/>
    </row>
    <row r="4782" spans="16:28" x14ac:dyDescent="0.25">
      <c r="P4782" s="244"/>
      <c r="Q4782" s="244"/>
      <c r="R4782" s="244"/>
      <c r="S4782" s="244"/>
      <c r="T4782" s="244"/>
      <c r="U4782" s="244"/>
      <c r="V4782" s="244"/>
      <c r="W4782" s="244"/>
      <c r="X4782" s="244"/>
      <c r="Y4782" s="244"/>
      <c r="Z4782" s="244"/>
      <c r="AA4782" s="244"/>
      <c r="AB4782" s="244"/>
    </row>
    <row r="4783" spans="16:28" x14ac:dyDescent="0.25">
      <c r="P4783" s="244"/>
      <c r="Q4783" s="244"/>
      <c r="R4783" s="244"/>
      <c r="S4783" s="244"/>
      <c r="T4783" s="244"/>
      <c r="U4783" s="244"/>
      <c r="V4783" s="244"/>
      <c r="W4783" s="244"/>
      <c r="X4783" s="244"/>
      <c r="Y4783" s="244"/>
      <c r="Z4783" s="244"/>
      <c r="AA4783" s="244"/>
      <c r="AB4783" s="244"/>
    </row>
    <row r="4784" spans="16:28" x14ac:dyDescent="0.25">
      <c r="P4784" s="244"/>
      <c r="Q4784" s="244"/>
      <c r="R4784" s="244"/>
      <c r="S4784" s="244"/>
      <c r="T4784" s="244"/>
      <c r="U4784" s="244"/>
      <c r="V4784" s="244"/>
      <c r="W4784" s="244"/>
      <c r="X4784" s="244"/>
      <c r="Y4784" s="244"/>
      <c r="Z4784" s="244"/>
      <c r="AA4784" s="244"/>
      <c r="AB4784" s="244"/>
    </row>
    <row r="4785" spans="16:28" x14ac:dyDescent="0.25">
      <c r="P4785" s="244"/>
      <c r="Q4785" s="244"/>
      <c r="R4785" s="244"/>
      <c r="S4785" s="244"/>
      <c r="T4785" s="244"/>
      <c r="U4785" s="244"/>
      <c r="V4785" s="244"/>
      <c r="W4785" s="244"/>
      <c r="X4785" s="244"/>
      <c r="Y4785" s="244"/>
      <c r="Z4785" s="244"/>
      <c r="AA4785" s="244"/>
      <c r="AB4785" s="244"/>
    </row>
    <row r="4786" spans="16:28" x14ac:dyDescent="0.25">
      <c r="P4786" s="244"/>
      <c r="Q4786" s="244"/>
      <c r="R4786" s="244"/>
      <c r="S4786" s="244"/>
      <c r="T4786" s="244"/>
      <c r="U4786" s="244"/>
      <c r="V4786" s="244"/>
      <c r="W4786" s="244"/>
      <c r="X4786" s="244"/>
      <c r="Y4786" s="244"/>
      <c r="Z4786" s="244"/>
      <c r="AA4786" s="244"/>
      <c r="AB4786" s="244"/>
    </row>
    <row r="4787" spans="16:28" x14ac:dyDescent="0.25">
      <c r="P4787" s="244"/>
      <c r="Q4787" s="244"/>
      <c r="R4787" s="244"/>
      <c r="S4787" s="244"/>
      <c r="T4787" s="244"/>
      <c r="U4787" s="244"/>
      <c r="V4787" s="244"/>
      <c r="W4787" s="244"/>
      <c r="X4787" s="244"/>
      <c r="Y4787" s="244"/>
      <c r="Z4787" s="244"/>
      <c r="AA4787" s="244"/>
      <c r="AB4787" s="244"/>
    </row>
    <row r="4788" spans="16:28" x14ac:dyDescent="0.25">
      <c r="P4788" s="244"/>
      <c r="Q4788" s="244"/>
      <c r="R4788" s="244"/>
      <c r="S4788" s="244"/>
      <c r="T4788" s="244"/>
      <c r="U4788" s="244"/>
      <c r="V4788" s="244"/>
      <c r="W4788" s="244"/>
      <c r="X4788" s="244"/>
      <c r="Y4788" s="244"/>
      <c r="Z4788" s="244"/>
      <c r="AA4788" s="244"/>
      <c r="AB4788" s="244"/>
    </row>
    <row r="4789" spans="16:28" x14ac:dyDescent="0.25">
      <c r="P4789" s="244"/>
      <c r="Q4789" s="244"/>
      <c r="R4789" s="244"/>
      <c r="S4789" s="244"/>
      <c r="T4789" s="244"/>
      <c r="U4789" s="244"/>
      <c r="V4789" s="244"/>
      <c r="W4789" s="244"/>
      <c r="X4789" s="244"/>
      <c r="Y4789" s="244"/>
      <c r="Z4789" s="244"/>
      <c r="AA4789" s="244"/>
      <c r="AB4789" s="244"/>
    </row>
    <row r="4790" spans="16:28" x14ac:dyDescent="0.25">
      <c r="P4790" s="244"/>
      <c r="Q4790" s="244"/>
      <c r="R4790" s="244"/>
      <c r="S4790" s="244"/>
      <c r="T4790" s="244"/>
      <c r="U4790" s="244"/>
      <c r="V4790" s="244"/>
      <c r="W4790" s="244"/>
      <c r="X4790" s="244"/>
      <c r="Y4790" s="244"/>
      <c r="Z4790" s="244"/>
      <c r="AA4790" s="244"/>
      <c r="AB4790" s="244"/>
    </row>
    <row r="4791" spans="16:28" x14ac:dyDescent="0.25">
      <c r="P4791" s="244"/>
      <c r="Q4791" s="244"/>
      <c r="R4791" s="244"/>
      <c r="S4791" s="244"/>
      <c r="T4791" s="244"/>
      <c r="U4791" s="244"/>
      <c r="V4791" s="244"/>
      <c r="W4791" s="244"/>
      <c r="X4791" s="244"/>
      <c r="Y4791" s="244"/>
      <c r="Z4791" s="244"/>
      <c r="AA4791" s="244"/>
      <c r="AB4791" s="244"/>
    </row>
    <row r="4792" spans="16:28" x14ac:dyDescent="0.25">
      <c r="P4792" s="244"/>
      <c r="Q4792" s="244"/>
      <c r="R4792" s="244"/>
      <c r="S4792" s="244"/>
      <c r="T4792" s="244"/>
      <c r="U4792" s="244"/>
      <c r="V4792" s="244"/>
      <c r="W4792" s="244"/>
      <c r="X4792" s="244"/>
      <c r="Y4792" s="244"/>
      <c r="Z4792" s="244"/>
      <c r="AA4792" s="244"/>
      <c r="AB4792" s="244"/>
    </row>
    <row r="4793" spans="16:28" x14ac:dyDescent="0.25">
      <c r="P4793" s="244"/>
      <c r="Q4793" s="244"/>
      <c r="R4793" s="244"/>
      <c r="S4793" s="244"/>
      <c r="T4793" s="244"/>
      <c r="U4793" s="244"/>
      <c r="V4793" s="244"/>
      <c r="W4793" s="244"/>
      <c r="X4793" s="244"/>
      <c r="Y4793" s="244"/>
      <c r="Z4793" s="244"/>
      <c r="AA4793" s="244"/>
      <c r="AB4793" s="244"/>
    </row>
    <row r="4794" spans="16:28" x14ac:dyDescent="0.25">
      <c r="P4794" s="244"/>
      <c r="Q4794" s="244"/>
      <c r="R4794" s="244"/>
      <c r="S4794" s="244"/>
      <c r="T4794" s="244"/>
      <c r="U4794" s="244"/>
      <c r="V4794" s="244"/>
      <c r="W4794" s="244"/>
      <c r="X4794" s="244"/>
      <c r="Y4794" s="244"/>
      <c r="Z4794" s="244"/>
      <c r="AA4794" s="244"/>
      <c r="AB4794" s="244"/>
    </row>
    <row r="4795" spans="16:28" x14ac:dyDescent="0.25">
      <c r="P4795" s="244"/>
      <c r="Q4795" s="244"/>
      <c r="R4795" s="244"/>
      <c r="S4795" s="244"/>
      <c r="T4795" s="244"/>
      <c r="U4795" s="244"/>
      <c r="V4795" s="244"/>
      <c r="W4795" s="244"/>
      <c r="X4795" s="244"/>
      <c r="Y4795" s="244"/>
      <c r="Z4795" s="244"/>
      <c r="AA4795" s="244"/>
      <c r="AB4795" s="244"/>
    </row>
    <row r="4796" spans="16:28" x14ac:dyDescent="0.25">
      <c r="P4796" s="244"/>
      <c r="Q4796" s="244"/>
      <c r="R4796" s="244"/>
      <c r="S4796" s="244"/>
      <c r="T4796" s="244"/>
      <c r="U4796" s="244"/>
      <c r="V4796" s="244"/>
      <c r="W4796" s="244"/>
      <c r="X4796" s="244"/>
      <c r="Y4796" s="244"/>
      <c r="Z4796" s="244"/>
      <c r="AA4796" s="244"/>
      <c r="AB4796" s="244"/>
    </row>
    <row r="4797" spans="16:28" x14ac:dyDescent="0.25">
      <c r="P4797" s="244"/>
      <c r="Q4797" s="244"/>
      <c r="R4797" s="244"/>
      <c r="S4797" s="244"/>
      <c r="T4797" s="244"/>
      <c r="U4797" s="244"/>
      <c r="V4797" s="244"/>
      <c r="W4797" s="244"/>
      <c r="X4797" s="244"/>
      <c r="Y4797" s="244"/>
      <c r="Z4797" s="244"/>
      <c r="AA4797" s="244"/>
      <c r="AB4797" s="244"/>
    </row>
    <row r="4798" spans="16:28" x14ac:dyDescent="0.25">
      <c r="P4798" s="244"/>
      <c r="Q4798" s="244"/>
      <c r="R4798" s="244"/>
      <c r="S4798" s="244"/>
      <c r="T4798" s="244"/>
      <c r="U4798" s="244"/>
      <c r="V4798" s="244"/>
      <c r="W4798" s="244"/>
      <c r="X4798" s="244"/>
      <c r="Y4798" s="244"/>
      <c r="Z4798" s="244"/>
      <c r="AA4798" s="244"/>
      <c r="AB4798" s="244"/>
    </row>
    <row r="4799" spans="16:28" x14ac:dyDescent="0.25">
      <c r="P4799" s="244"/>
      <c r="Q4799" s="244"/>
      <c r="R4799" s="244"/>
      <c r="S4799" s="244"/>
      <c r="T4799" s="244"/>
      <c r="U4799" s="244"/>
      <c r="V4799" s="244"/>
      <c r="W4799" s="244"/>
      <c r="X4799" s="244"/>
      <c r="Y4799" s="244"/>
      <c r="Z4799" s="244"/>
      <c r="AA4799" s="244"/>
      <c r="AB4799" s="244"/>
    </row>
    <row r="4800" spans="16:28" x14ac:dyDescent="0.25">
      <c r="P4800" s="244"/>
      <c r="Q4800" s="244"/>
      <c r="R4800" s="244"/>
      <c r="S4800" s="244"/>
      <c r="T4800" s="244"/>
      <c r="U4800" s="244"/>
      <c r="V4800" s="244"/>
      <c r="W4800" s="244"/>
      <c r="X4800" s="244"/>
      <c r="Y4800" s="244"/>
      <c r="Z4800" s="244"/>
      <c r="AA4800" s="244"/>
      <c r="AB4800" s="244"/>
    </row>
    <row r="4801" spans="16:28" x14ac:dyDescent="0.25">
      <c r="P4801" s="244"/>
      <c r="Q4801" s="244"/>
      <c r="R4801" s="244"/>
      <c r="S4801" s="244"/>
      <c r="T4801" s="244"/>
      <c r="U4801" s="244"/>
      <c r="V4801" s="244"/>
      <c r="W4801" s="244"/>
      <c r="X4801" s="244"/>
      <c r="Y4801" s="244"/>
      <c r="Z4801" s="244"/>
      <c r="AA4801" s="244"/>
      <c r="AB4801" s="244"/>
    </row>
    <row r="4802" spans="16:28" x14ac:dyDescent="0.25">
      <c r="P4802" s="244"/>
      <c r="Q4802" s="244"/>
      <c r="R4802" s="244"/>
      <c r="S4802" s="244"/>
      <c r="T4802" s="244"/>
      <c r="U4802" s="244"/>
      <c r="V4802" s="244"/>
      <c r="W4802" s="244"/>
      <c r="X4802" s="244"/>
      <c r="Y4802" s="244"/>
      <c r="Z4802" s="244"/>
      <c r="AA4802" s="244"/>
      <c r="AB4802" s="244"/>
    </row>
    <row r="4803" spans="16:28" x14ac:dyDescent="0.25">
      <c r="P4803" s="244"/>
      <c r="Q4803" s="244"/>
      <c r="R4803" s="244"/>
      <c r="S4803" s="244"/>
      <c r="T4803" s="244"/>
      <c r="U4803" s="244"/>
      <c r="V4803" s="244"/>
      <c r="W4803" s="244"/>
      <c r="X4803" s="244"/>
      <c r="Y4803" s="244"/>
      <c r="Z4803" s="244"/>
      <c r="AA4803" s="244"/>
      <c r="AB4803" s="244"/>
    </row>
    <row r="4804" spans="16:28" x14ac:dyDescent="0.25">
      <c r="P4804" s="244"/>
      <c r="Q4804" s="244"/>
      <c r="R4804" s="244"/>
      <c r="S4804" s="244"/>
      <c r="T4804" s="244"/>
      <c r="U4804" s="244"/>
      <c r="V4804" s="244"/>
      <c r="W4804" s="244"/>
      <c r="X4804" s="244"/>
      <c r="Y4804" s="244"/>
      <c r="Z4804" s="244"/>
      <c r="AA4804" s="244"/>
      <c r="AB4804" s="244"/>
    </row>
    <row r="4805" spans="16:28" x14ac:dyDescent="0.25">
      <c r="P4805" s="244"/>
      <c r="Q4805" s="244"/>
      <c r="R4805" s="244"/>
      <c r="S4805" s="244"/>
      <c r="T4805" s="244"/>
      <c r="U4805" s="244"/>
      <c r="V4805" s="244"/>
      <c r="W4805" s="244"/>
      <c r="X4805" s="244"/>
      <c r="Y4805" s="244"/>
      <c r="Z4805" s="244"/>
      <c r="AA4805" s="244"/>
      <c r="AB4805" s="244"/>
    </row>
    <row r="4806" spans="16:28" x14ac:dyDescent="0.25">
      <c r="P4806" s="244"/>
      <c r="Q4806" s="244"/>
      <c r="R4806" s="244"/>
      <c r="S4806" s="244"/>
      <c r="T4806" s="244"/>
      <c r="U4806" s="244"/>
      <c r="V4806" s="244"/>
      <c r="W4806" s="244"/>
      <c r="X4806" s="244"/>
      <c r="Y4806" s="244"/>
      <c r="Z4806" s="244"/>
      <c r="AA4806" s="244"/>
      <c r="AB4806" s="244"/>
    </row>
    <row r="4807" spans="16:28" x14ac:dyDescent="0.25">
      <c r="P4807" s="244"/>
      <c r="Q4807" s="244"/>
      <c r="R4807" s="244"/>
      <c r="S4807" s="244"/>
      <c r="T4807" s="244"/>
      <c r="U4807" s="244"/>
      <c r="V4807" s="244"/>
      <c r="W4807" s="244"/>
      <c r="X4807" s="244"/>
      <c r="Y4807" s="244"/>
      <c r="Z4807" s="244"/>
      <c r="AA4807" s="244"/>
      <c r="AB4807" s="244"/>
    </row>
    <row r="4808" spans="16:28" x14ac:dyDescent="0.25">
      <c r="P4808" s="244"/>
      <c r="Q4808" s="244"/>
      <c r="R4808" s="244"/>
      <c r="S4808" s="244"/>
      <c r="T4808" s="244"/>
      <c r="U4808" s="244"/>
      <c r="V4808" s="244"/>
      <c r="W4808" s="244"/>
      <c r="X4808" s="244"/>
      <c r="Y4808" s="244"/>
      <c r="Z4808" s="244"/>
      <c r="AA4808" s="244"/>
      <c r="AB4808" s="244"/>
    </row>
    <row r="4809" spans="16:28" x14ac:dyDescent="0.25">
      <c r="P4809" s="244"/>
      <c r="Q4809" s="244"/>
      <c r="R4809" s="244"/>
      <c r="S4809" s="244"/>
      <c r="T4809" s="244"/>
      <c r="U4809" s="244"/>
      <c r="V4809" s="244"/>
      <c r="W4809" s="244"/>
      <c r="X4809" s="244"/>
      <c r="Y4809" s="244"/>
      <c r="Z4809" s="244"/>
      <c r="AA4809" s="244"/>
      <c r="AB4809" s="244"/>
    </row>
    <row r="4810" spans="16:28" x14ac:dyDescent="0.25">
      <c r="P4810" s="244"/>
      <c r="Q4810" s="244"/>
      <c r="R4810" s="244"/>
      <c r="S4810" s="244"/>
      <c r="T4810" s="244"/>
      <c r="U4810" s="244"/>
      <c r="V4810" s="244"/>
      <c r="W4810" s="244"/>
      <c r="X4810" s="244"/>
      <c r="Y4810" s="244"/>
      <c r="Z4810" s="244"/>
      <c r="AA4810" s="244"/>
      <c r="AB4810" s="244"/>
    </row>
    <row r="4811" spans="16:28" x14ac:dyDescent="0.25">
      <c r="P4811" s="244"/>
      <c r="Q4811" s="244"/>
      <c r="R4811" s="244"/>
      <c r="S4811" s="244"/>
      <c r="T4811" s="244"/>
      <c r="U4811" s="244"/>
      <c r="V4811" s="244"/>
      <c r="W4811" s="244"/>
      <c r="X4811" s="244"/>
      <c r="Y4811" s="244"/>
      <c r="Z4811" s="244"/>
      <c r="AA4811" s="244"/>
      <c r="AB4811" s="244"/>
    </row>
    <row r="4812" spans="16:28" x14ac:dyDescent="0.25">
      <c r="P4812" s="244"/>
      <c r="Q4812" s="244"/>
      <c r="R4812" s="244"/>
      <c r="S4812" s="244"/>
      <c r="T4812" s="244"/>
      <c r="U4812" s="244"/>
      <c r="V4812" s="244"/>
      <c r="W4812" s="244"/>
      <c r="X4812" s="244"/>
      <c r="Y4812" s="244"/>
      <c r="Z4812" s="244"/>
      <c r="AA4812" s="244"/>
      <c r="AB4812" s="244"/>
    </row>
    <row r="4813" spans="16:28" x14ac:dyDescent="0.25">
      <c r="P4813" s="244"/>
      <c r="Q4813" s="244"/>
      <c r="R4813" s="244"/>
      <c r="S4813" s="244"/>
      <c r="T4813" s="244"/>
      <c r="U4813" s="244"/>
      <c r="V4813" s="244"/>
      <c r="W4813" s="244"/>
      <c r="X4813" s="244"/>
      <c r="Y4813" s="244"/>
      <c r="Z4813" s="244"/>
      <c r="AA4813" s="244"/>
      <c r="AB4813" s="244"/>
    </row>
    <row r="4814" spans="16:28" x14ac:dyDescent="0.25">
      <c r="P4814" s="244"/>
      <c r="Q4814" s="244"/>
      <c r="R4814" s="244"/>
      <c r="S4814" s="244"/>
      <c r="T4814" s="244"/>
      <c r="U4814" s="244"/>
      <c r="V4814" s="244"/>
      <c r="W4814" s="244"/>
      <c r="X4814" s="244"/>
      <c r="Y4814" s="244"/>
      <c r="Z4814" s="244"/>
      <c r="AA4814" s="244"/>
      <c r="AB4814" s="244"/>
    </row>
    <row r="4815" spans="16:28" x14ac:dyDescent="0.25">
      <c r="P4815" s="244"/>
      <c r="Q4815" s="244"/>
      <c r="R4815" s="244"/>
      <c r="S4815" s="244"/>
      <c r="T4815" s="244"/>
      <c r="U4815" s="244"/>
      <c r="V4815" s="244"/>
      <c r="W4815" s="244"/>
      <c r="X4815" s="244"/>
      <c r="Y4815" s="244"/>
      <c r="Z4815" s="244"/>
      <c r="AA4815" s="244"/>
      <c r="AB4815" s="244"/>
    </row>
    <row r="4816" spans="16:28" x14ac:dyDescent="0.25">
      <c r="P4816" s="244"/>
      <c r="Q4816" s="244"/>
      <c r="R4816" s="244"/>
      <c r="S4816" s="244"/>
      <c r="T4816" s="244"/>
      <c r="U4816" s="244"/>
      <c r="V4816" s="244"/>
      <c r="W4816" s="244"/>
      <c r="X4816" s="244"/>
      <c r="Y4816" s="244"/>
      <c r="Z4816" s="244"/>
      <c r="AA4816" s="244"/>
      <c r="AB4816" s="244"/>
    </row>
    <row r="4817" spans="16:28" x14ac:dyDescent="0.25">
      <c r="P4817" s="244"/>
      <c r="Q4817" s="244"/>
      <c r="R4817" s="244"/>
      <c r="S4817" s="244"/>
      <c r="T4817" s="244"/>
      <c r="U4817" s="244"/>
      <c r="V4817" s="244"/>
      <c r="W4817" s="244"/>
      <c r="X4817" s="244"/>
      <c r="Y4817" s="244"/>
      <c r="Z4817" s="244"/>
      <c r="AA4817" s="244"/>
      <c r="AB4817" s="244"/>
    </row>
    <row r="4818" spans="16:28" x14ac:dyDescent="0.25">
      <c r="P4818" s="244"/>
      <c r="Q4818" s="244"/>
      <c r="R4818" s="244"/>
      <c r="S4818" s="244"/>
      <c r="T4818" s="244"/>
      <c r="U4818" s="244"/>
      <c r="V4818" s="244"/>
      <c r="W4818" s="244"/>
      <c r="X4818" s="244"/>
      <c r="Y4818" s="244"/>
      <c r="Z4818" s="244"/>
      <c r="AA4818" s="244"/>
      <c r="AB4818" s="244"/>
    </row>
    <row r="4819" spans="16:28" x14ac:dyDescent="0.25">
      <c r="P4819" s="244"/>
      <c r="Q4819" s="244"/>
      <c r="R4819" s="244"/>
      <c r="S4819" s="244"/>
      <c r="T4819" s="244"/>
      <c r="U4819" s="244"/>
      <c r="V4819" s="244"/>
      <c r="W4819" s="244"/>
      <c r="X4819" s="244"/>
      <c r="Y4819" s="244"/>
      <c r="Z4819" s="244"/>
      <c r="AA4819" s="244"/>
      <c r="AB4819" s="244"/>
    </row>
    <row r="4820" spans="16:28" x14ac:dyDescent="0.25">
      <c r="P4820" s="244"/>
      <c r="Q4820" s="244"/>
      <c r="R4820" s="244"/>
      <c r="S4820" s="244"/>
      <c r="T4820" s="244"/>
      <c r="U4820" s="244"/>
      <c r="V4820" s="244"/>
      <c r="W4820" s="244"/>
      <c r="X4820" s="244"/>
      <c r="Y4820" s="244"/>
      <c r="Z4820" s="244"/>
      <c r="AA4820" s="244"/>
      <c r="AB4820" s="244"/>
    </row>
    <row r="4821" spans="16:28" x14ac:dyDescent="0.25">
      <c r="P4821" s="244"/>
      <c r="Q4821" s="244"/>
      <c r="R4821" s="244"/>
      <c r="S4821" s="244"/>
      <c r="T4821" s="244"/>
      <c r="U4821" s="244"/>
      <c r="V4821" s="244"/>
      <c r="W4821" s="244"/>
      <c r="X4821" s="244"/>
      <c r="Y4821" s="244"/>
      <c r="Z4821" s="244"/>
      <c r="AA4821" s="244"/>
      <c r="AB4821" s="244"/>
    </row>
    <row r="4822" spans="16:28" x14ac:dyDescent="0.25">
      <c r="P4822" s="244"/>
      <c r="Q4822" s="244"/>
      <c r="R4822" s="244"/>
      <c r="S4822" s="244"/>
      <c r="T4822" s="244"/>
      <c r="U4822" s="244"/>
      <c r="V4822" s="244"/>
      <c r="W4822" s="244"/>
      <c r="X4822" s="244"/>
      <c r="Y4822" s="244"/>
      <c r="Z4822" s="244"/>
      <c r="AA4822" s="244"/>
      <c r="AB4822" s="244"/>
    </row>
    <row r="4823" spans="16:28" x14ac:dyDescent="0.25">
      <c r="P4823" s="244"/>
      <c r="Q4823" s="244"/>
      <c r="R4823" s="244"/>
      <c r="S4823" s="244"/>
      <c r="T4823" s="244"/>
      <c r="U4823" s="244"/>
      <c r="V4823" s="244"/>
      <c r="W4823" s="244"/>
      <c r="X4823" s="244"/>
      <c r="Y4823" s="244"/>
      <c r="Z4823" s="244"/>
      <c r="AA4823" s="244"/>
      <c r="AB4823" s="244"/>
    </row>
    <row r="4824" spans="16:28" x14ac:dyDescent="0.25">
      <c r="P4824" s="244"/>
      <c r="Q4824" s="244"/>
      <c r="R4824" s="244"/>
      <c r="S4824" s="244"/>
      <c r="T4824" s="244"/>
      <c r="U4824" s="244"/>
      <c r="V4824" s="244"/>
      <c r="W4824" s="244"/>
      <c r="X4824" s="244"/>
      <c r="Y4824" s="244"/>
      <c r="Z4824" s="244"/>
      <c r="AA4824" s="244"/>
      <c r="AB4824" s="244"/>
    </row>
    <row r="4825" spans="16:28" x14ac:dyDescent="0.25">
      <c r="P4825" s="244"/>
      <c r="Q4825" s="244"/>
      <c r="R4825" s="244"/>
      <c r="S4825" s="244"/>
      <c r="T4825" s="244"/>
      <c r="U4825" s="244"/>
      <c r="V4825" s="244"/>
      <c r="W4825" s="244"/>
      <c r="X4825" s="244"/>
      <c r="Y4825" s="244"/>
      <c r="Z4825" s="244"/>
      <c r="AA4825" s="244"/>
      <c r="AB4825" s="244"/>
    </row>
    <row r="4826" spans="16:28" x14ac:dyDescent="0.25">
      <c r="P4826" s="244"/>
      <c r="Q4826" s="244"/>
      <c r="R4826" s="244"/>
      <c r="S4826" s="244"/>
      <c r="T4826" s="244"/>
      <c r="U4826" s="244"/>
      <c r="V4826" s="244"/>
      <c r="W4826" s="244"/>
      <c r="X4826" s="244"/>
      <c r="Y4826" s="244"/>
      <c r="Z4826" s="244"/>
      <c r="AA4826" s="244"/>
      <c r="AB4826" s="244"/>
    </row>
    <row r="4827" spans="16:28" x14ac:dyDescent="0.25">
      <c r="P4827" s="244"/>
      <c r="Q4827" s="244"/>
      <c r="R4827" s="244"/>
      <c r="S4827" s="244"/>
      <c r="T4827" s="244"/>
      <c r="U4827" s="244"/>
      <c r="V4827" s="244"/>
      <c r="W4827" s="244"/>
      <c r="X4827" s="244"/>
      <c r="Y4827" s="244"/>
      <c r="Z4827" s="244"/>
      <c r="AA4827" s="244"/>
      <c r="AB4827" s="244"/>
    </row>
    <row r="4828" spans="16:28" x14ac:dyDescent="0.25">
      <c r="P4828" s="244"/>
      <c r="Q4828" s="244"/>
      <c r="R4828" s="244"/>
      <c r="S4828" s="244"/>
      <c r="T4828" s="244"/>
      <c r="U4828" s="244"/>
      <c r="V4828" s="244"/>
      <c r="W4828" s="244"/>
      <c r="X4828" s="244"/>
      <c r="Y4828" s="244"/>
      <c r="Z4828" s="244"/>
      <c r="AA4828" s="244"/>
      <c r="AB4828" s="244"/>
    </row>
    <row r="4829" spans="16:28" x14ac:dyDescent="0.25">
      <c r="P4829" s="244"/>
      <c r="Q4829" s="244"/>
      <c r="R4829" s="244"/>
      <c r="S4829" s="244"/>
      <c r="T4829" s="244"/>
      <c r="U4829" s="244"/>
      <c r="V4829" s="244"/>
      <c r="W4829" s="244"/>
      <c r="X4829" s="244"/>
      <c r="Y4829" s="244"/>
      <c r="Z4829" s="244"/>
      <c r="AA4829" s="244"/>
      <c r="AB4829" s="244"/>
    </row>
    <row r="4830" spans="16:28" x14ac:dyDescent="0.25">
      <c r="P4830" s="244"/>
      <c r="Q4830" s="244"/>
      <c r="R4830" s="244"/>
      <c r="S4830" s="244"/>
      <c r="T4830" s="244"/>
      <c r="U4830" s="244"/>
      <c r="V4830" s="244"/>
      <c r="W4830" s="244"/>
      <c r="X4830" s="244"/>
      <c r="Y4830" s="244"/>
      <c r="Z4830" s="244"/>
      <c r="AA4830" s="244"/>
      <c r="AB4830" s="244"/>
    </row>
    <row r="4831" spans="16:28" x14ac:dyDescent="0.25">
      <c r="P4831" s="244"/>
      <c r="Q4831" s="244"/>
      <c r="R4831" s="244"/>
      <c r="S4831" s="244"/>
      <c r="T4831" s="244"/>
      <c r="U4831" s="244"/>
      <c r="V4831" s="244"/>
      <c r="W4831" s="244"/>
      <c r="X4831" s="244"/>
      <c r="Y4831" s="244"/>
      <c r="Z4831" s="244"/>
      <c r="AA4831" s="244"/>
      <c r="AB4831" s="244"/>
    </row>
    <row r="4832" spans="16:28" x14ac:dyDescent="0.25">
      <c r="P4832" s="244"/>
      <c r="Q4832" s="244"/>
      <c r="R4832" s="244"/>
      <c r="S4832" s="244"/>
      <c r="T4832" s="244"/>
      <c r="U4832" s="244"/>
      <c r="V4832" s="244"/>
      <c r="W4832" s="244"/>
      <c r="X4832" s="244"/>
      <c r="Y4832" s="244"/>
      <c r="Z4832" s="244"/>
      <c r="AA4832" s="244"/>
      <c r="AB4832" s="244"/>
    </row>
    <row r="4833" spans="16:28" x14ac:dyDescent="0.25">
      <c r="P4833" s="244"/>
      <c r="Q4833" s="244"/>
      <c r="R4833" s="244"/>
      <c r="S4833" s="244"/>
      <c r="T4833" s="244"/>
      <c r="U4833" s="244"/>
      <c r="V4833" s="244"/>
      <c r="W4833" s="244"/>
      <c r="X4833" s="244"/>
      <c r="Y4833" s="244"/>
      <c r="Z4833" s="244"/>
      <c r="AA4833" s="244"/>
      <c r="AB4833" s="244"/>
    </row>
    <row r="4834" spans="16:28" x14ac:dyDescent="0.25">
      <c r="P4834" s="244"/>
      <c r="Q4834" s="244"/>
      <c r="R4834" s="244"/>
      <c r="S4834" s="244"/>
      <c r="T4834" s="244"/>
      <c r="U4834" s="244"/>
      <c r="V4834" s="244"/>
      <c r="W4834" s="244"/>
      <c r="X4834" s="244"/>
      <c r="Y4834" s="244"/>
      <c r="Z4834" s="244"/>
      <c r="AA4834" s="244"/>
      <c r="AB4834" s="244"/>
    </row>
    <row r="4835" spans="16:28" x14ac:dyDescent="0.25">
      <c r="P4835" s="244"/>
      <c r="Q4835" s="244"/>
      <c r="R4835" s="244"/>
      <c r="S4835" s="244"/>
      <c r="T4835" s="244"/>
      <c r="U4835" s="244"/>
      <c r="V4835" s="244"/>
      <c r="W4835" s="244"/>
      <c r="X4835" s="244"/>
      <c r="Y4835" s="244"/>
      <c r="Z4835" s="244"/>
      <c r="AA4835" s="244"/>
      <c r="AB4835" s="244"/>
    </row>
    <row r="4836" spans="16:28" x14ac:dyDescent="0.25">
      <c r="P4836" s="244"/>
      <c r="Q4836" s="244"/>
      <c r="R4836" s="244"/>
      <c r="S4836" s="244"/>
      <c r="T4836" s="244"/>
      <c r="U4836" s="244"/>
      <c r="V4836" s="244"/>
      <c r="W4836" s="244"/>
      <c r="X4836" s="244"/>
      <c r="Y4836" s="244"/>
      <c r="Z4836" s="244"/>
      <c r="AA4836" s="244"/>
      <c r="AB4836" s="244"/>
    </row>
    <row r="4837" spans="16:28" x14ac:dyDescent="0.25">
      <c r="P4837" s="244"/>
      <c r="Q4837" s="244"/>
      <c r="R4837" s="244"/>
      <c r="S4837" s="244"/>
      <c r="T4837" s="244"/>
      <c r="U4837" s="244"/>
      <c r="V4837" s="244"/>
      <c r="W4837" s="244"/>
      <c r="X4837" s="244"/>
      <c r="Y4837" s="244"/>
      <c r="Z4837" s="244"/>
      <c r="AA4837" s="244"/>
      <c r="AB4837" s="244"/>
    </row>
    <row r="4838" spans="16:28" x14ac:dyDescent="0.25">
      <c r="P4838" s="244"/>
      <c r="Q4838" s="244"/>
      <c r="R4838" s="244"/>
      <c r="S4838" s="244"/>
      <c r="T4838" s="244"/>
      <c r="U4838" s="244"/>
      <c r="V4838" s="244"/>
      <c r="W4838" s="244"/>
      <c r="X4838" s="244"/>
      <c r="Y4838" s="244"/>
      <c r="Z4838" s="244"/>
      <c r="AA4838" s="244"/>
      <c r="AB4838" s="244"/>
    </row>
    <row r="4839" spans="16:28" x14ac:dyDescent="0.25">
      <c r="P4839" s="244"/>
      <c r="Q4839" s="244"/>
      <c r="R4839" s="244"/>
      <c r="S4839" s="244"/>
      <c r="T4839" s="244"/>
      <c r="U4839" s="244"/>
      <c r="V4839" s="244"/>
      <c r="W4839" s="244"/>
      <c r="X4839" s="244"/>
      <c r="Y4839" s="244"/>
      <c r="Z4839" s="244"/>
      <c r="AA4839" s="244"/>
      <c r="AB4839" s="244"/>
    </row>
    <row r="4840" spans="16:28" x14ac:dyDescent="0.25">
      <c r="P4840" s="244"/>
      <c r="Q4840" s="244"/>
      <c r="R4840" s="244"/>
      <c r="S4840" s="244"/>
      <c r="T4840" s="244"/>
      <c r="U4840" s="244"/>
      <c r="V4840" s="244"/>
      <c r="W4840" s="244"/>
      <c r="X4840" s="244"/>
      <c r="Y4840" s="244"/>
      <c r="Z4840" s="244"/>
      <c r="AA4840" s="244"/>
      <c r="AB4840" s="244"/>
    </row>
    <row r="4841" spans="16:28" x14ac:dyDescent="0.25">
      <c r="P4841" s="244"/>
      <c r="Q4841" s="244"/>
      <c r="R4841" s="244"/>
      <c r="S4841" s="244"/>
      <c r="T4841" s="244"/>
      <c r="U4841" s="244"/>
      <c r="V4841" s="244"/>
      <c r="W4841" s="244"/>
      <c r="X4841" s="244"/>
      <c r="Y4841" s="244"/>
      <c r="Z4841" s="244"/>
      <c r="AA4841" s="244"/>
      <c r="AB4841" s="244"/>
    </row>
    <row r="4842" spans="16:28" x14ac:dyDescent="0.25">
      <c r="P4842" s="244"/>
      <c r="Q4842" s="244"/>
      <c r="R4842" s="244"/>
      <c r="S4842" s="244"/>
      <c r="T4842" s="244"/>
      <c r="U4842" s="244"/>
      <c r="V4842" s="244"/>
      <c r="W4842" s="244"/>
      <c r="X4842" s="244"/>
      <c r="Y4842" s="244"/>
      <c r="Z4842" s="244"/>
      <c r="AA4842" s="244"/>
      <c r="AB4842" s="244"/>
    </row>
    <row r="4843" spans="16:28" x14ac:dyDescent="0.25">
      <c r="P4843" s="244"/>
      <c r="Q4843" s="244"/>
      <c r="R4843" s="244"/>
      <c r="S4843" s="244"/>
      <c r="T4843" s="244"/>
      <c r="U4843" s="244"/>
      <c r="V4843" s="244"/>
      <c r="W4843" s="244"/>
      <c r="X4843" s="244"/>
      <c r="Y4843" s="244"/>
      <c r="Z4843" s="244"/>
      <c r="AA4843" s="244"/>
      <c r="AB4843" s="244"/>
    </row>
    <row r="4844" spans="16:28" x14ac:dyDescent="0.25">
      <c r="P4844" s="244"/>
      <c r="Q4844" s="244"/>
      <c r="R4844" s="244"/>
      <c r="S4844" s="244"/>
      <c r="T4844" s="244"/>
      <c r="U4844" s="244"/>
      <c r="V4844" s="244"/>
      <c r="W4844" s="244"/>
      <c r="X4844" s="244"/>
      <c r="Y4844" s="244"/>
      <c r="Z4844" s="244"/>
      <c r="AA4844" s="244"/>
      <c r="AB4844" s="244"/>
    </row>
    <row r="4845" spans="16:28" x14ac:dyDescent="0.25">
      <c r="P4845" s="244"/>
      <c r="Q4845" s="244"/>
      <c r="R4845" s="244"/>
      <c r="S4845" s="244"/>
      <c r="T4845" s="244"/>
      <c r="U4845" s="244"/>
      <c r="V4845" s="244"/>
      <c r="W4845" s="244"/>
      <c r="X4845" s="244"/>
      <c r="Y4845" s="244"/>
      <c r="Z4845" s="244"/>
      <c r="AA4845" s="244"/>
      <c r="AB4845" s="244"/>
    </row>
    <row r="4846" spans="16:28" x14ac:dyDescent="0.25">
      <c r="P4846" s="244"/>
      <c r="Q4846" s="244"/>
      <c r="R4846" s="244"/>
      <c r="S4846" s="244"/>
      <c r="T4846" s="244"/>
      <c r="U4846" s="244"/>
      <c r="V4846" s="244"/>
      <c r="W4846" s="244"/>
      <c r="X4846" s="244"/>
      <c r="Y4846" s="244"/>
      <c r="Z4846" s="244"/>
      <c r="AA4846" s="244"/>
      <c r="AB4846" s="244"/>
    </row>
    <row r="4847" spans="16:28" x14ac:dyDescent="0.25">
      <c r="P4847" s="244"/>
      <c r="Q4847" s="244"/>
      <c r="R4847" s="244"/>
      <c r="S4847" s="244"/>
      <c r="T4847" s="244"/>
      <c r="U4847" s="244"/>
      <c r="V4847" s="244"/>
      <c r="W4847" s="244"/>
      <c r="X4847" s="244"/>
      <c r="Y4847" s="244"/>
      <c r="Z4847" s="244"/>
      <c r="AA4847" s="244"/>
      <c r="AB4847" s="244"/>
    </row>
    <row r="4848" spans="16:28" x14ac:dyDescent="0.25">
      <c r="P4848" s="244"/>
      <c r="Q4848" s="244"/>
      <c r="R4848" s="244"/>
      <c r="S4848" s="244"/>
      <c r="T4848" s="244"/>
      <c r="U4848" s="244"/>
      <c r="V4848" s="244"/>
      <c r="W4848" s="244"/>
      <c r="X4848" s="244"/>
      <c r="Y4848" s="244"/>
      <c r="Z4848" s="244"/>
      <c r="AA4848" s="244"/>
      <c r="AB4848" s="244"/>
    </row>
    <row r="4849" spans="16:28" x14ac:dyDescent="0.25">
      <c r="P4849" s="244"/>
      <c r="Q4849" s="244"/>
      <c r="R4849" s="244"/>
      <c r="S4849" s="244"/>
      <c r="T4849" s="244"/>
      <c r="U4849" s="244"/>
      <c r="V4849" s="244"/>
      <c r="W4849" s="244"/>
      <c r="X4849" s="244"/>
      <c r="Y4849" s="244"/>
      <c r="Z4849" s="244"/>
      <c r="AA4849" s="244"/>
      <c r="AB4849" s="244"/>
    </row>
    <row r="4850" spans="16:28" x14ac:dyDescent="0.25">
      <c r="P4850" s="244"/>
      <c r="Q4850" s="244"/>
      <c r="R4850" s="244"/>
      <c r="S4850" s="244"/>
      <c r="T4850" s="244"/>
      <c r="U4850" s="244"/>
      <c r="V4850" s="244"/>
      <c r="W4850" s="244"/>
      <c r="X4850" s="244"/>
      <c r="Y4850" s="244"/>
      <c r="Z4850" s="244"/>
      <c r="AA4850" s="244"/>
      <c r="AB4850" s="244"/>
    </row>
    <row r="4851" spans="16:28" x14ac:dyDescent="0.25">
      <c r="P4851" s="244"/>
      <c r="Q4851" s="244"/>
      <c r="R4851" s="244"/>
      <c r="S4851" s="244"/>
      <c r="T4851" s="244"/>
      <c r="U4851" s="244"/>
      <c r="V4851" s="244"/>
      <c r="W4851" s="244"/>
      <c r="X4851" s="244"/>
      <c r="Y4851" s="244"/>
      <c r="Z4851" s="244"/>
      <c r="AA4851" s="244"/>
      <c r="AB4851" s="244"/>
    </row>
    <row r="4852" spans="16:28" x14ac:dyDescent="0.25">
      <c r="P4852" s="244"/>
      <c r="Q4852" s="244"/>
      <c r="R4852" s="244"/>
      <c r="S4852" s="244"/>
      <c r="T4852" s="244"/>
      <c r="U4852" s="244"/>
      <c r="V4852" s="244"/>
      <c r="W4852" s="244"/>
      <c r="X4852" s="244"/>
      <c r="Y4852" s="244"/>
      <c r="Z4852" s="244"/>
      <c r="AA4852" s="244"/>
      <c r="AB4852" s="244"/>
    </row>
    <row r="4853" spans="16:28" x14ac:dyDescent="0.25">
      <c r="P4853" s="244"/>
      <c r="Q4853" s="244"/>
      <c r="R4853" s="244"/>
      <c r="S4853" s="244"/>
      <c r="T4853" s="244"/>
      <c r="U4853" s="244"/>
      <c r="V4853" s="244"/>
      <c r="W4853" s="244"/>
      <c r="X4853" s="244"/>
      <c r="Y4853" s="244"/>
      <c r="Z4853" s="244"/>
      <c r="AA4853" s="244"/>
      <c r="AB4853" s="244"/>
    </row>
    <row r="4854" spans="16:28" x14ac:dyDescent="0.25">
      <c r="P4854" s="244"/>
      <c r="Q4854" s="244"/>
      <c r="R4854" s="244"/>
      <c r="S4854" s="244"/>
      <c r="T4854" s="244"/>
      <c r="U4854" s="244"/>
      <c r="V4854" s="244"/>
      <c r="W4854" s="244"/>
      <c r="X4854" s="244"/>
      <c r="Y4854" s="244"/>
      <c r="Z4854" s="244"/>
      <c r="AA4854" s="244"/>
      <c r="AB4854" s="244"/>
    </row>
    <row r="4855" spans="16:28" x14ac:dyDescent="0.25">
      <c r="P4855" s="244"/>
      <c r="Q4855" s="244"/>
      <c r="R4855" s="244"/>
      <c r="S4855" s="244"/>
      <c r="T4855" s="244"/>
      <c r="U4855" s="244"/>
      <c r="V4855" s="244"/>
      <c r="W4855" s="244"/>
      <c r="X4855" s="244"/>
      <c r="Y4855" s="244"/>
      <c r="Z4855" s="244"/>
      <c r="AA4855" s="244"/>
      <c r="AB4855" s="244"/>
    </row>
    <row r="4856" spans="16:28" x14ac:dyDescent="0.25">
      <c r="P4856" s="244"/>
      <c r="Q4856" s="244"/>
      <c r="R4856" s="244"/>
      <c r="S4856" s="244"/>
      <c r="T4856" s="244"/>
      <c r="U4856" s="244"/>
      <c r="V4856" s="244"/>
      <c r="W4856" s="244"/>
      <c r="X4856" s="244"/>
      <c r="Y4856" s="244"/>
      <c r="Z4856" s="244"/>
      <c r="AA4856" s="244"/>
      <c r="AB4856" s="244"/>
    </row>
    <row r="4857" spans="16:28" x14ac:dyDescent="0.25">
      <c r="P4857" s="244"/>
      <c r="Q4857" s="244"/>
      <c r="R4857" s="244"/>
      <c r="S4857" s="244"/>
      <c r="T4857" s="244"/>
      <c r="U4857" s="244"/>
      <c r="V4857" s="244"/>
      <c r="W4857" s="244"/>
      <c r="X4857" s="244"/>
      <c r="Y4857" s="244"/>
      <c r="Z4857" s="244"/>
      <c r="AA4857" s="244"/>
      <c r="AB4857" s="244"/>
    </row>
    <row r="4858" spans="16:28" x14ac:dyDescent="0.25">
      <c r="P4858" s="244"/>
      <c r="Q4858" s="244"/>
      <c r="R4858" s="244"/>
      <c r="S4858" s="244"/>
      <c r="T4858" s="244"/>
      <c r="U4858" s="244"/>
      <c r="V4858" s="244"/>
      <c r="W4858" s="244"/>
      <c r="X4858" s="244"/>
      <c r="Y4858" s="244"/>
      <c r="Z4858" s="244"/>
      <c r="AA4858" s="244"/>
      <c r="AB4858" s="244"/>
    </row>
    <row r="4859" spans="16:28" x14ac:dyDescent="0.25">
      <c r="P4859" s="244"/>
      <c r="Q4859" s="244"/>
      <c r="R4859" s="244"/>
      <c r="S4859" s="244"/>
      <c r="T4859" s="244"/>
      <c r="U4859" s="244"/>
      <c r="V4859" s="244"/>
      <c r="W4859" s="244"/>
      <c r="X4859" s="244"/>
      <c r="Y4859" s="244"/>
      <c r="Z4859" s="244"/>
      <c r="AA4859" s="244"/>
      <c r="AB4859" s="244"/>
    </row>
    <row r="4860" spans="16:28" x14ac:dyDescent="0.25">
      <c r="P4860" s="244"/>
      <c r="Q4860" s="244"/>
      <c r="R4860" s="244"/>
      <c r="S4860" s="244"/>
      <c r="T4860" s="244"/>
      <c r="U4860" s="244"/>
      <c r="V4860" s="244"/>
      <c r="W4860" s="244"/>
      <c r="X4860" s="244"/>
      <c r="Y4860" s="244"/>
      <c r="Z4860" s="244"/>
      <c r="AA4860" s="244"/>
      <c r="AB4860" s="244"/>
    </row>
    <row r="4861" spans="16:28" x14ac:dyDescent="0.25">
      <c r="P4861" s="244"/>
      <c r="Q4861" s="244"/>
      <c r="R4861" s="244"/>
      <c r="S4861" s="244"/>
      <c r="T4861" s="244"/>
      <c r="U4861" s="244"/>
      <c r="V4861" s="244"/>
      <c r="W4861" s="244"/>
      <c r="X4861" s="244"/>
      <c r="Y4861" s="244"/>
      <c r="Z4861" s="244"/>
      <c r="AA4861" s="244"/>
      <c r="AB4861" s="244"/>
    </row>
    <row r="4862" spans="16:28" x14ac:dyDescent="0.25">
      <c r="P4862" s="244"/>
      <c r="Q4862" s="244"/>
      <c r="R4862" s="244"/>
      <c r="S4862" s="244"/>
      <c r="T4862" s="244"/>
      <c r="U4862" s="244"/>
      <c r="V4862" s="244"/>
      <c r="W4862" s="244"/>
      <c r="X4862" s="244"/>
      <c r="Y4862" s="244"/>
      <c r="Z4862" s="244"/>
      <c r="AA4862" s="244"/>
      <c r="AB4862" s="244"/>
    </row>
    <row r="4863" spans="16:28" x14ac:dyDescent="0.25">
      <c r="P4863" s="244"/>
      <c r="Q4863" s="244"/>
      <c r="R4863" s="244"/>
      <c r="S4863" s="244"/>
      <c r="T4863" s="244"/>
      <c r="U4863" s="244"/>
      <c r="V4863" s="244"/>
      <c r="W4863" s="244"/>
      <c r="X4863" s="244"/>
      <c r="Y4863" s="244"/>
      <c r="Z4863" s="244"/>
      <c r="AA4863" s="244"/>
      <c r="AB4863" s="244"/>
    </row>
    <row r="4864" spans="16:28" x14ac:dyDescent="0.25">
      <c r="P4864" s="244"/>
      <c r="Q4864" s="244"/>
      <c r="R4864" s="244"/>
      <c r="S4864" s="244"/>
      <c r="T4864" s="244"/>
      <c r="U4864" s="244"/>
      <c r="V4864" s="244"/>
      <c r="W4864" s="244"/>
      <c r="X4864" s="244"/>
      <c r="Y4864" s="244"/>
      <c r="Z4864" s="244"/>
      <c r="AA4864" s="244"/>
      <c r="AB4864" s="244"/>
    </row>
    <row r="4865" spans="16:28" x14ac:dyDescent="0.25">
      <c r="P4865" s="244"/>
      <c r="Q4865" s="244"/>
      <c r="R4865" s="244"/>
      <c r="S4865" s="244"/>
      <c r="T4865" s="244"/>
      <c r="U4865" s="244"/>
      <c r="V4865" s="244"/>
      <c r="W4865" s="244"/>
      <c r="X4865" s="244"/>
      <c r="Y4865" s="244"/>
      <c r="Z4865" s="244"/>
      <c r="AA4865" s="244"/>
      <c r="AB4865" s="244"/>
    </row>
    <row r="4866" spans="16:28" x14ac:dyDescent="0.25">
      <c r="P4866" s="244"/>
      <c r="Q4866" s="244"/>
      <c r="R4866" s="244"/>
      <c r="S4866" s="244"/>
      <c r="T4866" s="244"/>
      <c r="U4866" s="244"/>
      <c r="V4866" s="244"/>
      <c r="W4866" s="244"/>
      <c r="X4866" s="244"/>
      <c r="Y4866" s="244"/>
      <c r="Z4866" s="244"/>
      <c r="AA4866" s="244"/>
      <c r="AB4866" s="244"/>
    </row>
    <row r="4867" spans="16:28" x14ac:dyDescent="0.25">
      <c r="P4867" s="244"/>
      <c r="Q4867" s="244"/>
      <c r="R4867" s="244"/>
      <c r="S4867" s="244"/>
      <c r="T4867" s="244"/>
      <c r="U4867" s="244"/>
      <c r="V4867" s="244"/>
      <c r="W4867" s="244"/>
      <c r="X4867" s="244"/>
      <c r="Y4867" s="244"/>
      <c r="Z4867" s="244"/>
      <c r="AA4867" s="244"/>
      <c r="AB4867" s="244"/>
    </row>
    <row r="4868" spans="16:28" x14ac:dyDescent="0.25">
      <c r="P4868" s="244"/>
      <c r="Q4868" s="244"/>
      <c r="R4868" s="244"/>
      <c r="S4868" s="244"/>
      <c r="T4868" s="244"/>
      <c r="U4868" s="244"/>
      <c r="V4868" s="244"/>
      <c r="W4868" s="244"/>
      <c r="X4868" s="244"/>
      <c r="Y4868" s="244"/>
      <c r="Z4868" s="244"/>
      <c r="AA4868" s="244"/>
      <c r="AB4868" s="244"/>
    </row>
    <row r="4869" spans="16:28" x14ac:dyDescent="0.25">
      <c r="P4869" s="244"/>
      <c r="Q4869" s="244"/>
      <c r="R4869" s="244"/>
      <c r="S4869" s="244"/>
      <c r="T4869" s="244"/>
      <c r="U4869" s="244"/>
      <c r="V4869" s="244"/>
      <c r="W4869" s="244"/>
      <c r="X4869" s="244"/>
      <c r="Y4869" s="244"/>
      <c r="Z4869" s="244"/>
      <c r="AA4869" s="244"/>
      <c r="AB4869" s="244"/>
    </row>
    <row r="4870" spans="16:28" x14ac:dyDescent="0.25">
      <c r="P4870" s="244"/>
      <c r="Q4870" s="244"/>
      <c r="R4870" s="244"/>
      <c r="S4870" s="244"/>
      <c r="T4870" s="244"/>
      <c r="U4870" s="244"/>
      <c r="V4870" s="244"/>
      <c r="W4870" s="244"/>
      <c r="X4870" s="244"/>
      <c r="Y4870" s="244"/>
      <c r="Z4870" s="244"/>
      <c r="AA4870" s="244"/>
      <c r="AB4870" s="244"/>
    </row>
    <row r="4871" spans="16:28" x14ac:dyDescent="0.25">
      <c r="P4871" s="244"/>
      <c r="Q4871" s="244"/>
      <c r="R4871" s="244"/>
      <c r="S4871" s="244"/>
      <c r="T4871" s="244"/>
      <c r="U4871" s="244"/>
      <c r="V4871" s="244"/>
      <c r="W4871" s="244"/>
      <c r="X4871" s="244"/>
      <c r="Y4871" s="244"/>
      <c r="Z4871" s="244"/>
      <c r="AA4871" s="244"/>
      <c r="AB4871" s="244"/>
    </row>
    <row r="4872" spans="16:28" x14ac:dyDescent="0.25">
      <c r="P4872" s="244"/>
      <c r="Q4872" s="244"/>
      <c r="R4872" s="244"/>
      <c r="S4872" s="244"/>
      <c r="T4872" s="244"/>
      <c r="U4872" s="244"/>
      <c r="V4872" s="244"/>
      <c r="W4872" s="244"/>
      <c r="X4872" s="244"/>
      <c r="Y4872" s="244"/>
      <c r="Z4872" s="244"/>
      <c r="AA4872" s="244"/>
      <c r="AB4872" s="244"/>
    </row>
    <row r="4873" spans="16:28" x14ac:dyDescent="0.25">
      <c r="P4873" s="244"/>
      <c r="Q4873" s="244"/>
      <c r="R4873" s="244"/>
      <c r="S4873" s="244"/>
      <c r="T4873" s="244"/>
      <c r="U4873" s="244"/>
      <c r="V4873" s="244"/>
      <c r="W4873" s="244"/>
      <c r="X4873" s="244"/>
      <c r="Y4873" s="244"/>
      <c r="Z4873" s="244"/>
      <c r="AA4873" s="244"/>
      <c r="AB4873" s="244"/>
    </row>
    <row r="4874" spans="16:28" x14ac:dyDescent="0.25">
      <c r="P4874" s="244"/>
      <c r="Q4874" s="244"/>
      <c r="R4874" s="244"/>
      <c r="S4874" s="244"/>
      <c r="T4874" s="244"/>
      <c r="U4874" s="244"/>
      <c r="V4874" s="244"/>
      <c r="W4874" s="244"/>
      <c r="X4874" s="244"/>
      <c r="Y4874" s="244"/>
      <c r="Z4874" s="244"/>
      <c r="AA4874" s="244"/>
      <c r="AB4874" s="244"/>
    </row>
    <row r="4875" spans="16:28" x14ac:dyDescent="0.25">
      <c r="P4875" s="244"/>
      <c r="Q4875" s="244"/>
      <c r="R4875" s="244"/>
      <c r="S4875" s="244"/>
      <c r="T4875" s="244"/>
      <c r="U4875" s="244"/>
      <c r="V4875" s="244"/>
      <c r="W4875" s="244"/>
      <c r="X4875" s="244"/>
      <c r="Y4875" s="244"/>
      <c r="Z4875" s="244"/>
      <c r="AA4875" s="244"/>
      <c r="AB4875" s="244"/>
    </row>
    <row r="4876" spans="16:28" x14ac:dyDescent="0.25">
      <c r="P4876" s="244"/>
      <c r="Q4876" s="244"/>
      <c r="R4876" s="244"/>
      <c r="S4876" s="244"/>
      <c r="T4876" s="244"/>
      <c r="U4876" s="244"/>
      <c r="V4876" s="244"/>
      <c r="W4876" s="244"/>
      <c r="X4876" s="244"/>
      <c r="Y4876" s="244"/>
      <c r="Z4876" s="244"/>
      <c r="AA4876" s="244"/>
      <c r="AB4876" s="244"/>
    </row>
    <row r="4877" spans="16:28" x14ac:dyDescent="0.25">
      <c r="P4877" s="244"/>
      <c r="Q4877" s="244"/>
      <c r="R4877" s="244"/>
      <c r="S4877" s="244"/>
      <c r="T4877" s="244"/>
      <c r="U4877" s="244"/>
      <c r="V4877" s="244"/>
      <c r="W4877" s="244"/>
      <c r="X4877" s="244"/>
      <c r="Y4877" s="244"/>
      <c r="Z4877" s="244"/>
      <c r="AA4877" s="244"/>
      <c r="AB4877" s="244"/>
    </row>
    <row r="4878" spans="16:28" x14ac:dyDescent="0.25">
      <c r="P4878" s="244"/>
      <c r="Q4878" s="244"/>
      <c r="R4878" s="244"/>
      <c r="S4878" s="244"/>
      <c r="T4878" s="244"/>
      <c r="U4878" s="244"/>
      <c r="V4878" s="244"/>
      <c r="W4878" s="244"/>
      <c r="X4878" s="244"/>
      <c r="Y4878" s="244"/>
      <c r="Z4878" s="244"/>
      <c r="AA4878" s="244"/>
      <c r="AB4878" s="244"/>
    </row>
    <row r="4879" spans="16:28" x14ac:dyDescent="0.25">
      <c r="P4879" s="244"/>
      <c r="Q4879" s="244"/>
      <c r="R4879" s="244"/>
      <c r="S4879" s="244"/>
      <c r="T4879" s="244"/>
      <c r="U4879" s="244"/>
      <c r="V4879" s="244"/>
      <c r="W4879" s="244"/>
      <c r="X4879" s="244"/>
      <c r="Y4879" s="244"/>
      <c r="Z4879" s="244"/>
      <c r="AA4879" s="244"/>
      <c r="AB4879" s="244"/>
    </row>
    <row r="4880" spans="16:28" x14ac:dyDescent="0.25">
      <c r="P4880" s="244"/>
      <c r="Q4880" s="244"/>
      <c r="R4880" s="244"/>
      <c r="S4880" s="244"/>
      <c r="T4880" s="244"/>
      <c r="U4880" s="244"/>
      <c r="V4880" s="244"/>
      <c r="W4880" s="244"/>
      <c r="X4880" s="244"/>
      <c r="Y4880" s="244"/>
      <c r="Z4880" s="244"/>
      <c r="AA4880" s="244"/>
      <c r="AB4880" s="244"/>
    </row>
    <row r="4881" spans="16:28" x14ac:dyDescent="0.25">
      <c r="P4881" s="244"/>
      <c r="Q4881" s="244"/>
      <c r="R4881" s="244"/>
      <c r="S4881" s="244"/>
      <c r="T4881" s="244"/>
      <c r="U4881" s="244"/>
      <c r="V4881" s="244"/>
      <c r="W4881" s="244"/>
      <c r="X4881" s="244"/>
      <c r="Y4881" s="244"/>
      <c r="Z4881" s="244"/>
      <c r="AA4881" s="244"/>
      <c r="AB4881" s="244"/>
    </row>
    <row r="4882" spans="16:28" x14ac:dyDescent="0.25">
      <c r="P4882" s="244"/>
      <c r="Q4882" s="244"/>
      <c r="R4882" s="244"/>
      <c r="S4882" s="244"/>
      <c r="T4882" s="244"/>
      <c r="U4882" s="244"/>
      <c r="V4882" s="244"/>
      <c r="W4882" s="244"/>
      <c r="X4882" s="244"/>
      <c r="Y4882" s="244"/>
      <c r="Z4882" s="244"/>
      <c r="AA4882" s="244"/>
      <c r="AB4882" s="244"/>
    </row>
    <row r="4883" spans="16:28" x14ac:dyDescent="0.25">
      <c r="P4883" s="244"/>
      <c r="Q4883" s="244"/>
      <c r="R4883" s="244"/>
      <c r="S4883" s="244"/>
      <c r="T4883" s="244"/>
      <c r="U4883" s="244"/>
      <c r="V4883" s="244"/>
      <c r="W4883" s="244"/>
      <c r="X4883" s="244"/>
      <c r="Y4883" s="244"/>
      <c r="Z4883" s="244"/>
      <c r="AA4883" s="244"/>
      <c r="AB4883" s="244"/>
    </row>
    <row r="4884" spans="16:28" x14ac:dyDescent="0.25">
      <c r="P4884" s="244"/>
      <c r="Q4884" s="244"/>
      <c r="R4884" s="244"/>
      <c r="S4884" s="244"/>
      <c r="T4884" s="244"/>
      <c r="U4884" s="244"/>
      <c r="V4884" s="244"/>
      <c r="W4884" s="244"/>
      <c r="X4884" s="244"/>
      <c r="Y4884" s="244"/>
      <c r="Z4884" s="244"/>
      <c r="AA4884" s="244"/>
      <c r="AB4884" s="244"/>
    </row>
    <row r="4885" spans="16:28" x14ac:dyDescent="0.25">
      <c r="P4885" s="244"/>
      <c r="Q4885" s="244"/>
      <c r="R4885" s="244"/>
      <c r="S4885" s="244"/>
      <c r="T4885" s="244"/>
      <c r="U4885" s="244"/>
      <c r="V4885" s="244"/>
      <c r="W4885" s="244"/>
      <c r="X4885" s="244"/>
      <c r="Y4885" s="244"/>
      <c r="Z4885" s="244"/>
      <c r="AA4885" s="244"/>
      <c r="AB4885" s="244"/>
    </row>
    <row r="4886" spans="16:28" x14ac:dyDescent="0.25">
      <c r="P4886" s="244"/>
      <c r="Q4886" s="244"/>
      <c r="R4886" s="244"/>
      <c r="S4886" s="244"/>
      <c r="T4886" s="244"/>
      <c r="U4886" s="244"/>
      <c r="V4886" s="244"/>
      <c r="W4886" s="244"/>
      <c r="X4886" s="244"/>
      <c r="Y4886" s="244"/>
      <c r="Z4886" s="244"/>
      <c r="AA4886" s="244"/>
      <c r="AB4886" s="244"/>
    </row>
    <row r="4887" spans="16:28" x14ac:dyDescent="0.25">
      <c r="P4887" s="244"/>
      <c r="Q4887" s="244"/>
      <c r="R4887" s="244"/>
      <c r="S4887" s="244"/>
      <c r="T4887" s="244"/>
      <c r="U4887" s="244"/>
      <c r="V4887" s="244"/>
      <c r="W4887" s="244"/>
      <c r="X4887" s="244"/>
      <c r="Y4887" s="244"/>
      <c r="Z4887" s="244"/>
      <c r="AA4887" s="244"/>
      <c r="AB4887" s="244"/>
    </row>
    <row r="4888" spans="16:28" x14ac:dyDescent="0.25">
      <c r="P4888" s="244"/>
      <c r="Q4888" s="244"/>
      <c r="R4888" s="244"/>
      <c r="S4888" s="244"/>
      <c r="T4888" s="244"/>
      <c r="U4888" s="244"/>
      <c r="V4888" s="244"/>
      <c r="W4888" s="244"/>
      <c r="X4888" s="244"/>
      <c r="Y4888" s="244"/>
      <c r="Z4888" s="244"/>
      <c r="AA4888" s="244"/>
      <c r="AB4888" s="244"/>
    </row>
    <row r="4889" spans="16:28" x14ac:dyDescent="0.25">
      <c r="P4889" s="244"/>
      <c r="Q4889" s="244"/>
      <c r="R4889" s="244"/>
      <c r="S4889" s="244"/>
      <c r="T4889" s="244"/>
      <c r="U4889" s="244"/>
      <c r="V4889" s="244"/>
      <c r="W4889" s="244"/>
      <c r="X4889" s="244"/>
      <c r="Y4889" s="244"/>
      <c r="Z4889" s="244"/>
      <c r="AA4889" s="244"/>
      <c r="AB4889" s="244"/>
    </row>
    <row r="4890" spans="16:28" x14ac:dyDescent="0.25">
      <c r="P4890" s="244"/>
      <c r="Q4890" s="244"/>
      <c r="R4890" s="244"/>
      <c r="S4890" s="244"/>
      <c r="T4890" s="244"/>
      <c r="U4890" s="244"/>
      <c r="V4890" s="244"/>
      <c r="W4890" s="244"/>
      <c r="X4890" s="244"/>
      <c r="Y4890" s="244"/>
      <c r="Z4890" s="244"/>
      <c r="AA4890" s="244"/>
      <c r="AB4890" s="244"/>
    </row>
    <row r="4891" spans="16:28" x14ac:dyDescent="0.25">
      <c r="P4891" s="244"/>
      <c r="Q4891" s="244"/>
      <c r="R4891" s="244"/>
      <c r="S4891" s="244"/>
      <c r="T4891" s="244"/>
      <c r="U4891" s="244"/>
      <c r="V4891" s="244"/>
      <c r="W4891" s="244"/>
      <c r="X4891" s="244"/>
      <c r="Y4891" s="244"/>
      <c r="Z4891" s="244"/>
      <c r="AA4891" s="244"/>
      <c r="AB4891" s="244"/>
    </row>
    <row r="4892" spans="16:28" x14ac:dyDescent="0.25">
      <c r="P4892" s="244"/>
      <c r="Q4892" s="244"/>
      <c r="R4892" s="244"/>
      <c r="S4892" s="244"/>
      <c r="T4892" s="244"/>
      <c r="U4892" s="244"/>
      <c r="V4892" s="244"/>
      <c r="W4892" s="244"/>
      <c r="X4892" s="244"/>
      <c r="Y4892" s="244"/>
      <c r="Z4892" s="244"/>
      <c r="AA4892" s="244"/>
      <c r="AB4892" s="244"/>
    </row>
    <row r="4893" spans="16:28" x14ac:dyDescent="0.25">
      <c r="P4893" s="244"/>
      <c r="Q4893" s="244"/>
      <c r="R4893" s="244"/>
      <c r="S4893" s="244"/>
      <c r="T4893" s="244"/>
      <c r="U4893" s="244"/>
      <c r="V4893" s="244"/>
      <c r="W4893" s="244"/>
      <c r="X4893" s="244"/>
      <c r="Y4893" s="244"/>
      <c r="Z4893" s="244"/>
      <c r="AA4893" s="244"/>
      <c r="AB4893" s="244"/>
    </row>
    <row r="4894" spans="16:28" x14ac:dyDescent="0.25">
      <c r="P4894" s="244"/>
      <c r="Q4894" s="244"/>
      <c r="R4894" s="244"/>
      <c r="S4894" s="244"/>
      <c r="T4894" s="244"/>
      <c r="U4894" s="244"/>
      <c r="V4894" s="244"/>
      <c r="W4894" s="244"/>
      <c r="X4894" s="244"/>
      <c r="Y4894" s="244"/>
      <c r="Z4894" s="244"/>
      <c r="AA4894" s="244"/>
      <c r="AB4894" s="244"/>
    </row>
    <row r="4895" spans="16:28" x14ac:dyDescent="0.25">
      <c r="P4895" s="244"/>
      <c r="Q4895" s="244"/>
      <c r="R4895" s="244"/>
      <c r="S4895" s="244"/>
      <c r="T4895" s="244"/>
      <c r="U4895" s="244"/>
      <c r="V4895" s="244"/>
      <c r="W4895" s="244"/>
      <c r="X4895" s="244"/>
      <c r="Y4895" s="244"/>
      <c r="Z4895" s="244"/>
      <c r="AA4895" s="244"/>
      <c r="AB4895" s="244"/>
    </row>
    <row r="4896" spans="16:28" x14ac:dyDescent="0.25">
      <c r="P4896" s="244"/>
      <c r="Q4896" s="244"/>
      <c r="R4896" s="244"/>
      <c r="S4896" s="244"/>
      <c r="T4896" s="244"/>
      <c r="U4896" s="244"/>
      <c r="V4896" s="244"/>
      <c r="W4896" s="244"/>
      <c r="X4896" s="244"/>
      <c r="Y4896" s="244"/>
      <c r="Z4896" s="244"/>
      <c r="AA4896" s="244"/>
      <c r="AB4896" s="244"/>
    </row>
    <row r="4897" spans="16:28" x14ac:dyDescent="0.25">
      <c r="P4897" s="244"/>
      <c r="Q4897" s="244"/>
      <c r="R4897" s="244"/>
      <c r="S4897" s="244"/>
      <c r="T4897" s="244"/>
      <c r="U4897" s="244"/>
      <c r="V4897" s="244"/>
      <c r="W4897" s="244"/>
      <c r="X4897" s="244"/>
      <c r="Y4897" s="244"/>
      <c r="Z4897" s="244"/>
      <c r="AA4897" s="244"/>
      <c r="AB4897" s="244"/>
    </row>
    <row r="4898" spans="16:28" x14ac:dyDescent="0.25">
      <c r="P4898" s="244"/>
      <c r="Q4898" s="244"/>
      <c r="R4898" s="244"/>
      <c r="S4898" s="244"/>
      <c r="T4898" s="244"/>
      <c r="U4898" s="244"/>
      <c r="V4898" s="244"/>
      <c r="W4898" s="244"/>
      <c r="X4898" s="244"/>
      <c r="Y4898" s="244"/>
      <c r="Z4898" s="244"/>
      <c r="AA4898" s="244"/>
      <c r="AB4898" s="244"/>
    </row>
    <row r="4899" spans="16:28" x14ac:dyDescent="0.25">
      <c r="P4899" s="244"/>
      <c r="Q4899" s="244"/>
      <c r="R4899" s="244"/>
      <c r="S4899" s="244"/>
      <c r="T4899" s="244"/>
      <c r="U4899" s="244"/>
      <c r="V4899" s="244"/>
      <c r="W4899" s="244"/>
      <c r="X4899" s="244"/>
      <c r="Y4899" s="244"/>
      <c r="Z4899" s="244"/>
      <c r="AA4899" s="244"/>
      <c r="AB4899" s="244"/>
    </row>
    <row r="4900" spans="16:28" x14ac:dyDescent="0.25">
      <c r="P4900" s="244"/>
      <c r="Q4900" s="244"/>
      <c r="R4900" s="244"/>
      <c r="S4900" s="244"/>
      <c r="T4900" s="244"/>
      <c r="U4900" s="244"/>
      <c r="V4900" s="244"/>
      <c r="W4900" s="244"/>
      <c r="X4900" s="244"/>
      <c r="Y4900" s="244"/>
      <c r="Z4900" s="244"/>
      <c r="AA4900" s="244"/>
      <c r="AB4900" s="244"/>
    </row>
    <row r="4901" spans="16:28" x14ac:dyDescent="0.25">
      <c r="P4901" s="244"/>
      <c r="Q4901" s="244"/>
      <c r="R4901" s="244"/>
      <c r="S4901" s="244"/>
      <c r="T4901" s="244"/>
      <c r="U4901" s="244"/>
      <c r="V4901" s="244"/>
      <c r="W4901" s="244"/>
      <c r="X4901" s="244"/>
      <c r="Y4901" s="244"/>
      <c r="Z4901" s="244"/>
      <c r="AA4901" s="244"/>
      <c r="AB4901" s="244"/>
    </row>
    <row r="4902" spans="16:28" x14ac:dyDescent="0.25">
      <c r="P4902" s="244"/>
      <c r="Q4902" s="244"/>
      <c r="R4902" s="244"/>
      <c r="S4902" s="244"/>
      <c r="T4902" s="244"/>
      <c r="U4902" s="244"/>
      <c r="V4902" s="244"/>
      <c r="W4902" s="244"/>
      <c r="X4902" s="244"/>
      <c r="Y4902" s="244"/>
      <c r="Z4902" s="244"/>
      <c r="AA4902" s="244"/>
      <c r="AB4902" s="244"/>
    </row>
    <row r="4903" spans="16:28" x14ac:dyDescent="0.25">
      <c r="P4903" s="244"/>
      <c r="Q4903" s="244"/>
      <c r="R4903" s="244"/>
      <c r="S4903" s="244"/>
      <c r="T4903" s="244"/>
      <c r="U4903" s="244"/>
      <c r="V4903" s="244"/>
      <c r="W4903" s="244"/>
      <c r="X4903" s="244"/>
      <c r="Y4903" s="244"/>
      <c r="Z4903" s="244"/>
      <c r="AA4903" s="244"/>
      <c r="AB4903" s="244"/>
    </row>
    <row r="4904" spans="16:28" x14ac:dyDescent="0.25">
      <c r="P4904" s="244"/>
      <c r="Q4904" s="244"/>
      <c r="R4904" s="244"/>
      <c r="S4904" s="244"/>
      <c r="T4904" s="244"/>
      <c r="U4904" s="244"/>
      <c r="V4904" s="244"/>
      <c r="W4904" s="244"/>
      <c r="X4904" s="244"/>
      <c r="Y4904" s="244"/>
      <c r="Z4904" s="244"/>
      <c r="AA4904" s="244"/>
      <c r="AB4904" s="244"/>
    </row>
    <row r="4905" spans="16:28" x14ac:dyDescent="0.25">
      <c r="P4905" s="244"/>
      <c r="Q4905" s="244"/>
      <c r="R4905" s="244"/>
      <c r="S4905" s="244"/>
      <c r="T4905" s="244"/>
      <c r="U4905" s="244"/>
      <c r="V4905" s="244"/>
      <c r="W4905" s="244"/>
      <c r="X4905" s="244"/>
      <c r="Y4905" s="244"/>
      <c r="Z4905" s="244"/>
      <c r="AA4905" s="244"/>
      <c r="AB4905" s="244"/>
    </row>
    <row r="4906" spans="16:28" x14ac:dyDescent="0.25">
      <c r="P4906" s="244"/>
      <c r="Q4906" s="244"/>
      <c r="R4906" s="244"/>
      <c r="S4906" s="244"/>
      <c r="T4906" s="244"/>
      <c r="U4906" s="244"/>
      <c r="V4906" s="244"/>
      <c r="W4906" s="244"/>
      <c r="X4906" s="244"/>
      <c r="Y4906" s="244"/>
      <c r="Z4906" s="244"/>
      <c r="AA4906" s="244"/>
      <c r="AB4906" s="244"/>
    </row>
    <row r="4907" spans="16:28" x14ac:dyDescent="0.25">
      <c r="P4907" s="244"/>
      <c r="Q4907" s="244"/>
      <c r="R4907" s="244"/>
      <c r="S4907" s="244"/>
      <c r="T4907" s="244"/>
      <c r="U4907" s="244"/>
      <c r="V4907" s="244"/>
      <c r="W4907" s="244"/>
      <c r="X4907" s="244"/>
      <c r="Y4907" s="244"/>
      <c r="Z4907" s="244"/>
      <c r="AA4907" s="244"/>
      <c r="AB4907" s="244"/>
    </row>
    <row r="4908" spans="16:28" x14ac:dyDescent="0.25">
      <c r="P4908" s="244"/>
      <c r="Q4908" s="244"/>
      <c r="R4908" s="244"/>
      <c r="S4908" s="244"/>
      <c r="T4908" s="244"/>
      <c r="U4908" s="244"/>
      <c r="V4908" s="244"/>
      <c r="W4908" s="244"/>
      <c r="X4908" s="244"/>
      <c r="Y4908" s="244"/>
      <c r="Z4908" s="244"/>
      <c r="AA4908" s="244"/>
      <c r="AB4908" s="244"/>
    </row>
    <row r="4909" spans="16:28" x14ac:dyDescent="0.25">
      <c r="P4909" s="244"/>
      <c r="Q4909" s="244"/>
      <c r="R4909" s="244"/>
      <c r="S4909" s="244"/>
      <c r="T4909" s="244"/>
      <c r="U4909" s="244"/>
      <c r="V4909" s="244"/>
      <c r="W4909" s="244"/>
      <c r="X4909" s="244"/>
      <c r="Y4909" s="244"/>
      <c r="Z4909" s="244"/>
      <c r="AA4909" s="244"/>
      <c r="AB4909" s="244"/>
    </row>
    <row r="4910" spans="16:28" x14ac:dyDescent="0.25">
      <c r="P4910" s="244"/>
      <c r="Q4910" s="244"/>
      <c r="R4910" s="244"/>
      <c r="S4910" s="244"/>
      <c r="T4910" s="244"/>
      <c r="U4910" s="244"/>
      <c r="V4910" s="244"/>
      <c r="W4910" s="244"/>
      <c r="X4910" s="244"/>
      <c r="Y4910" s="244"/>
      <c r="Z4910" s="244"/>
      <c r="AA4910" s="244"/>
      <c r="AB4910" s="244"/>
    </row>
    <row r="4911" spans="16:28" x14ac:dyDescent="0.25">
      <c r="P4911" s="244"/>
      <c r="Q4911" s="244"/>
      <c r="R4911" s="244"/>
      <c r="S4911" s="244"/>
      <c r="T4911" s="244"/>
      <c r="U4911" s="244"/>
      <c r="V4911" s="244"/>
      <c r="W4911" s="244"/>
      <c r="X4911" s="244"/>
      <c r="Y4911" s="244"/>
      <c r="Z4911" s="244"/>
      <c r="AA4911" s="244"/>
      <c r="AB4911" s="244"/>
    </row>
    <row r="4912" spans="16:28" x14ac:dyDescent="0.25">
      <c r="P4912" s="244"/>
      <c r="Q4912" s="244"/>
      <c r="R4912" s="244"/>
      <c r="S4912" s="244"/>
      <c r="T4912" s="244"/>
      <c r="U4912" s="244"/>
      <c r="V4912" s="244"/>
      <c r="W4912" s="244"/>
      <c r="X4912" s="244"/>
      <c r="Y4912" s="244"/>
      <c r="Z4912" s="244"/>
      <c r="AA4912" s="244"/>
      <c r="AB4912" s="244"/>
    </row>
    <row r="4913" spans="16:28" x14ac:dyDescent="0.25">
      <c r="P4913" s="244"/>
      <c r="Q4913" s="244"/>
      <c r="R4913" s="244"/>
      <c r="S4913" s="244"/>
      <c r="T4913" s="244"/>
      <c r="U4913" s="244"/>
      <c r="V4913" s="244"/>
      <c r="W4913" s="244"/>
      <c r="X4913" s="244"/>
      <c r="Y4913" s="244"/>
      <c r="Z4913" s="244"/>
      <c r="AA4913" s="244"/>
      <c r="AB4913" s="244"/>
    </row>
    <row r="4914" spans="16:28" x14ac:dyDescent="0.25">
      <c r="P4914" s="244"/>
      <c r="Q4914" s="244"/>
      <c r="R4914" s="244"/>
      <c r="S4914" s="244"/>
      <c r="T4914" s="244"/>
      <c r="U4914" s="244"/>
      <c r="V4914" s="244"/>
      <c r="W4914" s="244"/>
      <c r="X4914" s="244"/>
      <c r="Y4914" s="244"/>
      <c r="Z4914" s="244"/>
      <c r="AA4914" s="244"/>
      <c r="AB4914" s="244"/>
    </row>
    <row r="4915" spans="16:28" x14ac:dyDescent="0.25">
      <c r="P4915" s="244"/>
      <c r="Q4915" s="244"/>
      <c r="R4915" s="244"/>
      <c r="S4915" s="244"/>
      <c r="T4915" s="244"/>
      <c r="U4915" s="244"/>
      <c r="V4915" s="244"/>
      <c r="W4915" s="244"/>
      <c r="X4915" s="244"/>
      <c r="Y4915" s="244"/>
      <c r="Z4915" s="244"/>
      <c r="AA4915" s="244"/>
      <c r="AB4915" s="244"/>
    </row>
    <row r="4916" spans="16:28" x14ac:dyDescent="0.25">
      <c r="P4916" s="244"/>
      <c r="Q4916" s="244"/>
      <c r="R4916" s="244"/>
      <c r="S4916" s="244"/>
      <c r="T4916" s="244"/>
      <c r="U4916" s="244"/>
      <c r="V4916" s="244"/>
      <c r="W4916" s="244"/>
      <c r="X4916" s="244"/>
      <c r="Y4916" s="244"/>
      <c r="Z4916" s="244"/>
      <c r="AA4916" s="244"/>
      <c r="AB4916" s="244"/>
    </row>
    <row r="4917" spans="16:28" x14ac:dyDescent="0.25">
      <c r="P4917" s="244"/>
      <c r="Q4917" s="244"/>
      <c r="R4917" s="244"/>
      <c r="S4917" s="244"/>
      <c r="T4917" s="244"/>
      <c r="U4917" s="244"/>
      <c r="V4917" s="244"/>
      <c r="W4917" s="244"/>
      <c r="X4917" s="244"/>
      <c r="Y4917" s="244"/>
      <c r="Z4917" s="244"/>
      <c r="AA4917" s="244"/>
      <c r="AB4917" s="244"/>
    </row>
    <row r="4918" spans="16:28" x14ac:dyDescent="0.25">
      <c r="P4918" s="244"/>
      <c r="Q4918" s="244"/>
      <c r="R4918" s="244"/>
      <c r="S4918" s="244"/>
      <c r="T4918" s="244"/>
      <c r="U4918" s="244"/>
      <c r="V4918" s="244"/>
      <c r="W4918" s="244"/>
      <c r="X4918" s="244"/>
      <c r="Y4918" s="244"/>
      <c r="Z4918" s="244"/>
      <c r="AA4918" s="244"/>
      <c r="AB4918" s="244"/>
    </row>
    <row r="4919" spans="16:28" x14ac:dyDescent="0.25">
      <c r="P4919" s="244"/>
      <c r="Q4919" s="244"/>
      <c r="R4919" s="244"/>
      <c r="S4919" s="244"/>
      <c r="T4919" s="244"/>
      <c r="U4919" s="244"/>
      <c r="V4919" s="244"/>
      <c r="W4919" s="244"/>
      <c r="X4919" s="244"/>
      <c r="Y4919" s="244"/>
      <c r="Z4919" s="244"/>
      <c r="AA4919" s="244"/>
      <c r="AB4919" s="244"/>
    </row>
    <row r="4920" spans="16:28" x14ac:dyDescent="0.25">
      <c r="P4920" s="244"/>
      <c r="Q4920" s="244"/>
      <c r="R4920" s="244"/>
      <c r="S4920" s="244"/>
      <c r="T4920" s="244"/>
      <c r="U4920" s="244"/>
      <c r="V4920" s="244"/>
      <c r="W4920" s="244"/>
      <c r="X4920" s="244"/>
      <c r="Y4920" s="244"/>
      <c r="Z4920" s="244"/>
      <c r="AA4920" s="244"/>
      <c r="AB4920" s="244"/>
    </row>
    <row r="4921" spans="16:28" x14ac:dyDescent="0.25">
      <c r="P4921" s="244"/>
      <c r="Q4921" s="244"/>
      <c r="R4921" s="244"/>
      <c r="S4921" s="244"/>
      <c r="T4921" s="244"/>
      <c r="U4921" s="244"/>
      <c r="V4921" s="244"/>
      <c r="W4921" s="244"/>
      <c r="X4921" s="244"/>
      <c r="Y4921" s="244"/>
      <c r="Z4921" s="244"/>
      <c r="AA4921" s="244"/>
      <c r="AB4921" s="244"/>
    </row>
    <row r="4922" spans="16:28" x14ac:dyDescent="0.25">
      <c r="P4922" s="244"/>
      <c r="Q4922" s="244"/>
      <c r="R4922" s="244"/>
      <c r="S4922" s="244"/>
      <c r="T4922" s="244"/>
      <c r="U4922" s="244"/>
      <c r="V4922" s="244"/>
      <c r="W4922" s="244"/>
      <c r="X4922" s="244"/>
      <c r="Y4922" s="244"/>
      <c r="Z4922" s="244"/>
      <c r="AA4922" s="244"/>
      <c r="AB4922" s="244"/>
    </row>
    <row r="4923" spans="16:28" x14ac:dyDescent="0.25">
      <c r="P4923" s="244"/>
      <c r="Q4923" s="244"/>
      <c r="R4923" s="244"/>
      <c r="S4923" s="244"/>
      <c r="T4923" s="244"/>
      <c r="U4923" s="244"/>
      <c r="V4923" s="244"/>
      <c r="W4923" s="244"/>
      <c r="X4923" s="244"/>
      <c r="Y4923" s="244"/>
      <c r="Z4923" s="244"/>
      <c r="AA4923" s="244"/>
      <c r="AB4923" s="244"/>
    </row>
    <row r="4924" spans="16:28" x14ac:dyDescent="0.25">
      <c r="P4924" s="244"/>
      <c r="Q4924" s="244"/>
      <c r="R4924" s="244"/>
      <c r="S4924" s="244"/>
      <c r="T4924" s="244"/>
      <c r="U4924" s="244"/>
      <c r="V4924" s="244"/>
      <c r="W4924" s="244"/>
      <c r="X4924" s="244"/>
      <c r="Y4924" s="244"/>
      <c r="Z4924" s="244"/>
      <c r="AA4924" s="244"/>
      <c r="AB4924" s="244"/>
    </row>
    <row r="4925" spans="16:28" x14ac:dyDescent="0.25">
      <c r="P4925" s="244"/>
      <c r="Q4925" s="244"/>
      <c r="R4925" s="244"/>
      <c r="S4925" s="244"/>
      <c r="T4925" s="244"/>
      <c r="U4925" s="244"/>
      <c r="V4925" s="244"/>
      <c r="W4925" s="244"/>
      <c r="X4925" s="244"/>
      <c r="Y4925" s="244"/>
      <c r="Z4925" s="244"/>
      <c r="AA4925" s="244"/>
      <c r="AB4925" s="244"/>
    </row>
    <row r="4926" spans="16:28" x14ac:dyDescent="0.25">
      <c r="P4926" s="244"/>
      <c r="Q4926" s="244"/>
      <c r="R4926" s="244"/>
      <c r="S4926" s="244"/>
      <c r="T4926" s="244"/>
      <c r="U4926" s="244"/>
      <c r="V4926" s="244"/>
      <c r="W4926" s="244"/>
      <c r="X4926" s="244"/>
      <c r="Y4926" s="244"/>
      <c r="Z4926" s="244"/>
      <c r="AA4926" s="244"/>
      <c r="AB4926" s="244"/>
    </row>
    <row r="4927" spans="16:28" x14ac:dyDescent="0.25">
      <c r="P4927" s="244"/>
      <c r="Q4927" s="244"/>
      <c r="R4927" s="244"/>
      <c r="S4927" s="244"/>
      <c r="T4927" s="244"/>
      <c r="U4927" s="244"/>
      <c r="V4927" s="244"/>
      <c r="W4927" s="244"/>
      <c r="X4927" s="244"/>
      <c r="Y4927" s="244"/>
      <c r="Z4927" s="244"/>
      <c r="AA4927" s="244"/>
      <c r="AB4927" s="244"/>
    </row>
    <row r="4928" spans="16:28" x14ac:dyDescent="0.25">
      <c r="P4928" s="244"/>
      <c r="Q4928" s="244"/>
      <c r="R4928" s="244"/>
      <c r="S4928" s="244"/>
      <c r="T4928" s="244"/>
      <c r="U4928" s="244"/>
      <c r="V4928" s="244"/>
      <c r="W4928" s="244"/>
      <c r="X4928" s="244"/>
      <c r="Y4928" s="244"/>
      <c r="Z4928" s="244"/>
      <c r="AA4928" s="244"/>
      <c r="AB4928" s="244"/>
    </row>
    <row r="4929" spans="16:28" x14ac:dyDescent="0.25">
      <c r="P4929" s="244"/>
      <c r="Q4929" s="244"/>
      <c r="R4929" s="244"/>
      <c r="S4929" s="244"/>
      <c r="T4929" s="244"/>
      <c r="U4929" s="244"/>
      <c r="V4929" s="244"/>
      <c r="W4929" s="244"/>
      <c r="X4929" s="244"/>
      <c r="Y4929" s="244"/>
      <c r="Z4929" s="244"/>
      <c r="AA4929" s="244"/>
      <c r="AB4929" s="244"/>
    </row>
    <row r="4930" spans="16:28" x14ac:dyDescent="0.25">
      <c r="P4930" s="244"/>
      <c r="Q4930" s="244"/>
      <c r="R4930" s="244"/>
      <c r="S4930" s="244"/>
      <c r="T4930" s="244"/>
      <c r="U4930" s="244"/>
      <c r="V4930" s="244"/>
      <c r="W4930" s="244"/>
      <c r="X4930" s="244"/>
      <c r="Y4930" s="244"/>
      <c r="Z4930" s="244"/>
      <c r="AA4930" s="244"/>
      <c r="AB4930" s="244"/>
    </row>
    <row r="4931" spans="16:28" x14ac:dyDescent="0.25">
      <c r="P4931" s="244"/>
      <c r="Q4931" s="244"/>
      <c r="R4931" s="244"/>
      <c r="S4931" s="244"/>
      <c r="T4931" s="244"/>
      <c r="U4931" s="244"/>
      <c r="V4931" s="244"/>
      <c r="W4931" s="244"/>
      <c r="X4931" s="244"/>
      <c r="Y4931" s="244"/>
      <c r="Z4931" s="244"/>
      <c r="AA4931" s="244"/>
      <c r="AB4931" s="244"/>
    </row>
    <row r="4932" spans="16:28" x14ac:dyDescent="0.25">
      <c r="P4932" s="244"/>
      <c r="Q4932" s="244"/>
      <c r="R4932" s="244"/>
      <c r="S4932" s="244"/>
      <c r="T4932" s="244"/>
      <c r="U4932" s="244"/>
      <c r="V4932" s="244"/>
      <c r="W4932" s="244"/>
      <c r="X4932" s="244"/>
      <c r="Y4932" s="244"/>
      <c r="Z4932" s="244"/>
      <c r="AA4932" s="244"/>
      <c r="AB4932" s="244"/>
    </row>
    <row r="4933" spans="16:28" x14ac:dyDescent="0.25">
      <c r="P4933" s="244"/>
      <c r="Q4933" s="244"/>
      <c r="R4933" s="244"/>
      <c r="S4933" s="244"/>
      <c r="T4933" s="244"/>
      <c r="U4933" s="244"/>
      <c r="V4933" s="244"/>
      <c r="W4933" s="244"/>
      <c r="X4933" s="244"/>
      <c r="Y4933" s="244"/>
      <c r="Z4933" s="244"/>
      <c r="AA4933" s="244"/>
      <c r="AB4933" s="244"/>
    </row>
    <row r="4934" spans="16:28" x14ac:dyDescent="0.25">
      <c r="P4934" s="244"/>
      <c r="Q4934" s="244"/>
      <c r="R4934" s="244"/>
      <c r="S4934" s="244"/>
      <c r="T4934" s="244"/>
      <c r="U4934" s="244"/>
      <c r="V4934" s="244"/>
      <c r="W4934" s="244"/>
      <c r="X4934" s="244"/>
      <c r="Y4934" s="244"/>
      <c r="Z4934" s="244"/>
      <c r="AA4934" s="244"/>
      <c r="AB4934" s="244"/>
    </row>
    <row r="4935" spans="16:28" x14ac:dyDescent="0.25">
      <c r="P4935" s="244"/>
      <c r="Q4935" s="244"/>
      <c r="R4935" s="244"/>
      <c r="S4935" s="244"/>
      <c r="T4935" s="244"/>
      <c r="U4935" s="244"/>
      <c r="V4935" s="244"/>
      <c r="W4935" s="244"/>
      <c r="X4935" s="244"/>
      <c r="Y4935" s="244"/>
      <c r="Z4935" s="244"/>
      <c r="AA4935" s="244"/>
      <c r="AB4935" s="244"/>
    </row>
    <row r="4936" spans="16:28" x14ac:dyDescent="0.25">
      <c r="P4936" s="244"/>
      <c r="Q4936" s="244"/>
      <c r="R4936" s="244"/>
      <c r="S4936" s="244"/>
      <c r="T4936" s="244"/>
      <c r="U4936" s="244"/>
      <c r="V4936" s="244"/>
      <c r="W4936" s="244"/>
      <c r="X4936" s="244"/>
      <c r="Y4936" s="244"/>
      <c r="Z4936" s="244"/>
      <c r="AA4936" s="244"/>
      <c r="AB4936" s="244"/>
    </row>
    <row r="4937" spans="16:28" x14ac:dyDescent="0.25">
      <c r="P4937" s="244"/>
      <c r="Q4937" s="244"/>
      <c r="R4937" s="244"/>
      <c r="S4937" s="244"/>
      <c r="T4937" s="244"/>
      <c r="U4937" s="244"/>
      <c r="V4937" s="244"/>
      <c r="W4937" s="244"/>
      <c r="X4937" s="244"/>
      <c r="Y4937" s="244"/>
      <c r="Z4937" s="244"/>
      <c r="AA4937" s="244"/>
      <c r="AB4937" s="244"/>
    </row>
    <row r="4938" spans="16:28" x14ac:dyDescent="0.25">
      <c r="P4938" s="244"/>
      <c r="Q4938" s="244"/>
      <c r="R4938" s="244"/>
      <c r="S4938" s="244"/>
      <c r="T4938" s="244"/>
      <c r="U4938" s="244"/>
      <c r="V4938" s="244"/>
      <c r="W4938" s="244"/>
      <c r="X4938" s="244"/>
      <c r="Y4938" s="244"/>
      <c r="Z4938" s="244"/>
      <c r="AA4938" s="244"/>
      <c r="AB4938" s="244"/>
    </row>
    <row r="4939" spans="16:28" x14ac:dyDescent="0.25">
      <c r="P4939" s="244"/>
      <c r="Q4939" s="244"/>
      <c r="R4939" s="244"/>
      <c r="S4939" s="244"/>
      <c r="T4939" s="244"/>
      <c r="U4939" s="244"/>
      <c r="V4939" s="244"/>
      <c r="W4939" s="244"/>
      <c r="X4939" s="244"/>
      <c r="Y4939" s="244"/>
      <c r="Z4939" s="244"/>
      <c r="AA4939" s="244"/>
      <c r="AB4939" s="244"/>
    </row>
    <row r="4940" spans="16:28" x14ac:dyDescent="0.25">
      <c r="P4940" s="244"/>
      <c r="Q4940" s="244"/>
      <c r="R4940" s="244"/>
      <c r="S4940" s="244"/>
      <c r="T4940" s="244"/>
      <c r="U4940" s="244"/>
      <c r="V4940" s="244"/>
      <c r="W4940" s="244"/>
      <c r="X4940" s="244"/>
      <c r="Y4940" s="244"/>
      <c r="Z4940" s="244"/>
      <c r="AA4940" s="244"/>
      <c r="AB4940" s="244"/>
    </row>
    <row r="4941" spans="16:28" x14ac:dyDescent="0.25">
      <c r="P4941" s="244"/>
      <c r="Q4941" s="244"/>
      <c r="R4941" s="244"/>
      <c r="S4941" s="244"/>
      <c r="T4941" s="244"/>
      <c r="U4941" s="244"/>
      <c r="V4941" s="244"/>
      <c r="W4941" s="244"/>
      <c r="X4941" s="244"/>
      <c r="Y4941" s="244"/>
      <c r="Z4941" s="244"/>
      <c r="AA4941" s="244"/>
      <c r="AB4941" s="244"/>
    </row>
    <row r="4942" spans="16:28" x14ac:dyDescent="0.25">
      <c r="P4942" s="244"/>
      <c r="Q4942" s="244"/>
      <c r="R4942" s="244"/>
      <c r="S4942" s="244"/>
      <c r="T4942" s="244"/>
      <c r="U4942" s="244"/>
      <c r="V4942" s="244"/>
      <c r="W4942" s="244"/>
      <c r="X4942" s="244"/>
      <c r="Y4942" s="244"/>
      <c r="Z4942" s="244"/>
      <c r="AA4942" s="244"/>
      <c r="AB4942" s="244"/>
    </row>
    <row r="4943" spans="16:28" x14ac:dyDescent="0.25">
      <c r="P4943" s="244"/>
      <c r="Q4943" s="244"/>
      <c r="R4943" s="244"/>
      <c r="S4943" s="244"/>
      <c r="T4943" s="244"/>
      <c r="U4943" s="244"/>
      <c r="V4943" s="244"/>
      <c r="W4943" s="244"/>
      <c r="X4943" s="244"/>
      <c r="Y4943" s="244"/>
      <c r="Z4943" s="244"/>
      <c r="AA4943" s="244"/>
      <c r="AB4943" s="244"/>
    </row>
    <row r="4944" spans="16:28" x14ac:dyDescent="0.25">
      <c r="P4944" s="244"/>
      <c r="Q4944" s="244"/>
      <c r="R4944" s="244"/>
      <c r="S4944" s="244"/>
      <c r="T4944" s="244"/>
      <c r="U4944" s="244"/>
      <c r="V4944" s="244"/>
      <c r="W4944" s="244"/>
      <c r="X4944" s="244"/>
      <c r="Y4944" s="244"/>
      <c r="Z4944" s="244"/>
      <c r="AA4944" s="244"/>
      <c r="AB4944" s="244"/>
    </row>
    <row r="4945" spans="16:28" x14ac:dyDescent="0.25">
      <c r="P4945" s="244"/>
      <c r="Q4945" s="244"/>
      <c r="R4945" s="244"/>
      <c r="S4945" s="244"/>
      <c r="T4945" s="244"/>
      <c r="U4945" s="244"/>
      <c r="V4945" s="244"/>
      <c r="W4945" s="244"/>
      <c r="X4945" s="244"/>
      <c r="Y4945" s="244"/>
      <c r="Z4945" s="244"/>
      <c r="AA4945" s="244"/>
      <c r="AB4945" s="244"/>
    </row>
    <row r="4946" spans="16:28" x14ac:dyDescent="0.25">
      <c r="P4946" s="244"/>
      <c r="Q4946" s="244"/>
      <c r="R4946" s="244"/>
      <c r="S4946" s="244"/>
      <c r="T4946" s="244"/>
      <c r="U4946" s="244"/>
      <c r="V4946" s="244"/>
      <c r="W4946" s="244"/>
      <c r="X4946" s="244"/>
      <c r="Y4946" s="244"/>
      <c r="Z4946" s="244"/>
      <c r="AA4946" s="244"/>
      <c r="AB4946" s="244"/>
    </row>
    <row r="4947" spans="16:28" x14ac:dyDescent="0.25">
      <c r="P4947" s="244"/>
      <c r="Q4947" s="244"/>
      <c r="R4947" s="244"/>
      <c r="S4947" s="244"/>
      <c r="T4947" s="244"/>
      <c r="U4947" s="244"/>
      <c r="V4947" s="244"/>
      <c r="W4947" s="244"/>
      <c r="X4947" s="244"/>
      <c r="Y4947" s="244"/>
      <c r="Z4947" s="244"/>
      <c r="AA4947" s="244"/>
      <c r="AB4947" s="244"/>
    </row>
    <row r="4948" spans="16:28" x14ac:dyDescent="0.25">
      <c r="P4948" s="244"/>
      <c r="Q4948" s="244"/>
      <c r="R4948" s="244"/>
      <c r="S4948" s="244"/>
      <c r="T4948" s="244"/>
      <c r="U4948" s="244"/>
      <c r="V4948" s="244"/>
      <c r="W4948" s="244"/>
      <c r="X4948" s="244"/>
      <c r="Y4948" s="244"/>
      <c r="Z4948" s="244"/>
      <c r="AA4948" s="244"/>
      <c r="AB4948" s="244"/>
    </row>
    <row r="4949" spans="16:28" x14ac:dyDescent="0.25">
      <c r="P4949" s="244"/>
      <c r="Q4949" s="244"/>
      <c r="R4949" s="244"/>
      <c r="S4949" s="244"/>
      <c r="T4949" s="244"/>
      <c r="U4949" s="244"/>
      <c r="V4949" s="244"/>
      <c r="W4949" s="244"/>
      <c r="X4949" s="244"/>
      <c r="Y4949" s="244"/>
      <c r="Z4949" s="244"/>
      <c r="AA4949" s="244"/>
      <c r="AB4949" s="244"/>
    </row>
    <row r="4950" spans="16:28" x14ac:dyDescent="0.25">
      <c r="P4950" s="244"/>
      <c r="Q4950" s="244"/>
      <c r="R4950" s="244"/>
      <c r="S4950" s="244"/>
      <c r="T4950" s="244"/>
      <c r="U4950" s="244"/>
      <c r="V4950" s="244"/>
      <c r="W4950" s="244"/>
      <c r="X4950" s="244"/>
      <c r="Y4950" s="244"/>
      <c r="Z4950" s="244"/>
      <c r="AA4950" s="244"/>
      <c r="AB4950" s="244"/>
    </row>
    <row r="4951" spans="16:28" x14ac:dyDescent="0.25">
      <c r="P4951" s="244"/>
      <c r="Q4951" s="244"/>
      <c r="R4951" s="244"/>
      <c r="S4951" s="244"/>
      <c r="T4951" s="244"/>
      <c r="U4951" s="244"/>
      <c r="V4951" s="244"/>
      <c r="W4951" s="244"/>
      <c r="X4951" s="244"/>
      <c r="Y4951" s="244"/>
      <c r="Z4951" s="244"/>
      <c r="AA4951" s="244"/>
      <c r="AB4951" s="244"/>
    </row>
    <row r="4952" spans="16:28" x14ac:dyDescent="0.25">
      <c r="P4952" s="244"/>
      <c r="Q4952" s="244"/>
      <c r="R4952" s="244"/>
      <c r="S4952" s="244"/>
      <c r="T4952" s="244"/>
      <c r="U4952" s="244"/>
      <c r="V4952" s="244"/>
      <c r="W4952" s="244"/>
      <c r="X4952" s="244"/>
      <c r="Y4952" s="244"/>
      <c r="Z4952" s="244"/>
      <c r="AA4952" s="244"/>
      <c r="AB4952" s="244"/>
    </row>
    <row r="4953" spans="16:28" x14ac:dyDescent="0.25">
      <c r="P4953" s="244"/>
      <c r="Q4953" s="244"/>
      <c r="R4953" s="244"/>
      <c r="S4953" s="244"/>
      <c r="T4953" s="244"/>
      <c r="U4953" s="244"/>
      <c r="V4953" s="244"/>
      <c r="W4953" s="244"/>
      <c r="X4953" s="244"/>
      <c r="Y4953" s="244"/>
      <c r="Z4953" s="244"/>
      <c r="AA4953" s="244"/>
      <c r="AB4953" s="244"/>
    </row>
    <row r="4954" spans="16:28" x14ac:dyDescent="0.25">
      <c r="P4954" s="244"/>
      <c r="Q4954" s="244"/>
      <c r="R4954" s="244"/>
      <c r="S4954" s="244"/>
      <c r="T4954" s="244"/>
      <c r="U4954" s="244"/>
      <c r="V4954" s="244"/>
      <c r="W4954" s="244"/>
      <c r="X4954" s="244"/>
      <c r="Y4954" s="244"/>
      <c r="Z4954" s="244"/>
      <c r="AA4954" s="244"/>
      <c r="AB4954" s="244"/>
    </row>
    <row r="4955" spans="16:28" x14ac:dyDescent="0.25">
      <c r="P4955" s="244"/>
      <c r="Q4955" s="244"/>
      <c r="R4955" s="244"/>
      <c r="S4955" s="244"/>
      <c r="T4955" s="244"/>
      <c r="U4955" s="244"/>
      <c r="V4955" s="244"/>
      <c r="W4955" s="244"/>
      <c r="X4955" s="244"/>
      <c r="Y4955" s="244"/>
      <c r="Z4955" s="244"/>
      <c r="AA4955" s="244"/>
      <c r="AB4955" s="244"/>
    </row>
    <row r="4956" spans="16:28" x14ac:dyDescent="0.25">
      <c r="P4956" s="244"/>
      <c r="Q4956" s="244"/>
      <c r="R4956" s="244"/>
      <c r="S4956" s="244"/>
      <c r="T4956" s="244"/>
      <c r="U4956" s="244"/>
      <c r="V4956" s="244"/>
      <c r="W4956" s="244"/>
      <c r="X4956" s="244"/>
      <c r="Y4956" s="244"/>
      <c r="Z4956" s="244"/>
      <c r="AA4956" s="244"/>
      <c r="AB4956" s="244"/>
    </row>
    <row r="4957" spans="16:28" x14ac:dyDescent="0.25">
      <c r="P4957" s="244"/>
      <c r="Q4957" s="244"/>
      <c r="R4957" s="244"/>
      <c r="S4957" s="244"/>
      <c r="T4957" s="244"/>
      <c r="U4957" s="244"/>
      <c r="V4957" s="244"/>
      <c r="W4957" s="244"/>
      <c r="X4957" s="244"/>
      <c r="Y4957" s="244"/>
      <c r="Z4957" s="244"/>
      <c r="AA4957" s="244"/>
      <c r="AB4957" s="244"/>
    </row>
    <row r="4958" spans="16:28" x14ac:dyDescent="0.25">
      <c r="P4958" s="244"/>
      <c r="Q4958" s="244"/>
      <c r="R4958" s="244"/>
      <c r="S4958" s="244"/>
      <c r="T4958" s="244"/>
      <c r="U4958" s="244"/>
      <c r="V4958" s="244"/>
      <c r="W4958" s="244"/>
      <c r="X4958" s="244"/>
      <c r="Y4958" s="244"/>
      <c r="Z4958" s="244"/>
      <c r="AA4958" s="244"/>
      <c r="AB4958" s="244"/>
    </row>
    <row r="4959" spans="16:28" x14ac:dyDescent="0.25">
      <c r="P4959" s="244"/>
      <c r="Q4959" s="244"/>
      <c r="R4959" s="244"/>
      <c r="S4959" s="244"/>
      <c r="T4959" s="244"/>
      <c r="U4959" s="244"/>
      <c r="V4959" s="244"/>
      <c r="W4959" s="244"/>
      <c r="X4959" s="244"/>
      <c r="Y4959" s="244"/>
      <c r="Z4959" s="244"/>
      <c r="AA4959" s="244"/>
      <c r="AB4959" s="244"/>
    </row>
    <row r="4960" spans="16:28" x14ac:dyDescent="0.25">
      <c r="P4960" s="244"/>
      <c r="Q4960" s="244"/>
      <c r="R4960" s="244"/>
      <c r="S4960" s="244"/>
      <c r="T4960" s="244"/>
      <c r="U4960" s="244"/>
      <c r="V4960" s="244"/>
      <c r="W4960" s="244"/>
      <c r="X4960" s="244"/>
      <c r="Y4960" s="244"/>
      <c r="Z4960" s="244"/>
      <c r="AA4960" s="244"/>
      <c r="AB4960" s="244"/>
    </row>
    <row r="4961" spans="16:28" x14ac:dyDescent="0.25">
      <c r="P4961" s="244"/>
      <c r="Q4961" s="244"/>
      <c r="R4961" s="244"/>
      <c r="S4961" s="244"/>
      <c r="T4961" s="244"/>
      <c r="U4961" s="244"/>
      <c r="V4961" s="244"/>
      <c r="W4961" s="244"/>
      <c r="X4961" s="244"/>
      <c r="Y4961" s="244"/>
      <c r="Z4961" s="244"/>
      <c r="AA4961" s="244"/>
      <c r="AB4961" s="244"/>
    </row>
    <row r="4962" spans="16:28" x14ac:dyDescent="0.25">
      <c r="P4962" s="244"/>
      <c r="Q4962" s="244"/>
      <c r="R4962" s="244"/>
      <c r="S4962" s="244"/>
      <c r="T4962" s="244"/>
      <c r="U4962" s="244"/>
      <c r="V4962" s="244"/>
      <c r="W4962" s="244"/>
      <c r="X4962" s="244"/>
      <c r="Y4962" s="244"/>
      <c r="Z4962" s="244"/>
      <c r="AA4962" s="244"/>
      <c r="AB4962" s="244"/>
    </row>
    <row r="4963" spans="16:28" x14ac:dyDescent="0.25">
      <c r="P4963" s="244"/>
      <c r="Q4963" s="244"/>
      <c r="R4963" s="244"/>
      <c r="S4963" s="244"/>
      <c r="T4963" s="244"/>
      <c r="U4963" s="244"/>
      <c r="V4963" s="244"/>
      <c r="W4963" s="244"/>
      <c r="X4963" s="244"/>
      <c r="Y4963" s="244"/>
      <c r="Z4963" s="244"/>
      <c r="AA4963" s="244"/>
      <c r="AB4963" s="244"/>
    </row>
    <row r="4964" spans="16:28" x14ac:dyDescent="0.25">
      <c r="P4964" s="244"/>
      <c r="Q4964" s="244"/>
      <c r="R4964" s="244"/>
      <c r="S4964" s="244"/>
      <c r="T4964" s="244"/>
      <c r="U4964" s="244"/>
      <c r="V4964" s="244"/>
      <c r="W4964" s="244"/>
      <c r="X4964" s="244"/>
      <c r="Y4964" s="244"/>
      <c r="Z4964" s="244"/>
      <c r="AA4964" s="244"/>
      <c r="AB4964" s="244"/>
    </row>
    <row r="4965" spans="16:28" x14ac:dyDescent="0.25">
      <c r="P4965" s="244"/>
      <c r="Q4965" s="244"/>
      <c r="R4965" s="244"/>
      <c r="S4965" s="244"/>
      <c r="T4965" s="244"/>
      <c r="U4965" s="244"/>
      <c r="V4965" s="244"/>
      <c r="W4965" s="244"/>
      <c r="X4965" s="244"/>
      <c r="Y4965" s="244"/>
      <c r="Z4965" s="244"/>
      <c r="AA4965" s="244"/>
      <c r="AB4965" s="244"/>
    </row>
    <row r="4966" spans="16:28" x14ac:dyDescent="0.25">
      <c r="P4966" s="244"/>
      <c r="Q4966" s="244"/>
      <c r="R4966" s="244"/>
      <c r="S4966" s="244"/>
      <c r="T4966" s="244"/>
      <c r="U4966" s="244"/>
      <c r="V4966" s="244"/>
      <c r="W4966" s="244"/>
      <c r="X4966" s="244"/>
      <c r="Y4966" s="244"/>
      <c r="Z4966" s="244"/>
      <c r="AA4966" s="244"/>
      <c r="AB4966" s="244"/>
    </row>
    <row r="4967" spans="16:28" x14ac:dyDescent="0.25">
      <c r="P4967" s="244"/>
      <c r="Q4967" s="244"/>
      <c r="R4967" s="244"/>
      <c r="S4967" s="244"/>
      <c r="T4967" s="244"/>
      <c r="U4967" s="244"/>
      <c r="V4967" s="244"/>
      <c r="W4967" s="244"/>
      <c r="X4967" s="244"/>
      <c r="Y4967" s="244"/>
      <c r="Z4967" s="244"/>
      <c r="AA4967" s="244"/>
      <c r="AB4967" s="244"/>
    </row>
    <row r="4968" spans="16:28" x14ac:dyDescent="0.25">
      <c r="P4968" s="244"/>
      <c r="Q4968" s="244"/>
      <c r="R4968" s="244"/>
      <c r="S4968" s="244"/>
      <c r="T4968" s="244"/>
      <c r="U4968" s="244"/>
      <c r="V4968" s="244"/>
      <c r="W4968" s="244"/>
      <c r="X4968" s="244"/>
      <c r="Y4968" s="244"/>
      <c r="Z4968" s="244"/>
      <c r="AA4968" s="244"/>
      <c r="AB4968" s="244"/>
    </row>
    <row r="4969" spans="16:28" x14ac:dyDescent="0.25">
      <c r="P4969" s="244"/>
      <c r="Q4969" s="244"/>
      <c r="R4969" s="244"/>
      <c r="S4969" s="244"/>
      <c r="T4969" s="244"/>
      <c r="U4969" s="244"/>
      <c r="V4969" s="244"/>
      <c r="W4969" s="244"/>
      <c r="X4969" s="244"/>
      <c r="Y4969" s="244"/>
      <c r="Z4969" s="244"/>
      <c r="AA4969" s="244"/>
      <c r="AB4969" s="244"/>
    </row>
    <row r="4970" spans="16:28" x14ac:dyDescent="0.25">
      <c r="P4970" s="244"/>
      <c r="Q4970" s="244"/>
      <c r="R4970" s="244"/>
      <c r="S4970" s="244"/>
      <c r="T4970" s="244"/>
      <c r="U4970" s="244"/>
      <c r="V4970" s="244"/>
      <c r="W4970" s="244"/>
      <c r="X4970" s="244"/>
      <c r="Y4970" s="244"/>
      <c r="Z4970" s="244"/>
      <c r="AA4970" s="244"/>
      <c r="AB4970" s="244"/>
    </row>
    <row r="4971" spans="16:28" x14ac:dyDescent="0.25">
      <c r="P4971" s="244"/>
      <c r="Q4971" s="244"/>
      <c r="R4971" s="244"/>
      <c r="S4971" s="244"/>
      <c r="T4971" s="244"/>
      <c r="U4971" s="244"/>
      <c r="V4971" s="244"/>
      <c r="W4971" s="244"/>
      <c r="X4971" s="244"/>
      <c r="Y4971" s="244"/>
      <c r="Z4971" s="244"/>
      <c r="AA4971" s="244"/>
      <c r="AB4971" s="244"/>
    </row>
    <row r="4972" spans="16:28" x14ac:dyDescent="0.25">
      <c r="P4972" s="244"/>
      <c r="Q4972" s="244"/>
      <c r="R4972" s="244"/>
      <c r="S4972" s="244"/>
      <c r="T4972" s="244"/>
      <c r="U4972" s="244"/>
      <c r="V4972" s="244"/>
      <c r="W4972" s="244"/>
      <c r="X4972" s="244"/>
      <c r="Y4972" s="244"/>
      <c r="Z4972" s="244"/>
      <c r="AA4972" s="244"/>
      <c r="AB4972" s="244"/>
    </row>
    <row r="4973" spans="16:28" x14ac:dyDescent="0.25">
      <c r="P4973" s="244"/>
      <c r="Q4973" s="244"/>
      <c r="R4973" s="244"/>
      <c r="S4973" s="244"/>
      <c r="T4973" s="244"/>
      <c r="U4973" s="244"/>
      <c r="V4973" s="244"/>
      <c r="W4973" s="244"/>
      <c r="X4973" s="244"/>
      <c r="Y4973" s="244"/>
      <c r="Z4973" s="244"/>
      <c r="AA4973" s="244"/>
      <c r="AB4973" s="244"/>
    </row>
    <row r="4974" spans="16:28" x14ac:dyDescent="0.25">
      <c r="P4974" s="244"/>
      <c r="Q4974" s="244"/>
      <c r="R4974" s="244"/>
      <c r="S4974" s="244"/>
      <c r="T4974" s="244"/>
      <c r="U4974" s="244"/>
      <c r="V4974" s="244"/>
      <c r="W4974" s="244"/>
      <c r="X4974" s="244"/>
      <c r="Y4974" s="244"/>
      <c r="Z4974" s="244"/>
      <c r="AA4974" s="244"/>
      <c r="AB4974" s="244"/>
    </row>
    <row r="4975" spans="16:28" x14ac:dyDescent="0.25">
      <c r="P4975" s="244"/>
      <c r="Q4975" s="244"/>
      <c r="R4975" s="244"/>
      <c r="S4975" s="244"/>
      <c r="T4975" s="244"/>
      <c r="U4975" s="244"/>
      <c r="V4975" s="244"/>
      <c r="W4975" s="244"/>
      <c r="X4975" s="244"/>
      <c r="Y4975" s="244"/>
      <c r="Z4975" s="244"/>
      <c r="AA4975" s="244"/>
      <c r="AB4975" s="244"/>
    </row>
    <row r="4976" spans="16:28" x14ac:dyDescent="0.25">
      <c r="P4976" s="244"/>
      <c r="Q4976" s="244"/>
      <c r="R4976" s="244"/>
      <c r="S4976" s="244"/>
      <c r="T4976" s="244"/>
      <c r="U4976" s="244"/>
      <c r="V4976" s="244"/>
      <c r="W4976" s="244"/>
      <c r="X4976" s="244"/>
      <c r="Y4976" s="244"/>
      <c r="Z4976" s="244"/>
      <c r="AA4976" s="244"/>
      <c r="AB4976" s="244"/>
    </row>
    <row r="4977" spans="16:28" x14ac:dyDescent="0.25">
      <c r="P4977" s="244"/>
      <c r="Q4977" s="244"/>
      <c r="R4977" s="244"/>
      <c r="S4977" s="244"/>
      <c r="T4977" s="244"/>
      <c r="U4977" s="244"/>
      <c r="V4977" s="244"/>
      <c r="W4977" s="244"/>
      <c r="X4977" s="244"/>
      <c r="Y4977" s="244"/>
      <c r="Z4977" s="244"/>
      <c r="AA4977" s="244"/>
      <c r="AB4977" s="244"/>
    </row>
    <row r="4978" spans="16:28" x14ac:dyDescent="0.25">
      <c r="P4978" s="244"/>
      <c r="Q4978" s="244"/>
      <c r="R4978" s="244"/>
      <c r="S4978" s="244"/>
      <c r="T4978" s="244"/>
      <c r="U4978" s="244"/>
      <c r="V4978" s="244"/>
      <c r="W4978" s="244"/>
      <c r="X4978" s="244"/>
      <c r="Y4978" s="244"/>
      <c r="Z4978" s="244"/>
      <c r="AA4978" s="244"/>
      <c r="AB4978" s="244"/>
    </row>
    <row r="4979" spans="16:28" x14ac:dyDescent="0.25">
      <c r="P4979" s="244"/>
      <c r="Q4979" s="244"/>
      <c r="R4979" s="244"/>
      <c r="S4979" s="244"/>
      <c r="T4979" s="244"/>
      <c r="U4979" s="244"/>
      <c r="V4979" s="244"/>
      <c r="W4979" s="244"/>
      <c r="X4979" s="244"/>
      <c r="Y4979" s="244"/>
      <c r="Z4979" s="244"/>
      <c r="AA4979" s="244"/>
      <c r="AB4979" s="244"/>
    </row>
    <row r="4980" spans="16:28" x14ac:dyDescent="0.25">
      <c r="P4980" s="244"/>
      <c r="Q4980" s="244"/>
      <c r="R4980" s="244"/>
      <c r="S4980" s="244"/>
      <c r="T4980" s="244"/>
      <c r="U4980" s="244"/>
      <c r="V4980" s="244"/>
      <c r="W4980" s="244"/>
      <c r="X4980" s="244"/>
      <c r="Y4980" s="244"/>
      <c r="Z4980" s="244"/>
      <c r="AA4980" s="244"/>
      <c r="AB4980" s="244"/>
    </row>
    <row r="4981" spans="16:28" x14ac:dyDescent="0.25">
      <c r="P4981" s="244"/>
      <c r="Q4981" s="244"/>
      <c r="R4981" s="244"/>
      <c r="S4981" s="244"/>
      <c r="T4981" s="244"/>
      <c r="U4981" s="244"/>
      <c r="V4981" s="244"/>
      <c r="W4981" s="244"/>
      <c r="X4981" s="244"/>
      <c r="Y4981" s="244"/>
      <c r="Z4981" s="244"/>
      <c r="AA4981" s="244"/>
      <c r="AB4981" s="244"/>
    </row>
    <row r="4982" spans="16:28" x14ac:dyDescent="0.25">
      <c r="P4982" s="244"/>
      <c r="Q4982" s="244"/>
      <c r="R4982" s="244"/>
      <c r="S4982" s="244"/>
      <c r="T4982" s="244"/>
      <c r="U4982" s="244"/>
      <c r="V4982" s="244"/>
      <c r="W4982" s="244"/>
      <c r="X4982" s="244"/>
      <c r="Y4982" s="244"/>
      <c r="Z4982" s="244"/>
      <c r="AA4982" s="244"/>
      <c r="AB4982" s="244"/>
    </row>
    <row r="4983" spans="16:28" x14ac:dyDescent="0.25">
      <c r="P4983" s="244"/>
      <c r="Q4983" s="244"/>
      <c r="R4983" s="244"/>
      <c r="S4983" s="244"/>
      <c r="T4983" s="244"/>
      <c r="U4983" s="244"/>
      <c r="V4983" s="244"/>
      <c r="W4983" s="244"/>
      <c r="X4983" s="244"/>
      <c r="Y4983" s="244"/>
      <c r="Z4983" s="244"/>
      <c r="AA4983" s="244"/>
      <c r="AB4983" s="244"/>
    </row>
    <row r="4984" spans="16:28" x14ac:dyDescent="0.25">
      <c r="P4984" s="244"/>
      <c r="Q4984" s="244"/>
      <c r="R4984" s="244"/>
      <c r="S4984" s="244"/>
      <c r="T4984" s="244"/>
      <c r="U4984" s="244"/>
      <c r="V4984" s="244"/>
      <c r="W4984" s="244"/>
      <c r="X4984" s="244"/>
      <c r="Y4984" s="244"/>
      <c r="Z4984" s="244"/>
      <c r="AA4984" s="244"/>
      <c r="AB4984" s="244"/>
    </row>
    <row r="4985" spans="16:28" x14ac:dyDescent="0.25">
      <c r="P4985" s="244"/>
      <c r="Q4985" s="244"/>
      <c r="R4985" s="244"/>
      <c r="S4985" s="244"/>
      <c r="T4985" s="244"/>
      <c r="U4985" s="244"/>
      <c r="V4985" s="244"/>
      <c r="W4985" s="244"/>
      <c r="X4985" s="244"/>
      <c r="Y4985" s="244"/>
      <c r="Z4985" s="244"/>
      <c r="AA4985" s="244"/>
      <c r="AB4985" s="244"/>
    </row>
    <row r="4986" spans="16:28" x14ac:dyDescent="0.25">
      <c r="P4986" s="244"/>
      <c r="Q4986" s="244"/>
      <c r="R4986" s="244"/>
      <c r="S4986" s="244"/>
      <c r="T4986" s="244"/>
      <c r="U4986" s="244"/>
      <c r="V4986" s="244"/>
      <c r="W4986" s="244"/>
      <c r="X4986" s="244"/>
      <c r="Y4986" s="244"/>
      <c r="Z4986" s="244"/>
      <c r="AA4986" s="244"/>
      <c r="AB4986" s="244"/>
    </row>
    <row r="4987" spans="16:28" x14ac:dyDescent="0.25">
      <c r="P4987" s="244"/>
      <c r="Q4987" s="244"/>
      <c r="R4987" s="244"/>
      <c r="S4987" s="244"/>
      <c r="T4987" s="244"/>
      <c r="U4987" s="244"/>
      <c r="V4987" s="244"/>
      <c r="W4987" s="244"/>
      <c r="X4987" s="244"/>
      <c r="Y4987" s="244"/>
      <c r="Z4987" s="244"/>
      <c r="AA4987" s="244"/>
      <c r="AB4987" s="244"/>
    </row>
    <row r="4988" spans="16:28" x14ac:dyDescent="0.25">
      <c r="P4988" s="244"/>
      <c r="Q4988" s="244"/>
      <c r="R4988" s="244"/>
      <c r="S4988" s="244"/>
      <c r="T4988" s="244"/>
      <c r="U4988" s="244"/>
      <c r="V4988" s="244"/>
      <c r="W4988" s="244"/>
      <c r="X4988" s="244"/>
      <c r="Y4988" s="244"/>
      <c r="Z4988" s="244"/>
      <c r="AA4988" s="244"/>
      <c r="AB4988" s="244"/>
    </row>
    <row r="4989" spans="16:28" x14ac:dyDescent="0.25">
      <c r="P4989" s="244"/>
      <c r="Q4989" s="244"/>
      <c r="R4989" s="244"/>
      <c r="S4989" s="244"/>
      <c r="T4989" s="244"/>
      <c r="U4989" s="244"/>
      <c r="V4989" s="244"/>
      <c r="W4989" s="244"/>
      <c r="X4989" s="244"/>
      <c r="Y4989" s="244"/>
      <c r="Z4989" s="244"/>
      <c r="AA4989" s="244"/>
      <c r="AB4989" s="244"/>
    </row>
    <row r="4990" spans="16:28" x14ac:dyDescent="0.25">
      <c r="P4990" s="244"/>
      <c r="Q4990" s="244"/>
      <c r="R4990" s="244"/>
      <c r="S4990" s="244"/>
      <c r="T4990" s="244"/>
      <c r="U4990" s="244"/>
      <c r="V4990" s="244"/>
      <c r="W4990" s="244"/>
      <c r="X4990" s="244"/>
      <c r="Y4990" s="244"/>
      <c r="Z4990" s="244"/>
      <c r="AA4990" s="244"/>
      <c r="AB4990" s="244"/>
    </row>
    <row r="4991" spans="16:28" x14ac:dyDescent="0.25">
      <c r="P4991" s="244"/>
      <c r="Q4991" s="244"/>
      <c r="R4991" s="244"/>
      <c r="S4991" s="244"/>
      <c r="T4991" s="244"/>
      <c r="U4991" s="244"/>
      <c r="V4991" s="244"/>
      <c r="W4991" s="244"/>
      <c r="X4991" s="244"/>
      <c r="Y4991" s="244"/>
      <c r="Z4991" s="244"/>
      <c r="AA4991" s="244"/>
      <c r="AB4991" s="244"/>
    </row>
    <row r="4992" spans="16:28" x14ac:dyDescent="0.25">
      <c r="P4992" s="244"/>
      <c r="Q4992" s="244"/>
      <c r="R4992" s="244"/>
      <c r="S4992" s="244"/>
      <c r="T4992" s="244"/>
      <c r="U4992" s="244"/>
      <c r="V4992" s="244"/>
      <c r="W4992" s="244"/>
      <c r="X4992" s="244"/>
      <c r="Y4992" s="244"/>
      <c r="Z4992" s="244"/>
      <c r="AA4992" s="244"/>
      <c r="AB4992" s="244"/>
    </row>
    <row r="4993" spans="16:28" x14ac:dyDescent="0.25">
      <c r="P4993" s="244"/>
      <c r="Q4993" s="244"/>
      <c r="R4993" s="244"/>
      <c r="S4993" s="244"/>
      <c r="T4993" s="244"/>
      <c r="U4993" s="244"/>
      <c r="V4993" s="244"/>
      <c r="W4993" s="244"/>
      <c r="X4993" s="244"/>
      <c r="Y4993" s="244"/>
      <c r="Z4993" s="244"/>
      <c r="AA4993" s="244"/>
      <c r="AB4993" s="244"/>
    </row>
    <row r="4994" spans="16:28" x14ac:dyDescent="0.25">
      <c r="P4994" s="244"/>
      <c r="Q4994" s="244"/>
      <c r="R4994" s="244"/>
      <c r="S4994" s="244"/>
      <c r="T4994" s="244"/>
      <c r="U4994" s="244"/>
      <c r="V4994" s="244"/>
      <c r="W4994" s="244"/>
      <c r="X4994" s="244"/>
      <c r="Y4994" s="244"/>
      <c r="Z4994" s="244"/>
      <c r="AA4994" s="244"/>
      <c r="AB4994" s="244"/>
    </row>
    <row r="4995" spans="16:28" x14ac:dyDescent="0.25">
      <c r="P4995" s="244"/>
      <c r="Q4995" s="244"/>
      <c r="R4995" s="244"/>
      <c r="S4995" s="244"/>
      <c r="T4995" s="244"/>
      <c r="U4995" s="244"/>
      <c r="V4995" s="244"/>
      <c r="W4995" s="244"/>
      <c r="X4995" s="244"/>
      <c r="Y4995" s="244"/>
      <c r="Z4995" s="244"/>
      <c r="AA4995" s="244"/>
      <c r="AB4995" s="244"/>
    </row>
    <row r="4996" spans="16:28" x14ac:dyDescent="0.25">
      <c r="P4996" s="244"/>
      <c r="Q4996" s="244"/>
      <c r="R4996" s="244"/>
      <c r="S4996" s="244"/>
      <c r="T4996" s="244"/>
      <c r="U4996" s="244"/>
      <c r="V4996" s="244"/>
      <c r="W4996" s="244"/>
      <c r="X4996" s="244"/>
      <c r="Y4996" s="244"/>
      <c r="Z4996" s="244"/>
      <c r="AA4996" s="244"/>
      <c r="AB4996" s="244"/>
    </row>
    <row r="4997" spans="16:28" x14ac:dyDescent="0.25">
      <c r="P4997" s="244"/>
      <c r="Q4997" s="244"/>
      <c r="R4997" s="244"/>
      <c r="S4997" s="244"/>
      <c r="T4997" s="244"/>
      <c r="U4997" s="244"/>
      <c r="V4997" s="244"/>
      <c r="W4997" s="244"/>
      <c r="X4997" s="244"/>
      <c r="Y4997" s="244"/>
      <c r="Z4997" s="244"/>
      <c r="AA4997" s="244"/>
      <c r="AB4997" s="244"/>
    </row>
    <row r="4998" spans="16:28" x14ac:dyDescent="0.25">
      <c r="P4998" s="244"/>
      <c r="Q4998" s="244"/>
      <c r="R4998" s="244"/>
      <c r="S4998" s="244"/>
      <c r="T4998" s="244"/>
      <c r="U4998" s="244"/>
      <c r="V4998" s="244"/>
      <c r="W4998" s="244"/>
      <c r="X4998" s="244"/>
      <c r="Y4998" s="244"/>
      <c r="Z4998" s="244"/>
      <c r="AA4998" s="244"/>
      <c r="AB4998" s="244"/>
    </row>
    <row r="4999" spans="16:28" x14ac:dyDescent="0.25">
      <c r="P4999" s="244"/>
      <c r="Q4999" s="244"/>
      <c r="R4999" s="244"/>
      <c r="S4999" s="244"/>
      <c r="T4999" s="244"/>
      <c r="U4999" s="244"/>
      <c r="V4999" s="244"/>
      <c r="W4999" s="244"/>
      <c r="X4999" s="244"/>
      <c r="Y4999" s="244"/>
      <c r="Z4999" s="244"/>
      <c r="AA4999" s="244"/>
      <c r="AB4999" s="244"/>
    </row>
    <row r="5000" spans="16:28" x14ac:dyDescent="0.25">
      <c r="P5000" s="244"/>
      <c r="Q5000" s="244"/>
      <c r="R5000" s="244"/>
      <c r="S5000" s="244"/>
      <c r="T5000" s="244"/>
      <c r="U5000" s="244"/>
      <c r="V5000" s="244"/>
      <c r="W5000" s="244"/>
      <c r="X5000" s="244"/>
      <c r="Y5000" s="244"/>
      <c r="Z5000" s="244"/>
      <c r="AA5000" s="244"/>
      <c r="AB5000" s="244"/>
    </row>
    <row r="5001" spans="16:28" x14ac:dyDescent="0.25">
      <c r="P5001" s="244"/>
      <c r="Q5001" s="244"/>
      <c r="R5001" s="244"/>
      <c r="S5001" s="244"/>
      <c r="T5001" s="244"/>
      <c r="U5001" s="244"/>
      <c r="V5001" s="244"/>
      <c r="W5001" s="244"/>
      <c r="X5001" s="244"/>
      <c r="Y5001" s="244"/>
      <c r="Z5001" s="244"/>
      <c r="AA5001" s="244"/>
      <c r="AB5001" s="244"/>
    </row>
    <row r="5002" spans="16:28" x14ac:dyDescent="0.25">
      <c r="P5002" s="244"/>
      <c r="Q5002" s="244"/>
      <c r="R5002" s="244"/>
      <c r="S5002" s="244"/>
      <c r="T5002" s="244"/>
      <c r="U5002" s="244"/>
      <c r="V5002" s="244"/>
      <c r="W5002" s="244"/>
      <c r="X5002" s="244"/>
      <c r="Y5002" s="244"/>
      <c r="Z5002" s="244"/>
      <c r="AA5002" s="244"/>
      <c r="AB5002" s="244"/>
    </row>
    <row r="5003" spans="16:28" x14ac:dyDescent="0.25">
      <c r="P5003" s="244"/>
      <c r="Q5003" s="244"/>
      <c r="R5003" s="244"/>
      <c r="S5003" s="244"/>
      <c r="T5003" s="244"/>
      <c r="U5003" s="244"/>
      <c r="V5003" s="244"/>
      <c r="W5003" s="244"/>
      <c r="X5003" s="244"/>
      <c r="Y5003" s="244"/>
      <c r="Z5003" s="244"/>
      <c r="AA5003" s="244"/>
      <c r="AB5003" s="244"/>
    </row>
    <row r="5004" spans="16:28" x14ac:dyDescent="0.25">
      <c r="P5004" s="244"/>
      <c r="Q5004" s="244"/>
      <c r="R5004" s="244"/>
      <c r="S5004" s="244"/>
      <c r="T5004" s="244"/>
      <c r="U5004" s="244"/>
      <c r="V5004" s="244"/>
      <c r="W5004" s="244"/>
      <c r="X5004" s="244"/>
      <c r="Y5004" s="244"/>
      <c r="Z5004" s="244"/>
      <c r="AA5004" s="244"/>
      <c r="AB5004" s="244"/>
    </row>
    <row r="5005" spans="16:28" x14ac:dyDescent="0.25">
      <c r="P5005" s="244"/>
      <c r="Q5005" s="244"/>
      <c r="R5005" s="244"/>
      <c r="S5005" s="244"/>
      <c r="T5005" s="244"/>
      <c r="U5005" s="244"/>
      <c r="V5005" s="244"/>
      <c r="W5005" s="244"/>
      <c r="X5005" s="244"/>
      <c r="Y5005" s="244"/>
      <c r="Z5005" s="244"/>
      <c r="AA5005" s="244"/>
      <c r="AB5005" s="244"/>
    </row>
    <row r="5006" spans="16:28" x14ac:dyDescent="0.25">
      <c r="P5006" s="244"/>
      <c r="Q5006" s="244"/>
      <c r="R5006" s="244"/>
      <c r="S5006" s="244"/>
      <c r="T5006" s="244"/>
      <c r="U5006" s="244"/>
      <c r="V5006" s="244"/>
      <c r="W5006" s="244"/>
      <c r="X5006" s="244"/>
      <c r="Y5006" s="244"/>
      <c r="Z5006" s="244"/>
      <c r="AA5006" s="244"/>
      <c r="AB5006" s="244"/>
    </row>
    <row r="5007" spans="16:28" x14ac:dyDescent="0.25">
      <c r="P5007" s="244"/>
      <c r="Q5007" s="244"/>
      <c r="R5007" s="244"/>
      <c r="S5007" s="244"/>
      <c r="T5007" s="244"/>
      <c r="U5007" s="244"/>
      <c r="V5007" s="244"/>
      <c r="W5007" s="244"/>
      <c r="X5007" s="244"/>
      <c r="Y5007" s="244"/>
      <c r="Z5007" s="244"/>
      <c r="AA5007" s="244"/>
      <c r="AB5007" s="244"/>
    </row>
    <row r="5008" spans="16:28" x14ac:dyDescent="0.25">
      <c r="P5008" s="244"/>
      <c r="Q5008" s="244"/>
      <c r="R5008" s="244"/>
      <c r="S5008" s="244"/>
      <c r="T5008" s="244"/>
      <c r="U5008" s="244"/>
      <c r="V5008" s="244"/>
      <c r="W5008" s="244"/>
      <c r="X5008" s="244"/>
      <c r="Y5008" s="244"/>
      <c r="Z5008" s="244"/>
      <c r="AA5008" s="244"/>
      <c r="AB5008" s="244"/>
    </row>
    <row r="5009" spans="16:28" x14ac:dyDescent="0.25">
      <c r="P5009" s="244"/>
      <c r="Q5009" s="244"/>
      <c r="R5009" s="244"/>
      <c r="S5009" s="244"/>
      <c r="T5009" s="244"/>
      <c r="U5009" s="244"/>
      <c r="V5009" s="244"/>
      <c r="W5009" s="244"/>
      <c r="X5009" s="244"/>
      <c r="Y5009" s="244"/>
      <c r="Z5009" s="244"/>
      <c r="AA5009" s="244"/>
      <c r="AB5009" s="244"/>
    </row>
    <row r="5010" spans="16:28" x14ac:dyDescent="0.25">
      <c r="P5010" s="244"/>
      <c r="Q5010" s="244"/>
      <c r="R5010" s="244"/>
      <c r="S5010" s="244"/>
      <c r="T5010" s="244"/>
      <c r="U5010" s="244"/>
      <c r="V5010" s="244"/>
      <c r="W5010" s="244"/>
      <c r="X5010" s="244"/>
      <c r="Y5010" s="244"/>
      <c r="Z5010" s="244"/>
      <c r="AA5010" s="244"/>
      <c r="AB5010" s="244"/>
    </row>
    <row r="5011" spans="16:28" x14ac:dyDescent="0.25">
      <c r="P5011" s="244"/>
      <c r="Q5011" s="244"/>
      <c r="R5011" s="244"/>
      <c r="S5011" s="244"/>
      <c r="T5011" s="244"/>
      <c r="U5011" s="244"/>
      <c r="V5011" s="244"/>
      <c r="W5011" s="244"/>
      <c r="X5011" s="244"/>
      <c r="Y5011" s="244"/>
      <c r="Z5011" s="244"/>
      <c r="AA5011" s="244"/>
      <c r="AB5011" s="244"/>
    </row>
    <row r="5012" spans="16:28" x14ac:dyDescent="0.25">
      <c r="P5012" s="244"/>
      <c r="Q5012" s="244"/>
      <c r="R5012" s="244"/>
      <c r="S5012" s="244"/>
      <c r="T5012" s="244"/>
      <c r="U5012" s="244"/>
      <c r="V5012" s="244"/>
      <c r="W5012" s="244"/>
      <c r="X5012" s="244"/>
      <c r="Y5012" s="244"/>
      <c r="Z5012" s="244"/>
      <c r="AA5012" s="244"/>
      <c r="AB5012" s="244"/>
    </row>
    <row r="5013" spans="16:28" x14ac:dyDescent="0.25">
      <c r="P5013" s="244"/>
      <c r="Q5013" s="244"/>
      <c r="R5013" s="244"/>
      <c r="S5013" s="244"/>
      <c r="T5013" s="244"/>
      <c r="U5013" s="244"/>
      <c r="V5013" s="244"/>
      <c r="W5013" s="244"/>
      <c r="X5013" s="244"/>
      <c r="Y5013" s="244"/>
      <c r="Z5013" s="244"/>
      <c r="AA5013" s="244"/>
      <c r="AB5013" s="244"/>
    </row>
    <row r="5014" spans="16:28" x14ac:dyDescent="0.25">
      <c r="P5014" s="244"/>
      <c r="Q5014" s="244"/>
      <c r="R5014" s="244"/>
      <c r="S5014" s="244"/>
      <c r="T5014" s="244"/>
      <c r="U5014" s="244"/>
      <c r="V5014" s="244"/>
      <c r="W5014" s="244"/>
      <c r="X5014" s="244"/>
      <c r="Y5014" s="244"/>
      <c r="Z5014" s="244"/>
      <c r="AA5014" s="244"/>
      <c r="AB5014" s="244"/>
    </row>
    <row r="5015" spans="16:28" x14ac:dyDescent="0.25">
      <c r="P5015" s="244"/>
      <c r="Q5015" s="244"/>
      <c r="R5015" s="244"/>
      <c r="S5015" s="244"/>
      <c r="T5015" s="244"/>
      <c r="U5015" s="244"/>
      <c r="V5015" s="244"/>
      <c r="W5015" s="244"/>
      <c r="X5015" s="244"/>
      <c r="Y5015" s="244"/>
      <c r="Z5015" s="244"/>
      <c r="AA5015" s="244"/>
      <c r="AB5015" s="244"/>
    </row>
    <row r="5016" spans="16:28" x14ac:dyDescent="0.25">
      <c r="P5016" s="244"/>
      <c r="Q5016" s="244"/>
      <c r="R5016" s="244"/>
      <c r="S5016" s="244"/>
      <c r="T5016" s="244"/>
      <c r="U5016" s="244"/>
      <c r="V5016" s="244"/>
      <c r="W5016" s="244"/>
      <c r="X5016" s="244"/>
      <c r="Y5016" s="244"/>
      <c r="Z5016" s="244"/>
      <c r="AA5016" s="244"/>
      <c r="AB5016" s="244"/>
    </row>
    <row r="5017" spans="16:28" x14ac:dyDescent="0.25">
      <c r="P5017" s="244"/>
      <c r="Q5017" s="244"/>
      <c r="R5017" s="244"/>
      <c r="S5017" s="244"/>
      <c r="T5017" s="244"/>
      <c r="U5017" s="244"/>
      <c r="V5017" s="244"/>
      <c r="W5017" s="244"/>
      <c r="X5017" s="244"/>
      <c r="Y5017" s="244"/>
      <c r="Z5017" s="244"/>
      <c r="AA5017" s="244"/>
      <c r="AB5017" s="244"/>
    </row>
    <row r="5018" spans="16:28" x14ac:dyDescent="0.25">
      <c r="P5018" s="244"/>
      <c r="Q5018" s="244"/>
      <c r="R5018" s="244"/>
      <c r="S5018" s="244"/>
      <c r="T5018" s="244"/>
      <c r="U5018" s="244"/>
      <c r="V5018" s="244"/>
      <c r="W5018" s="244"/>
      <c r="X5018" s="244"/>
      <c r="Y5018" s="244"/>
      <c r="Z5018" s="244"/>
      <c r="AA5018" s="244"/>
      <c r="AB5018" s="244"/>
    </row>
    <row r="5019" spans="16:28" x14ac:dyDescent="0.25">
      <c r="P5019" s="244"/>
      <c r="Q5019" s="244"/>
      <c r="R5019" s="244"/>
      <c r="S5019" s="244"/>
      <c r="T5019" s="244"/>
      <c r="U5019" s="244"/>
      <c r="V5019" s="244"/>
      <c r="W5019" s="244"/>
      <c r="X5019" s="244"/>
      <c r="Y5019" s="244"/>
      <c r="Z5019" s="244"/>
      <c r="AA5019" s="244"/>
      <c r="AB5019" s="244"/>
    </row>
    <row r="5020" spans="16:28" x14ac:dyDescent="0.25">
      <c r="P5020" s="244"/>
      <c r="Q5020" s="244"/>
      <c r="R5020" s="244"/>
      <c r="S5020" s="244"/>
      <c r="T5020" s="244"/>
      <c r="U5020" s="244"/>
      <c r="V5020" s="244"/>
      <c r="W5020" s="244"/>
      <c r="X5020" s="244"/>
      <c r="Y5020" s="244"/>
      <c r="Z5020" s="244"/>
      <c r="AA5020" s="244"/>
      <c r="AB5020" s="244"/>
    </row>
    <row r="5021" spans="16:28" x14ac:dyDescent="0.25">
      <c r="P5021" s="244"/>
      <c r="Q5021" s="244"/>
      <c r="R5021" s="244"/>
      <c r="S5021" s="244"/>
      <c r="T5021" s="244"/>
      <c r="U5021" s="244"/>
      <c r="V5021" s="244"/>
      <c r="W5021" s="244"/>
      <c r="X5021" s="244"/>
      <c r="Y5021" s="244"/>
      <c r="Z5021" s="244"/>
      <c r="AA5021" s="244"/>
      <c r="AB5021" s="244"/>
    </row>
    <row r="5022" spans="16:28" x14ac:dyDescent="0.25">
      <c r="P5022" s="244"/>
      <c r="Q5022" s="244"/>
      <c r="R5022" s="244"/>
      <c r="S5022" s="244"/>
      <c r="T5022" s="244"/>
      <c r="U5022" s="244"/>
      <c r="V5022" s="244"/>
      <c r="W5022" s="244"/>
      <c r="X5022" s="244"/>
      <c r="Y5022" s="244"/>
      <c r="Z5022" s="244"/>
      <c r="AA5022" s="244"/>
      <c r="AB5022" s="244"/>
    </row>
    <row r="5023" spans="16:28" x14ac:dyDescent="0.25">
      <c r="P5023" s="244"/>
      <c r="Q5023" s="244"/>
      <c r="R5023" s="244"/>
      <c r="S5023" s="244"/>
      <c r="T5023" s="244"/>
      <c r="U5023" s="244"/>
      <c r="V5023" s="244"/>
      <c r="W5023" s="244"/>
      <c r="X5023" s="244"/>
      <c r="Y5023" s="244"/>
      <c r="Z5023" s="244"/>
      <c r="AA5023" s="244"/>
      <c r="AB5023" s="244"/>
    </row>
    <row r="5024" spans="16:28" x14ac:dyDescent="0.25">
      <c r="P5024" s="244"/>
      <c r="Q5024" s="244"/>
      <c r="R5024" s="244"/>
      <c r="S5024" s="244"/>
      <c r="T5024" s="244"/>
      <c r="U5024" s="244"/>
      <c r="V5024" s="244"/>
      <c r="W5024" s="244"/>
      <c r="X5024" s="244"/>
      <c r="Y5024" s="244"/>
      <c r="Z5024" s="244"/>
      <c r="AA5024" s="244"/>
      <c r="AB5024" s="244"/>
    </row>
    <row r="5025" spans="16:28" x14ac:dyDescent="0.25">
      <c r="P5025" s="244"/>
      <c r="Q5025" s="244"/>
      <c r="R5025" s="244"/>
      <c r="S5025" s="244"/>
      <c r="T5025" s="244"/>
      <c r="U5025" s="244"/>
      <c r="V5025" s="244"/>
      <c r="W5025" s="244"/>
      <c r="X5025" s="244"/>
      <c r="Y5025" s="244"/>
      <c r="Z5025" s="244"/>
      <c r="AA5025" s="244"/>
      <c r="AB5025" s="244"/>
    </row>
    <row r="5026" spans="16:28" x14ac:dyDescent="0.25">
      <c r="P5026" s="244"/>
      <c r="Q5026" s="244"/>
      <c r="R5026" s="244"/>
      <c r="S5026" s="244"/>
      <c r="T5026" s="244"/>
      <c r="U5026" s="244"/>
      <c r="V5026" s="244"/>
      <c r="W5026" s="244"/>
      <c r="X5026" s="244"/>
      <c r="Y5026" s="244"/>
      <c r="Z5026" s="244"/>
      <c r="AA5026" s="244"/>
      <c r="AB5026" s="244"/>
    </row>
    <row r="5027" spans="16:28" x14ac:dyDescent="0.25">
      <c r="P5027" s="244"/>
      <c r="Q5027" s="244"/>
      <c r="R5027" s="244"/>
      <c r="S5027" s="244"/>
      <c r="T5027" s="244"/>
      <c r="U5027" s="244"/>
      <c r="V5027" s="244"/>
      <c r="W5027" s="244"/>
      <c r="X5027" s="244"/>
      <c r="Y5027" s="244"/>
      <c r="Z5027" s="244"/>
      <c r="AA5027" s="244"/>
      <c r="AB5027" s="244"/>
    </row>
    <row r="5028" spans="16:28" x14ac:dyDescent="0.25">
      <c r="P5028" s="244"/>
      <c r="Q5028" s="244"/>
      <c r="R5028" s="244"/>
      <c r="S5028" s="244"/>
      <c r="T5028" s="244"/>
      <c r="U5028" s="244"/>
      <c r="V5028" s="244"/>
      <c r="W5028" s="244"/>
      <c r="X5028" s="244"/>
      <c r="Y5028" s="244"/>
      <c r="Z5028" s="244"/>
      <c r="AA5028" s="244"/>
      <c r="AB5028" s="244"/>
    </row>
    <row r="5029" spans="16:28" x14ac:dyDescent="0.25">
      <c r="P5029" s="244"/>
      <c r="Q5029" s="244"/>
      <c r="R5029" s="244"/>
      <c r="S5029" s="244"/>
      <c r="T5029" s="244"/>
      <c r="U5029" s="244"/>
      <c r="V5029" s="244"/>
      <c r="W5029" s="244"/>
      <c r="X5029" s="244"/>
      <c r="Y5029" s="244"/>
      <c r="Z5029" s="244"/>
      <c r="AA5029" s="244"/>
      <c r="AB5029" s="244"/>
    </row>
    <row r="5030" spans="16:28" x14ac:dyDescent="0.25">
      <c r="P5030" s="244"/>
      <c r="Q5030" s="244"/>
      <c r="R5030" s="244"/>
      <c r="S5030" s="244"/>
      <c r="T5030" s="244"/>
      <c r="U5030" s="244"/>
      <c r="V5030" s="244"/>
      <c r="W5030" s="244"/>
      <c r="X5030" s="244"/>
      <c r="Y5030" s="244"/>
      <c r="Z5030" s="244"/>
      <c r="AA5030" s="244"/>
      <c r="AB5030" s="244"/>
    </row>
    <row r="5031" spans="16:28" x14ac:dyDescent="0.25">
      <c r="P5031" s="244"/>
      <c r="Q5031" s="244"/>
      <c r="R5031" s="244"/>
      <c r="S5031" s="244"/>
      <c r="T5031" s="244"/>
      <c r="U5031" s="244"/>
      <c r="V5031" s="244"/>
      <c r="W5031" s="244"/>
      <c r="X5031" s="244"/>
      <c r="Y5031" s="244"/>
      <c r="Z5031" s="244"/>
      <c r="AA5031" s="244"/>
      <c r="AB5031" s="244"/>
    </row>
    <row r="5032" spans="16:28" x14ac:dyDescent="0.25">
      <c r="P5032" s="244"/>
      <c r="Q5032" s="244"/>
      <c r="R5032" s="244"/>
      <c r="S5032" s="244"/>
      <c r="T5032" s="244"/>
      <c r="U5032" s="244"/>
      <c r="V5032" s="244"/>
      <c r="W5032" s="244"/>
      <c r="X5032" s="244"/>
      <c r="Y5032" s="244"/>
      <c r="Z5032" s="244"/>
      <c r="AA5032" s="244"/>
      <c r="AB5032" s="244"/>
    </row>
    <row r="5033" spans="16:28" x14ac:dyDescent="0.25">
      <c r="P5033" s="244"/>
      <c r="Q5033" s="244"/>
      <c r="R5033" s="244"/>
      <c r="S5033" s="244"/>
      <c r="T5033" s="244"/>
      <c r="U5033" s="244"/>
      <c r="V5033" s="244"/>
      <c r="W5033" s="244"/>
      <c r="X5033" s="244"/>
      <c r="Y5033" s="244"/>
      <c r="Z5033" s="244"/>
      <c r="AA5033" s="244"/>
      <c r="AB5033" s="244"/>
    </row>
    <row r="5034" spans="16:28" x14ac:dyDescent="0.25">
      <c r="P5034" s="244"/>
      <c r="Q5034" s="244"/>
      <c r="R5034" s="244"/>
      <c r="S5034" s="244"/>
      <c r="T5034" s="244"/>
      <c r="U5034" s="244"/>
      <c r="V5034" s="244"/>
      <c r="W5034" s="244"/>
      <c r="X5034" s="244"/>
      <c r="Y5034" s="244"/>
      <c r="Z5034" s="244"/>
      <c r="AA5034" s="244"/>
      <c r="AB5034" s="244"/>
    </row>
    <row r="5035" spans="16:28" x14ac:dyDescent="0.25">
      <c r="P5035" s="244"/>
      <c r="Q5035" s="244"/>
      <c r="R5035" s="244"/>
      <c r="S5035" s="244"/>
      <c r="T5035" s="244"/>
      <c r="U5035" s="244"/>
      <c r="V5035" s="244"/>
      <c r="W5035" s="244"/>
      <c r="X5035" s="244"/>
      <c r="Y5035" s="244"/>
      <c r="Z5035" s="244"/>
      <c r="AA5035" s="244"/>
      <c r="AB5035" s="244"/>
    </row>
    <row r="5036" spans="16:28" x14ac:dyDescent="0.25">
      <c r="P5036" s="244"/>
      <c r="Q5036" s="244"/>
      <c r="R5036" s="244"/>
      <c r="S5036" s="244"/>
      <c r="T5036" s="244"/>
      <c r="U5036" s="244"/>
      <c r="V5036" s="244"/>
      <c r="W5036" s="244"/>
      <c r="X5036" s="244"/>
      <c r="Y5036" s="244"/>
      <c r="Z5036" s="244"/>
      <c r="AA5036" s="244"/>
      <c r="AB5036" s="244"/>
    </row>
    <row r="5037" spans="16:28" x14ac:dyDescent="0.25">
      <c r="P5037" s="244"/>
      <c r="Q5037" s="244"/>
      <c r="R5037" s="244"/>
      <c r="S5037" s="244"/>
      <c r="T5037" s="244"/>
      <c r="U5037" s="244"/>
      <c r="V5037" s="244"/>
      <c r="W5037" s="244"/>
      <c r="X5037" s="244"/>
      <c r="Y5037" s="244"/>
      <c r="Z5037" s="244"/>
      <c r="AA5037" s="244"/>
      <c r="AB5037" s="244"/>
    </row>
    <row r="5038" spans="16:28" x14ac:dyDescent="0.25">
      <c r="P5038" s="244"/>
      <c r="Q5038" s="244"/>
      <c r="R5038" s="244"/>
      <c r="S5038" s="244"/>
      <c r="T5038" s="244"/>
      <c r="U5038" s="244"/>
      <c r="V5038" s="244"/>
      <c r="W5038" s="244"/>
      <c r="X5038" s="244"/>
      <c r="Y5038" s="244"/>
      <c r="Z5038" s="244"/>
      <c r="AA5038" s="244"/>
      <c r="AB5038" s="244"/>
    </row>
    <row r="5039" spans="16:28" x14ac:dyDescent="0.25">
      <c r="P5039" s="244"/>
      <c r="Q5039" s="244"/>
      <c r="R5039" s="244"/>
      <c r="S5039" s="244"/>
      <c r="T5039" s="244"/>
      <c r="U5039" s="244"/>
      <c r="V5039" s="244"/>
      <c r="W5039" s="244"/>
      <c r="X5039" s="244"/>
      <c r="Y5039" s="244"/>
      <c r="Z5039" s="244"/>
      <c r="AA5039" s="244"/>
      <c r="AB5039" s="244"/>
    </row>
    <row r="5040" spans="16:28" x14ac:dyDescent="0.25">
      <c r="P5040" s="244"/>
      <c r="Q5040" s="244"/>
      <c r="R5040" s="244"/>
      <c r="S5040" s="244"/>
      <c r="T5040" s="244"/>
      <c r="U5040" s="244"/>
      <c r="V5040" s="244"/>
      <c r="W5040" s="244"/>
      <c r="X5040" s="244"/>
      <c r="Y5040" s="244"/>
      <c r="Z5040" s="244"/>
      <c r="AA5040" s="244"/>
      <c r="AB5040" s="244"/>
    </row>
    <row r="5041" spans="16:28" x14ac:dyDescent="0.25">
      <c r="P5041" s="244"/>
      <c r="Q5041" s="244"/>
      <c r="R5041" s="244"/>
      <c r="S5041" s="244"/>
      <c r="T5041" s="244"/>
      <c r="U5041" s="244"/>
      <c r="V5041" s="244"/>
      <c r="W5041" s="244"/>
      <c r="X5041" s="244"/>
      <c r="Y5041" s="244"/>
      <c r="Z5041" s="244"/>
      <c r="AA5041" s="244"/>
      <c r="AB5041" s="244"/>
    </row>
    <row r="5042" spans="16:28" x14ac:dyDescent="0.25">
      <c r="P5042" s="244"/>
      <c r="Q5042" s="244"/>
      <c r="R5042" s="244"/>
      <c r="S5042" s="244"/>
      <c r="T5042" s="244"/>
      <c r="U5042" s="244"/>
      <c r="V5042" s="244"/>
      <c r="W5042" s="244"/>
      <c r="X5042" s="244"/>
      <c r="Y5042" s="244"/>
      <c r="Z5042" s="244"/>
      <c r="AA5042" s="244"/>
      <c r="AB5042" s="244"/>
    </row>
    <row r="5043" spans="16:28" x14ac:dyDescent="0.25">
      <c r="P5043" s="244"/>
      <c r="Q5043" s="244"/>
      <c r="R5043" s="244"/>
      <c r="S5043" s="244"/>
      <c r="T5043" s="244"/>
      <c r="U5043" s="244"/>
      <c r="V5043" s="244"/>
      <c r="W5043" s="244"/>
      <c r="X5043" s="244"/>
      <c r="Y5043" s="244"/>
      <c r="Z5043" s="244"/>
      <c r="AA5043" s="244"/>
      <c r="AB5043" s="244"/>
    </row>
    <row r="5044" spans="16:28" x14ac:dyDescent="0.25">
      <c r="P5044" s="244"/>
      <c r="Q5044" s="244"/>
      <c r="R5044" s="244"/>
      <c r="S5044" s="244"/>
      <c r="T5044" s="244"/>
      <c r="U5044" s="244"/>
      <c r="V5044" s="244"/>
      <c r="W5044" s="244"/>
      <c r="X5044" s="244"/>
      <c r="Y5044" s="244"/>
      <c r="Z5044" s="244"/>
      <c r="AA5044" s="244"/>
      <c r="AB5044" s="244"/>
    </row>
    <row r="5045" spans="16:28" x14ac:dyDescent="0.25">
      <c r="P5045" s="244"/>
      <c r="Q5045" s="244"/>
      <c r="R5045" s="244"/>
      <c r="S5045" s="244"/>
      <c r="T5045" s="244"/>
      <c r="U5045" s="244"/>
      <c r="V5045" s="244"/>
      <c r="W5045" s="244"/>
      <c r="X5045" s="244"/>
      <c r="Y5045" s="244"/>
      <c r="Z5045" s="244"/>
      <c r="AA5045" s="244"/>
      <c r="AB5045" s="244"/>
    </row>
    <row r="5046" spans="16:28" x14ac:dyDescent="0.25">
      <c r="P5046" s="244"/>
      <c r="Q5046" s="244"/>
      <c r="R5046" s="244"/>
      <c r="S5046" s="244"/>
      <c r="T5046" s="244"/>
      <c r="U5046" s="244"/>
      <c r="V5046" s="244"/>
      <c r="W5046" s="244"/>
      <c r="X5046" s="244"/>
      <c r="Y5046" s="244"/>
      <c r="Z5046" s="244"/>
      <c r="AA5046" s="244"/>
      <c r="AB5046" s="244"/>
    </row>
    <row r="5047" spans="16:28" x14ac:dyDescent="0.25">
      <c r="P5047" s="244"/>
      <c r="Q5047" s="244"/>
      <c r="R5047" s="244"/>
      <c r="S5047" s="244"/>
      <c r="T5047" s="244"/>
      <c r="U5047" s="244"/>
      <c r="V5047" s="244"/>
      <c r="W5047" s="244"/>
      <c r="X5047" s="244"/>
      <c r="Y5047" s="244"/>
      <c r="Z5047" s="244"/>
      <c r="AA5047" s="244"/>
      <c r="AB5047" s="244"/>
    </row>
    <row r="5048" spans="16:28" x14ac:dyDescent="0.25">
      <c r="P5048" s="244"/>
      <c r="Q5048" s="244"/>
      <c r="R5048" s="244"/>
      <c r="S5048" s="244"/>
      <c r="T5048" s="244"/>
      <c r="U5048" s="244"/>
      <c r="V5048" s="244"/>
      <c r="W5048" s="244"/>
      <c r="X5048" s="244"/>
      <c r="Y5048" s="244"/>
      <c r="Z5048" s="244"/>
      <c r="AA5048" s="244"/>
      <c r="AB5048" s="244"/>
    </row>
    <row r="5049" spans="16:28" x14ac:dyDescent="0.25">
      <c r="P5049" s="244"/>
      <c r="Q5049" s="244"/>
      <c r="R5049" s="244"/>
      <c r="S5049" s="244"/>
      <c r="T5049" s="244"/>
      <c r="U5049" s="244"/>
      <c r="V5049" s="244"/>
      <c r="W5049" s="244"/>
      <c r="X5049" s="244"/>
      <c r="Y5049" s="244"/>
      <c r="Z5049" s="244"/>
      <c r="AA5049" s="244"/>
      <c r="AB5049" s="244"/>
    </row>
    <row r="5050" spans="16:28" x14ac:dyDescent="0.25">
      <c r="P5050" s="244"/>
      <c r="Q5050" s="244"/>
      <c r="R5050" s="244"/>
      <c r="S5050" s="244"/>
      <c r="T5050" s="244"/>
      <c r="U5050" s="244"/>
      <c r="V5050" s="244"/>
      <c r="W5050" s="244"/>
      <c r="X5050" s="244"/>
      <c r="Y5050" s="244"/>
      <c r="Z5050" s="244"/>
      <c r="AA5050" s="244"/>
      <c r="AB5050" s="244"/>
    </row>
    <row r="5051" spans="16:28" x14ac:dyDescent="0.25">
      <c r="P5051" s="244"/>
      <c r="Q5051" s="244"/>
      <c r="R5051" s="244"/>
      <c r="S5051" s="244"/>
      <c r="T5051" s="244"/>
      <c r="U5051" s="244"/>
      <c r="V5051" s="244"/>
      <c r="W5051" s="244"/>
      <c r="X5051" s="244"/>
      <c r="Y5051" s="244"/>
      <c r="Z5051" s="244"/>
      <c r="AA5051" s="244"/>
      <c r="AB5051" s="244"/>
    </row>
    <row r="5052" spans="16:28" x14ac:dyDescent="0.25">
      <c r="P5052" s="244"/>
      <c r="Q5052" s="244"/>
      <c r="R5052" s="244"/>
      <c r="S5052" s="244"/>
      <c r="T5052" s="244"/>
      <c r="U5052" s="244"/>
      <c r="V5052" s="244"/>
      <c r="W5052" s="244"/>
      <c r="X5052" s="244"/>
      <c r="Y5052" s="244"/>
      <c r="Z5052" s="244"/>
      <c r="AA5052" s="244"/>
      <c r="AB5052" s="244"/>
    </row>
    <row r="5053" spans="16:28" x14ac:dyDescent="0.25">
      <c r="P5053" s="244"/>
      <c r="Q5053" s="244"/>
      <c r="R5053" s="244"/>
      <c r="S5053" s="244"/>
      <c r="T5053" s="244"/>
      <c r="U5053" s="244"/>
      <c r="V5053" s="244"/>
      <c r="W5053" s="244"/>
      <c r="X5053" s="244"/>
      <c r="Y5053" s="244"/>
      <c r="Z5053" s="244"/>
      <c r="AA5053" s="244"/>
      <c r="AB5053" s="244"/>
    </row>
    <row r="5054" spans="16:28" x14ac:dyDescent="0.25">
      <c r="P5054" s="244"/>
      <c r="Q5054" s="244"/>
      <c r="R5054" s="244"/>
      <c r="S5054" s="244"/>
      <c r="T5054" s="244"/>
      <c r="U5054" s="244"/>
      <c r="V5054" s="244"/>
      <c r="W5054" s="244"/>
      <c r="X5054" s="244"/>
      <c r="Y5054" s="244"/>
      <c r="Z5054" s="244"/>
      <c r="AA5054" s="244"/>
      <c r="AB5054" s="244"/>
    </row>
    <row r="5055" spans="16:28" x14ac:dyDescent="0.25">
      <c r="P5055" s="244"/>
      <c r="Q5055" s="244"/>
      <c r="R5055" s="244"/>
      <c r="S5055" s="244"/>
      <c r="T5055" s="244"/>
      <c r="U5055" s="244"/>
      <c r="V5055" s="244"/>
      <c r="W5055" s="244"/>
      <c r="X5055" s="244"/>
      <c r="Y5055" s="244"/>
      <c r="Z5055" s="244"/>
      <c r="AA5055" s="244"/>
      <c r="AB5055" s="244"/>
    </row>
    <row r="5056" spans="16:28" x14ac:dyDescent="0.25">
      <c r="P5056" s="244"/>
      <c r="Q5056" s="244"/>
      <c r="R5056" s="244"/>
      <c r="S5056" s="244"/>
      <c r="T5056" s="244"/>
      <c r="U5056" s="244"/>
      <c r="V5056" s="244"/>
      <c r="W5056" s="244"/>
      <c r="X5056" s="244"/>
      <c r="Y5056" s="244"/>
      <c r="Z5056" s="244"/>
      <c r="AA5056" s="244"/>
      <c r="AB5056" s="244"/>
    </row>
    <row r="5057" spans="16:28" x14ac:dyDescent="0.25">
      <c r="P5057" s="244"/>
      <c r="Q5057" s="244"/>
      <c r="R5057" s="244"/>
      <c r="S5057" s="244"/>
      <c r="T5057" s="244"/>
      <c r="U5057" s="244"/>
      <c r="V5057" s="244"/>
      <c r="W5057" s="244"/>
      <c r="X5057" s="244"/>
      <c r="Y5057" s="244"/>
      <c r="Z5057" s="244"/>
      <c r="AA5057" s="244"/>
      <c r="AB5057" s="244"/>
    </row>
    <row r="5058" spans="16:28" x14ac:dyDescent="0.25">
      <c r="P5058" s="244"/>
      <c r="Q5058" s="244"/>
      <c r="R5058" s="244"/>
      <c r="S5058" s="244"/>
      <c r="T5058" s="244"/>
      <c r="U5058" s="244"/>
      <c r="V5058" s="244"/>
      <c r="W5058" s="244"/>
      <c r="X5058" s="244"/>
      <c r="Y5058" s="244"/>
      <c r="Z5058" s="244"/>
      <c r="AA5058" s="244"/>
      <c r="AB5058" s="244"/>
    </row>
    <row r="5059" spans="16:28" x14ac:dyDescent="0.25">
      <c r="P5059" s="244"/>
      <c r="Q5059" s="244"/>
      <c r="R5059" s="244"/>
      <c r="S5059" s="244"/>
      <c r="T5059" s="244"/>
      <c r="U5059" s="244"/>
      <c r="V5059" s="244"/>
      <c r="W5059" s="244"/>
      <c r="X5059" s="244"/>
      <c r="Y5059" s="244"/>
      <c r="Z5059" s="244"/>
      <c r="AA5059" s="244"/>
      <c r="AB5059" s="244"/>
    </row>
    <row r="5060" spans="16:28" x14ac:dyDescent="0.25">
      <c r="P5060" s="244"/>
      <c r="Q5060" s="244"/>
      <c r="R5060" s="244"/>
      <c r="S5060" s="244"/>
      <c r="T5060" s="244"/>
      <c r="U5060" s="244"/>
      <c r="V5060" s="244"/>
      <c r="W5060" s="244"/>
      <c r="X5060" s="244"/>
      <c r="Y5060" s="244"/>
      <c r="Z5060" s="244"/>
      <c r="AA5060" s="244"/>
      <c r="AB5060" s="244"/>
    </row>
    <row r="5061" spans="16:28" x14ac:dyDescent="0.25">
      <c r="P5061" s="244"/>
      <c r="Q5061" s="244"/>
      <c r="R5061" s="244"/>
      <c r="S5061" s="244"/>
      <c r="T5061" s="244"/>
      <c r="U5061" s="244"/>
      <c r="V5061" s="244"/>
      <c r="W5061" s="244"/>
      <c r="X5061" s="244"/>
      <c r="Y5061" s="244"/>
      <c r="Z5061" s="244"/>
      <c r="AA5061" s="244"/>
      <c r="AB5061" s="244"/>
    </row>
    <row r="5062" spans="16:28" x14ac:dyDescent="0.25">
      <c r="P5062" s="244"/>
      <c r="Q5062" s="244"/>
      <c r="R5062" s="244"/>
      <c r="S5062" s="244"/>
      <c r="T5062" s="244"/>
      <c r="U5062" s="244"/>
      <c r="V5062" s="244"/>
      <c r="W5062" s="244"/>
      <c r="X5062" s="244"/>
      <c r="Y5062" s="244"/>
      <c r="Z5062" s="244"/>
      <c r="AA5062" s="244"/>
      <c r="AB5062" s="244"/>
    </row>
    <row r="5063" spans="16:28" x14ac:dyDescent="0.25">
      <c r="P5063" s="244"/>
      <c r="Q5063" s="244"/>
      <c r="R5063" s="244"/>
      <c r="S5063" s="244"/>
      <c r="T5063" s="244"/>
      <c r="U5063" s="244"/>
      <c r="V5063" s="244"/>
      <c r="W5063" s="244"/>
      <c r="X5063" s="244"/>
      <c r="Y5063" s="244"/>
      <c r="Z5063" s="244"/>
      <c r="AA5063" s="244"/>
      <c r="AB5063" s="244"/>
    </row>
    <row r="5064" spans="16:28" x14ac:dyDescent="0.25">
      <c r="P5064" s="244"/>
      <c r="Q5064" s="244"/>
      <c r="R5064" s="244"/>
      <c r="S5064" s="244"/>
      <c r="T5064" s="244"/>
      <c r="U5064" s="244"/>
      <c r="V5064" s="244"/>
      <c r="W5064" s="244"/>
      <c r="X5064" s="244"/>
      <c r="Y5064" s="244"/>
      <c r="Z5064" s="244"/>
      <c r="AA5064" s="244"/>
      <c r="AB5064" s="244"/>
    </row>
    <row r="5065" spans="16:28" x14ac:dyDescent="0.25">
      <c r="P5065" s="244"/>
      <c r="Q5065" s="244"/>
      <c r="R5065" s="244"/>
      <c r="S5065" s="244"/>
      <c r="T5065" s="244"/>
      <c r="U5065" s="244"/>
      <c r="V5065" s="244"/>
      <c r="W5065" s="244"/>
      <c r="X5065" s="244"/>
      <c r="Y5065" s="244"/>
      <c r="Z5065" s="244"/>
      <c r="AA5065" s="244"/>
      <c r="AB5065" s="244"/>
    </row>
    <row r="5066" spans="16:28" x14ac:dyDescent="0.25">
      <c r="P5066" s="244"/>
      <c r="Q5066" s="244"/>
      <c r="R5066" s="244"/>
      <c r="S5066" s="244"/>
      <c r="T5066" s="244"/>
      <c r="U5066" s="244"/>
      <c r="V5066" s="244"/>
      <c r="W5066" s="244"/>
      <c r="X5066" s="244"/>
      <c r="Y5066" s="244"/>
      <c r="Z5066" s="244"/>
      <c r="AA5066" s="244"/>
      <c r="AB5066" s="244"/>
    </row>
    <row r="5067" spans="16:28" x14ac:dyDescent="0.25">
      <c r="P5067" s="244"/>
      <c r="Q5067" s="244"/>
      <c r="R5067" s="244"/>
      <c r="S5067" s="244"/>
      <c r="T5067" s="244"/>
      <c r="U5067" s="244"/>
      <c r="V5067" s="244"/>
      <c r="W5067" s="244"/>
      <c r="X5067" s="244"/>
      <c r="Y5067" s="244"/>
      <c r="Z5067" s="244"/>
      <c r="AA5067" s="244"/>
      <c r="AB5067" s="244"/>
    </row>
    <row r="5068" spans="16:28" x14ac:dyDescent="0.25">
      <c r="P5068" s="244"/>
      <c r="Q5068" s="244"/>
      <c r="R5068" s="244"/>
      <c r="S5068" s="244"/>
      <c r="T5068" s="244"/>
      <c r="U5068" s="244"/>
      <c r="V5068" s="244"/>
      <c r="W5068" s="244"/>
      <c r="X5068" s="244"/>
      <c r="Y5068" s="244"/>
      <c r="Z5068" s="244"/>
      <c r="AA5068" s="244"/>
      <c r="AB5068" s="244"/>
    </row>
    <row r="5069" spans="16:28" x14ac:dyDescent="0.25">
      <c r="P5069" s="244"/>
      <c r="Q5069" s="244"/>
      <c r="R5069" s="244"/>
      <c r="S5069" s="244"/>
      <c r="T5069" s="244"/>
      <c r="U5069" s="244"/>
      <c r="V5069" s="244"/>
      <c r="W5069" s="244"/>
      <c r="X5069" s="244"/>
      <c r="Y5069" s="244"/>
      <c r="Z5069" s="244"/>
      <c r="AA5069" s="244"/>
      <c r="AB5069" s="244"/>
    </row>
    <row r="5070" spans="16:28" x14ac:dyDescent="0.25">
      <c r="P5070" s="244"/>
      <c r="Q5070" s="244"/>
      <c r="R5070" s="244"/>
      <c r="S5070" s="244"/>
      <c r="T5070" s="244"/>
      <c r="U5070" s="244"/>
      <c r="V5070" s="244"/>
      <c r="W5070" s="244"/>
      <c r="X5070" s="244"/>
      <c r="Y5070" s="244"/>
      <c r="Z5070" s="244"/>
      <c r="AA5070" s="244"/>
      <c r="AB5070" s="244"/>
    </row>
    <row r="5071" spans="16:28" x14ac:dyDescent="0.25">
      <c r="P5071" s="244"/>
      <c r="Q5071" s="244"/>
      <c r="R5071" s="244"/>
      <c r="S5071" s="244"/>
      <c r="T5071" s="244"/>
      <c r="U5071" s="244"/>
      <c r="V5071" s="244"/>
      <c r="W5071" s="244"/>
      <c r="X5071" s="244"/>
      <c r="Y5071" s="244"/>
      <c r="Z5071" s="244"/>
      <c r="AA5071" s="244"/>
      <c r="AB5071" s="244"/>
    </row>
    <row r="5072" spans="16:28" x14ac:dyDescent="0.25">
      <c r="P5072" s="244"/>
      <c r="Q5072" s="244"/>
      <c r="R5072" s="244"/>
      <c r="S5072" s="244"/>
      <c r="T5072" s="244"/>
      <c r="U5072" s="244"/>
      <c r="V5072" s="244"/>
      <c r="W5072" s="244"/>
      <c r="X5072" s="244"/>
      <c r="Y5072" s="244"/>
      <c r="Z5072" s="244"/>
      <c r="AA5072" s="244"/>
      <c r="AB5072" s="244"/>
    </row>
    <row r="5073" spans="16:28" x14ac:dyDescent="0.25">
      <c r="P5073" s="244"/>
      <c r="Q5073" s="244"/>
      <c r="R5073" s="244"/>
      <c r="S5073" s="244"/>
      <c r="T5073" s="244"/>
      <c r="U5073" s="244"/>
      <c r="V5073" s="244"/>
      <c r="W5073" s="244"/>
      <c r="X5073" s="244"/>
      <c r="Y5073" s="244"/>
      <c r="Z5073" s="244"/>
      <c r="AA5073" s="244"/>
      <c r="AB5073" s="244"/>
    </row>
    <row r="5074" spans="16:28" x14ac:dyDescent="0.25">
      <c r="P5074" s="244"/>
      <c r="Q5074" s="244"/>
      <c r="R5074" s="244"/>
      <c r="S5074" s="244"/>
      <c r="T5074" s="244"/>
      <c r="U5074" s="244"/>
      <c r="V5074" s="244"/>
      <c r="W5074" s="244"/>
      <c r="X5074" s="244"/>
      <c r="Y5074" s="244"/>
      <c r="Z5074" s="244"/>
      <c r="AA5074" s="244"/>
      <c r="AB5074" s="244"/>
    </row>
    <row r="5075" spans="16:28" x14ac:dyDescent="0.25">
      <c r="P5075" s="244"/>
      <c r="Q5075" s="244"/>
      <c r="R5075" s="244"/>
      <c r="S5075" s="244"/>
      <c r="T5075" s="244"/>
      <c r="U5075" s="244"/>
      <c r="V5075" s="244"/>
      <c r="W5075" s="244"/>
      <c r="X5075" s="244"/>
      <c r="Y5075" s="244"/>
      <c r="Z5075" s="244"/>
      <c r="AA5075" s="244"/>
      <c r="AB5075" s="244"/>
    </row>
    <row r="5076" spans="16:28" x14ac:dyDescent="0.25">
      <c r="P5076" s="244"/>
      <c r="Q5076" s="244"/>
      <c r="R5076" s="244"/>
      <c r="S5076" s="244"/>
      <c r="T5076" s="244"/>
      <c r="U5076" s="244"/>
      <c r="V5076" s="244"/>
      <c r="W5076" s="244"/>
      <c r="X5076" s="244"/>
      <c r="Y5076" s="244"/>
      <c r="Z5076" s="244"/>
      <c r="AA5076" s="244"/>
      <c r="AB5076" s="244"/>
    </row>
    <row r="5077" spans="16:28" x14ac:dyDescent="0.25">
      <c r="P5077" s="244"/>
      <c r="Q5077" s="244"/>
      <c r="R5077" s="244"/>
      <c r="S5077" s="244"/>
      <c r="T5077" s="244"/>
      <c r="U5077" s="244"/>
      <c r="V5077" s="244"/>
      <c r="W5077" s="244"/>
      <c r="X5077" s="244"/>
      <c r="Y5077" s="244"/>
      <c r="Z5077" s="244"/>
      <c r="AA5077" s="244"/>
      <c r="AB5077" s="244"/>
    </row>
    <row r="5078" spans="16:28" x14ac:dyDescent="0.25">
      <c r="P5078" s="244"/>
      <c r="Q5078" s="244"/>
      <c r="R5078" s="244"/>
      <c r="S5078" s="244"/>
      <c r="T5078" s="244"/>
      <c r="U5078" s="244"/>
      <c r="V5078" s="244"/>
      <c r="W5078" s="244"/>
      <c r="X5078" s="244"/>
      <c r="Y5078" s="244"/>
      <c r="Z5078" s="244"/>
      <c r="AA5078" s="244"/>
      <c r="AB5078" s="244"/>
    </row>
    <row r="5079" spans="16:28" x14ac:dyDescent="0.25">
      <c r="P5079" s="244"/>
      <c r="Q5079" s="244"/>
      <c r="R5079" s="244"/>
      <c r="S5079" s="244"/>
      <c r="T5079" s="244"/>
      <c r="U5079" s="244"/>
      <c r="V5079" s="244"/>
      <c r="W5079" s="244"/>
      <c r="X5079" s="244"/>
      <c r="Y5079" s="244"/>
      <c r="Z5079" s="244"/>
      <c r="AA5079" s="244"/>
      <c r="AB5079" s="244"/>
    </row>
    <row r="5080" spans="16:28" x14ac:dyDescent="0.25">
      <c r="P5080" s="244"/>
      <c r="Q5080" s="244"/>
      <c r="R5080" s="244"/>
      <c r="S5080" s="244"/>
      <c r="T5080" s="244"/>
      <c r="U5080" s="244"/>
      <c r="V5080" s="244"/>
      <c r="W5080" s="244"/>
      <c r="X5080" s="244"/>
      <c r="Y5080" s="244"/>
      <c r="Z5080" s="244"/>
      <c r="AA5080" s="244"/>
      <c r="AB5080" s="244"/>
    </row>
    <row r="5081" spans="16:28" x14ac:dyDescent="0.25">
      <c r="P5081" s="244"/>
      <c r="Q5081" s="244"/>
      <c r="R5081" s="244"/>
      <c r="S5081" s="244"/>
      <c r="T5081" s="244"/>
      <c r="U5081" s="244"/>
      <c r="V5081" s="244"/>
      <c r="W5081" s="244"/>
      <c r="X5081" s="244"/>
      <c r="Y5081" s="244"/>
      <c r="Z5081" s="244"/>
      <c r="AA5081" s="244"/>
      <c r="AB5081" s="244"/>
    </row>
    <row r="5082" spans="16:28" x14ac:dyDescent="0.25">
      <c r="P5082" s="244"/>
      <c r="Q5082" s="244"/>
      <c r="R5082" s="244"/>
      <c r="S5082" s="244"/>
      <c r="T5082" s="244"/>
      <c r="U5082" s="244"/>
      <c r="V5082" s="244"/>
      <c r="W5082" s="244"/>
      <c r="X5082" s="244"/>
      <c r="Y5082" s="244"/>
      <c r="Z5082" s="244"/>
      <c r="AA5082" s="244"/>
      <c r="AB5082" s="244"/>
    </row>
    <row r="5083" spans="16:28" x14ac:dyDescent="0.25">
      <c r="P5083" s="244"/>
      <c r="Q5083" s="244"/>
      <c r="R5083" s="244"/>
      <c r="S5083" s="244"/>
      <c r="T5083" s="244"/>
      <c r="U5083" s="244"/>
      <c r="V5083" s="244"/>
      <c r="W5083" s="244"/>
      <c r="X5083" s="244"/>
      <c r="Y5083" s="244"/>
      <c r="Z5083" s="244"/>
      <c r="AA5083" s="244"/>
      <c r="AB5083" s="244"/>
    </row>
    <row r="5084" spans="16:28" x14ac:dyDescent="0.25">
      <c r="P5084" s="244"/>
      <c r="Q5084" s="244"/>
      <c r="R5084" s="244"/>
      <c r="S5084" s="244"/>
      <c r="T5084" s="244"/>
      <c r="U5084" s="244"/>
      <c r="V5084" s="244"/>
      <c r="W5084" s="244"/>
      <c r="X5084" s="244"/>
      <c r="Y5084" s="244"/>
      <c r="Z5084" s="244"/>
      <c r="AA5084" s="244"/>
      <c r="AB5084" s="244"/>
    </row>
    <row r="5085" spans="16:28" x14ac:dyDescent="0.25">
      <c r="P5085" s="244"/>
      <c r="Q5085" s="244"/>
      <c r="R5085" s="244"/>
      <c r="S5085" s="244"/>
      <c r="T5085" s="244"/>
      <c r="U5085" s="244"/>
      <c r="V5085" s="244"/>
      <c r="W5085" s="244"/>
      <c r="X5085" s="244"/>
      <c r="Y5085" s="244"/>
      <c r="Z5085" s="244"/>
      <c r="AA5085" s="244"/>
      <c r="AB5085" s="244"/>
    </row>
    <row r="5086" spans="16:28" x14ac:dyDescent="0.25">
      <c r="P5086" s="244"/>
      <c r="Q5086" s="244"/>
      <c r="R5086" s="244"/>
      <c r="S5086" s="244"/>
      <c r="T5086" s="244"/>
      <c r="U5086" s="244"/>
      <c r="V5086" s="244"/>
      <c r="W5086" s="244"/>
      <c r="X5086" s="244"/>
      <c r="Y5086" s="244"/>
      <c r="Z5086" s="244"/>
      <c r="AA5086" s="244"/>
      <c r="AB5086" s="244"/>
    </row>
    <row r="5087" spans="16:28" x14ac:dyDescent="0.25">
      <c r="P5087" s="244"/>
      <c r="Q5087" s="244"/>
      <c r="R5087" s="244"/>
      <c r="S5087" s="244"/>
      <c r="T5087" s="244"/>
      <c r="U5087" s="244"/>
      <c r="V5087" s="244"/>
      <c r="W5087" s="244"/>
      <c r="X5087" s="244"/>
      <c r="Y5087" s="244"/>
      <c r="Z5087" s="244"/>
      <c r="AA5087" s="244"/>
      <c r="AB5087" s="244"/>
    </row>
    <row r="5088" spans="16:28" x14ac:dyDescent="0.25">
      <c r="P5088" s="244"/>
      <c r="Q5088" s="244"/>
      <c r="R5088" s="244"/>
      <c r="S5088" s="244"/>
      <c r="T5088" s="244"/>
      <c r="U5088" s="244"/>
      <c r="V5088" s="244"/>
      <c r="W5088" s="244"/>
      <c r="X5088" s="244"/>
      <c r="Y5088" s="244"/>
      <c r="Z5088" s="244"/>
      <c r="AA5088" s="244"/>
      <c r="AB5088" s="244"/>
    </row>
    <row r="5089" spans="16:28" x14ac:dyDescent="0.25">
      <c r="P5089" s="244"/>
      <c r="Q5089" s="244"/>
      <c r="R5089" s="244"/>
      <c r="S5089" s="244"/>
      <c r="T5089" s="244"/>
      <c r="U5089" s="244"/>
      <c r="V5089" s="244"/>
      <c r="W5089" s="244"/>
      <c r="X5089" s="244"/>
      <c r="Y5089" s="244"/>
      <c r="Z5089" s="244"/>
      <c r="AA5089" s="244"/>
      <c r="AB5089" s="244"/>
    </row>
    <row r="5090" spans="16:28" x14ac:dyDescent="0.25">
      <c r="P5090" s="244"/>
      <c r="Q5090" s="244"/>
      <c r="R5090" s="244"/>
      <c r="S5090" s="244"/>
      <c r="T5090" s="244"/>
      <c r="U5090" s="244"/>
      <c r="V5090" s="244"/>
      <c r="W5090" s="244"/>
      <c r="X5090" s="244"/>
      <c r="Y5090" s="244"/>
      <c r="Z5090" s="244"/>
      <c r="AA5090" s="244"/>
      <c r="AB5090" s="244"/>
    </row>
    <row r="5091" spans="16:28" x14ac:dyDescent="0.25">
      <c r="P5091" s="244"/>
      <c r="Q5091" s="244"/>
      <c r="R5091" s="244"/>
      <c r="S5091" s="244"/>
      <c r="T5091" s="244"/>
      <c r="U5091" s="244"/>
      <c r="V5091" s="244"/>
      <c r="W5091" s="244"/>
      <c r="X5091" s="244"/>
      <c r="Y5091" s="244"/>
      <c r="Z5091" s="244"/>
      <c r="AA5091" s="244"/>
      <c r="AB5091" s="244"/>
    </row>
    <row r="5092" spans="16:28" x14ac:dyDescent="0.25">
      <c r="P5092" s="244"/>
      <c r="Q5092" s="244"/>
      <c r="R5092" s="244"/>
      <c r="S5092" s="244"/>
      <c r="T5092" s="244"/>
      <c r="U5092" s="244"/>
      <c r="V5092" s="244"/>
      <c r="W5092" s="244"/>
      <c r="X5092" s="244"/>
      <c r="Y5092" s="244"/>
      <c r="Z5092" s="244"/>
      <c r="AA5092" s="244"/>
      <c r="AB5092" s="244"/>
    </row>
    <row r="5093" spans="16:28" x14ac:dyDescent="0.25">
      <c r="P5093" s="244"/>
      <c r="Q5093" s="244"/>
      <c r="R5093" s="244"/>
      <c r="S5093" s="244"/>
      <c r="T5093" s="244"/>
      <c r="U5093" s="244"/>
      <c r="V5093" s="244"/>
      <c r="W5093" s="244"/>
      <c r="X5093" s="244"/>
      <c r="Y5093" s="244"/>
      <c r="Z5093" s="244"/>
      <c r="AA5093" s="244"/>
      <c r="AB5093" s="244"/>
    </row>
    <row r="5094" spans="16:28" x14ac:dyDescent="0.25">
      <c r="P5094" s="244"/>
      <c r="Q5094" s="244"/>
      <c r="R5094" s="244"/>
      <c r="S5094" s="244"/>
      <c r="T5094" s="244"/>
      <c r="U5094" s="244"/>
      <c r="V5094" s="244"/>
      <c r="W5094" s="244"/>
      <c r="X5094" s="244"/>
      <c r="Y5094" s="244"/>
      <c r="Z5094" s="244"/>
      <c r="AA5094" s="244"/>
      <c r="AB5094" s="244"/>
    </row>
    <row r="5095" spans="16:28" x14ac:dyDescent="0.25">
      <c r="P5095" s="244"/>
      <c r="Q5095" s="244"/>
      <c r="R5095" s="244"/>
      <c r="S5095" s="244"/>
      <c r="T5095" s="244"/>
      <c r="U5095" s="244"/>
      <c r="V5095" s="244"/>
      <c r="W5095" s="244"/>
      <c r="X5095" s="244"/>
      <c r="Y5095" s="244"/>
      <c r="Z5095" s="244"/>
      <c r="AA5095" s="244"/>
      <c r="AB5095" s="244"/>
    </row>
    <row r="5096" spans="16:28" x14ac:dyDescent="0.25">
      <c r="P5096" s="244"/>
      <c r="Q5096" s="244"/>
      <c r="R5096" s="244"/>
      <c r="S5096" s="244"/>
      <c r="T5096" s="244"/>
      <c r="U5096" s="244"/>
      <c r="V5096" s="244"/>
      <c r="W5096" s="244"/>
      <c r="X5096" s="244"/>
      <c r="Y5096" s="244"/>
      <c r="Z5096" s="244"/>
      <c r="AA5096" s="244"/>
      <c r="AB5096" s="244"/>
    </row>
    <row r="5097" spans="16:28" x14ac:dyDescent="0.25">
      <c r="P5097" s="244"/>
      <c r="Q5097" s="244"/>
      <c r="R5097" s="244"/>
      <c r="S5097" s="244"/>
      <c r="T5097" s="244"/>
      <c r="U5097" s="244"/>
      <c r="V5097" s="244"/>
      <c r="W5097" s="244"/>
      <c r="X5097" s="244"/>
      <c r="Y5097" s="244"/>
      <c r="Z5097" s="244"/>
      <c r="AA5097" s="244"/>
      <c r="AB5097" s="244"/>
    </row>
    <row r="5098" spans="16:28" x14ac:dyDescent="0.25">
      <c r="P5098" s="244"/>
      <c r="Q5098" s="244"/>
      <c r="R5098" s="244"/>
      <c r="S5098" s="244"/>
      <c r="T5098" s="244"/>
      <c r="U5098" s="244"/>
      <c r="V5098" s="244"/>
      <c r="W5098" s="244"/>
      <c r="X5098" s="244"/>
      <c r="Y5098" s="244"/>
      <c r="Z5098" s="244"/>
      <c r="AA5098" s="244"/>
      <c r="AB5098" s="244"/>
    </row>
    <row r="5099" spans="16:28" x14ac:dyDescent="0.25">
      <c r="P5099" s="244"/>
      <c r="Q5099" s="244"/>
      <c r="R5099" s="244"/>
      <c r="S5099" s="244"/>
      <c r="T5099" s="244"/>
      <c r="U5099" s="244"/>
      <c r="V5099" s="244"/>
      <c r="W5099" s="244"/>
      <c r="X5099" s="244"/>
      <c r="Y5099" s="244"/>
      <c r="Z5099" s="244"/>
      <c r="AA5099" s="244"/>
      <c r="AB5099" s="244"/>
    </row>
    <row r="5100" spans="16:28" x14ac:dyDescent="0.25">
      <c r="P5100" s="244"/>
      <c r="Q5100" s="244"/>
      <c r="R5100" s="244"/>
      <c r="S5100" s="244"/>
      <c r="T5100" s="244"/>
      <c r="U5100" s="244"/>
      <c r="V5100" s="244"/>
      <c r="W5100" s="244"/>
      <c r="X5100" s="244"/>
      <c r="Y5100" s="244"/>
      <c r="Z5100" s="244"/>
      <c r="AA5100" s="244"/>
      <c r="AB5100" s="244"/>
    </row>
    <row r="5101" spans="16:28" x14ac:dyDescent="0.25">
      <c r="P5101" s="244"/>
      <c r="Q5101" s="244"/>
      <c r="R5101" s="244"/>
      <c r="S5101" s="244"/>
      <c r="T5101" s="244"/>
      <c r="U5101" s="244"/>
      <c r="V5101" s="244"/>
      <c r="W5101" s="244"/>
      <c r="X5101" s="244"/>
      <c r="Y5101" s="244"/>
      <c r="Z5101" s="244"/>
      <c r="AA5101" s="244"/>
      <c r="AB5101" s="244"/>
    </row>
    <row r="5102" spans="16:28" x14ac:dyDescent="0.25">
      <c r="P5102" s="244"/>
      <c r="Q5102" s="244"/>
      <c r="R5102" s="244"/>
      <c r="S5102" s="244"/>
      <c r="T5102" s="244"/>
      <c r="U5102" s="244"/>
      <c r="V5102" s="244"/>
      <c r="W5102" s="244"/>
      <c r="X5102" s="244"/>
      <c r="Y5102" s="244"/>
      <c r="Z5102" s="244"/>
      <c r="AA5102" s="244"/>
      <c r="AB5102" s="244"/>
    </row>
    <row r="5103" spans="16:28" x14ac:dyDescent="0.25">
      <c r="P5103" s="244"/>
      <c r="Q5103" s="244"/>
      <c r="R5103" s="244"/>
      <c r="S5103" s="244"/>
      <c r="T5103" s="244"/>
      <c r="U5103" s="244"/>
      <c r="V5103" s="244"/>
      <c r="W5103" s="244"/>
      <c r="X5103" s="244"/>
      <c r="Y5103" s="244"/>
      <c r="Z5103" s="244"/>
      <c r="AA5103" s="244"/>
      <c r="AB5103" s="244"/>
    </row>
    <row r="5104" spans="16:28" x14ac:dyDescent="0.25">
      <c r="P5104" s="244"/>
      <c r="Q5104" s="244"/>
      <c r="R5104" s="244"/>
      <c r="S5104" s="244"/>
      <c r="T5104" s="244"/>
      <c r="U5104" s="244"/>
      <c r="V5104" s="244"/>
      <c r="W5104" s="244"/>
      <c r="X5104" s="244"/>
      <c r="Y5104" s="244"/>
      <c r="Z5104" s="244"/>
      <c r="AA5104" s="244"/>
      <c r="AB5104" s="244"/>
    </row>
    <row r="5105" spans="16:28" x14ac:dyDescent="0.25">
      <c r="P5105" s="244"/>
      <c r="Q5105" s="244"/>
      <c r="R5105" s="244"/>
      <c r="S5105" s="244"/>
      <c r="T5105" s="244"/>
      <c r="U5105" s="244"/>
      <c r="V5105" s="244"/>
      <c r="W5105" s="244"/>
      <c r="X5105" s="244"/>
      <c r="Y5105" s="244"/>
      <c r="Z5105" s="244"/>
      <c r="AA5105" s="244"/>
      <c r="AB5105" s="244"/>
    </row>
    <row r="5106" spans="16:28" x14ac:dyDescent="0.25">
      <c r="P5106" s="244"/>
      <c r="Q5106" s="244"/>
      <c r="R5106" s="244"/>
      <c r="S5106" s="244"/>
      <c r="T5106" s="244"/>
      <c r="U5106" s="244"/>
      <c r="V5106" s="244"/>
      <c r="W5106" s="244"/>
      <c r="X5106" s="244"/>
      <c r="Y5106" s="244"/>
      <c r="Z5106" s="244"/>
      <c r="AA5106" s="244"/>
      <c r="AB5106" s="244"/>
    </row>
    <row r="5107" spans="16:28" x14ac:dyDescent="0.25">
      <c r="P5107" s="244"/>
      <c r="Q5107" s="244"/>
      <c r="R5107" s="244"/>
      <c r="S5107" s="244"/>
      <c r="T5107" s="244"/>
      <c r="U5107" s="244"/>
      <c r="V5107" s="244"/>
      <c r="W5107" s="244"/>
      <c r="X5107" s="244"/>
      <c r="Y5107" s="244"/>
      <c r="Z5107" s="244"/>
      <c r="AA5107" s="244"/>
      <c r="AB5107" s="244"/>
    </row>
    <row r="5108" spans="16:28" x14ac:dyDescent="0.25">
      <c r="P5108" s="244"/>
      <c r="Q5108" s="244"/>
      <c r="R5108" s="244"/>
      <c r="S5108" s="244"/>
      <c r="T5108" s="244"/>
      <c r="U5108" s="244"/>
      <c r="V5108" s="244"/>
      <c r="W5108" s="244"/>
      <c r="X5108" s="244"/>
      <c r="Y5108" s="244"/>
      <c r="Z5108" s="244"/>
      <c r="AA5108" s="244"/>
      <c r="AB5108" s="244"/>
    </row>
    <row r="5109" spans="16:28" x14ac:dyDescent="0.25">
      <c r="P5109" s="244"/>
      <c r="Q5109" s="244"/>
      <c r="R5109" s="244"/>
      <c r="S5109" s="244"/>
      <c r="T5109" s="244"/>
      <c r="U5109" s="244"/>
      <c r="V5109" s="244"/>
      <c r="W5109" s="244"/>
      <c r="X5109" s="244"/>
      <c r="Y5109" s="244"/>
      <c r="Z5109" s="244"/>
      <c r="AA5109" s="244"/>
      <c r="AB5109" s="244"/>
    </row>
    <row r="5110" spans="16:28" x14ac:dyDescent="0.25">
      <c r="P5110" s="244"/>
      <c r="Q5110" s="244"/>
      <c r="R5110" s="244"/>
      <c r="S5110" s="244"/>
      <c r="T5110" s="244"/>
      <c r="U5110" s="244"/>
      <c r="V5110" s="244"/>
      <c r="W5110" s="244"/>
      <c r="X5110" s="244"/>
      <c r="Y5110" s="244"/>
      <c r="Z5110" s="244"/>
      <c r="AA5110" s="244"/>
      <c r="AB5110" s="244"/>
    </row>
    <row r="5111" spans="16:28" x14ac:dyDescent="0.25">
      <c r="P5111" s="244"/>
      <c r="Q5111" s="244"/>
      <c r="R5111" s="244"/>
      <c r="S5111" s="244"/>
      <c r="T5111" s="244"/>
      <c r="U5111" s="244"/>
      <c r="V5111" s="244"/>
      <c r="W5111" s="244"/>
      <c r="X5111" s="244"/>
      <c r="Y5111" s="244"/>
      <c r="Z5111" s="244"/>
      <c r="AA5111" s="244"/>
      <c r="AB5111" s="244"/>
    </row>
    <row r="5112" spans="16:28" x14ac:dyDescent="0.25">
      <c r="P5112" s="244"/>
      <c r="Q5112" s="244"/>
      <c r="R5112" s="244"/>
      <c r="S5112" s="244"/>
      <c r="T5112" s="244"/>
      <c r="U5112" s="244"/>
      <c r="V5112" s="244"/>
      <c r="W5112" s="244"/>
      <c r="X5112" s="244"/>
      <c r="Y5112" s="244"/>
      <c r="Z5112" s="244"/>
      <c r="AA5112" s="244"/>
      <c r="AB5112" s="244"/>
    </row>
    <row r="5113" spans="16:28" x14ac:dyDescent="0.25">
      <c r="P5113" s="244"/>
      <c r="Q5113" s="244"/>
      <c r="R5113" s="244"/>
      <c r="S5113" s="244"/>
      <c r="T5113" s="244"/>
      <c r="U5113" s="244"/>
      <c r="V5113" s="244"/>
      <c r="W5113" s="244"/>
      <c r="X5113" s="244"/>
      <c r="Y5113" s="244"/>
      <c r="Z5113" s="244"/>
      <c r="AA5113" s="244"/>
      <c r="AB5113" s="244"/>
    </row>
    <row r="5114" spans="16:28" x14ac:dyDescent="0.25">
      <c r="P5114" s="244"/>
      <c r="Q5114" s="244"/>
      <c r="R5114" s="244"/>
      <c r="S5114" s="244"/>
      <c r="T5114" s="244"/>
      <c r="U5114" s="244"/>
      <c r="V5114" s="244"/>
      <c r="W5114" s="244"/>
      <c r="X5114" s="244"/>
      <c r="Y5114" s="244"/>
      <c r="Z5114" s="244"/>
      <c r="AA5114" s="244"/>
      <c r="AB5114" s="244"/>
    </row>
    <row r="5115" spans="16:28" x14ac:dyDescent="0.25">
      <c r="P5115" s="244"/>
      <c r="Q5115" s="244"/>
      <c r="R5115" s="244"/>
      <c r="S5115" s="244"/>
      <c r="T5115" s="244"/>
      <c r="U5115" s="244"/>
      <c r="V5115" s="244"/>
      <c r="W5115" s="244"/>
      <c r="X5115" s="244"/>
      <c r="Y5115" s="244"/>
      <c r="Z5115" s="244"/>
      <c r="AA5115" s="244"/>
      <c r="AB5115" s="244"/>
    </row>
    <row r="5116" spans="16:28" x14ac:dyDescent="0.25">
      <c r="P5116" s="244"/>
      <c r="Q5116" s="244"/>
      <c r="R5116" s="244"/>
      <c r="S5116" s="244"/>
      <c r="T5116" s="244"/>
      <c r="U5116" s="244"/>
      <c r="V5116" s="244"/>
      <c r="W5116" s="244"/>
      <c r="X5116" s="244"/>
      <c r="Y5116" s="244"/>
      <c r="Z5116" s="244"/>
      <c r="AA5116" s="244"/>
      <c r="AB5116" s="244"/>
    </row>
    <row r="5117" spans="16:28" x14ac:dyDescent="0.25">
      <c r="P5117" s="244"/>
      <c r="Q5117" s="244"/>
      <c r="R5117" s="244"/>
      <c r="S5117" s="244"/>
      <c r="T5117" s="244"/>
      <c r="U5117" s="244"/>
      <c r="V5117" s="244"/>
      <c r="W5117" s="244"/>
      <c r="X5117" s="244"/>
      <c r="Y5117" s="244"/>
      <c r="Z5117" s="244"/>
      <c r="AA5117" s="244"/>
      <c r="AB5117" s="244"/>
    </row>
    <row r="5118" spans="16:28" x14ac:dyDescent="0.25">
      <c r="P5118" s="244"/>
      <c r="Q5118" s="244"/>
      <c r="R5118" s="244"/>
      <c r="S5118" s="244"/>
      <c r="T5118" s="244"/>
      <c r="U5118" s="244"/>
      <c r="V5118" s="244"/>
      <c r="W5118" s="244"/>
      <c r="X5118" s="244"/>
      <c r="Y5118" s="244"/>
      <c r="Z5118" s="244"/>
      <c r="AA5118" s="244"/>
      <c r="AB5118" s="244"/>
    </row>
    <row r="5119" spans="16:28" x14ac:dyDescent="0.25">
      <c r="P5119" s="244"/>
      <c r="Q5119" s="244"/>
      <c r="R5119" s="244"/>
      <c r="S5119" s="244"/>
      <c r="T5119" s="244"/>
      <c r="U5119" s="244"/>
      <c r="V5119" s="244"/>
      <c r="W5119" s="244"/>
      <c r="X5119" s="244"/>
      <c r="Y5119" s="244"/>
      <c r="Z5119" s="244"/>
      <c r="AA5119" s="244"/>
      <c r="AB5119" s="244"/>
    </row>
    <row r="5120" spans="16:28" x14ac:dyDescent="0.25">
      <c r="P5120" s="244"/>
      <c r="Q5120" s="244"/>
      <c r="R5120" s="244"/>
      <c r="S5120" s="244"/>
      <c r="T5120" s="244"/>
      <c r="U5120" s="244"/>
      <c r="V5120" s="244"/>
      <c r="W5120" s="244"/>
      <c r="X5120" s="244"/>
      <c r="Y5120" s="244"/>
      <c r="Z5120" s="244"/>
      <c r="AA5120" s="244"/>
      <c r="AB5120" s="244"/>
    </row>
    <row r="5121" spans="16:28" x14ac:dyDescent="0.25">
      <c r="P5121" s="244"/>
      <c r="Q5121" s="244"/>
      <c r="R5121" s="244"/>
      <c r="S5121" s="244"/>
      <c r="T5121" s="244"/>
      <c r="U5121" s="244"/>
      <c r="V5121" s="244"/>
      <c r="W5121" s="244"/>
      <c r="X5121" s="244"/>
      <c r="Y5121" s="244"/>
      <c r="Z5121" s="244"/>
      <c r="AA5121" s="244"/>
      <c r="AB5121" s="244"/>
    </row>
    <row r="5122" spans="16:28" x14ac:dyDescent="0.25">
      <c r="P5122" s="244"/>
      <c r="Q5122" s="244"/>
      <c r="R5122" s="244"/>
      <c r="S5122" s="244"/>
      <c r="T5122" s="244"/>
      <c r="U5122" s="244"/>
      <c r="V5122" s="244"/>
      <c r="W5122" s="244"/>
      <c r="X5122" s="244"/>
      <c r="Y5122" s="244"/>
      <c r="Z5122" s="244"/>
      <c r="AA5122" s="244"/>
      <c r="AB5122" s="244"/>
    </row>
    <row r="5123" spans="16:28" x14ac:dyDescent="0.25">
      <c r="P5123" s="244"/>
      <c r="Q5123" s="244"/>
      <c r="R5123" s="244"/>
      <c r="S5123" s="244"/>
      <c r="T5123" s="244"/>
      <c r="U5123" s="244"/>
      <c r="V5123" s="244"/>
      <c r="W5123" s="244"/>
      <c r="X5123" s="244"/>
      <c r="Y5123" s="244"/>
      <c r="Z5123" s="244"/>
      <c r="AA5123" s="244"/>
      <c r="AB5123" s="244"/>
    </row>
    <row r="5124" spans="16:28" x14ac:dyDescent="0.25">
      <c r="P5124" s="244"/>
      <c r="Q5124" s="244"/>
      <c r="R5124" s="244"/>
      <c r="S5124" s="244"/>
      <c r="T5124" s="244"/>
      <c r="U5124" s="244"/>
      <c r="V5124" s="244"/>
      <c r="W5124" s="244"/>
      <c r="X5124" s="244"/>
      <c r="Y5124" s="244"/>
      <c r="Z5124" s="244"/>
      <c r="AA5124" s="244"/>
      <c r="AB5124" s="244"/>
    </row>
    <row r="5125" spans="16:28" x14ac:dyDescent="0.25">
      <c r="P5125" s="244"/>
      <c r="Q5125" s="244"/>
      <c r="R5125" s="244"/>
      <c r="S5125" s="244"/>
      <c r="T5125" s="244"/>
      <c r="U5125" s="244"/>
      <c r="V5125" s="244"/>
      <c r="W5125" s="244"/>
      <c r="X5125" s="244"/>
      <c r="Y5125" s="244"/>
      <c r="Z5125" s="244"/>
      <c r="AA5125" s="244"/>
      <c r="AB5125" s="244"/>
    </row>
    <row r="5126" spans="16:28" x14ac:dyDescent="0.25">
      <c r="P5126" s="244"/>
      <c r="Q5126" s="244"/>
      <c r="R5126" s="244"/>
      <c r="S5126" s="244"/>
      <c r="T5126" s="244"/>
      <c r="U5126" s="244"/>
      <c r="V5126" s="244"/>
      <c r="W5126" s="244"/>
      <c r="X5126" s="244"/>
      <c r="Y5126" s="244"/>
      <c r="Z5126" s="244"/>
      <c r="AA5126" s="244"/>
      <c r="AB5126" s="244"/>
    </row>
    <row r="5127" spans="16:28" x14ac:dyDescent="0.25">
      <c r="P5127" s="244"/>
      <c r="Q5127" s="244"/>
      <c r="R5127" s="244"/>
      <c r="S5127" s="244"/>
      <c r="T5127" s="244"/>
      <c r="U5127" s="244"/>
      <c r="V5127" s="244"/>
      <c r="W5127" s="244"/>
      <c r="X5127" s="244"/>
      <c r="Y5127" s="244"/>
      <c r="Z5127" s="244"/>
      <c r="AA5127" s="244"/>
      <c r="AB5127" s="244"/>
    </row>
    <row r="5128" spans="16:28" x14ac:dyDescent="0.25">
      <c r="P5128" s="244"/>
      <c r="Q5128" s="244"/>
      <c r="R5128" s="244"/>
      <c r="S5128" s="244"/>
      <c r="T5128" s="244"/>
      <c r="U5128" s="244"/>
      <c r="V5128" s="244"/>
      <c r="W5128" s="244"/>
      <c r="X5128" s="244"/>
      <c r="Y5128" s="244"/>
      <c r="Z5128" s="244"/>
      <c r="AA5128" s="244"/>
      <c r="AB5128" s="244"/>
    </row>
    <row r="5129" spans="16:28" x14ac:dyDescent="0.25">
      <c r="P5129" s="244"/>
      <c r="Q5129" s="244"/>
      <c r="R5129" s="244"/>
      <c r="S5129" s="244"/>
      <c r="T5129" s="244"/>
      <c r="U5129" s="244"/>
      <c r="V5129" s="244"/>
      <c r="W5129" s="244"/>
      <c r="X5129" s="244"/>
      <c r="Y5129" s="244"/>
      <c r="Z5129" s="244"/>
      <c r="AA5129" s="244"/>
      <c r="AB5129" s="244"/>
    </row>
    <row r="5130" spans="16:28" x14ac:dyDescent="0.25">
      <c r="P5130" s="244"/>
      <c r="Q5130" s="244"/>
      <c r="R5130" s="244"/>
      <c r="S5130" s="244"/>
      <c r="T5130" s="244"/>
      <c r="U5130" s="244"/>
      <c r="V5130" s="244"/>
      <c r="W5130" s="244"/>
      <c r="X5130" s="244"/>
      <c r="Y5130" s="244"/>
      <c r="Z5130" s="244"/>
      <c r="AA5130" s="244"/>
      <c r="AB5130" s="244"/>
    </row>
    <row r="5131" spans="16:28" x14ac:dyDescent="0.25">
      <c r="P5131" s="244"/>
      <c r="Q5131" s="244"/>
      <c r="R5131" s="244"/>
      <c r="S5131" s="244"/>
      <c r="T5131" s="244"/>
      <c r="U5131" s="244"/>
      <c r="V5131" s="244"/>
      <c r="W5131" s="244"/>
      <c r="X5131" s="244"/>
      <c r="Y5131" s="244"/>
      <c r="Z5131" s="244"/>
      <c r="AA5131" s="244"/>
      <c r="AB5131" s="244"/>
    </row>
    <row r="5132" spans="16:28" x14ac:dyDescent="0.25">
      <c r="P5132" s="244"/>
      <c r="Q5132" s="244"/>
      <c r="R5132" s="244"/>
      <c r="S5132" s="244"/>
      <c r="T5132" s="244"/>
      <c r="U5132" s="244"/>
      <c r="V5132" s="244"/>
      <c r="W5132" s="244"/>
      <c r="X5132" s="244"/>
      <c r="Y5132" s="244"/>
      <c r="Z5132" s="244"/>
      <c r="AA5132" s="244"/>
      <c r="AB5132" s="244"/>
    </row>
    <row r="5133" spans="16:28" x14ac:dyDescent="0.25">
      <c r="P5133" s="244"/>
      <c r="Q5133" s="244"/>
      <c r="R5133" s="244"/>
      <c r="S5133" s="244"/>
      <c r="T5133" s="244"/>
      <c r="U5133" s="244"/>
      <c r="V5133" s="244"/>
      <c r="W5133" s="244"/>
      <c r="X5133" s="244"/>
      <c r="Y5133" s="244"/>
      <c r="Z5133" s="244"/>
      <c r="AA5133" s="244"/>
      <c r="AB5133" s="244"/>
    </row>
    <row r="5134" spans="16:28" x14ac:dyDescent="0.25">
      <c r="P5134" s="244"/>
      <c r="Q5134" s="244"/>
      <c r="R5134" s="244"/>
      <c r="S5134" s="244"/>
      <c r="T5134" s="244"/>
      <c r="U5134" s="244"/>
      <c r="V5134" s="244"/>
      <c r="W5134" s="244"/>
      <c r="X5134" s="244"/>
      <c r="Y5134" s="244"/>
      <c r="Z5134" s="244"/>
      <c r="AA5134" s="244"/>
      <c r="AB5134" s="244"/>
    </row>
    <row r="5135" spans="16:28" x14ac:dyDescent="0.25">
      <c r="P5135" s="244"/>
      <c r="Q5135" s="244"/>
      <c r="R5135" s="244"/>
      <c r="S5135" s="244"/>
      <c r="T5135" s="244"/>
      <c r="U5135" s="244"/>
      <c r="V5135" s="244"/>
      <c r="W5135" s="244"/>
      <c r="X5135" s="244"/>
      <c r="Y5135" s="244"/>
      <c r="Z5135" s="244"/>
      <c r="AA5135" s="244"/>
      <c r="AB5135" s="244"/>
    </row>
    <row r="5136" spans="16:28" x14ac:dyDescent="0.25">
      <c r="P5136" s="244"/>
      <c r="Q5136" s="244"/>
      <c r="R5136" s="244"/>
      <c r="S5136" s="244"/>
      <c r="T5136" s="244"/>
      <c r="U5136" s="244"/>
      <c r="V5136" s="244"/>
      <c r="W5136" s="244"/>
      <c r="X5136" s="244"/>
      <c r="Y5136" s="244"/>
      <c r="Z5136" s="244"/>
      <c r="AA5136" s="244"/>
      <c r="AB5136" s="244"/>
    </row>
    <row r="5137" spans="16:28" x14ac:dyDescent="0.25">
      <c r="P5137" s="244"/>
      <c r="Q5137" s="244"/>
      <c r="R5137" s="244"/>
      <c r="S5137" s="244"/>
      <c r="T5137" s="244"/>
      <c r="U5137" s="244"/>
      <c r="V5137" s="244"/>
      <c r="W5137" s="244"/>
      <c r="X5137" s="244"/>
      <c r="Y5137" s="244"/>
      <c r="Z5137" s="244"/>
      <c r="AA5137" s="244"/>
      <c r="AB5137" s="244"/>
    </row>
    <row r="5138" spans="16:28" x14ac:dyDescent="0.25">
      <c r="P5138" s="244"/>
      <c r="Q5138" s="244"/>
      <c r="R5138" s="244"/>
      <c r="S5138" s="244"/>
      <c r="T5138" s="244"/>
      <c r="U5138" s="244"/>
      <c r="V5138" s="244"/>
      <c r="W5138" s="244"/>
      <c r="X5138" s="244"/>
      <c r="Y5138" s="244"/>
      <c r="Z5138" s="244"/>
      <c r="AA5138" s="244"/>
      <c r="AB5138" s="244"/>
    </row>
    <row r="5139" spans="16:28" x14ac:dyDescent="0.25">
      <c r="P5139" s="244"/>
      <c r="Q5139" s="244"/>
      <c r="R5139" s="244"/>
      <c r="S5139" s="244"/>
      <c r="T5139" s="244"/>
      <c r="U5139" s="244"/>
      <c r="V5139" s="244"/>
      <c r="W5139" s="244"/>
      <c r="X5139" s="244"/>
      <c r="Y5139" s="244"/>
      <c r="Z5139" s="244"/>
      <c r="AA5139" s="244"/>
      <c r="AB5139" s="244"/>
    </row>
    <row r="5140" spans="16:28" x14ac:dyDescent="0.25">
      <c r="P5140" s="244"/>
      <c r="Q5140" s="244"/>
      <c r="R5140" s="244"/>
      <c r="S5140" s="244"/>
      <c r="T5140" s="244"/>
      <c r="U5140" s="244"/>
      <c r="V5140" s="244"/>
      <c r="W5140" s="244"/>
      <c r="X5140" s="244"/>
      <c r="Y5140" s="244"/>
      <c r="Z5140" s="244"/>
      <c r="AA5140" s="244"/>
      <c r="AB5140" s="244"/>
    </row>
    <row r="5141" spans="16:28" x14ac:dyDescent="0.25">
      <c r="P5141" s="244"/>
      <c r="Q5141" s="244"/>
      <c r="R5141" s="244"/>
      <c r="S5141" s="244"/>
      <c r="T5141" s="244"/>
      <c r="U5141" s="244"/>
      <c r="V5141" s="244"/>
      <c r="W5141" s="244"/>
      <c r="X5141" s="244"/>
      <c r="Y5141" s="244"/>
      <c r="Z5141" s="244"/>
      <c r="AA5141" s="244"/>
      <c r="AB5141" s="244"/>
    </row>
    <row r="5142" spans="16:28" x14ac:dyDescent="0.25">
      <c r="P5142" s="244"/>
      <c r="Q5142" s="244"/>
      <c r="R5142" s="244"/>
      <c r="S5142" s="244"/>
      <c r="T5142" s="244"/>
      <c r="U5142" s="244"/>
      <c r="V5142" s="244"/>
      <c r="W5142" s="244"/>
      <c r="X5142" s="244"/>
      <c r="Y5142" s="244"/>
      <c r="Z5142" s="244"/>
      <c r="AA5142" s="244"/>
      <c r="AB5142" s="244"/>
    </row>
    <row r="5143" spans="16:28" x14ac:dyDescent="0.25">
      <c r="P5143" s="244"/>
      <c r="Q5143" s="244"/>
      <c r="R5143" s="244"/>
      <c r="S5143" s="244"/>
      <c r="T5143" s="244"/>
      <c r="U5143" s="244"/>
      <c r="V5143" s="244"/>
      <c r="W5143" s="244"/>
      <c r="X5143" s="244"/>
      <c r="Y5143" s="244"/>
      <c r="Z5143" s="244"/>
      <c r="AA5143" s="244"/>
      <c r="AB5143" s="244"/>
    </row>
    <row r="5144" spans="16:28" x14ac:dyDescent="0.25">
      <c r="P5144" s="244"/>
      <c r="Q5144" s="244"/>
      <c r="R5144" s="244"/>
      <c r="S5144" s="244"/>
      <c r="T5144" s="244"/>
      <c r="U5144" s="244"/>
      <c r="V5144" s="244"/>
      <c r="W5144" s="244"/>
      <c r="X5144" s="244"/>
      <c r="Y5144" s="244"/>
      <c r="Z5144" s="244"/>
      <c r="AA5144" s="244"/>
      <c r="AB5144" s="244"/>
    </row>
    <row r="5145" spans="16:28" x14ac:dyDescent="0.25">
      <c r="P5145" s="244"/>
      <c r="Q5145" s="244"/>
      <c r="R5145" s="244"/>
      <c r="S5145" s="244"/>
      <c r="T5145" s="244"/>
      <c r="U5145" s="244"/>
      <c r="V5145" s="244"/>
      <c r="W5145" s="244"/>
      <c r="X5145" s="244"/>
      <c r="Y5145" s="244"/>
      <c r="Z5145" s="244"/>
      <c r="AA5145" s="244"/>
      <c r="AB5145" s="244"/>
    </row>
    <row r="5146" spans="16:28" x14ac:dyDescent="0.25">
      <c r="P5146" s="244"/>
      <c r="Q5146" s="244"/>
      <c r="R5146" s="244"/>
      <c r="S5146" s="244"/>
      <c r="T5146" s="244"/>
      <c r="U5146" s="244"/>
      <c r="V5146" s="244"/>
      <c r="W5146" s="244"/>
      <c r="X5146" s="244"/>
      <c r="Y5146" s="244"/>
      <c r="Z5146" s="244"/>
      <c r="AA5146" s="244"/>
      <c r="AB5146" s="244"/>
    </row>
    <row r="5147" spans="16:28" x14ac:dyDescent="0.25">
      <c r="P5147" s="244"/>
      <c r="Q5147" s="244"/>
      <c r="R5147" s="244"/>
      <c r="S5147" s="244"/>
      <c r="T5147" s="244"/>
      <c r="U5147" s="244"/>
      <c r="V5147" s="244"/>
      <c r="W5147" s="244"/>
      <c r="X5147" s="244"/>
      <c r="Y5147" s="244"/>
      <c r="Z5147" s="244"/>
      <c r="AA5147" s="244"/>
      <c r="AB5147" s="244"/>
    </row>
    <row r="5148" spans="16:28" x14ac:dyDescent="0.25">
      <c r="P5148" s="244"/>
      <c r="Q5148" s="244"/>
      <c r="R5148" s="244"/>
      <c r="S5148" s="244"/>
      <c r="T5148" s="244"/>
      <c r="U5148" s="244"/>
      <c r="V5148" s="244"/>
      <c r="W5148" s="244"/>
      <c r="X5148" s="244"/>
      <c r="Y5148" s="244"/>
      <c r="Z5148" s="244"/>
      <c r="AA5148" s="244"/>
      <c r="AB5148" s="244"/>
    </row>
    <row r="5149" spans="16:28" x14ac:dyDescent="0.25">
      <c r="P5149" s="244"/>
      <c r="Q5149" s="244"/>
      <c r="R5149" s="244"/>
      <c r="S5149" s="244"/>
      <c r="T5149" s="244"/>
      <c r="U5149" s="244"/>
      <c r="V5149" s="244"/>
      <c r="W5149" s="244"/>
      <c r="X5149" s="244"/>
      <c r="Y5149" s="244"/>
      <c r="Z5149" s="244"/>
      <c r="AA5149" s="244"/>
      <c r="AB5149" s="244"/>
    </row>
    <row r="5150" spans="16:28" x14ac:dyDescent="0.25">
      <c r="P5150" s="244"/>
      <c r="Q5150" s="244"/>
      <c r="R5150" s="244"/>
      <c r="S5150" s="244"/>
      <c r="T5150" s="244"/>
      <c r="U5150" s="244"/>
      <c r="V5150" s="244"/>
      <c r="W5150" s="244"/>
      <c r="X5150" s="244"/>
      <c r="Y5150" s="244"/>
      <c r="Z5150" s="244"/>
      <c r="AA5150" s="244"/>
      <c r="AB5150" s="244"/>
    </row>
    <row r="5151" spans="16:28" x14ac:dyDescent="0.25">
      <c r="P5151" s="244"/>
      <c r="Q5151" s="244"/>
      <c r="R5151" s="244"/>
      <c r="S5151" s="244"/>
      <c r="T5151" s="244"/>
      <c r="U5151" s="244"/>
      <c r="V5151" s="244"/>
      <c r="W5151" s="244"/>
      <c r="X5151" s="244"/>
      <c r="Y5151" s="244"/>
      <c r="Z5151" s="244"/>
      <c r="AA5151" s="244"/>
      <c r="AB5151" s="244"/>
    </row>
    <row r="5152" spans="16:28" x14ac:dyDescent="0.25">
      <c r="P5152" s="244"/>
      <c r="Q5152" s="244"/>
      <c r="R5152" s="244"/>
      <c r="S5152" s="244"/>
      <c r="T5152" s="244"/>
      <c r="U5152" s="244"/>
      <c r="V5152" s="244"/>
      <c r="W5152" s="244"/>
      <c r="X5152" s="244"/>
      <c r="Y5152" s="244"/>
      <c r="Z5152" s="244"/>
      <c r="AA5152" s="244"/>
      <c r="AB5152" s="244"/>
    </row>
    <row r="5153" spans="16:28" x14ac:dyDescent="0.25">
      <c r="P5153" s="244"/>
      <c r="Q5153" s="244"/>
      <c r="R5153" s="244"/>
      <c r="S5153" s="244"/>
      <c r="T5153" s="244"/>
      <c r="U5153" s="244"/>
      <c r="V5153" s="244"/>
      <c r="W5153" s="244"/>
      <c r="X5153" s="244"/>
      <c r="Y5153" s="244"/>
      <c r="Z5153" s="244"/>
      <c r="AA5153" s="244"/>
      <c r="AB5153" s="244"/>
    </row>
    <row r="5154" spans="16:28" x14ac:dyDescent="0.25">
      <c r="P5154" s="244"/>
      <c r="Q5154" s="244"/>
      <c r="R5154" s="244"/>
      <c r="S5154" s="244"/>
      <c r="T5154" s="244"/>
      <c r="U5154" s="244"/>
      <c r="V5154" s="244"/>
      <c r="W5154" s="244"/>
      <c r="X5154" s="244"/>
      <c r="Y5154" s="244"/>
      <c r="Z5154" s="244"/>
      <c r="AA5154" s="244"/>
      <c r="AB5154" s="244"/>
    </row>
    <row r="5155" spans="16:28" x14ac:dyDescent="0.25">
      <c r="P5155" s="244"/>
      <c r="Q5155" s="244"/>
      <c r="R5155" s="244"/>
      <c r="S5155" s="244"/>
      <c r="T5155" s="244"/>
      <c r="U5155" s="244"/>
      <c r="V5155" s="244"/>
      <c r="W5155" s="244"/>
      <c r="X5155" s="244"/>
      <c r="Y5155" s="244"/>
      <c r="Z5155" s="244"/>
      <c r="AA5155" s="244"/>
      <c r="AB5155" s="244"/>
    </row>
    <row r="5156" spans="16:28" x14ac:dyDescent="0.25">
      <c r="P5156" s="244"/>
      <c r="Q5156" s="244"/>
      <c r="R5156" s="244"/>
      <c r="S5156" s="244"/>
      <c r="T5156" s="244"/>
      <c r="U5156" s="244"/>
      <c r="V5156" s="244"/>
      <c r="W5156" s="244"/>
      <c r="X5156" s="244"/>
      <c r="Y5156" s="244"/>
      <c r="Z5156" s="244"/>
      <c r="AA5156" s="244"/>
      <c r="AB5156" s="244"/>
    </row>
    <row r="5157" spans="16:28" x14ac:dyDescent="0.25">
      <c r="P5157" s="244"/>
      <c r="Q5157" s="244"/>
      <c r="R5157" s="244"/>
      <c r="S5157" s="244"/>
      <c r="T5157" s="244"/>
      <c r="U5157" s="244"/>
      <c r="V5157" s="244"/>
      <c r="W5157" s="244"/>
      <c r="X5157" s="244"/>
      <c r="Y5157" s="244"/>
      <c r="Z5157" s="244"/>
      <c r="AA5157" s="244"/>
      <c r="AB5157" s="244"/>
    </row>
    <row r="5158" spans="16:28" x14ac:dyDescent="0.25">
      <c r="P5158" s="244"/>
      <c r="Q5158" s="244"/>
      <c r="R5158" s="244"/>
      <c r="S5158" s="244"/>
      <c r="T5158" s="244"/>
      <c r="U5158" s="244"/>
      <c r="V5158" s="244"/>
      <c r="W5158" s="244"/>
      <c r="X5158" s="244"/>
      <c r="Y5158" s="244"/>
      <c r="Z5158" s="244"/>
      <c r="AA5158" s="244"/>
      <c r="AB5158" s="244"/>
    </row>
    <row r="5159" spans="16:28" x14ac:dyDescent="0.25">
      <c r="P5159" s="244"/>
      <c r="Q5159" s="244"/>
      <c r="R5159" s="244"/>
      <c r="S5159" s="244"/>
      <c r="T5159" s="244"/>
      <c r="U5159" s="244"/>
      <c r="V5159" s="244"/>
      <c r="W5159" s="244"/>
      <c r="X5159" s="244"/>
      <c r="Y5159" s="244"/>
      <c r="Z5159" s="244"/>
      <c r="AA5159" s="244"/>
      <c r="AB5159" s="244"/>
    </row>
    <row r="5160" spans="16:28" x14ac:dyDescent="0.25">
      <c r="P5160" s="244"/>
      <c r="Q5160" s="244"/>
      <c r="R5160" s="244"/>
      <c r="S5160" s="244"/>
      <c r="T5160" s="244"/>
      <c r="U5160" s="244"/>
      <c r="V5160" s="244"/>
      <c r="W5160" s="244"/>
      <c r="X5160" s="244"/>
      <c r="Y5160" s="244"/>
      <c r="Z5160" s="244"/>
      <c r="AA5160" s="244"/>
      <c r="AB5160" s="244"/>
    </row>
    <row r="5161" spans="16:28" x14ac:dyDescent="0.25">
      <c r="P5161" s="244"/>
      <c r="Q5161" s="244"/>
      <c r="R5161" s="244"/>
      <c r="S5161" s="244"/>
      <c r="T5161" s="244"/>
      <c r="U5161" s="244"/>
      <c r="V5161" s="244"/>
      <c r="W5161" s="244"/>
      <c r="X5161" s="244"/>
      <c r="Y5161" s="244"/>
      <c r="Z5161" s="244"/>
      <c r="AA5161" s="244"/>
      <c r="AB5161" s="244"/>
    </row>
    <row r="5162" spans="16:28" x14ac:dyDescent="0.25">
      <c r="P5162" s="244"/>
      <c r="Q5162" s="244"/>
      <c r="R5162" s="244"/>
      <c r="S5162" s="244"/>
      <c r="T5162" s="244"/>
      <c r="U5162" s="244"/>
      <c r="V5162" s="244"/>
      <c r="W5162" s="244"/>
      <c r="X5162" s="244"/>
      <c r="Y5162" s="244"/>
      <c r="Z5162" s="244"/>
      <c r="AA5162" s="244"/>
      <c r="AB5162" s="244"/>
    </row>
    <row r="5163" spans="16:28" x14ac:dyDescent="0.25">
      <c r="P5163" s="244"/>
      <c r="Q5163" s="244"/>
      <c r="R5163" s="244"/>
      <c r="S5163" s="244"/>
      <c r="T5163" s="244"/>
      <c r="U5163" s="244"/>
      <c r="V5163" s="244"/>
      <c r="W5163" s="244"/>
      <c r="X5163" s="244"/>
      <c r="Y5163" s="244"/>
      <c r="Z5163" s="244"/>
      <c r="AA5163" s="244"/>
      <c r="AB5163" s="244"/>
    </row>
    <row r="5164" spans="16:28" x14ac:dyDescent="0.25">
      <c r="P5164" s="244"/>
      <c r="Q5164" s="244"/>
      <c r="R5164" s="244"/>
      <c r="S5164" s="244"/>
      <c r="T5164" s="244"/>
      <c r="U5164" s="244"/>
      <c r="V5164" s="244"/>
      <c r="W5164" s="244"/>
      <c r="X5164" s="244"/>
      <c r="Y5164" s="244"/>
      <c r="Z5164" s="244"/>
      <c r="AA5164" s="244"/>
      <c r="AB5164" s="244"/>
    </row>
    <row r="5165" spans="16:28" x14ac:dyDescent="0.25">
      <c r="P5165" s="244"/>
      <c r="Q5165" s="244"/>
      <c r="R5165" s="244"/>
      <c r="S5165" s="244"/>
      <c r="T5165" s="244"/>
      <c r="U5165" s="244"/>
      <c r="V5165" s="244"/>
      <c r="W5165" s="244"/>
      <c r="X5165" s="244"/>
      <c r="Y5165" s="244"/>
      <c r="Z5165" s="244"/>
      <c r="AA5165" s="244"/>
      <c r="AB5165" s="244"/>
    </row>
    <row r="5166" spans="16:28" x14ac:dyDescent="0.25">
      <c r="P5166" s="244"/>
      <c r="Q5166" s="244"/>
      <c r="R5166" s="244"/>
      <c r="S5166" s="244"/>
      <c r="T5166" s="244"/>
      <c r="U5166" s="244"/>
      <c r="V5166" s="244"/>
      <c r="W5166" s="244"/>
      <c r="X5166" s="244"/>
      <c r="Y5166" s="244"/>
      <c r="Z5166" s="244"/>
      <c r="AA5166" s="244"/>
      <c r="AB5166" s="244"/>
    </row>
    <row r="5167" spans="16:28" x14ac:dyDescent="0.25">
      <c r="P5167" s="244"/>
      <c r="Q5167" s="244"/>
      <c r="R5167" s="244"/>
      <c r="S5167" s="244"/>
      <c r="T5167" s="244"/>
      <c r="U5167" s="244"/>
      <c r="V5167" s="244"/>
      <c r="W5167" s="244"/>
      <c r="X5167" s="244"/>
      <c r="Y5167" s="244"/>
      <c r="Z5167" s="244"/>
      <c r="AA5167" s="244"/>
      <c r="AB5167" s="244"/>
    </row>
    <row r="5168" spans="16:28" x14ac:dyDescent="0.25">
      <c r="P5168" s="244"/>
      <c r="Q5168" s="244"/>
      <c r="R5168" s="244"/>
      <c r="S5168" s="244"/>
      <c r="T5168" s="244"/>
      <c r="U5168" s="244"/>
      <c r="V5168" s="244"/>
      <c r="W5168" s="244"/>
      <c r="X5168" s="244"/>
      <c r="Y5168" s="244"/>
      <c r="Z5168" s="244"/>
      <c r="AA5168" s="244"/>
      <c r="AB5168" s="244"/>
    </row>
    <row r="5169" spans="16:28" x14ac:dyDescent="0.25">
      <c r="P5169" s="244"/>
      <c r="Q5169" s="244"/>
      <c r="R5169" s="244"/>
      <c r="S5169" s="244"/>
      <c r="T5169" s="244"/>
      <c r="U5169" s="244"/>
      <c r="V5169" s="244"/>
      <c r="W5169" s="244"/>
      <c r="X5169" s="244"/>
      <c r="Y5169" s="244"/>
      <c r="Z5169" s="244"/>
      <c r="AA5169" s="244"/>
      <c r="AB5169" s="244"/>
    </row>
    <row r="5170" spans="16:28" x14ac:dyDescent="0.25">
      <c r="P5170" s="244"/>
      <c r="Q5170" s="244"/>
      <c r="R5170" s="244"/>
      <c r="S5170" s="244"/>
      <c r="T5170" s="244"/>
      <c r="U5170" s="244"/>
      <c r="V5170" s="244"/>
      <c r="W5170" s="244"/>
      <c r="X5170" s="244"/>
      <c r="Y5170" s="244"/>
      <c r="Z5170" s="244"/>
      <c r="AA5170" s="244"/>
      <c r="AB5170" s="244"/>
    </row>
    <row r="5171" spans="16:28" x14ac:dyDescent="0.25">
      <c r="P5171" s="244"/>
      <c r="Q5171" s="244"/>
      <c r="R5171" s="244"/>
      <c r="S5171" s="244"/>
      <c r="T5171" s="244"/>
      <c r="U5171" s="244"/>
      <c r="V5171" s="244"/>
      <c r="W5171" s="244"/>
      <c r="X5171" s="244"/>
      <c r="Y5171" s="244"/>
      <c r="Z5171" s="244"/>
      <c r="AA5171" s="244"/>
      <c r="AB5171" s="244"/>
    </row>
    <row r="5172" spans="16:28" x14ac:dyDescent="0.25">
      <c r="P5172" s="244"/>
      <c r="Q5172" s="244"/>
      <c r="R5172" s="244"/>
      <c r="S5172" s="244"/>
      <c r="T5172" s="244"/>
      <c r="U5172" s="244"/>
      <c r="V5172" s="244"/>
      <c r="W5172" s="244"/>
      <c r="X5172" s="244"/>
      <c r="Y5172" s="244"/>
      <c r="Z5172" s="244"/>
      <c r="AA5172" s="244"/>
      <c r="AB5172" s="244"/>
    </row>
    <row r="5173" spans="16:28" x14ac:dyDescent="0.25">
      <c r="P5173" s="244"/>
      <c r="Q5173" s="244"/>
      <c r="R5173" s="244"/>
      <c r="S5173" s="244"/>
      <c r="T5173" s="244"/>
      <c r="U5173" s="244"/>
      <c r="V5173" s="244"/>
      <c r="W5173" s="244"/>
      <c r="X5173" s="244"/>
      <c r="Y5173" s="244"/>
      <c r="Z5173" s="244"/>
      <c r="AA5173" s="244"/>
      <c r="AB5173" s="244"/>
    </row>
    <row r="5174" spans="16:28" x14ac:dyDescent="0.25">
      <c r="P5174" s="244"/>
      <c r="Q5174" s="244"/>
      <c r="R5174" s="244"/>
      <c r="S5174" s="244"/>
      <c r="T5174" s="244"/>
      <c r="U5174" s="244"/>
      <c r="V5174" s="244"/>
      <c r="W5174" s="244"/>
      <c r="X5174" s="244"/>
      <c r="Y5174" s="244"/>
      <c r="Z5174" s="244"/>
      <c r="AA5174" s="244"/>
      <c r="AB5174" s="244"/>
    </row>
    <row r="5175" spans="16:28" x14ac:dyDescent="0.25">
      <c r="P5175" s="244"/>
      <c r="Q5175" s="244"/>
      <c r="R5175" s="244"/>
      <c r="S5175" s="244"/>
      <c r="T5175" s="244"/>
      <c r="U5175" s="244"/>
      <c r="V5175" s="244"/>
      <c r="W5175" s="244"/>
      <c r="X5175" s="244"/>
      <c r="Y5175" s="244"/>
      <c r="Z5175" s="244"/>
      <c r="AA5175" s="244"/>
      <c r="AB5175" s="244"/>
    </row>
    <row r="5176" spans="16:28" x14ac:dyDescent="0.25">
      <c r="P5176" s="244"/>
      <c r="Q5176" s="244"/>
      <c r="R5176" s="244"/>
      <c r="S5176" s="244"/>
      <c r="T5176" s="244"/>
      <c r="U5176" s="244"/>
      <c r="V5176" s="244"/>
      <c r="W5176" s="244"/>
      <c r="X5176" s="244"/>
      <c r="Y5176" s="244"/>
      <c r="Z5176" s="244"/>
      <c r="AA5176" s="244"/>
      <c r="AB5176" s="244"/>
    </row>
    <row r="5177" spans="16:28" x14ac:dyDescent="0.25">
      <c r="P5177" s="244"/>
      <c r="Q5177" s="244"/>
      <c r="R5177" s="244"/>
      <c r="S5177" s="244"/>
      <c r="T5177" s="244"/>
      <c r="U5177" s="244"/>
      <c r="V5177" s="244"/>
      <c r="W5177" s="244"/>
      <c r="X5177" s="244"/>
      <c r="Y5177" s="244"/>
      <c r="Z5177" s="244"/>
      <c r="AA5177" s="244"/>
      <c r="AB5177" s="244"/>
    </row>
    <row r="5178" spans="16:28" x14ac:dyDescent="0.25">
      <c r="P5178" s="244"/>
      <c r="Q5178" s="244"/>
      <c r="R5178" s="244"/>
      <c r="S5178" s="244"/>
      <c r="T5178" s="244"/>
      <c r="U5178" s="244"/>
      <c r="V5178" s="244"/>
      <c r="W5178" s="244"/>
      <c r="X5178" s="244"/>
      <c r="Y5178" s="244"/>
      <c r="Z5178" s="244"/>
      <c r="AA5178" s="244"/>
      <c r="AB5178" s="244"/>
    </row>
    <row r="5179" spans="16:28" x14ac:dyDescent="0.25">
      <c r="P5179" s="244"/>
      <c r="Q5179" s="244"/>
      <c r="R5179" s="244"/>
      <c r="S5179" s="244"/>
      <c r="T5179" s="244"/>
      <c r="U5179" s="244"/>
      <c r="V5179" s="244"/>
      <c r="W5179" s="244"/>
      <c r="X5179" s="244"/>
      <c r="Y5179" s="244"/>
      <c r="Z5179" s="244"/>
      <c r="AA5179" s="244"/>
      <c r="AB5179" s="244"/>
    </row>
    <row r="5180" spans="16:28" x14ac:dyDescent="0.25">
      <c r="P5180" s="244"/>
      <c r="Q5180" s="244"/>
      <c r="R5180" s="244"/>
      <c r="S5180" s="244"/>
      <c r="T5180" s="244"/>
      <c r="U5180" s="244"/>
      <c r="V5180" s="244"/>
      <c r="W5180" s="244"/>
      <c r="X5180" s="244"/>
      <c r="Y5180" s="244"/>
      <c r="Z5180" s="244"/>
      <c r="AA5180" s="244"/>
      <c r="AB5180" s="244"/>
    </row>
    <row r="5181" spans="16:28" x14ac:dyDescent="0.25">
      <c r="P5181" s="244"/>
      <c r="Q5181" s="244"/>
      <c r="R5181" s="244"/>
      <c r="S5181" s="244"/>
      <c r="T5181" s="244"/>
      <c r="U5181" s="244"/>
      <c r="V5181" s="244"/>
      <c r="W5181" s="244"/>
      <c r="X5181" s="244"/>
      <c r="Y5181" s="244"/>
      <c r="Z5181" s="244"/>
      <c r="AA5181" s="244"/>
      <c r="AB5181" s="244"/>
    </row>
    <row r="5182" spans="16:28" x14ac:dyDescent="0.25">
      <c r="P5182" s="244"/>
      <c r="Q5182" s="244"/>
      <c r="R5182" s="244"/>
      <c r="S5182" s="244"/>
      <c r="T5182" s="244"/>
      <c r="U5182" s="244"/>
      <c r="V5182" s="244"/>
      <c r="W5182" s="244"/>
      <c r="X5182" s="244"/>
      <c r="Y5182" s="244"/>
      <c r="Z5182" s="244"/>
      <c r="AA5182" s="244"/>
      <c r="AB5182" s="244"/>
    </row>
    <row r="5183" spans="16:28" x14ac:dyDescent="0.25">
      <c r="P5183" s="244"/>
      <c r="Q5183" s="244"/>
      <c r="R5183" s="244"/>
      <c r="S5183" s="244"/>
      <c r="T5183" s="244"/>
      <c r="U5183" s="244"/>
      <c r="V5183" s="244"/>
      <c r="W5183" s="244"/>
      <c r="X5183" s="244"/>
      <c r="Y5183" s="244"/>
      <c r="Z5183" s="244"/>
      <c r="AA5183" s="244"/>
      <c r="AB5183" s="244"/>
    </row>
    <row r="5184" spans="16:28" x14ac:dyDescent="0.25">
      <c r="P5184" s="244"/>
      <c r="Q5184" s="244"/>
      <c r="R5184" s="244"/>
      <c r="S5184" s="244"/>
      <c r="T5184" s="244"/>
      <c r="U5184" s="244"/>
      <c r="V5184" s="244"/>
      <c r="W5184" s="244"/>
      <c r="X5184" s="244"/>
      <c r="Y5184" s="244"/>
      <c r="Z5184" s="244"/>
      <c r="AA5184" s="244"/>
      <c r="AB5184" s="244"/>
    </row>
    <row r="5185" spans="16:28" x14ac:dyDescent="0.25">
      <c r="P5185" s="244"/>
      <c r="Q5185" s="244"/>
      <c r="R5185" s="244"/>
      <c r="S5185" s="244"/>
      <c r="T5185" s="244"/>
      <c r="U5185" s="244"/>
      <c r="V5185" s="244"/>
      <c r="W5185" s="244"/>
      <c r="X5185" s="244"/>
      <c r="Y5185" s="244"/>
      <c r="Z5185" s="244"/>
      <c r="AA5185" s="244"/>
      <c r="AB5185" s="244"/>
    </row>
    <row r="5186" spans="16:28" x14ac:dyDescent="0.25">
      <c r="P5186" s="244"/>
      <c r="Q5186" s="244"/>
      <c r="R5186" s="244"/>
      <c r="S5186" s="244"/>
      <c r="T5186" s="244"/>
      <c r="U5186" s="244"/>
      <c r="V5186" s="244"/>
      <c r="W5186" s="244"/>
      <c r="X5186" s="244"/>
      <c r="Y5186" s="244"/>
      <c r="Z5186" s="244"/>
      <c r="AA5186" s="244"/>
      <c r="AB5186" s="244"/>
    </row>
    <row r="5187" spans="16:28" x14ac:dyDescent="0.25">
      <c r="P5187" s="244"/>
      <c r="Q5187" s="244"/>
      <c r="R5187" s="244"/>
      <c r="S5187" s="244"/>
      <c r="T5187" s="244"/>
      <c r="U5187" s="244"/>
      <c r="V5187" s="244"/>
      <c r="W5187" s="244"/>
      <c r="X5187" s="244"/>
      <c r="Y5187" s="244"/>
      <c r="Z5187" s="244"/>
      <c r="AA5187" s="244"/>
      <c r="AB5187" s="244"/>
    </row>
    <row r="5188" spans="16:28" x14ac:dyDescent="0.25">
      <c r="P5188" s="244"/>
      <c r="Q5188" s="244"/>
      <c r="R5188" s="244"/>
      <c r="S5188" s="244"/>
      <c r="T5188" s="244"/>
      <c r="U5188" s="244"/>
      <c r="V5188" s="244"/>
      <c r="W5188" s="244"/>
      <c r="X5188" s="244"/>
      <c r="Y5188" s="244"/>
      <c r="Z5188" s="244"/>
      <c r="AA5188" s="244"/>
      <c r="AB5188" s="244"/>
    </row>
    <row r="5189" spans="16:28" x14ac:dyDescent="0.25">
      <c r="P5189" s="244"/>
      <c r="Q5189" s="244"/>
      <c r="R5189" s="244"/>
      <c r="S5189" s="244"/>
      <c r="T5189" s="244"/>
      <c r="U5189" s="244"/>
      <c r="V5189" s="244"/>
      <c r="W5189" s="244"/>
      <c r="X5189" s="244"/>
      <c r="Y5189" s="244"/>
      <c r="Z5189" s="244"/>
      <c r="AA5189" s="244"/>
      <c r="AB5189" s="244"/>
    </row>
    <row r="5190" spans="16:28" x14ac:dyDescent="0.25">
      <c r="P5190" s="244"/>
      <c r="Q5190" s="244"/>
      <c r="R5190" s="244"/>
      <c r="S5190" s="244"/>
      <c r="T5190" s="244"/>
      <c r="U5190" s="244"/>
      <c r="V5190" s="244"/>
      <c r="W5190" s="244"/>
      <c r="X5190" s="244"/>
      <c r="Y5190" s="244"/>
      <c r="Z5190" s="244"/>
      <c r="AA5190" s="244"/>
      <c r="AB5190" s="244"/>
    </row>
    <row r="5191" spans="16:28" x14ac:dyDescent="0.25">
      <c r="P5191" s="244"/>
      <c r="Q5191" s="244"/>
      <c r="R5191" s="244"/>
      <c r="S5191" s="244"/>
      <c r="T5191" s="244"/>
      <c r="U5191" s="244"/>
      <c r="V5191" s="244"/>
      <c r="W5191" s="244"/>
      <c r="X5191" s="244"/>
      <c r="Y5191" s="244"/>
      <c r="Z5191" s="244"/>
      <c r="AA5191" s="244"/>
      <c r="AB5191" s="244"/>
    </row>
    <row r="5192" spans="16:28" x14ac:dyDescent="0.25">
      <c r="P5192" s="244"/>
      <c r="Q5192" s="244"/>
      <c r="R5192" s="244"/>
      <c r="S5192" s="244"/>
      <c r="T5192" s="244"/>
      <c r="U5192" s="244"/>
      <c r="V5192" s="244"/>
      <c r="W5192" s="244"/>
      <c r="X5192" s="244"/>
      <c r="Y5192" s="244"/>
      <c r="Z5192" s="244"/>
      <c r="AA5192" s="244"/>
      <c r="AB5192" s="244"/>
    </row>
    <row r="5193" spans="16:28" x14ac:dyDescent="0.25">
      <c r="P5193" s="244"/>
      <c r="Q5193" s="244"/>
      <c r="R5193" s="244"/>
      <c r="S5193" s="244"/>
      <c r="T5193" s="244"/>
      <c r="U5193" s="244"/>
      <c r="V5193" s="244"/>
      <c r="W5193" s="244"/>
      <c r="X5193" s="244"/>
      <c r="Y5193" s="244"/>
      <c r="Z5193" s="244"/>
      <c r="AA5193" s="244"/>
      <c r="AB5193" s="244"/>
    </row>
    <row r="5194" spans="16:28" x14ac:dyDescent="0.25">
      <c r="P5194" s="244"/>
      <c r="Q5194" s="244"/>
      <c r="R5194" s="244"/>
      <c r="S5194" s="244"/>
      <c r="T5194" s="244"/>
      <c r="U5194" s="244"/>
      <c r="V5194" s="244"/>
      <c r="W5194" s="244"/>
      <c r="X5194" s="244"/>
      <c r="Y5194" s="244"/>
      <c r="Z5194" s="244"/>
      <c r="AA5194" s="244"/>
      <c r="AB5194" s="244"/>
    </row>
    <row r="5195" spans="16:28" x14ac:dyDescent="0.25">
      <c r="P5195" s="244"/>
      <c r="Q5195" s="244"/>
      <c r="R5195" s="244"/>
      <c r="S5195" s="244"/>
      <c r="T5195" s="244"/>
      <c r="U5195" s="244"/>
      <c r="V5195" s="244"/>
      <c r="W5195" s="244"/>
      <c r="X5195" s="244"/>
      <c r="Y5195" s="244"/>
      <c r="Z5195" s="244"/>
      <c r="AA5195" s="244"/>
      <c r="AB5195" s="244"/>
    </row>
    <row r="5196" spans="16:28" x14ac:dyDescent="0.25">
      <c r="P5196" s="244"/>
      <c r="Q5196" s="244"/>
      <c r="R5196" s="244"/>
      <c r="S5196" s="244"/>
      <c r="T5196" s="244"/>
      <c r="U5196" s="244"/>
      <c r="V5196" s="244"/>
      <c r="W5196" s="244"/>
      <c r="X5196" s="244"/>
      <c r="Y5196" s="244"/>
      <c r="Z5196" s="244"/>
      <c r="AA5196" s="244"/>
      <c r="AB5196" s="244"/>
    </row>
    <row r="5197" spans="16:28" x14ac:dyDescent="0.25">
      <c r="P5197" s="244"/>
      <c r="Q5197" s="244"/>
      <c r="R5197" s="244"/>
      <c r="S5197" s="244"/>
      <c r="T5197" s="244"/>
      <c r="U5197" s="244"/>
      <c r="V5197" s="244"/>
      <c r="W5197" s="244"/>
      <c r="X5197" s="244"/>
      <c r="Y5197" s="244"/>
      <c r="Z5197" s="244"/>
      <c r="AA5197" s="244"/>
      <c r="AB5197" s="244"/>
    </row>
    <row r="5198" spans="16:28" x14ac:dyDescent="0.25">
      <c r="P5198" s="244"/>
      <c r="Q5198" s="244"/>
      <c r="R5198" s="244"/>
      <c r="S5198" s="244"/>
      <c r="T5198" s="244"/>
      <c r="U5198" s="244"/>
      <c r="V5198" s="244"/>
      <c r="W5198" s="244"/>
      <c r="X5198" s="244"/>
      <c r="Y5198" s="244"/>
      <c r="Z5198" s="244"/>
      <c r="AA5198" s="244"/>
      <c r="AB5198" s="244"/>
    </row>
    <row r="5199" spans="16:28" x14ac:dyDescent="0.25">
      <c r="P5199" s="244"/>
      <c r="Q5199" s="244"/>
      <c r="R5199" s="244"/>
      <c r="S5199" s="244"/>
      <c r="T5199" s="244"/>
      <c r="U5199" s="244"/>
      <c r="V5199" s="244"/>
      <c r="W5199" s="244"/>
      <c r="X5199" s="244"/>
      <c r="Y5199" s="244"/>
      <c r="Z5199" s="244"/>
      <c r="AA5199" s="244"/>
      <c r="AB5199" s="244"/>
    </row>
    <row r="5200" spans="16:28" x14ac:dyDescent="0.25">
      <c r="P5200" s="244"/>
      <c r="Q5200" s="244"/>
      <c r="R5200" s="244"/>
      <c r="S5200" s="244"/>
      <c r="T5200" s="244"/>
      <c r="U5200" s="244"/>
      <c r="V5200" s="244"/>
      <c r="W5200" s="244"/>
      <c r="X5200" s="244"/>
      <c r="Y5200" s="244"/>
      <c r="Z5200" s="244"/>
      <c r="AA5200" s="244"/>
      <c r="AB5200" s="244"/>
    </row>
    <row r="5201" spans="16:28" x14ac:dyDescent="0.25">
      <c r="P5201" s="244"/>
      <c r="Q5201" s="244"/>
      <c r="R5201" s="244"/>
      <c r="S5201" s="244"/>
      <c r="T5201" s="244"/>
      <c r="U5201" s="244"/>
      <c r="V5201" s="244"/>
      <c r="W5201" s="244"/>
      <c r="X5201" s="244"/>
      <c r="Y5201" s="244"/>
      <c r="Z5201" s="244"/>
      <c r="AA5201" s="244"/>
      <c r="AB5201" s="244"/>
    </row>
    <row r="5202" spans="16:28" x14ac:dyDescent="0.25">
      <c r="P5202" s="244"/>
      <c r="Q5202" s="244"/>
      <c r="R5202" s="244"/>
      <c r="S5202" s="244"/>
      <c r="T5202" s="244"/>
      <c r="U5202" s="244"/>
      <c r="V5202" s="244"/>
      <c r="W5202" s="244"/>
      <c r="X5202" s="244"/>
      <c r="Y5202" s="244"/>
      <c r="Z5202" s="244"/>
      <c r="AA5202" s="244"/>
      <c r="AB5202" s="244"/>
    </row>
    <row r="5203" spans="16:28" x14ac:dyDescent="0.25">
      <c r="P5203" s="244"/>
      <c r="Q5203" s="244"/>
      <c r="R5203" s="244"/>
      <c r="S5203" s="244"/>
      <c r="T5203" s="244"/>
      <c r="U5203" s="244"/>
      <c r="V5203" s="244"/>
      <c r="W5203" s="244"/>
      <c r="X5203" s="244"/>
      <c r="Y5203" s="244"/>
      <c r="Z5203" s="244"/>
      <c r="AA5203" s="244"/>
      <c r="AB5203" s="244"/>
    </row>
    <row r="5204" spans="16:28" x14ac:dyDescent="0.25">
      <c r="P5204" s="244"/>
      <c r="Q5204" s="244"/>
      <c r="R5204" s="244"/>
      <c r="S5204" s="244"/>
      <c r="T5204" s="244"/>
      <c r="U5204" s="244"/>
      <c r="V5204" s="244"/>
      <c r="W5204" s="244"/>
      <c r="X5204" s="244"/>
      <c r="Y5204" s="244"/>
      <c r="Z5204" s="244"/>
      <c r="AA5204" s="244"/>
      <c r="AB5204" s="244"/>
    </row>
    <row r="5205" spans="16:28" x14ac:dyDescent="0.25">
      <c r="P5205" s="244"/>
      <c r="Q5205" s="244"/>
      <c r="R5205" s="244"/>
      <c r="S5205" s="244"/>
      <c r="T5205" s="244"/>
      <c r="U5205" s="244"/>
      <c r="V5205" s="244"/>
      <c r="W5205" s="244"/>
      <c r="X5205" s="244"/>
      <c r="Y5205" s="244"/>
      <c r="Z5205" s="244"/>
      <c r="AA5205" s="244"/>
      <c r="AB5205" s="244"/>
    </row>
    <row r="5206" spans="16:28" x14ac:dyDescent="0.25">
      <c r="P5206" s="244"/>
      <c r="Q5206" s="244"/>
      <c r="R5206" s="244"/>
      <c r="S5206" s="244"/>
      <c r="T5206" s="244"/>
      <c r="U5206" s="244"/>
      <c r="V5206" s="244"/>
      <c r="W5206" s="244"/>
      <c r="X5206" s="244"/>
      <c r="Y5206" s="244"/>
      <c r="Z5206" s="244"/>
      <c r="AA5206" s="244"/>
      <c r="AB5206" s="244"/>
    </row>
    <row r="5207" spans="16:28" x14ac:dyDescent="0.25">
      <c r="P5207" s="244"/>
      <c r="Q5207" s="244"/>
      <c r="R5207" s="244"/>
      <c r="S5207" s="244"/>
      <c r="T5207" s="244"/>
      <c r="U5207" s="244"/>
      <c r="V5207" s="244"/>
      <c r="W5207" s="244"/>
      <c r="X5207" s="244"/>
      <c r="Y5207" s="244"/>
      <c r="Z5207" s="244"/>
      <c r="AA5207" s="244"/>
      <c r="AB5207" s="244"/>
    </row>
    <row r="5208" spans="16:28" x14ac:dyDescent="0.25">
      <c r="P5208" s="244"/>
      <c r="Q5208" s="244"/>
      <c r="R5208" s="244"/>
      <c r="S5208" s="244"/>
      <c r="T5208" s="244"/>
      <c r="U5208" s="244"/>
      <c r="V5208" s="244"/>
      <c r="W5208" s="244"/>
      <c r="X5208" s="244"/>
      <c r="Y5208" s="244"/>
      <c r="Z5208" s="244"/>
      <c r="AA5208" s="244"/>
      <c r="AB5208" s="244"/>
    </row>
    <row r="5209" spans="16:28" x14ac:dyDescent="0.25">
      <c r="P5209" s="244"/>
      <c r="Q5209" s="244"/>
      <c r="R5209" s="244"/>
      <c r="S5209" s="244"/>
      <c r="T5209" s="244"/>
      <c r="U5209" s="244"/>
      <c r="V5209" s="244"/>
      <c r="W5209" s="244"/>
      <c r="X5209" s="244"/>
      <c r="Y5209" s="244"/>
      <c r="Z5209" s="244"/>
      <c r="AA5209" s="244"/>
      <c r="AB5209" s="244"/>
    </row>
    <row r="5210" spans="16:28" x14ac:dyDescent="0.25">
      <c r="P5210" s="244"/>
      <c r="Q5210" s="244"/>
      <c r="R5210" s="244"/>
      <c r="S5210" s="244"/>
      <c r="T5210" s="244"/>
      <c r="U5210" s="244"/>
      <c r="V5210" s="244"/>
      <c r="W5210" s="244"/>
      <c r="X5210" s="244"/>
      <c r="Y5210" s="244"/>
      <c r="Z5210" s="244"/>
      <c r="AA5210" s="244"/>
      <c r="AB5210" s="244"/>
    </row>
    <row r="5211" spans="16:28" x14ac:dyDescent="0.25">
      <c r="P5211" s="244"/>
      <c r="Q5211" s="244"/>
      <c r="R5211" s="244"/>
      <c r="S5211" s="244"/>
      <c r="T5211" s="244"/>
      <c r="U5211" s="244"/>
      <c r="V5211" s="244"/>
      <c r="W5211" s="244"/>
      <c r="X5211" s="244"/>
      <c r="Y5211" s="244"/>
      <c r="Z5211" s="244"/>
      <c r="AA5211" s="244"/>
      <c r="AB5211" s="244"/>
    </row>
    <row r="5212" spans="16:28" x14ac:dyDescent="0.25">
      <c r="P5212" s="244"/>
      <c r="Q5212" s="244"/>
      <c r="R5212" s="244"/>
      <c r="S5212" s="244"/>
      <c r="T5212" s="244"/>
      <c r="U5212" s="244"/>
      <c r="V5212" s="244"/>
      <c r="W5212" s="244"/>
      <c r="X5212" s="244"/>
      <c r="Y5212" s="244"/>
      <c r="Z5212" s="244"/>
      <c r="AA5212" s="244"/>
      <c r="AB5212" s="244"/>
    </row>
    <row r="5213" spans="16:28" x14ac:dyDescent="0.25">
      <c r="P5213" s="244"/>
      <c r="Q5213" s="244"/>
      <c r="R5213" s="244"/>
      <c r="S5213" s="244"/>
      <c r="T5213" s="244"/>
      <c r="U5213" s="244"/>
      <c r="V5213" s="244"/>
      <c r="W5213" s="244"/>
      <c r="X5213" s="244"/>
      <c r="Y5213" s="244"/>
      <c r="Z5213" s="244"/>
      <c r="AA5213" s="244"/>
      <c r="AB5213" s="244"/>
    </row>
    <row r="5214" spans="16:28" x14ac:dyDescent="0.25">
      <c r="P5214" s="244"/>
      <c r="Q5214" s="244"/>
      <c r="R5214" s="244"/>
      <c r="S5214" s="244"/>
      <c r="T5214" s="244"/>
      <c r="U5214" s="244"/>
      <c r="V5214" s="244"/>
      <c r="W5214" s="244"/>
      <c r="X5214" s="244"/>
      <c r="Y5214" s="244"/>
      <c r="Z5214" s="244"/>
      <c r="AA5214" s="244"/>
      <c r="AB5214" s="244"/>
    </row>
    <row r="5215" spans="16:28" x14ac:dyDescent="0.25">
      <c r="P5215" s="244"/>
      <c r="Q5215" s="244"/>
      <c r="R5215" s="244"/>
      <c r="S5215" s="244"/>
      <c r="T5215" s="244"/>
      <c r="U5215" s="244"/>
      <c r="V5215" s="244"/>
      <c r="W5215" s="244"/>
      <c r="X5215" s="244"/>
      <c r="Y5215" s="244"/>
      <c r="Z5215" s="244"/>
      <c r="AA5215" s="244"/>
      <c r="AB5215" s="244"/>
    </row>
    <row r="5216" spans="16:28" x14ac:dyDescent="0.25">
      <c r="P5216" s="244"/>
      <c r="Q5216" s="244"/>
      <c r="R5216" s="244"/>
      <c r="S5216" s="244"/>
      <c r="T5216" s="244"/>
      <c r="U5216" s="244"/>
      <c r="V5216" s="244"/>
      <c r="W5216" s="244"/>
      <c r="X5216" s="244"/>
      <c r="Y5216" s="244"/>
      <c r="Z5216" s="244"/>
      <c r="AA5216" s="244"/>
      <c r="AB5216" s="244"/>
    </row>
    <row r="5217" spans="16:28" x14ac:dyDescent="0.25">
      <c r="P5217" s="244"/>
      <c r="Q5217" s="244"/>
      <c r="R5217" s="244"/>
      <c r="S5217" s="244"/>
      <c r="T5217" s="244"/>
      <c r="U5217" s="244"/>
      <c r="V5217" s="244"/>
      <c r="W5217" s="244"/>
      <c r="X5217" s="244"/>
      <c r="Y5217" s="244"/>
      <c r="Z5217" s="244"/>
      <c r="AA5217" s="244"/>
      <c r="AB5217" s="244"/>
    </row>
    <row r="5218" spans="16:28" x14ac:dyDescent="0.25">
      <c r="P5218" s="244"/>
      <c r="Q5218" s="244"/>
      <c r="R5218" s="244"/>
      <c r="S5218" s="244"/>
      <c r="T5218" s="244"/>
      <c r="U5218" s="244"/>
      <c r="V5218" s="244"/>
      <c r="W5218" s="244"/>
      <c r="X5218" s="244"/>
      <c r="Y5218" s="244"/>
      <c r="Z5218" s="244"/>
      <c r="AA5218" s="244"/>
      <c r="AB5218" s="244"/>
    </row>
    <row r="5219" spans="16:28" x14ac:dyDescent="0.25">
      <c r="P5219" s="244"/>
      <c r="Q5219" s="244"/>
      <c r="R5219" s="244"/>
      <c r="S5219" s="244"/>
      <c r="T5219" s="244"/>
      <c r="U5219" s="244"/>
      <c r="V5219" s="244"/>
      <c r="W5219" s="244"/>
      <c r="X5219" s="244"/>
      <c r="Y5219" s="244"/>
      <c r="Z5219" s="244"/>
      <c r="AA5219" s="244"/>
      <c r="AB5219" s="244"/>
    </row>
    <row r="5220" spans="16:28" x14ac:dyDescent="0.25">
      <c r="P5220" s="244"/>
      <c r="Q5220" s="244"/>
      <c r="R5220" s="244"/>
      <c r="S5220" s="244"/>
      <c r="T5220" s="244"/>
      <c r="U5220" s="244"/>
      <c r="V5220" s="244"/>
      <c r="W5220" s="244"/>
      <c r="X5220" s="244"/>
      <c r="Y5220" s="244"/>
      <c r="Z5220" s="244"/>
      <c r="AA5220" s="244"/>
      <c r="AB5220" s="244"/>
    </row>
    <row r="5221" spans="16:28" x14ac:dyDescent="0.25">
      <c r="P5221" s="244"/>
      <c r="Q5221" s="244"/>
      <c r="R5221" s="244"/>
      <c r="S5221" s="244"/>
      <c r="T5221" s="244"/>
      <c r="U5221" s="244"/>
      <c r="V5221" s="244"/>
      <c r="W5221" s="244"/>
      <c r="X5221" s="244"/>
      <c r="Y5221" s="244"/>
      <c r="Z5221" s="244"/>
      <c r="AA5221" s="244"/>
      <c r="AB5221" s="244"/>
    </row>
    <row r="5222" spans="16:28" x14ac:dyDescent="0.25">
      <c r="P5222" s="244"/>
      <c r="Q5222" s="244"/>
      <c r="R5222" s="244"/>
      <c r="S5222" s="244"/>
      <c r="T5222" s="244"/>
      <c r="U5222" s="244"/>
      <c r="V5222" s="244"/>
      <c r="W5222" s="244"/>
      <c r="X5222" s="244"/>
      <c r="Y5222" s="244"/>
      <c r="Z5222" s="244"/>
      <c r="AA5222" s="244"/>
      <c r="AB5222" s="244"/>
    </row>
    <row r="5223" spans="16:28" x14ac:dyDescent="0.25">
      <c r="P5223" s="244"/>
      <c r="Q5223" s="244"/>
      <c r="R5223" s="244"/>
      <c r="S5223" s="244"/>
      <c r="T5223" s="244"/>
      <c r="U5223" s="244"/>
      <c r="V5223" s="244"/>
      <c r="W5223" s="244"/>
      <c r="X5223" s="244"/>
      <c r="Y5223" s="244"/>
      <c r="Z5223" s="244"/>
      <c r="AA5223" s="244"/>
      <c r="AB5223" s="244"/>
    </row>
    <row r="5224" spans="16:28" x14ac:dyDescent="0.25">
      <c r="P5224" s="244"/>
      <c r="Q5224" s="244"/>
      <c r="R5224" s="244"/>
      <c r="S5224" s="244"/>
      <c r="T5224" s="244"/>
      <c r="U5224" s="244"/>
      <c r="V5224" s="244"/>
      <c r="W5224" s="244"/>
      <c r="X5224" s="244"/>
      <c r="Y5224" s="244"/>
      <c r="Z5224" s="244"/>
      <c r="AA5224" s="244"/>
      <c r="AB5224" s="244"/>
    </row>
    <row r="5225" spans="16:28" x14ac:dyDescent="0.25">
      <c r="P5225" s="244"/>
      <c r="Q5225" s="244"/>
      <c r="R5225" s="244"/>
      <c r="S5225" s="244"/>
      <c r="T5225" s="244"/>
      <c r="U5225" s="244"/>
      <c r="V5225" s="244"/>
      <c r="W5225" s="244"/>
      <c r="X5225" s="244"/>
      <c r="Y5225" s="244"/>
      <c r="Z5225" s="244"/>
      <c r="AA5225" s="244"/>
      <c r="AB5225" s="244"/>
    </row>
    <row r="5226" spans="16:28" x14ac:dyDescent="0.25">
      <c r="P5226" s="244"/>
      <c r="Q5226" s="244"/>
      <c r="R5226" s="244"/>
      <c r="S5226" s="244"/>
      <c r="T5226" s="244"/>
      <c r="U5226" s="244"/>
      <c r="V5226" s="244"/>
      <c r="W5226" s="244"/>
      <c r="X5226" s="244"/>
      <c r="Y5226" s="244"/>
      <c r="Z5226" s="244"/>
      <c r="AA5226" s="244"/>
      <c r="AB5226" s="244"/>
    </row>
    <row r="5227" spans="16:28" x14ac:dyDescent="0.25">
      <c r="P5227" s="244"/>
      <c r="Q5227" s="244"/>
      <c r="R5227" s="244"/>
      <c r="S5227" s="244"/>
      <c r="T5227" s="244"/>
      <c r="U5227" s="244"/>
      <c r="V5227" s="244"/>
      <c r="W5227" s="244"/>
      <c r="X5227" s="244"/>
      <c r="Y5227" s="244"/>
      <c r="Z5227" s="244"/>
      <c r="AA5227" s="244"/>
      <c r="AB5227" s="244"/>
    </row>
    <row r="5228" spans="16:28" x14ac:dyDescent="0.25">
      <c r="P5228" s="244"/>
      <c r="Q5228" s="244"/>
      <c r="R5228" s="244"/>
      <c r="S5228" s="244"/>
      <c r="T5228" s="244"/>
      <c r="U5228" s="244"/>
      <c r="V5228" s="244"/>
      <c r="W5228" s="244"/>
      <c r="X5228" s="244"/>
      <c r="Y5228" s="244"/>
      <c r="Z5228" s="244"/>
      <c r="AA5228" s="244"/>
      <c r="AB5228" s="244"/>
    </row>
    <row r="5229" spans="16:28" x14ac:dyDescent="0.25">
      <c r="P5229" s="244"/>
      <c r="Q5229" s="244"/>
      <c r="R5229" s="244"/>
      <c r="S5229" s="244"/>
      <c r="T5229" s="244"/>
      <c r="U5229" s="244"/>
      <c r="V5229" s="244"/>
      <c r="W5229" s="244"/>
      <c r="X5229" s="244"/>
      <c r="Y5229" s="244"/>
      <c r="Z5229" s="244"/>
      <c r="AA5229" s="244"/>
      <c r="AB5229" s="244"/>
    </row>
    <row r="5230" spans="16:28" x14ac:dyDescent="0.25">
      <c r="P5230" s="244"/>
      <c r="Q5230" s="244"/>
      <c r="R5230" s="244"/>
      <c r="S5230" s="244"/>
      <c r="T5230" s="244"/>
      <c r="U5230" s="244"/>
      <c r="V5230" s="244"/>
      <c r="W5230" s="244"/>
      <c r="X5230" s="244"/>
      <c r="Y5230" s="244"/>
      <c r="Z5230" s="244"/>
      <c r="AA5230" s="244"/>
      <c r="AB5230" s="244"/>
    </row>
    <row r="5231" spans="16:28" x14ac:dyDescent="0.25">
      <c r="P5231" s="244"/>
      <c r="Q5231" s="244"/>
      <c r="R5231" s="244"/>
      <c r="S5231" s="244"/>
      <c r="T5231" s="244"/>
      <c r="U5231" s="244"/>
      <c r="V5231" s="244"/>
      <c r="W5231" s="244"/>
      <c r="X5231" s="244"/>
      <c r="Y5231" s="244"/>
      <c r="Z5231" s="244"/>
      <c r="AA5231" s="244"/>
      <c r="AB5231" s="244"/>
    </row>
    <row r="5232" spans="16:28" x14ac:dyDescent="0.25">
      <c r="P5232" s="244"/>
      <c r="Q5232" s="244"/>
      <c r="R5232" s="244"/>
      <c r="S5232" s="244"/>
      <c r="T5232" s="244"/>
      <c r="U5232" s="244"/>
      <c r="V5232" s="244"/>
      <c r="W5232" s="244"/>
      <c r="X5232" s="244"/>
      <c r="Y5232" s="244"/>
      <c r="Z5232" s="244"/>
      <c r="AA5232" s="244"/>
      <c r="AB5232" s="244"/>
    </row>
    <row r="5233" spans="16:28" x14ac:dyDescent="0.25">
      <c r="P5233" s="244"/>
      <c r="Q5233" s="244"/>
      <c r="R5233" s="244"/>
      <c r="S5233" s="244"/>
      <c r="T5233" s="244"/>
      <c r="U5233" s="244"/>
      <c r="V5233" s="244"/>
      <c r="W5233" s="244"/>
      <c r="X5233" s="244"/>
      <c r="Y5233" s="244"/>
      <c r="Z5233" s="244"/>
      <c r="AA5233" s="244"/>
      <c r="AB5233" s="244"/>
    </row>
    <row r="5234" spans="16:28" x14ac:dyDescent="0.25">
      <c r="P5234" s="244"/>
      <c r="Q5234" s="244"/>
      <c r="R5234" s="244"/>
      <c r="S5234" s="244"/>
      <c r="T5234" s="244"/>
      <c r="U5234" s="244"/>
      <c r="V5234" s="244"/>
      <c r="W5234" s="244"/>
      <c r="X5234" s="244"/>
      <c r="Y5234" s="244"/>
      <c r="Z5234" s="244"/>
      <c r="AA5234" s="244"/>
      <c r="AB5234" s="244"/>
    </row>
    <row r="5235" spans="16:28" x14ac:dyDescent="0.25">
      <c r="P5235" s="244"/>
      <c r="Q5235" s="244"/>
      <c r="R5235" s="244"/>
      <c r="S5235" s="244"/>
      <c r="T5235" s="244"/>
      <c r="U5235" s="244"/>
      <c r="V5235" s="244"/>
      <c r="W5235" s="244"/>
      <c r="X5235" s="244"/>
      <c r="Y5235" s="244"/>
      <c r="Z5235" s="244"/>
      <c r="AA5235" s="244"/>
      <c r="AB5235" s="244"/>
    </row>
    <row r="5236" spans="16:28" x14ac:dyDescent="0.25">
      <c r="P5236" s="244"/>
      <c r="Q5236" s="244"/>
      <c r="R5236" s="244"/>
      <c r="S5236" s="244"/>
      <c r="T5236" s="244"/>
      <c r="U5236" s="244"/>
      <c r="V5236" s="244"/>
      <c r="W5236" s="244"/>
      <c r="X5236" s="244"/>
      <c r="Y5236" s="244"/>
      <c r="Z5236" s="244"/>
      <c r="AA5236" s="244"/>
      <c r="AB5236" s="244"/>
    </row>
    <row r="5237" spans="16:28" x14ac:dyDescent="0.25">
      <c r="P5237" s="244"/>
      <c r="Q5237" s="244"/>
      <c r="R5237" s="244"/>
      <c r="S5237" s="244"/>
      <c r="T5237" s="244"/>
      <c r="U5237" s="244"/>
      <c r="V5237" s="244"/>
      <c r="W5237" s="244"/>
      <c r="X5237" s="244"/>
      <c r="Y5237" s="244"/>
      <c r="Z5237" s="244"/>
      <c r="AA5237" s="244"/>
      <c r="AB5237" s="244"/>
    </row>
    <row r="5238" spans="16:28" x14ac:dyDescent="0.25">
      <c r="P5238" s="244"/>
      <c r="Q5238" s="244"/>
      <c r="R5238" s="244"/>
      <c r="S5238" s="244"/>
      <c r="T5238" s="244"/>
      <c r="U5238" s="244"/>
      <c r="V5238" s="244"/>
      <c r="W5238" s="244"/>
      <c r="X5238" s="244"/>
      <c r="Y5238" s="244"/>
      <c r="Z5238" s="244"/>
      <c r="AA5238" s="244"/>
      <c r="AB5238" s="244"/>
    </row>
    <row r="5239" spans="16:28" x14ac:dyDescent="0.25">
      <c r="P5239" s="244"/>
      <c r="Q5239" s="244"/>
      <c r="R5239" s="244"/>
      <c r="S5239" s="244"/>
      <c r="T5239" s="244"/>
      <c r="U5239" s="244"/>
      <c r="V5239" s="244"/>
      <c r="W5239" s="244"/>
      <c r="X5239" s="244"/>
      <c r="Y5239" s="244"/>
      <c r="Z5239" s="244"/>
      <c r="AA5239" s="244"/>
      <c r="AB5239" s="244"/>
    </row>
    <row r="5240" spans="16:28" x14ac:dyDescent="0.25">
      <c r="P5240" s="244"/>
      <c r="Q5240" s="244"/>
      <c r="R5240" s="244"/>
      <c r="S5240" s="244"/>
      <c r="T5240" s="244"/>
      <c r="U5240" s="244"/>
      <c r="V5240" s="244"/>
      <c r="W5240" s="244"/>
      <c r="X5240" s="244"/>
      <c r="Y5240" s="244"/>
      <c r="Z5240" s="244"/>
      <c r="AA5240" s="244"/>
      <c r="AB5240" s="244"/>
    </row>
    <row r="5241" spans="16:28" x14ac:dyDescent="0.25">
      <c r="P5241" s="244"/>
      <c r="Q5241" s="244"/>
      <c r="R5241" s="244"/>
      <c r="S5241" s="244"/>
      <c r="T5241" s="244"/>
      <c r="U5241" s="244"/>
      <c r="V5241" s="244"/>
      <c r="W5241" s="244"/>
      <c r="X5241" s="244"/>
      <c r="Y5241" s="244"/>
      <c r="Z5241" s="244"/>
      <c r="AA5241" s="244"/>
      <c r="AB5241" s="244"/>
    </row>
    <row r="5242" spans="16:28" x14ac:dyDescent="0.25">
      <c r="P5242" s="244"/>
      <c r="Q5242" s="244"/>
      <c r="R5242" s="244"/>
      <c r="S5242" s="244"/>
      <c r="T5242" s="244"/>
      <c r="U5242" s="244"/>
      <c r="V5242" s="244"/>
      <c r="W5242" s="244"/>
      <c r="X5242" s="244"/>
      <c r="Y5242" s="244"/>
      <c r="Z5242" s="244"/>
      <c r="AA5242" s="244"/>
      <c r="AB5242" s="244"/>
    </row>
    <row r="5243" spans="16:28" x14ac:dyDescent="0.25">
      <c r="P5243" s="244"/>
      <c r="Q5243" s="244"/>
      <c r="R5243" s="244"/>
      <c r="S5243" s="244"/>
      <c r="T5243" s="244"/>
      <c r="U5243" s="244"/>
      <c r="V5243" s="244"/>
      <c r="W5243" s="244"/>
      <c r="X5243" s="244"/>
      <c r="Y5243" s="244"/>
      <c r="Z5243" s="244"/>
      <c r="AA5243" s="244"/>
      <c r="AB5243" s="244"/>
    </row>
    <row r="5244" spans="16:28" x14ac:dyDescent="0.25">
      <c r="P5244" s="244"/>
      <c r="Q5244" s="244"/>
      <c r="R5244" s="244"/>
      <c r="S5244" s="244"/>
      <c r="T5244" s="244"/>
      <c r="U5244" s="244"/>
      <c r="V5244" s="244"/>
      <c r="W5244" s="244"/>
      <c r="X5244" s="244"/>
      <c r="Y5244" s="244"/>
      <c r="Z5244" s="244"/>
      <c r="AA5244" s="244"/>
      <c r="AB5244" s="244"/>
    </row>
    <row r="5245" spans="16:28" x14ac:dyDescent="0.25">
      <c r="P5245" s="244"/>
      <c r="Q5245" s="244"/>
      <c r="R5245" s="244"/>
      <c r="S5245" s="244"/>
      <c r="T5245" s="244"/>
      <c r="U5245" s="244"/>
      <c r="V5245" s="244"/>
      <c r="W5245" s="244"/>
      <c r="X5245" s="244"/>
      <c r="Y5245" s="244"/>
      <c r="Z5245" s="244"/>
      <c r="AA5245" s="244"/>
      <c r="AB5245" s="244"/>
    </row>
    <row r="5246" spans="16:28" x14ac:dyDescent="0.25">
      <c r="P5246" s="244"/>
      <c r="Q5246" s="244"/>
      <c r="R5246" s="244"/>
      <c r="S5246" s="244"/>
      <c r="T5246" s="244"/>
      <c r="U5246" s="244"/>
      <c r="V5246" s="244"/>
      <c r="W5246" s="244"/>
      <c r="X5246" s="244"/>
      <c r="Y5246" s="244"/>
      <c r="Z5246" s="244"/>
      <c r="AA5246" s="244"/>
      <c r="AB5246" s="244"/>
    </row>
    <row r="5247" spans="16:28" x14ac:dyDescent="0.25">
      <c r="P5247" s="244"/>
      <c r="Q5247" s="244"/>
      <c r="R5247" s="244"/>
      <c r="S5247" s="244"/>
      <c r="T5247" s="244"/>
      <c r="U5247" s="244"/>
      <c r="V5247" s="244"/>
      <c r="W5247" s="244"/>
      <c r="X5247" s="244"/>
      <c r="Y5247" s="244"/>
      <c r="Z5247" s="244"/>
      <c r="AA5247" s="244"/>
      <c r="AB5247" s="244"/>
    </row>
    <row r="5248" spans="16:28" x14ac:dyDescent="0.25">
      <c r="P5248" s="244"/>
      <c r="Q5248" s="244"/>
      <c r="R5248" s="244"/>
      <c r="S5248" s="244"/>
      <c r="T5248" s="244"/>
      <c r="U5248" s="244"/>
      <c r="V5248" s="244"/>
      <c r="W5248" s="244"/>
      <c r="X5248" s="244"/>
      <c r="Y5248" s="244"/>
      <c r="Z5248" s="244"/>
      <c r="AA5248" s="244"/>
      <c r="AB5248" s="244"/>
    </row>
    <row r="5249" spans="16:28" x14ac:dyDescent="0.25">
      <c r="P5249" s="244"/>
      <c r="Q5249" s="244"/>
      <c r="R5249" s="244"/>
      <c r="S5249" s="244"/>
      <c r="T5249" s="244"/>
      <c r="U5249" s="244"/>
      <c r="V5249" s="244"/>
      <c r="W5249" s="244"/>
      <c r="X5249" s="244"/>
      <c r="Y5249" s="244"/>
      <c r="Z5249" s="244"/>
      <c r="AA5249" s="244"/>
      <c r="AB5249" s="244"/>
    </row>
    <row r="5250" spans="16:28" x14ac:dyDescent="0.25">
      <c r="P5250" s="244"/>
      <c r="Q5250" s="244"/>
      <c r="R5250" s="244"/>
      <c r="S5250" s="244"/>
      <c r="T5250" s="244"/>
      <c r="U5250" s="244"/>
      <c r="V5250" s="244"/>
      <c r="W5250" s="244"/>
      <c r="X5250" s="244"/>
      <c r="Y5250" s="244"/>
      <c r="Z5250" s="244"/>
      <c r="AA5250" s="244"/>
      <c r="AB5250" s="244"/>
    </row>
    <row r="5251" spans="16:28" x14ac:dyDescent="0.25">
      <c r="P5251" s="244"/>
      <c r="Q5251" s="244"/>
      <c r="R5251" s="244"/>
      <c r="S5251" s="244"/>
      <c r="T5251" s="244"/>
      <c r="U5251" s="244"/>
      <c r="V5251" s="244"/>
      <c r="W5251" s="244"/>
      <c r="X5251" s="244"/>
      <c r="Y5251" s="244"/>
      <c r="Z5251" s="244"/>
      <c r="AA5251" s="244"/>
      <c r="AB5251" s="244"/>
    </row>
    <row r="5252" spans="16:28" x14ac:dyDescent="0.25">
      <c r="P5252" s="244"/>
      <c r="Q5252" s="244"/>
      <c r="R5252" s="244"/>
      <c r="S5252" s="244"/>
      <c r="T5252" s="244"/>
      <c r="U5252" s="244"/>
      <c r="V5252" s="244"/>
      <c r="W5252" s="244"/>
      <c r="X5252" s="244"/>
      <c r="Y5252" s="244"/>
      <c r="Z5252" s="244"/>
      <c r="AA5252" s="244"/>
      <c r="AB5252" s="244"/>
    </row>
    <row r="5253" spans="16:28" x14ac:dyDescent="0.25">
      <c r="P5253" s="244"/>
      <c r="Q5253" s="244"/>
      <c r="R5253" s="244"/>
      <c r="S5253" s="244"/>
      <c r="T5253" s="244"/>
      <c r="U5253" s="244"/>
      <c r="V5253" s="244"/>
      <c r="W5253" s="244"/>
      <c r="X5253" s="244"/>
      <c r="Y5253" s="244"/>
      <c r="Z5253" s="244"/>
      <c r="AA5253" s="244"/>
      <c r="AB5253" s="244"/>
    </row>
    <row r="5254" spans="16:28" x14ac:dyDescent="0.25">
      <c r="P5254" s="244"/>
      <c r="Q5254" s="244"/>
      <c r="R5254" s="244"/>
      <c r="S5254" s="244"/>
      <c r="T5254" s="244"/>
      <c r="U5254" s="244"/>
      <c r="V5254" s="244"/>
      <c r="W5254" s="244"/>
      <c r="X5254" s="244"/>
      <c r="Y5254" s="244"/>
      <c r="Z5254" s="244"/>
      <c r="AA5254" s="244"/>
      <c r="AB5254" s="244"/>
    </row>
    <row r="5255" spans="16:28" x14ac:dyDescent="0.25">
      <c r="P5255" s="244"/>
      <c r="Q5255" s="244"/>
      <c r="R5255" s="244"/>
      <c r="S5255" s="244"/>
      <c r="T5255" s="244"/>
      <c r="U5255" s="244"/>
      <c r="V5255" s="244"/>
      <c r="W5255" s="244"/>
      <c r="X5255" s="244"/>
      <c r="Y5255" s="244"/>
      <c r="Z5255" s="244"/>
      <c r="AA5255" s="244"/>
      <c r="AB5255" s="244"/>
    </row>
    <row r="5256" spans="16:28" x14ac:dyDescent="0.25">
      <c r="P5256" s="244"/>
      <c r="Q5256" s="244"/>
      <c r="R5256" s="244"/>
      <c r="S5256" s="244"/>
      <c r="T5256" s="244"/>
      <c r="U5256" s="244"/>
      <c r="V5256" s="244"/>
      <c r="W5256" s="244"/>
      <c r="X5256" s="244"/>
      <c r="Y5256" s="244"/>
      <c r="Z5256" s="244"/>
      <c r="AA5256" s="244"/>
      <c r="AB5256" s="244"/>
    </row>
    <row r="5257" spans="16:28" x14ac:dyDescent="0.25">
      <c r="P5257" s="244"/>
      <c r="Q5257" s="244"/>
      <c r="R5257" s="244"/>
      <c r="S5257" s="244"/>
      <c r="T5257" s="244"/>
      <c r="U5257" s="244"/>
      <c r="V5257" s="244"/>
      <c r="W5257" s="244"/>
      <c r="X5257" s="244"/>
      <c r="Y5257" s="244"/>
      <c r="Z5257" s="244"/>
      <c r="AA5257" s="244"/>
      <c r="AB5257" s="244"/>
    </row>
    <row r="5258" spans="16:28" x14ac:dyDescent="0.25">
      <c r="P5258" s="244"/>
      <c r="Q5258" s="244"/>
      <c r="R5258" s="244"/>
      <c r="S5258" s="244"/>
      <c r="T5258" s="244"/>
      <c r="U5258" s="244"/>
      <c r="V5258" s="244"/>
      <c r="W5258" s="244"/>
      <c r="X5258" s="244"/>
      <c r="Y5258" s="244"/>
      <c r="Z5258" s="244"/>
      <c r="AA5258" s="244"/>
      <c r="AB5258" s="244"/>
    </row>
    <row r="5259" spans="16:28" x14ac:dyDescent="0.25">
      <c r="P5259" s="244"/>
      <c r="Q5259" s="244"/>
      <c r="R5259" s="244"/>
      <c r="S5259" s="244"/>
      <c r="T5259" s="244"/>
      <c r="U5259" s="244"/>
      <c r="V5259" s="244"/>
      <c r="W5259" s="244"/>
      <c r="X5259" s="244"/>
      <c r="Y5259" s="244"/>
      <c r="Z5259" s="244"/>
      <c r="AA5259" s="244"/>
      <c r="AB5259" s="244"/>
    </row>
    <row r="5260" spans="16:28" x14ac:dyDescent="0.25">
      <c r="P5260" s="244"/>
      <c r="Q5260" s="244"/>
      <c r="R5260" s="244"/>
      <c r="S5260" s="244"/>
      <c r="T5260" s="244"/>
      <c r="U5260" s="244"/>
      <c r="V5260" s="244"/>
      <c r="W5260" s="244"/>
      <c r="X5260" s="244"/>
      <c r="Y5260" s="244"/>
      <c r="Z5260" s="244"/>
      <c r="AA5260" s="244"/>
      <c r="AB5260" s="244"/>
    </row>
    <row r="5261" spans="16:28" x14ac:dyDescent="0.25">
      <c r="P5261" s="244"/>
      <c r="Q5261" s="244"/>
      <c r="R5261" s="244"/>
      <c r="S5261" s="244"/>
      <c r="T5261" s="244"/>
      <c r="U5261" s="244"/>
      <c r="V5261" s="244"/>
      <c r="W5261" s="244"/>
      <c r="X5261" s="244"/>
      <c r="Y5261" s="244"/>
      <c r="Z5261" s="244"/>
      <c r="AA5261" s="244"/>
      <c r="AB5261" s="244"/>
    </row>
    <row r="5262" spans="16:28" x14ac:dyDescent="0.25">
      <c r="P5262" s="244"/>
      <c r="Q5262" s="244"/>
      <c r="R5262" s="244"/>
      <c r="S5262" s="244"/>
      <c r="T5262" s="244"/>
      <c r="U5262" s="244"/>
      <c r="V5262" s="244"/>
      <c r="W5262" s="244"/>
      <c r="X5262" s="244"/>
      <c r="Y5262" s="244"/>
      <c r="Z5262" s="244"/>
      <c r="AA5262" s="244"/>
      <c r="AB5262" s="244"/>
    </row>
    <row r="5263" spans="16:28" x14ac:dyDescent="0.25">
      <c r="P5263" s="244"/>
      <c r="Q5263" s="244"/>
      <c r="R5263" s="244"/>
      <c r="S5263" s="244"/>
      <c r="T5263" s="244"/>
      <c r="U5263" s="244"/>
      <c r="V5263" s="244"/>
      <c r="W5263" s="244"/>
      <c r="X5263" s="244"/>
      <c r="Y5263" s="244"/>
      <c r="Z5263" s="244"/>
      <c r="AA5263" s="244"/>
      <c r="AB5263" s="244"/>
    </row>
    <row r="5264" spans="16:28" x14ac:dyDescent="0.25">
      <c r="P5264" s="244"/>
      <c r="Q5264" s="244"/>
      <c r="R5264" s="244"/>
      <c r="S5264" s="244"/>
      <c r="T5264" s="244"/>
      <c r="U5264" s="244"/>
      <c r="V5264" s="244"/>
      <c r="W5264" s="244"/>
      <c r="X5264" s="244"/>
      <c r="Y5264" s="244"/>
      <c r="Z5264" s="244"/>
      <c r="AA5264" s="244"/>
      <c r="AB5264" s="244"/>
    </row>
    <row r="5265" spans="16:28" x14ac:dyDescent="0.25">
      <c r="P5265" s="244"/>
      <c r="Q5265" s="244"/>
      <c r="R5265" s="244"/>
      <c r="S5265" s="244"/>
      <c r="T5265" s="244"/>
      <c r="U5265" s="244"/>
      <c r="V5265" s="244"/>
      <c r="W5265" s="244"/>
      <c r="X5265" s="244"/>
      <c r="Y5265" s="244"/>
      <c r="Z5265" s="244"/>
      <c r="AA5265" s="244"/>
      <c r="AB5265" s="244"/>
    </row>
    <row r="5266" spans="16:28" x14ac:dyDescent="0.25">
      <c r="P5266" s="244"/>
      <c r="Q5266" s="244"/>
      <c r="R5266" s="244"/>
      <c r="S5266" s="244"/>
      <c r="T5266" s="244"/>
      <c r="U5266" s="244"/>
      <c r="V5266" s="244"/>
      <c r="W5266" s="244"/>
      <c r="X5266" s="244"/>
      <c r="Y5266" s="244"/>
      <c r="Z5266" s="244"/>
      <c r="AA5266" s="244"/>
      <c r="AB5266" s="244"/>
    </row>
    <row r="5267" spans="16:28" x14ac:dyDescent="0.25">
      <c r="P5267" s="244"/>
      <c r="Q5267" s="244"/>
      <c r="R5267" s="244"/>
      <c r="S5267" s="244"/>
      <c r="T5267" s="244"/>
      <c r="U5267" s="244"/>
      <c r="V5267" s="244"/>
      <c r="W5267" s="244"/>
      <c r="X5267" s="244"/>
      <c r="Y5267" s="244"/>
      <c r="Z5267" s="244"/>
      <c r="AA5267" s="244"/>
      <c r="AB5267" s="244"/>
    </row>
    <row r="5268" spans="16:28" x14ac:dyDescent="0.25">
      <c r="P5268" s="244"/>
      <c r="Q5268" s="244"/>
      <c r="R5268" s="244"/>
      <c r="S5268" s="244"/>
      <c r="T5268" s="244"/>
      <c r="U5268" s="244"/>
      <c r="V5268" s="244"/>
      <c r="W5268" s="244"/>
      <c r="X5268" s="244"/>
      <c r="Y5268" s="244"/>
      <c r="Z5268" s="244"/>
      <c r="AA5268" s="244"/>
      <c r="AB5268" s="244"/>
    </row>
    <row r="5269" spans="16:28" x14ac:dyDescent="0.25">
      <c r="P5269" s="244"/>
      <c r="Q5269" s="244"/>
      <c r="R5269" s="244"/>
      <c r="S5269" s="244"/>
      <c r="T5269" s="244"/>
      <c r="U5269" s="244"/>
      <c r="V5269" s="244"/>
      <c r="W5269" s="244"/>
      <c r="X5269" s="244"/>
      <c r="Y5269" s="244"/>
      <c r="Z5269" s="244"/>
      <c r="AA5269" s="244"/>
      <c r="AB5269" s="244"/>
    </row>
    <row r="5270" spans="16:28" x14ac:dyDescent="0.25">
      <c r="P5270" s="244"/>
      <c r="Q5270" s="244"/>
      <c r="R5270" s="244"/>
      <c r="S5270" s="244"/>
      <c r="T5270" s="244"/>
      <c r="U5270" s="244"/>
      <c r="V5270" s="244"/>
      <c r="W5270" s="244"/>
      <c r="X5270" s="244"/>
      <c r="Y5270" s="244"/>
      <c r="Z5270" s="244"/>
      <c r="AA5270" s="244"/>
      <c r="AB5270" s="244"/>
    </row>
    <row r="5271" spans="16:28" x14ac:dyDescent="0.25">
      <c r="P5271" s="244"/>
      <c r="Q5271" s="244"/>
      <c r="R5271" s="244"/>
      <c r="S5271" s="244"/>
      <c r="T5271" s="244"/>
      <c r="U5271" s="244"/>
      <c r="V5271" s="244"/>
      <c r="W5271" s="244"/>
      <c r="X5271" s="244"/>
      <c r="Y5271" s="244"/>
      <c r="Z5271" s="244"/>
      <c r="AA5271" s="244"/>
      <c r="AB5271" s="244"/>
    </row>
  </sheetData>
  <mergeCells count="24">
    <mergeCell ref="L3:M3"/>
    <mergeCell ref="T3:T4"/>
    <mergeCell ref="U3:U4"/>
    <mergeCell ref="A3:A4"/>
    <mergeCell ref="B3:B4"/>
    <mergeCell ref="C3:C4"/>
    <mergeCell ref="D3:D4"/>
    <mergeCell ref="E3:E4"/>
    <mergeCell ref="Z1008:Z1061"/>
    <mergeCell ref="F1:R1"/>
    <mergeCell ref="J2:M2"/>
    <mergeCell ref="Y3:Y4"/>
    <mergeCell ref="F3:F4"/>
    <mergeCell ref="G3:G4"/>
    <mergeCell ref="H3:H4"/>
    <mergeCell ref="I3:I4"/>
    <mergeCell ref="J3:J4"/>
    <mergeCell ref="K3:K4"/>
    <mergeCell ref="N3:N4"/>
    <mergeCell ref="V3:V4"/>
    <mergeCell ref="W3:W4"/>
    <mergeCell ref="X3:X4"/>
    <mergeCell ref="O3:O4"/>
    <mergeCell ref="Q3:S3"/>
  </mergeCells>
  <conditionalFormatting sqref="L1851">
    <cfRule type="duplicateValues" dxfId="6" priority="4"/>
  </conditionalFormatting>
  <conditionalFormatting sqref="L1851:L1860">
    <cfRule type="duplicateValues" dxfId="5" priority="6"/>
    <cfRule type="cellIs" dxfId="4" priority="7" operator="equal">
      <formula>34062778.03</formula>
    </cfRule>
  </conditionalFormatting>
  <conditionalFormatting sqref="L1871:L2066">
    <cfRule type="duplicateValues" dxfId="3" priority="2"/>
    <cfRule type="cellIs" dxfId="2" priority="3" operator="equal">
      <formula>34062778.03</formula>
    </cfRule>
  </conditionalFormatting>
  <conditionalFormatting sqref="M1851:M1860">
    <cfRule type="duplicateValues" dxfId="1" priority="5"/>
  </conditionalFormatting>
  <conditionalFormatting sqref="M1871:M206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36"/>
  <sheetViews>
    <sheetView tabSelected="1" zoomScale="23" zoomScaleNormal="23" workbookViewId="0">
      <selection activeCell="F1" sqref="F1:R1"/>
    </sheetView>
  </sheetViews>
  <sheetFormatPr defaultColWidth="9.140625" defaultRowHeight="47.25" customHeight="1" x14ac:dyDescent="0.25"/>
  <cols>
    <col min="1" max="1" width="13" style="4" customWidth="1"/>
    <col min="2" max="2" width="9.7109375" style="4" bestFit="1" customWidth="1"/>
    <col min="3" max="3" width="19.85546875" style="4" customWidth="1"/>
    <col min="4" max="4" width="20.140625" style="4" customWidth="1"/>
    <col min="5" max="5" width="20" style="4" customWidth="1"/>
    <col min="6" max="6" width="19" style="4" customWidth="1"/>
    <col min="7" max="7" width="20.42578125" style="4" customWidth="1"/>
    <col min="8" max="8" width="27.7109375" style="4" customWidth="1"/>
    <col min="9" max="9" width="29.140625" style="4" customWidth="1"/>
    <col min="10" max="10" width="30.28515625" style="4" customWidth="1"/>
    <col min="11" max="11" width="21.42578125" style="4" customWidth="1"/>
    <col min="12" max="12" width="29.140625" style="4" customWidth="1"/>
    <col min="13" max="13" width="29.85546875" style="4" customWidth="1"/>
    <col min="14" max="14" width="24.85546875" style="4" customWidth="1"/>
    <col min="15" max="15" width="22.85546875" style="4" customWidth="1"/>
    <col min="16" max="16" width="19.85546875" style="4" customWidth="1"/>
    <col min="17" max="17" width="21" style="4" customWidth="1"/>
    <col min="18" max="18" width="18.28515625" style="4" customWidth="1"/>
    <col min="19" max="19" width="27.42578125" style="4" customWidth="1"/>
    <col min="20" max="20" width="20.7109375" style="4" customWidth="1"/>
    <col min="21" max="21" width="22.28515625" style="4" customWidth="1"/>
    <col min="22" max="22" width="22" style="4" customWidth="1"/>
    <col min="23" max="23" width="20.42578125" style="4" customWidth="1"/>
    <col min="24" max="24" width="32.85546875" style="4" customWidth="1"/>
    <col min="25" max="25" width="31" style="4" customWidth="1"/>
    <col min="26" max="26" width="22.28515625" style="4" customWidth="1"/>
    <col min="27" max="27" width="35.5703125" style="4" customWidth="1"/>
    <col min="28" max="28" width="9.140625" style="4"/>
    <col min="29" max="29" width="14.140625" style="4" bestFit="1" customWidth="1"/>
    <col min="30" max="31" width="9.140625" style="4"/>
    <col min="32" max="38" width="9.42578125" style="4" bestFit="1" customWidth="1"/>
    <col min="39" max="39" width="9.140625" style="4"/>
    <col min="40" max="42" width="9.7109375" style="4" bestFit="1" customWidth="1"/>
    <col min="43" max="16384" width="9.140625" style="4"/>
  </cols>
  <sheetData>
    <row r="1" spans="1:111" s="271" customFormat="1" ht="75" customHeight="1" x14ac:dyDescent="0.25">
      <c r="B1" s="272"/>
      <c r="C1" s="272"/>
      <c r="D1" s="272"/>
      <c r="E1" s="272"/>
      <c r="F1" s="312" t="s">
        <v>0</v>
      </c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272"/>
      <c r="T1" s="272"/>
      <c r="U1" s="272"/>
      <c r="V1" s="272"/>
      <c r="W1" s="272"/>
      <c r="X1" s="272"/>
      <c r="Y1" s="272"/>
      <c r="Z1" s="272"/>
      <c r="AA1" s="272"/>
      <c r="AB1" s="272"/>
    </row>
    <row r="2" spans="1:111" s="271" customFormat="1" ht="75" customHeight="1" x14ac:dyDescent="0.25">
      <c r="A2" s="272"/>
      <c r="B2" s="272"/>
      <c r="C2" s="272"/>
      <c r="D2" s="272"/>
      <c r="E2" s="272"/>
      <c r="F2" s="272"/>
      <c r="G2" s="272"/>
      <c r="H2" s="272"/>
      <c r="I2" s="272"/>
      <c r="J2" s="312" t="s">
        <v>3768</v>
      </c>
      <c r="K2" s="312"/>
      <c r="L2" s="312"/>
      <c r="M2" s="31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</row>
    <row r="3" spans="1:111" s="270" customFormat="1" ht="90" customHeight="1" x14ac:dyDescent="0.25">
      <c r="A3" s="307" t="s">
        <v>1453</v>
      </c>
      <c r="B3" s="307" t="s">
        <v>1454</v>
      </c>
      <c r="C3" s="307" t="s">
        <v>2068</v>
      </c>
      <c r="D3" s="307" t="s">
        <v>89</v>
      </c>
      <c r="E3" s="307" t="s">
        <v>8688</v>
      </c>
      <c r="F3" s="307" t="s">
        <v>90</v>
      </c>
      <c r="G3" s="307" t="s">
        <v>91</v>
      </c>
      <c r="H3" s="307" t="s">
        <v>92</v>
      </c>
      <c r="I3" s="307" t="s">
        <v>93</v>
      </c>
      <c r="J3" s="307" t="s">
        <v>94</v>
      </c>
      <c r="K3" s="307" t="s">
        <v>95</v>
      </c>
      <c r="L3" s="307" t="s">
        <v>96</v>
      </c>
      <c r="M3" s="307"/>
      <c r="N3" s="307" t="s">
        <v>2069</v>
      </c>
      <c r="O3" s="307" t="s">
        <v>8692</v>
      </c>
      <c r="P3" s="307" t="s">
        <v>1456</v>
      </c>
      <c r="Q3" s="307" t="s">
        <v>8693</v>
      </c>
      <c r="R3" s="307" t="s">
        <v>2070</v>
      </c>
      <c r="S3" s="307" t="s">
        <v>2071</v>
      </c>
      <c r="T3" s="307" t="s">
        <v>1458</v>
      </c>
      <c r="U3" s="307" t="s">
        <v>8695</v>
      </c>
      <c r="V3" s="307" t="s">
        <v>1459</v>
      </c>
      <c r="W3" s="307" t="s">
        <v>8694</v>
      </c>
      <c r="X3" s="307" t="s">
        <v>1787</v>
      </c>
      <c r="Y3" s="307" t="s">
        <v>1788</v>
      </c>
      <c r="Z3" s="307" t="s">
        <v>100</v>
      </c>
      <c r="AA3" s="307" t="s">
        <v>249</v>
      </c>
      <c r="AB3" s="266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/>
      <c r="CP3" s="269"/>
      <c r="CQ3" s="269"/>
      <c r="CR3" s="269"/>
      <c r="CS3" s="269"/>
      <c r="CT3" s="269"/>
      <c r="CU3" s="269"/>
      <c r="CV3" s="269"/>
      <c r="CW3" s="269"/>
      <c r="CX3" s="269"/>
      <c r="CY3" s="269"/>
      <c r="CZ3" s="269"/>
      <c r="DA3" s="269"/>
      <c r="DB3" s="269"/>
      <c r="DC3" s="269"/>
      <c r="DD3" s="269"/>
      <c r="DE3" s="269"/>
      <c r="DF3" s="269"/>
      <c r="DG3" s="269"/>
    </row>
    <row r="4" spans="1:111" s="270" customFormat="1" ht="90" customHeight="1" x14ac:dyDescent="0.25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182" t="s">
        <v>3810</v>
      </c>
      <c r="M4" s="182" t="s">
        <v>3811</v>
      </c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266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  <c r="CR4" s="269"/>
      <c r="CS4" s="269"/>
      <c r="CT4" s="269"/>
      <c r="CU4" s="269"/>
      <c r="CV4" s="269"/>
      <c r="CW4" s="269"/>
      <c r="CX4" s="269"/>
      <c r="CY4" s="269"/>
      <c r="CZ4" s="269"/>
      <c r="DA4" s="269"/>
      <c r="DB4" s="269"/>
      <c r="DC4" s="269"/>
      <c r="DD4" s="269"/>
      <c r="DE4" s="269"/>
      <c r="DF4" s="269"/>
      <c r="DG4" s="269"/>
    </row>
    <row r="5" spans="1:111" ht="80.099999999999994" customHeight="1" x14ac:dyDescent="0.25">
      <c r="A5" s="86">
        <v>1</v>
      </c>
      <c r="B5" s="9">
        <v>1</v>
      </c>
      <c r="C5" s="9" t="s">
        <v>3797</v>
      </c>
      <c r="D5" s="10" t="s">
        <v>6848</v>
      </c>
      <c r="E5" s="28" t="s">
        <v>6849</v>
      </c>
      <c r="F5" s="9" t="s">
        <v>6850</v>
      </c>
      <c r="G5" s="28" t="s">
        <v>6851</v>
      </c>
      <c r="H5" s="9" t="s">
        <v>739</v>
      </c>
      <c r="I5" s="9" t="s">
        <v>6852</v>
      </c>
      <c r="J5" s="9">
        <v>3337877453</v>
      </c>
      <c r="K5" s="9" t="s">
        <v>6850</v>
      </c>
      <c r="L5" s="95">
        <v>30.278420000000001</v>
      </c>
      <c r="M5" s="95">
        <v>67.184479999999994</v>
      </c>
      <c r="N5" s="9">
        <v>17</v>
      </c>
      <c r="O5" s="9">
        <v>7</v>
      </c>
      <c r="P5" s="9">
        <v>966893</v>
      </c>
      <c r="Q5" s="9" t="s">
        <v>6853</v>
      </c>
      <c r="R5" s="9">
        <v>1835</v>
      </c>
      <c r="S5" s="9" t="s">
        <v>2073</v>
      </c>
      <c r="T5" s="9" t="s">
        <v>1462</v>
      </c>
      <c r="U5" s="9" t="s">
        <v>6854</v>
      </c>
      <c r="V5" s="28" t="s">
        <v>3135</v>
      </c>
      <c r="W5" s="9">
        <v>945096</v>
      </c>
      <c r="X5" s="9" t="s">
        <v>3146</v>
      </c>
      <c r="Y5" s="9">
        <v>725169</v>
      </c>
      <c r="Z5" s="105" t="s">
        <v>107</v>
      </c>
      <c r="AA5" s="9" t="s">
        <v>1471</v>
      </c>
    </row>
    <row r="6" spans="1:111" ht="80.099999999999994" customHeight="1" x14ac:dyDescent="0.25">
      <c r="A6" s="28">
        <f>A5+1</f>
        <v>2</v>
      </c>
      <c r="B6" s="9">
        <v>1</v>
      </c>
      <c r="C6" s="9" t="s">
        <v>3878</v>
      </c>
      <c r="D6" s="10" t="s">
        <v>6848</v>
      </c>
      <c r="E6" s="9" t="s">
        <v>6855</v>
      </c>
      <c r="F6" s="9" t="s">
        <v>6851</v>
      </c>
      <c r="G6" s="9" t="s">
        <v>6855</v>
      </c>
      <c r="H6" s="9" t="s">
        <v>5555</v>
      </c>
      <c r="I6" s="9" t="s">
        <v>6852</v>
      </c>
      <c r="J6" s="9">
        <v>3343613178</v>
      </c>
      <c r="K6" s="9" t="s">
        <v>6851</v>
      </c>
      <c r="L6" s="95">
        <v>30.1647</v>
      </c>
      <c r="M6" s="95">
        <v>67.111450000000005</v>
      </c>
      <c r="N6" s="9">
        <v>22</v>
      </c>
      <c r="O6" s="9">
        <v>8</v>
      </c>
      <c r="P6" s="9">
        <v>966893</v>
      </c>
      <c r="Q6" s="35" t="s">
        <v>1470</v>
      </c>
      <c r="R6" s="9">
        <v>1835</v>
      </c>
      <c r="S6" s="9" t="s">
        <v>2179</v>
      </c>
      <c r="T6" s="96">
        <v>44207</v>
      </c>
      <c r="U6" s="95" t="s">
        <v>6856</v>
      </c>
      <c r="V6" s="9" t="s">
        <v>6857</v>
      </c>
      <c r="W6" s="6">
        <v>957893</v>
      </c>
      <c r="X6" s="95" t="s">
        <v>6858</v>
      </c>
      <c r="Y6" s="9">
        <v>966893</v>
      </c>
      <c r="Z6" s="10" t="s">
        <v>107</v>
      </c>
      <c r="AA6" s="188" t="s">
        <v>4857</v>
      </c>
    </row>
    <row r="7" spans="1:111" ht="80.099999999999994" customHeight="1" x14ac:dyDescent="0.25">
      <c r="A7" s="28">
        <f>A6+1</f>
        <v>3</v>
      </c>
      <c r="B7" s="9">
        <f>B6+1</f>
        <v>2</v>
      </c>
      <c r="C7" s="9" t="s">
        <v>3878</v>
      </c>
      <c r="D7" s="10" t="s">
        <v>6848</v>
      </c>
      <c r="E7" s="9" t="s">
        <v>6859</v>
      </c>
      <c r="F7" s="9" t="s">
        <v>6860</v>
      </c>
      <c r="G7" s="9" t="s">
        <v>6860</v>
      </c>
      <c r="H7" s="9" t="s">
        <v>3269</v>
      </c>
      <c r="I7" s="9" t="s">
        <v>6861</v>
      </c>
      <c r="J7" s="6">
        <v>3336515467</v>
      </c>
      <c r="K7" s="9" t="s">
        <v>6860</v>
      </c>
      <c r="L7" s="6">
        <v>30.33521</v>
      </c>
      <c r="M7" s="6">
        <v>66.752899999999997</v>
      </c>
      <c r="N7" s="9">
        <v>20</v>
      </c>
      <c r="O7" s="9">
        <v>9</v>
      </c>
      <c r="P7" s="9">
        <v>966893</v>
      </c>
      <c r="Q7" s="35" t="s">
        <v>1470</v>
      </c>
      <c r="R7" s="9">
        <v>1835</v>
      </c>
      <c r="S7" s="9" t="s">
        <v>2179</v>
      </c>
      <c r="T7" s="96">
        <v>44207</v>
      </c>
      <c r="U7" s="95" t="s">
        <v>6862</v>
      </c>
      <c r="V7" s="9" t="s">
        <v>6857</v>
      </c>
      <c r="W7" s="6">
        <v>952774</v>
      </c>
      <c r="X7" s="95" t="s">
        <v>6858</v>
      </c>
      <c r="Y7" s="9">
        <v>966893</v>
      </c>
      <c r="Z7" s="10" t="s">
        <v>107</v>
      </c>
      <c r="AA7" s="188" t="s">
        <v>4857</v>
      </c>
    </row>
    <row r="8" spans="1:111" ht="80.099999999999994" customHeight="1" x14ac:dyDescent="0.25">
      <c r="A8" s="28">
        <f>A7+1</f>
        <v>4</v>
      </c>
      <c r="B8" s="9">
        <f>B7+1</f>
        <v>3</v>
      </c>
      <c r="C8" s="9" t="s">
        <v>3878</v>
      </c>
      <c r="D8" s="10" t="s">
        <v>6848</v>
      </c>
      <c r="E8" s="9" t="s">
        <v>6859</v>
      </c>
      <c r="F8" s="9" t="s">
        <v>6860</v>
      </c>
      <c r="G8" s="9" t="s">
        <v>6860</v>
      </c>
      <c r="H8" s="9" t="s">
        <v>6863</v>
      </c>
      <c r="I8" s="9" t="s">
        <v>6864</v>
      </c>
      <c r="J8" s="6">
        <v>3013744259</v>
      </c>
      <c r="K8" s="9" t="s">
        <v>6860</v>
      </c>
      <c r="L8" s="6">
        <v>30.892199999999999</v>
      </c>
      <c r="M8" s="6">
        <v>67.25461</v>
      </c>
      <c r="N8" s="9">
        <v>18</v>
      </c>
      <c r="O8" s="9">
        <v>6</v>
      </c>
      <c r="P8" s="9">
        <v>966893</v>
      </c>
      <c r="Q8" s="35" t="s">
        <v>1470</v>
      </c>
      <c r="R8" s="9">
        <v>1835</v>
      </c>
      <c r="S8" s="9" t="s">
        <v>2179</v>
      </c>
      <c r="T8" s="96">
        <v>44207</v>
      </c>
      <c r="U8" s="95" t="s">
        <v>6865</v>
      </c>
      <c r="V8" s="9" t="s">
        <v>6857</v>
      </c>
      <c r="W8" s="6">
        <v>945096</v>
      </c>
      <c r="X8" s="95" t="s">
        <v>6858</v>
      </c>
      <c r="Y8" s="9">
        <v>966893</v>
      </c>
      <c r="Z8" s="10" t="s">
        <v>107</v>
      </c>
      <c r="AA8" s="188" t="s">
        <v>4857</v>
      </c>
    </row>
    <row r="9" spans="1:111" ht="80.099999999999994" customHeight="1" x14ac:dyDescent="0.25">
      <c r="A9" s="28">
        <f t="shared" ref="A9:B10" si="0">A8+1</f>
        <v>5</v>
      </c>
      <c r="B9" s="9">
        <f t="shared" si="0"/>
        <v>4</v>
      </c>
      <c r="C9" s="9" t="s">
        <v>3878</v>
      </c>
      <c r="D9" s="10" t="s">
        <v>6848</v>
      </c>
      <c r="E9" s="9" t="s">
        <v>6859</v>
      </c>
      <c r="F9" s="9" t="s">
        <v>6866</v>
      </c>
      <c r="G9" s="9" t="s">
        <v>6859</v>
      </c>
      <c r="H9" s="9" t="s">
        <v>1392</v>
      </c>
      <c r="I9" s="9" t="s">
        <v>6867</v>
      </c>
      <c r="J9" s="6">
        <v>3139254731</v>
      </c>
      <c r="K9" s="9" t="s">
        <v>6866</v>
      </c>
      <c r="L9" s="6">
        <v>31.586400000000001</v>
      </c>
      <c r="M9" s="6">
        <v>66.327799999999996</v>
      </c>
      <c r="N9" s="9">
        <v>15</v>
      </c>
      <c r="O9" s="9">
        <v>7</v>
      </c>
      <c r="P9" s="9">
        <v>966893</v>
      </c>
      <c r="Q9" s="35" t="s">
        <v>1470</v>
      </c>
      <c r="R9" s="9">
        <v>1835</v>
      </c>
      <c r="S9" s="9" t="s">
        <v>2179</v>
      </c>
      <c r="T9" s="96">
        <v>44207</v>
      </c>
      <c r="U9" s="95" t="s">
        <v>6868</v>
      </c>
      <c r="V9" s="9" t="s">
        <v>6857</v>
      </c>
      <c r="W9" s="6">
        <v>952774</v>
      </c>
      <c r="X9" s="95" t="s">
        <v>6858</v>
      </c>
      <c r="Y9" s="9">
        <v>966893</v>
      </c>
      <c r="Z9" s="10" t="s">
        <v>107</v>
      </c>
      <c r="AA9" s="188" t="s">
        <v>4857</v>
      </c>
    </row>
    <row r="10" spans="1:111" ht="80.099999999999994" customHeight="1" x14ac:dyDescent="0.25">
      <c r="A10" s="28">
        <f t="shared" si="0"/>
        <v>6</v>
      </c>
      <c r="B10" s="9">
        <f t="shared" si="0"/>
        <v>5</v>
      </c>
      <c r="C10" s="9" t="s">
        <v>3878</v>
      </c>
      <c r="D10" s="10" t="s">
        <v>6848</v>
      </c>
      <c r="E10" s="9" t="s">
        <v>6859</v>
      </c>
      <c r="F10" s="9" t="s">
        <v>6860</v>
      </c>
      <c r="G10" s="9" t="s">
        <v>6860</v>
      </c>
      <c r="H10" s="9" t="s">
        <v>6869</v>
      </c>
      <c r="I10" s="9" t="s">
        <v>6870</v>
      </c>
      <c r="J10" s="6">
        <v>3323545217</v>
      </c>
      <c r="K10" s="9" t="s">
        <v>6860</v>
      </c>
      <c r="L10" s="6">
        <v>30.448820000000001</v>
      </c>
      <c r="M10" s="6">
        <v>67.221130000000002</v>
      </c>
      <c r="N10" s="9">
        <v>14</v>
      </c>
      <c r="O10" s="9">
        <v>9</v>
      </c>
      <c r="P10" s="9">
        <v>966893</v>
      </c>
      <c r="Q10" s="35" t="s">
        <v>1470</v>
      </c>
      <c r="R10" s="9">
        <v>1835</v>
      </c>
      <c r="S10" s="9" t="s">
        <v>2179</v>
      </c>
      <c r="T10" s="96">
        <v>44207</v>
      </c>
      <c r="U10" s="95" t="s">
        <v>6871</v>
      </c>
      <c r="V10" s="9" t="s">
        <v>6857</v>
      </c>
      <c r="W10" s="6">
        <v>950215</v>
      </c>
      <c r="X10" s="95" t="s">
        <v>6858</v>
      </c>
      <c r="Y10" s="9">
        <v>966893</v>
      </c>
      <c r="Z10" s="10" t="s">
        <v>107</v>
      </c>
      <c r="AA10" s="188" t="s">
        <v>4857</v>
      </c>
    </row>
    <row r="11" spans="1:111" ht="80.099999999999994" customHeight="1" x14ac:dyDescent="0.25">
      <c r="A11" s="28">
        <f>A10+1</f>
        <v>7</v>
      </c>
      <c r="B11" s="9">
        <v>1</v>
      </c>
      <c r="C11" s="11" t="s">
        <v>109</v>
      </c>
      <c r="D11" s="13" t="s">
        <v>110</v>
      </c>
      <c r="E11" s="11" t="s">
        <v>111</v>
      </c>
      <c r="F11" s="11" t="s">
        <v>123</v>
      </c>
      <c r="G11" s="11" t="s">
        <v>2072</v>
      </c>
      <c r="H11" s="11" t="s">
        <v>124</v>
      </c>
      <c r="I11" s="11" t="s">
        <v>1809</v>
      </c>
      <c r="J11" s="9" t="s">
        <v>115</v>
      </c>
      <c r="K11" s="11" t="s">
        <v>123</v>
      </c>
      <c r="L11" s="6">
        <v>28.57686</v>
      </c>
      <c r="M11" s="6">
        <v>64.356719999999996</v>
      </c>
      <c r="N11" s="6">
        <v>14</v>
      </c>
      <c r="O11" s="6">
        <v>8</v>
      </c>
      <c r="P11" s="6">
        <v>966893</v>
      </c>
      <c r="Q11" s="11" t="s">
        <v>1792</v>
      </c>
      <c r="R11" s="6">
        <v>1835</v>
      </c>
      <c r="S11" s="11" t="s">
        <v>2073</v>
      </c>
      <c r="T11" s="11" t="s">
        <v>1793</v>
      </c>
      <c r="U11" s="11">
        <v>43809</v>
      </c>
      <c r="V11" s="11" t="s">
        <v>933</v>
      </c>
      <c r="W11" s="6">
        <v>966893</v>
      </c>
      <c r="X11" s="11" t="s">
        <v>116</v>
      </c>
      <c r="Y11" s="6">
        <v>725170</v>
      </c>
      <c r="Z11" s="13" t="s">
        <v>239</v>
      </c>
      <c r="AA11" s="9" t="s">
        <v>1471</v>
      </c>
    </row>
    <row r="12" spans="1:111" ht="80.099999999999994" customHeight="1" x14ac:dyDescent="0.25">
      <c r="A12" s="28">
        <f>A11+1</f>
        <v>8</v>
      </c>
      <c r="B12" s="9">
        <f>B11+1</f>
        <v>2</v>
      </c>
      <c r="C12" s="11" t="s">
        <v>109</v>
      </c>
      <c r="D12" s="13" t="s">
        <v>110</v>
      </c>
      <c r="E12" s="11" t="s">
        <v>111</v>
      </c>
      <c r="F12" s="11" t="s">
        <v>126</v>
      </c>
      <c r="G12" s="11" t="s">
        <v>280</v>
      </c>
      <c r="H12" s="11" t="s">
        <v>2074</v>
      </c>
      <c r="I12" s="11" t="s">
        <v>2075</v>
      </c>
      <c r="J12" s="9" t="s">
        <v>115</v>
      </c>
      <c r="K12" s="11" t="s">
        <v>126</v>
      </c>
      <c r="L12" s="6">
        <v>28.534420000000001</v>
      </c>
      <c r="M12" s="6">
        <v>64.498459999999994</v>
      </c>
      <c r="N12" s="6">
        <v>14</v>
      </c>
      <c r="O12" s="6">
        <v>8</v>
      </c>
      <c r="P12" s="6">
        <v>966893</v>
      </c>
      <c r="Q12" s="11" t="s">
        <v>1792</v>
      </c>
      <c r="R12" s="6">
        <v>1835</v>
      </c>
      <c r="S12" s="11" t="s">
        <v>2073</v>
      </c>
      <c r="T12" s="11" t="s">
        <v>1793</v>
      </c>
      <c r="U12" s="11">
        <v>43809</v>
      </c>
      <c r="V12" s="11" t="s">
        <v>933</v>
      </c>
      <c r="W12" s="6">
        <v>966893</v>
      </c>
      <c r="X12" s="11" t="s">
        <v>116</v>
      </c>
      <c r="Y12" s="6">
        <v>725170</v>
      </c>
      <c r="Z12" s="13" t="s">
        <v>239</v>
      </c>
      <c r="AA12" s="9" t="s">
        <v>1471</v>
      </c>
    </row>
    <row r="13" spans="1:111" ht="80.099999999999994" customHeight="1" x14ac:dyDescent="0.25">
      <c r="A13" s="28">
        <f t="shared" ref="A13:A14" si="1">A12+1</f>
        <v>9</v>
      </c>
      <c r="B13" s="9">
        <f>B12+1</f>
        <v>3</v>
      </c>
      <c r="C13" s="11" t="s">
        <v>109</v>
      </c>
      <c r="D13" s="13" t="s">
        <v>110</v>
      </c>
      <c r="E13" s="11" t="s">
        <v>111</v>
      </c>
      <c r="F13" s="11" t="s">
        <v>126</v>
      </c>
      <c r="G13" s="11" t="s">
        <v>280</v>
      </c>
      <c r="H13" s="11" t="s">
        <v>121</v>
      </c>
      <c r="I13" s="11" t="s">
        <v>122</v>
      </c>
      <c r="J13" s="9" t="s">
        <v>115</v>
      </c>
      <c r="K13" s="11" t="s">
        <v>126</v>
      </c>
      <c r="L13" s="6">
        <v>28.520510000000002</v>
      </c>
      <c r="M13" s="6">
        <v>64.463419999999999</v>
      </c>
      <c r="N13" s="6">
        <v>14</v>
      </c>
      <c r="O13" s="6">
        <v>8</v>
      </c>
      <c r="P13" s="6">
        <v>966893</v>
      </c>
      <c r="Q13" s="11" t="s">
        <v>1792</v>
      </c>
      <c r="R13" s="6">
        <v>1835</v>
      </c>
      <c r="S13" s="11" t="s">
        <v>2073</v>
      </c>
      <c r="T13" s="11" t="s">
        <v>1793</v>
      </c>
      <c r="U13" s="11">
        <v>43809</v>
      </c>
      <c r="V13" s="11" t="s">
        <v>933</v>
      </c>
      <c r="W13" s="6">
        <v>966893</v>
      </c>
      <c r="X13" s="11" t="s">
        <v>116</v>
      </c>
      <c r="Y13" s="6">
        <v>725170</v>
      </c>
      <c r="Z13" s="13" t="s">
        <v>239</v>
      </c>
      <c r="AA13" s="9" t="s">
        <v>1471</v>
      </c>
    </row>
    <row r="14" spans="1:111" ht="80.099999999999994" customHeight="1" x14ac:dyDescent="0.25">
      <c r="A14" s="28">
        <f t="shared" si="1"/>
        <v>10</v>
      </c>
      <c r="B14" s="9">
        <f>B13+1</f>
        <v>4</v>
      </c>
      <c r="C14" s="11" t="s">
        <v>109</v>
      </c>
      <c r="D14" s="13" t="s">
        <v>110</v>
      </c>
      <c r="E14" s="11" t="s">
        <v>111</v>
      </c>
      <c r="F14" s="11" t="s">
        <v>112</v>
      </c>
      <c r="G14" s="11" t="s">
        <v>2072</v>
      </c>
      <c r="H14" s="11" t="s">
        <v>2363</v>
      </c>
      <c r="I14" s="11" t="s">
        <v>114</v>
      </c>
      <c r="J14" s="9" t="s">
        <v>115</v>
      </c>
      <c r="K14" s="11" t="s">
        <v>2362</v>
      </c>
      <c r="L14" s="6">
        <v>28.241800000000001</v>
      </c>
      <c r="M14" s="6">
        <v>64.901321999999993</v>
      </c>
      <c r="N14" s="6">
        <v>14</v>
      </c>
      <c r="O14" s="6">
        <v>8</v>
      </c>
      <c r="P14" s="6">
        <v>966893</v>
      </c>
      <c r="Q14" s="11" t="s">
        <v>1792</v>
      </c>
      <c r="R14" s="6">
        <v>1835</v>
      </c>
      <c r="S14" s="11" t="s">
        <v>2073</v>
      </c>
      <c r="T14" s="11" t="s">
        <v>1793</v>
      </c>
      <c r="U14" s="11">
        <v>43809</v>
      </c>
      <c r="V14" s="11" t="s">
        <v>933</v>
      </c>
      <c r="W14" s="6">
        <v>966893</v>
      </c>
      <c r="X14" s="11" t="s">
        <v>116</v>
      </c>
      <c r="Y14" s="6">
        <v>725170</v>
      </c>
      <c r="Z14" s="13" t="s">
        <v>239</v>
      </c>
      <c r="AA14" s="9" t="s">
        <v>1471</v>
      </c>
    </row>
    <row r="15" spans="1:111" ht="80.099999999999994" customHeight="1" x14ac:dyDescent="0.25">
      <c r="A15" s="28">
        <f>A14+1</f>
        <v>11</v>
      </c>
      <c r="B15" s="9">
        <v>1</v>
      </c>
      <c r="C15" s="11" t="s">
        <v>103</v>
      </c>
      <c r="D15" s="13" t="s">
        <v>110</v>
      </c>
      <c r="E15" s="11" t="s">
        <v>111</v>
      </c>
      <c r="F15" s="9" t="s">
        <v>2076</v>
      </c>
      <c r="G15" s="11" t="s">
        <v>151</v>
      </c>
      <c r="H15" s="11" t="s">
        <v>2343</v>
      </c>
      <c r="I15" s="9" t="s">
        <v>2077</v>
      </c>
      <c r="J15" s="28">
        <v>3328061771</v>
      </c>
      <c r="K15" s="9" t="s">
        <v>2076</v>
      </c>
      <c r="L15" s="6">
        <v>28.117587</v>
      </c>
      <c r="M15" s="6">
        <v>64.794182000000006</v>
      </c>
      <c r="N15" s="6">
        <v>14</v>
      </c>
      <c r="O15" s="6">
        <v>5</v>
      </c>
      <c r="P15" s="6">
        <v>966893</v>
      </c>
      <c r="Q15" s="11" t="s">
        <v>1462</v>
      </c>
      <c r="R15" s="6">
        <v>1835</v>
      </c>
      <c r="S15" s="11" t="s">
        <v>2073</v>
      </c>
      <c r="T15" s="11" t="s">
        <v>1616</v>
      </c>
      <c r="U15" s="11">
        <v>44198</v>
      </c>
      <c r="V15" s="11" t="s">
        <v>1275</v>
      </c>
      <c r="W15" s="6">
        <v>966893</v>
      </c>
      <c r="X15" s="11" t="s">
        <v>218</v>
      </c>
      <c r="Y15" s="6">
        <v>725170</v>
      </c>
      <c r="Z15" s="13" t="s">
        <v>117</v>
      </c>
      <c r="AA15" s="9" t="s">
        <v>1471</v>
      </c>
    </row>
    <row r="16" spans="1:111" ht="80.099999999999994" customHeight="1" x14ac:dyDescent="0.25">
      <c r="A16" s="28">
        <f>A15+1</f>
        <v>12</v>
      </c>
      <c r="B16" s="9">
        <f>B15+1</f>
        <v>2</v>
      </c>
      <c r="C16" s="11" t="s">
        <v>103</v>
      </c>
      <c r="D16" s="13" t="s">
        <v>110</v>
      </c>
      <c r="E16" s="11" t="s">
        <v>111</v>
      </c>
      <c r="F16" s="9" t="s">
        <v>135</v>
      </c>
      <c r="G16" s="9" t="s">
        <v>135</v>
      </c>
      <c r="H16" s="9" t="s">
        <v>144</v>
      </c>
      <c r="I16" s="9" t="s">
        <v>145</v>
      </c>
      <c r="J16" s="9">
        <v>3308716570</v>
      </c>
      <c r="K16" s="9" t="s">
        <v>135</v>
      </c>
      <c r="L16" s="9">
        <v>29.151271999999999</v>
      </c>
      <c r="M16" s="9">
        <v>64.695648000000006</v>
      </c>
      <c r="N16" s="9">
        <v>15</v>
      </c>
      <c r="O16" s="9">
        <v>6</v>
      </c>
      <c r="P16" s="6">
        <v>966893</v>
      </c>
      <c r="Q16" s="11" t="s">
        <v>1462</v>
      </c>
      <c r="R16" s="6">
        <v>1835</v>
      </c>
      <c r="S16" s="11" t="s">
        <v>2073</v>
      </c>
      <c r="T16" s="11" t="s">
        <v>1616</v>
      </c>
      <c r="U16" s="11">
        <v>44198</v>
      </c>
      <c r="V16" s="11" t="s">
        <v>1275</v>
      </c>
      <c r="W16" s="6">
        <v>966893</v>
      </c>
      <c r="X16" s="11" t="s">
        <v>218</v>
      </c>
      <c r="Y16" s="6">
        <v>725170</v>
      </c>
      <c r="Z16" s="13" t="s">
        <v>117</v>
      </c>
      <c r="AA16" s="9" t="s">
        <v>1471</v>
      </c>
    </row>
    <row r="17" spans="1:125" ht="80.099999999999994" customHeight="1" x14ac:dyDescent="0.25">
      <c r="A17" s="28">
        <f>A16+1</f>
        <v>13</v>
      </c>
      <c r="B17" s="9">
        <v>1</v>
      </c>
      <c r="C17" s="6" t="s">
        <v>216</v>
      </c>
      <c r="D17" s="13" t="s">
        <v>110</v>
      </c>
      <c r="E17" s="11" t="s">
        <v>111</v>
      </c>
      <c r="F17" s="11" t="s">
        <v>2079</v>
      </c>
      <c r="G17" s="11" t="s">
        <v>2072</v>
      </c>
      <c r="H17" s="11" t="s">
        <v>2080</v>
      </c>
      <c r="I17" s="11" t="s">
        <v>223</v>
      </c>
      <c r="J17" s="9" t="s">
        <v>224</v>
      </c>
      <c r="K17" s="11" t="s">
        <v>2079</v>
      </c>
      <c r="L17" s="6">
        <v>28.880590000000002</v>
      </c>
      <c r="M17" s="6">
        <v>64.802441999999999</v>
      </c>
      <c r="N17" s="6">
        <v>14</v>
      </c>
      <c r="O17" s="6">
        <v>8</v>
      </c>
      <c r="P17" s="6">
        <v>966893</v>
      </c>
      <c r="Q17" s="11" t="s">
        <v>1468</v>
      </c>
      <c r="R17" s="6">
        <v>1835</v>
      </c>
      <c r="S17" s="11" t="s">
        <v>2073</v>
      </c>
      <c r="T17" s="11" t="s">
        <v>1469</v>
      </c>
      <c r="U17" s="11" t="s">
        <v>1470</v>
      </c>
      <c r="V17" s="11" t="s">
        <v>1286</v>
      </c>
      <c r="W17" s="6">
        <v>957893</v>
      </c>
      <c r="X17" s="11">
        <v>44775</v>
      </c>
      <c r="Y17" s="6">
        <v>725170</v>
      </c>
      <c r="Z17" s="13" t="s">
        <v>107</v>
      </c>
      <c r="AA17" s="9" t="s">
        <v>1471</v>
      </c>
    </row>
    <row r="18" spans="1:125" ht="80.099999999999994" customHeight="1" x14ac:dyDescent="0.25">
      <c r="A18" s="28">
        <f t="shared" ref="A18:B23" si="2">A17+1</f>
        <v>14</v>
      </c>
      <c r="B18" s="9">
        <f>B17+1</f>
        <v>2</v>
      </c>
      <c r="C18" s="6" t="s">
        <v>216</v>
      </c>
      <c r="D18" s="13" t="s">
        <v>110</v>
      </c>
      <c r="E18" s="11" t="s">
        <v>111</v>
      </c>
      <c r="F18" s="11" t="s">
        <v>2079</v>
      </c>
      <c r="G18" s="11" t="s">
        <v>2072</v>
      </c>
      <c r="H18" s="9" t="s">
        <v>176</v>
      </c>
      <c r="I18" s="9" t="s">
        <v>217</v>
      </c>
      <c r="J18" s="9" t="s">
        <v>225</v>
      </c>
      <c r="K18" s="11" t="s">
        <v>2079</v>
      </c>
      <c r="L18" s="9">
        <v>28.779399999999999</v>
      </c>
      <c r="M18" s="9">
        <v>64.504052000000001</v>
      </c>
      <c r="N18" s="9">
        <v>16</v>
      </c>
      <c r="O18" s="9">
        <v>9</v>
      </c>
      <c r="P18" s="6">
        <v>966893</v>
      </c>
      <c r="Q18" s="11" t="s">
        <v>1468</v>
      </c>
      <c r="R18" s="6">
        <v>1835</v>
      </c>
      <c r="S18" s="11" t="s">
        <v>2073</v>
      </c>
      <c r="T18" s="11" t="s">
        <v>1469</v>
      </c>
      <c r="U18" s="11" t="s">
        <v>1470</v>
      </c>
      <c r="V18" s="11" t="s">
        <v>1286</v>
      </c>
      <c r="W18" s="6">
        <v>957893</v>
      </c>
      <c r="X18" s="11">
        <v>44775</v>
      </c>
      <c r="Y18" s="6">
        <v>725170</v>
      </c>
      <c r="Z18" s="13" t="s">
        <v>107</v>
      </c>
      <c r="AA18" s="9" t="s">
        <v>1471</v>
      </c>
    </row>
    <row r="19" spans="1:125" ht="80.099999999999994" customHeight="1" x14ac:dyDescent="0.25">
      <c r="A19" s="28">
        <f t="shared" ref="A19" si="3">A18+1</f>
        <v>15</v>
      </c>
      <c r="B19" s="9">
        <f>B18+1</f>
        <v>3</v>
      </c>
      <c r="C19" s="6" t="s">
        <v>216</v>
      </c>
      <c r="D19" s="13" t="s">
        <v>110</v>
      </c>
      <c r="E19" s="11" t="s">
        <v>111</v>
      </c>
      <c r="F19" s="9" t="s">
        <v>2081</v>
      </c>
      <c r="G19" s="9" t="s">
        <v>111</v>
      </c>
      <c r="H19" s="9" t="s">
        <v>65</v>
      </c>
      <c r="I19" s="9" t="s">
        <v>2082</v>
      </c>
      <c r="J19" s="9" t="s">
        <v>2083</v>
      </c>
      <c r="K19" s="9" t="s">
        <v>2081</v>
      </c>
      <c r="L19" s="9">
        <v>28.751488999999999</v>
      </c>
      <c r="M19" s="9">
        <v>63.873910000000002</v>
      </c>
      <c r="N19" s="9">
        <v>22</v>
      </c>
      <c r="O19" s="9">
        <v>10</v>
      </c>
      <c r="P19" s="6">
        <v>966893</v>
      </c>
      <c r="Q19" s="11" t="s">
        <v>1468</v>
      </c>
      <c r="R19" s="6">
        <v>1835</v>
      </c>
      <c r="S19" s="11" t="s">
        <v>2073</v>
      </c>
      <c r="T19" s="11" t="s">
        <v>1469</v>
      </c>
      <c r="U19" s="11" t="s">
        <v>1470</v>
      </c>
      <c r="V19" s="11" t="s">
        <v>1286</v>
      </c>
      <c r="W19" s="6">
        <v>957893</v>
      </c>
      <c r="X19" s="11">
        <v>44775</v>
      </c>
      <c r="Y19" s="6">
        <v>725170</v>
      </c>
      <c r="Z19" s="13" t="s">
        <v>107</v>
      </c>
      <c r="AA19" s="9" t="s">
        <v>1471</v>
      </c>
    </row>
    <row r="20" spans="1:125" ht="80.099999999999994" customHeight="1" x14ac:dyDescent="0.25">
      <c r="A20" s="28">
        <f t="shared" ref="A20" si="4">A19+1</f>
        <v>16</v>
      </c>
      <c r="B20" s="9">
        <f t="shared" si="2"/>
        <v>4</v>
      </c>
      <c r="C20" s="6" t="s">
        <v>216</v>
      </c>
      <c r="D20" s="13" t="s">
        <v>110</v>
      </c>
      <c r="E20" s="11" t="s">
        <v>111</v>
      </c>
      <c r="F20" s="9" t="s">
        <v>159</v>
      </c>
      <c r="G20" s="9" t="s">
        <v>110</v>
      </c>
      <c r="H20" s="9" t="s">
        <v>2084</v>
      </c>
      <c r="I20" s="9" t="s">
        <v>172</v>
      </c>
      <c r="J20" s="9" t="s">
        <v>231</v>
      </c>
      <c r="K20" s="9" t="s">
        <v>159</v>
      </c>
      <c r="L20" s="9">
        <v>29.365479000000001</v>
      </c>
      <c r="M20" s="9">
        <v>63.659744000000003</v>
      </c>
      <c r="N20" s="9">
        <v>18</v>
      </c>
      <c r="O20" s="9">
        <v>12</v>
      </c>
      <c r="P20" s="6">
        <v>966893</v>
      </c>
      <c r="Q20" s="11" t="s">
        <v>1468</v>
      </c>
      <c r="R20" s="6">
        <v>1835</v>
      </c>
      <c r="S20" s="11" t="s">
        <v>2073</v>
      </c>
      <c r="T20" s="11" t="s">
        <v>1469</v>
      </c>
      <c r="U20" s="11" t="s">
        <v>1470</v>
      </c>
      <c r="V20" s="11" t="s">
        <v>1286</v>
      </c>
      <c r="W20" s="6">
        <v>957893</v>
      </c>
      <c r="X20" s="11">
        <v>44775</v>
      </c>
      <c r="Y20" s="6">
        <v>725170</v>
      </c>
      <c r="Z20" s="13" t="s">
        <v>107</v>
      </c>
      <c r="AA20" s="9" t="s">
        <v>1471</v>
      </c>
    </row>
    <row r="21" spans="1:125" ht="80.099999999999994" customHeight="1" x14ac:dyDescent="0.25">
      <c r="A21" s="28">
        <f t="shared" ref="A21" si="5">A20+1</f>
        <v>17</v>
      </c>
      <c r="B21" s="9">
        <f t="shared" si="2"/>
        <v>5</v>
      </c>
      <c r="C21" s="6" t="s">
        <v>216</v>
      </c>
      <c r="D21" s="13" t="s">
        <v>110</v>
      </c>
      <c r="E21" s="11" t="s">
        <v>111</v>
      </c>
      <c r="F21" s="9" t="s">
        <v>2358</v>
      </c>
      <c r="G21" s="9" t="s">
        <v>111</v>
      </c>
      <c r="H21" s="9" t="s">
        <v>2357</v>
      </c>
      <c r="I21" s="9" t="s">
        <v>2085</v>
      </c>
      <c r="J21" s="9" t="s">
        <v>2086</v>
      </c>
      <c r="K21" s="9" t="s">
        <v>2358</v>
      </c>
      <c r="L21" s="9">
        <v>29.000727999999999</v>
      </c>
      <c r="M21" s="9">
        <v>63.581586999999999</v>
      </c>
      <c r="N21" s="9">
        <v>21</v>
      </c>
      <c r="O21" s="9">
        <v>11</v>
      </c>
      <c r="P21" s="6">
        <v>966893</v>
      </c>
      <c r="Q21" s="11" t="s">
        <v>1468</v>
      </c>
      <c r="R21" s="6">
        <v>1835</v>
      </c>
      <c r="S21" s="11" t="s">
        <v>2073</v>
      </c>
      <c r="T21" s="11" t="s">
        <v>1469</v>
      </c>
      <c r="U21" s="11" t="s">
        <v>1470</v>
      </c>
      <c r="V21" s="11" t="s">
        <v>1286</v>
      </c>
      <c r="W21" s="6">
        <v>957893</v>
      </c>
      <c r="X21" s="11">
        <v>44775</v>
      </c>
      <c r="Y21" s="6">
        <v>725170</v>
      </c>
      <c r="Z21" s="13" t="s">
        <v>107</v>
      </c>
      <c r="AA21" s="9" t="s">
        <v>1471</v>
      </c>
    </row>
    <row r="22" spans="1:125" ht="80.099999999999994" customHeight="1" x14ac:dyDescent="0.25">
      <c r="A22" s="28">
        <f t="shared" ref="A22" si="6">A21+1</f>
        <v>18</v>
      </c>
      <c r="B22" s="9">
        <f t="shared" si="2"/>
        <v>6</v>
      </c>
      <c r="C22" s="6" t="s">
        <v>216</v>
      </c>
      <c r="D22" s="13" t="s">
        <v>110</v>
      </c>
      <c r="E22" s="11" t="s">
        <v>111</v>
      </c>
      <c r="F22" s="9" t="s">
        <v>2359</v>
      </c>
      <c r="G22" s="9" t="s">
        <v>2087</v>
      </c>
      <c r="H22" s="9" t="s">
        <v>2088</v>
      </c>
      <c r="I22" s="9" t="s">
        <v>2089</v>
      </c>
      <c r="J22" s="9" t="s">
        <v>1478</v>
      </c>
      <c r="K22" s="9" t="s">
        <v>2359</v>
      </c>
      <c r="L22" s="9">
        <v>29.016390000000001</v>
      </c>
      <c r="M22" s="9">
        <v>64.481431999999998</v>
      </c>
      <c r="N22" s="9">
        <v>19</v>
      </c>
      <c r="O22" s="9">
        <v>10</v>
      </c>
      <c r="P22" s="6">
        <v>966893</v>
      </c>
      <c r="Q22" s="11" t="s">
        <v>1468</v>
      </c>
      <c r="R22" s="6">
        <v>1835</v>
      </c>
      <c r="S22" s="11" t="s">
        <v>2073</v>
      </c>
      <c r="T22" s="11" t="s">
        <v>1469</v>
      </c>
      <c r="U22" s="11" t="s">
        <v>1470</v>
      </c>
      <c r="V22" s="11" t="s">
        <v>1286</v>
      </c>
      <c r="W22" s="6">
        <v>957893</v>
      </c>
      <c r="X22" s="11">
        <v>44775</v>
      </c>
      <c r="Y22" s="6">
        <v>725170</v>
      </c>
      <c r="Z22" s="13" t="s">
        <v>107</v>
      </c>
      <c r="AA22" s="9" t="s">
        <v>1471</v>
      </c>
    </row>
    <row r="23" spans="1:125" ht="80.099999999999994" customHeight="1" x14ac:dyDescent="0.25">
      <c r="A23" s="28">
        <f t="shared" ref="A23" si="7">A22+1</f>
        <v>19</v>
      </c>
      <c r="B23" s="9">
        <f t="shared" si="2"/>
        <v>7</v>
      </c>
      <c r="C23" s="6" t="s">
        <v>216</v>
      </c>
      <c r="D23" s="13" t="s">
        <v>110</v>
      </c>
      <c r="E23" s="11" t="s">
        <v>111</v>
      </c>
      <c r="F23" s="9" t="s">
        <v>2378</v>
      </c>
      <c r="G23" s="9" t="s">
        <v>2087</v>
      </c>
      <c r="H23" s="9" t="s">
        <v>636</v>
      </c>
      <c r="I23" s="9" t="s">
        <v>2090</v>
      </c>
      <c r="J23" s="9" t="s">
        <v>2091</v>
      </c>
      <c r="K23" s="9" t="s">
        <v>2378</v>
      </c>
      <c r="L23" s="9">
        <v>29.088009</v>
      </c>
      <c r="M23" s="9">
        <v>64.312147999999993</v>
      </c>
      <c r="N23" s="9">
        <v>20</v>
      </c>
      <c r="O23" s="9">
        <v>9</v>
      </c>
      <c r="P23" s="6">
        <v>966893</v>
      </c>
      <c r="Q23" s="11" t="s">
        <v>1468</v>
      </c>
      <c r="R23" s="6">
        <v>1835</v>
      </c>
      <c r="S23" s="11" t="s">
        <v>2073</v>
      </c>
      <c r="T23" s="11" t="s">
        <v>1469</v>
      </c>
      <c r="U23" s="11" t="s">
        <v>1470</v>
      </c>
      <c r="V23" s="11" t="s">
        <v>1286</v>
      </c>
      <c r="W23" s="6">
        <v>957893</v>
      </c>
      <c r="X23" s="11">
        <v>44775</v>
      </c>
      <c r="Y23" s="6">
        <v>725170</v>
      </c>
      <c r="Z23" s="13" t="s">
        <v>107</v>
      </c>
      <c r="AA23" s="9" t="s">
        <v>1471</v>
      </c>
    </row>
    <row r="24" spans="1:125" ht="80.099999999999994" customHeight="1" x14ac:dyDescent="0.25">
      <c r="A24" s="28">
        <f t="shared" ref="A24:A32" si="8">A23+1</f>
        <v>20</v>
      </c>
      <c r="B24" s="9">
        <v>1</v>
      </c>
      <c r="C24" s="11" t="s">
        <v>216</v>
      </c>
      <c r="D24" s="13" t="s">
        <v>232</v>
      </c>
      <c r="E24" s="11" t="s">
        <v>232</v>
      </c>
      <c r="F24" s="9" t="s">
        <v>2094</v>
      </c>
      <c r="G24" s="9" t="s">
        <v>2094</v>
      </c>
      <c r="H24" s="11" t="s">
        <v>1217</v>
      </c>
      <c r="I24" s="9" t="s">
        <v>2092</v>
      </c>
      <c r="J24" s="28" t="s">
        <v>2093</v>
      </c>
      <c r="K24" s="9" t="s">
        <v>2094</v>
      </c>
      <c r="L24" s="6">
        <v>28.797190000000001</v>
      </c>
      <c r="M24" s="6">
        <v>65.621089999999995</v>
      </c>
      <c r="N24" s="6">
        <v>14</v>
      </c>
      <c r="O24" s="6">
        <v>5</v>
      </c>
      <c r="P24" s="6">
        <v>966893</v>
      </c>
      <c r="Q24" s="11" t="s">
        <v>1464</v>
      </c>
      <c r="R24" s="6">
        <v>1835</v>
      </c>
      <c r="S24" s="11" t="s">
        <v>2073</v>
      </c>
      <c r="T24" s="11" t="s">
        <v>1501</v>
      </c>
      <c r="U24" s="11" t="s">
        <v>1502</v>
      </c>
      <c r="V24" s="11" t="s">
        <v>1286</v>
      </c>
      <c r="W24" s="6">
        <v>957893</v>
      </c>
      <c r="X24" s="11">
        <v>44869</v>
      </c>
      <c r="Y24" s="6">
        <v>725170</v>
      </c>
      <c r="Z24" s="13" t="s">
        <v>239</v>
      </c>
      <c r="AA24" s="9" t="s">
        <v>1471</v>
      </c>
    </row>
    <row r="25" spans="1:125" ht="80.099999999999994" customHeight="1" x14ac:dyDescent="0.25">
      <c r="A25" s="28">
        <f t="shared" si="8"/>
        <v>21</v>
      </c>
      <c r="B25" s="9">
        <f>B24+1</f>
        <v>2</v>
      </c>
      <c r="C25" s="9" t="s">
        <v>216</v>
      </c>
      <c r="D25" s="10" t="s">
        <v>232</v>
      </c>
      <c r="E25" s="9" t="s">
        <v>232</v>
      </c>
      <c r="F25" s="9" t="s">
        <v>2094</v>
      </c>
      <c r="G25" s="9" t="s">
        <v>2094</v>
      </c>
      <c r="H25" s="9" t="s">
        <v>2095</v>
      </c>
      <c r="I25" s="9" t="s">
        <v>2096</v>
      </c>
      <c r="J25" s="9" t="s">
        <v>2097</v>
      </c>
      <c r="K25" s="9" t="s">
        <v>2094</v>
      </c>
      <c r="L25" s="9">
        <v>28.798929999999999</v>
      </c>
      <c r="M25" s="9">
        <v>65.642799999999994</v>
      </c>
      <c r="N25" s="9">
        <v>15</v>
      </c>
      <c r="O25" s="9">
        <v>6</v>
      </c>
      <c r="P25" s="6">
        <v>966893</v>
      </c>
      <c r="Q25" s="11" t="s">
        <v>1464</v>
      </c>
      <c r="R25" s="6">
        <v>1835</v>
      </c>
      <c r="S25" s="11" t="s">
        <v>2073</v>
      </c>
      <c r="T25" s="11" t="s">
        <v>1501</v>
      </c>
      <c r="U25" s="11" t="s">
        <v>1502</v>
      </c>
      <c r="V25" s="11" t="s">
        <v>1286</v>
      </c>
      <c r="W25" s="6">
        <v>957893</v>
      </c>
      <c r="X25" s="11">
        <v>44869</v>
      </c>
      <c r="Y25" s="6">
        <v>725170</v>
      </c>
      <c r="Z25" s="13" t="s">
        <v>239</v>
      </c>
      <c r="AA25" s="9" t="s">
        <v>1471</v>
      </c>
    </row>
    <row r="26" spans="1:125" ht="80.099999999999994" customHeight="1" x14ac:dyDescent="0.25">
      <c r="A26" s="28">
        <f t="shared" si="8"/>
        <v>22</v>
      </c>
      <c r="B26" s="9">
        <f>B25+1</f>
        <v>3</v>
      </c>
      <c r="C26" s="11" t="s">
        <v>216</v>
      </c>
      <c r="D26" s="10" t="s">
        <v>232</v>
      </c>
      <c r="E26" s="9" t="s">
        <v>232</v>
      </c>
      <c r="F26" s="9" t="s">
        <v>2101</v>
      </c>
      <c r="G26" s="9" t="s">
        <v>2094</v>
      </c>
      <c r="H26" s="9" t="s">
        <v>2098</v>
      </c>
      <c r="I26" s="9" t="s">
        <v>2099</v>
      </c>
      <c r="J26" s="9" t="s">
        <v>2100</v>
      </c>
      <c r="K26" s="9" t="s">
        <v>2101</v>
      </c>
      <c r="L26" s="9">
        <v>28.867719999999998</v>
      </c>
      <c r="M26" s="9">
        <v>65.650779999999997</v>
      </c>
      <c r="N26" s="9">
        <v>12</v>
      </c>
      <c r="O26" s="9">
        <v>5</v>
      </c>
      <c r="P26" s="6">
        <v>966893</v>
      </c>
      <c r="Q26" s="11" t="s">
        <v>1464</v>
      </c>
      <c r="R26" s="6">
        <v>1835</v>
      </c>
      <c r="S26" s="11" t="s">
        <v>2073</v>
      </c>
      <c r="T26" s="11" t="s">
        <v>1501</v>
      </c>
      <c r="U26" s="11" t="s">
        <v>1502</v>
      </c>
      <c r="V26" s="11" t="s">
        <v>1286</v>
      </c>
      <c r="W26" s="6">
        <v>957893</v>
      </c>
      <c r="X26" s="11">
        <v>44869</v>
      </c>
      <c r="Y26" s="6">
        <v>725170</v>
      </c>
      <c r="Z26" s="13" t="s">
        <v>239</v>
      </c>
      <c r="AA26" s="9" t="s">
        <v>1471</v>
      </c>
    </row>
    <row r="27" spans="1:125" ht="80.099999999999994" customHeight="1" x14ac:dyDescent="0.25">
      <c r="A27" s="28">
        <f t="shared" si="8"/>
        <v>23</v>
      </c>
      <c r="B27" s="9">
        <f t="shared" ref="B27:B28" si="9">B26+1</f>
        <v>4</v>
      </c>
      <c r="C27" s="9" t="s">
        <v>216</v>
      </c>
      <c r="D27" s="10" t="s">
        <v>232</v>
      </c>
      <c r="E27" s="9" t="s">
        <v>232</v>
      </c>
      <c r="F27" s="9" t="s">
        <v>2381</v>
      </c>
      <c r="G27" s="9" t="s">
        <v>2094</v>
      </c>
      <c r="H27" s="9" t="s">
        <v>1498</v>
      </c>
      <c r="I27" s="9" t="s">
        <v>2102</v>
      </c>
      <c r="J27" s="9" t="s">
        <v>2103</v>
      </c>
      <c r="K27" s="9" t="s">
        <v>2381</v>
      </c>
      <c r="L27" s="9">
        <v>28.820460000000001</v>
      </c>
      <c r="M27" s="9">
        <v>65.639160000000004</v>
      </c>
      <c r="N27" s="9">
        <v>10</v>
      </c>
      <c r="O27" s="9">
        <v>5</v>
      </c>
      <c r="P27" s="6">
        <v>966893</v>
      </c>
      <c r="Q27" s="11" t="s">
        <v>1464</v>
      </c>
      <c r="R27" s="6">
        <v>1835</v>
      </c>
      <c r="S27" s="11" t="s">
        <v>2073</v>
      </c>
      <c r="T27" s="11" t="s">
        <v>1501</v>
      </c>
      <c r="U27" s="11" t="s">
        <v>1502</v>
      </c>
      <c r="V27" s="11" t="s">
        <v>1286</v>
      </c>
      <c r="W27" s="6">
        <v>957893</v>
      </c>
      <c r="X27" s="11">
        <v>44869</v>
      </c>
      <c r="Y27" s="6">
        <v>725170</v>
      </c>
      <c r="Z27" s="13" t="s">
        <v>239</v>
      </c>
      <c r="AA27" s="9" t="s">
        <v>1471</v>
      </c>
    </row>
    <row r="28" spans="1:125" ht="80.099999999999994" customHeight="1" x14ac:dyDescent="0.25">
      <c r="A28" s="28">
        <f t="shared" si="8"/>
        <v>24</v>
      </c>
      <c r="B28" s="9">
        <f t="shared" si="9"/>
        <v>5</v>
      </c>
      <c r="C28" s="11" t="s">
        <v>216</v>
      </c>
      <c r="D28" s="10" t="s">
        <v>232</v>
      </c>
      <c r="E28" s="9" t="s">
        <v>232</v>
      </c>
      <c r="F28" s="9" t="s">
        <v>2108</v>
      </c>
      <c r="G28" s="9" t="s">
        <v>2104</v>
      </c>
      <c r="H28" s="9" t="s">
        <v>2105</v>
      </c>
      <c r="I28" s="9" t="s">
        <v>2106</v>
      </c>
      <c r="J28" s="9" t="s">
        <v>2107</v>
      </c>
      <c r="K28" s="9" t="s">
        <v>2108</v>
      </c>
      <c r="L28" s="9">
        <v>28.7774</v>
      </c>
      <c r="M28" s="9">
        <v>65.721860000000007</v>
      </c>
      <c r="N28" s="9">
        <v>5</v>
      </c>
      <c r="O28" s="9">
        <v>2</v>
      </c>
      <c r="P28" s="6">
        <v>966893</v>
      </c>
      <c r="Q28" s="11" t="s">
        <v>1464</v>
      </c>
      <c r="R28" s="6">
        <v>1835</v>
      </c>
      <c r="S28" s="11" t="s">
        <v>2073</v>
      </c>
      <c r="T28" s="11" t="s">
        <v>1501</v>
      </c>
      <c r="U28" s="11" t="s">
        <v>1502</v>
      </c>
      <c r="V28" s="11" t="s">
        <v>1286</v>
      </c>
      <c r="W28" s="6">
        <v>966893</v>
      </c>
      <c r="X28" s="11">
        <v>44869</v>
      </c>
      <c r="Y28" s="6">
        <v>725170</v>
      </c>
      <c r="Z28" s="13" t="s">
        <v>239</v>
      </c>
      <c r="AA28" s="9" t="s">
        <v>1471</v>
      </c>
    </row>
    <row r="29" spans="1:125" s="252" customFormat="1" ht="80.099999999999994" customHeight="1" x14ac:dyDescent="0.25">
      <c r="A29" s="14">
        <f t="shared" si="8"/>
        <v>25</v>
      </c>
      <c r="B29" s="6">
        <v>1</v>
      </c>
      <c r="C29" s="6" t="s">
        <v>3797</v>
      </c>
      <c r="D29" s="5" t="s">
        <v>232</v>
      </c>
      <c r="E29" s="6" t="s">
        <v>232</v>
      </c>
      <c r="F29" s="6" t="s">
        <v>3798</v>
      </c>
      <c r="G29" s="6" t="s">
        <v>3799</v>
      </c>
      <c r="H29" s="6" t="s">
        <v>3800</v>
      </c>
      <c r="I29" s="6" t="s">
        <v>3801</v>
      </c>
      <c r="J29" s="6" t="s">
        <v>3802</v>
      </c>
      <c r="K29" s="6" t="s">
        <v>3798</v>
      </c>
      <c r="L29" s="6">
        <v>28.653191</v>
      </c>
      <c r="M29" s="6">
        <v>65.406250999999997</v>
      </c>
      <c r="N29" s="6">
        <v>14</v>
      </c>
      <c r="O29" s="6">
        <v>8</v>
      </c>
      <c r="P29" s="6">
        <v>966893</v>
      </c>
      <c r="Q29" s="6" t="s">
        <v>1701</v>
      </c>
      <c r="R29" s="6">
        <v>1835</v>
      </c>
      <c r="S29" s="6" t="s">
        <v>2073</v>
      </c>
      <c r="T29" s="6" t="s">
        <v>3803</v>
      </c>
      <c r="U29" s="6" t="s">
        <v>3804</v>
      </c>
      <c r="V29" s="6" t="s">
        <v>1275</v>
      </c>
      <c r="W29" s="6">
        <v>966893</v>
      </c>
      <c r="X29" s="6" t="s">
        <v>1275</v>
      </c>
      <c r="Y29" s="6">
        <v>725170</v>
      </c>
      <c r="Z29" s="5" t="s">
        <v>107</v>
      </c>
      <c r="AA29" s="5" t="s">
        <v>1471</v>
      </c>
      <c r="AB29" s="4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</row>
    <row r="30" spans="1:125" ht="80.099999999999994" customHeight="1" x14ac:dyDescent="0.25">
      <c r="A30" s="14">
        <f t="shared" si="8"/>
        <v>26</v>
      </c>
      <c r="B30" s="6">
        <v>2</v>
      </c>
      <c r="C30" s="6" t="s">
        <v>3797</v>
      </c>
      <c r="D30" s="5" t="s">
        <v>232</v>
      </c>
      <c r="E30" s="6" t="s">
        <v>232</v>
      </c>
      <c r="F30" s="6" t="s">
        <v>1497</v>
      </c>
      <c r="G30" s="6" t="s">
        <v>232</v>
      </c>
      <c r="H30" s="9" t="s">
        <v>3805</v>
      </c>
      <c r="I30" s="6" t="s">
        <v>3806</v>
      </c>
      <c r="J30" s="6" t="s">
        <v>3802</v>
      </c>
      <c r="K30" s="6" t="s">
        <v>1497</v>
      </c>
      <c r="L30" s="6">
        <v>29.080648</v>
      </c>
      <c r="M30" s="9">
        <v>65.748267999999996</v>
      </c>
      <c r="N30" s="9">
        <v>16</v>
      </c>
      <c r="O30" s="6">
        <v>11</v>
      </c>
      <c r="P30" s="6">
        <v>966894</v>
      </c>
      <c r="Q30" s="6" t="s">
        <v>3807</v>
      </c>
      <c r="R30" s="6">
        <v>1836</v>
      </c>
      <c r="S30" s="6" t="s">
        <v>3808</v>
      </c>
      <c r="T30" s="6" t="s">
        <v>3803</v>
      </c>
      <c r="U30" s="6" t="s">
        <v>3804</v>
      </c>
      <c r="V30" s="6" t="s">
        <v>1286</v>
      </c>
      <c r="W30" s="6">
        <v>966894</v>
      </c>
      <c r="X30" s="6" t="s">
        <v>1275</v>
      </c>
      <c r="Y30" s="6">
        <v>725171</v>
      </c>
      <c r="Z30" s="5" t="s">
        <v>107</v>
      </c>
      <c r="AA30" s="5" t="s">
        <v>1471</v>
      </c>
    </row>
    <row r="31" spans="1:125" ht="80.099999999999994" customHeight="1" x14ac:dyDescent="0.25">
      <c r="A31" s="28">
        <f t="shared" si="8"/>
        <v>27</v>
      </c>
      <c r="B31" s="9">
        <v>1</v>
      </c>
      <c r="C31" s="9" t="s">
        <v>4424</v>
      </c>
      <c r="D31" s="10" t="s">
        <v>250</v>
      </c>
      <c r="E31" s="9" t="s">
        <v>4818</v>
      </c>
      <c r="F31" s="9" t="s">
        <v>4819</v>
      </c>
      <c r="G31" s="9" t="s">
        <v>4820</v>
      </c>
      <c r="H31" s="9" t="s">
        <v>17</v>
      </c>
      <c r="I31" s="28" t="s">
        <v>4821</v>
      </c>
      <c r="J31" s="28" t="s">
        <v>4822</v>
      </c>
      <c r="K31" s="9" t="s">
        <v>4819</v>
      </c>
      <c r="L31" s="28">
        <v>30.713529999999999</v>
      </c>
      <c r="M31" s="28">
        <v>66.799499999999995</v>
      </c>
      <c r="N31" s="28">
        <v>18</v>
      </c>
      <c r="O31" s="28">
        <v>7</v>
      </c>
      <c r="P31" s="28">
        <v>966893</v>
      </c>
      <c r="Q31" s="34" t="s">
        <v>1486</v>
      </c>
      <c r="R31" s="9">
        <v>1835</v>
      </c>
      <c r="S31" s="28" t="s">
        <v>4823</v>
      </c>
      <c r="T31" s="34">
        <v>44108</v>
      </c>
      <c r="U31" s="34">
        <v>44017</v>
      </c>
      <c r="V31" s="28" t="s">
        <v>933</v>
      </c>
      <c r="W31" s="9">
        <v>929760</v>
      </c>
      <c r="X31" s="28" t="s">
        <v>4824</v>
      </c>
      <c r="Y31" s="28">
        <v>725170</v>
      </c>
      <c r="Z31" s="13" t="s">
        <v>107</v>
      </c>
      <c r="AA31" s="10" t="s">
        <v>1471</v>
      </c>
    </row>
    <row r="32" spans="1:125" ht="80.099999999999994" customHeight="1" x14ac:dyDescent="0.25">
      <c r="A32" s="28">
        <f t="shared" si="8"/>
        <v>28</v>
      </c>
      <c r="B32" s="9">
        <v>1</v>
      </c>
      <c r="C32" s="9" t="s">
        <v>3797</v>
      </c>
      <c r="D32" s="10" t="s">
        <v>250</v>
      </c>
      <c r="E32" s="9" t="s">
        <v>4818</v>
      </c>
      <c r="F32" s="9" t="s">
        <v>4825</v>
      </c>
      <c r="G32" s="9" t="s">
        <v>4826</v>
      </c>
      <c r="H32" s="9" t="s">
        <v>4827</v>
      </c>
      <c r="I32" s="28" t="s">
        <v>4828</v>
      </c>
      <c r="J32" s="28" t="s">
        <v>4829</v>
      </c>
      <c r="K32" s="28" t="s">
        <v>4825</v>
      </c>
      <c r="L32" s="28">
        <v>30.744509999999998</v>
      </c>
      <c r="M32" s="28">
        <v>66.662390000000002</v>
      </c>
      <c r="N32" s="28">
        <v>17</v>
      </c>
      <c r="O32" s="28">
        <v>9</v>
      </c>
      <c r="P32" s="28">
        <v>966893</v>
      </c>
      <c r="Q32" s="34" t="s">
        <v>1701</v>
      </c>
      <c r="R32" s="9">
        <v>1835</v>
      </c>
      <c r="S32" s="28" t="s">
        <v>2073</v>
      </c>
      <c r="T32" s="34">
        <v>44317</v>
      </c>
      <c r="U32" s="34">
        <v>44471</v>
      </c>
      <c r="V32" s="28" t="s">
        <v>1275</v>
      </c>
      <c r="W32" s="9">
        <v>929760</v>
      </c>
      <c r="X32" s="28" t="s">
        <v>1581</v>
      </c>
      <c r="Y32" s="28">
        <v>725170</v>
      </c>
      <c r="Z32" s="13" t="s">
        <v>117</v>
      </c>
      <c r="AA32" s="10" t="s">
        <v>1471</v>
      </c>
    </row>
    <row r="33" spans="1:27" ht="80.099999999999994" customHeight="1" x14ac:dyDescent="0.25">
      <c r="A33" s="28">
        <f t="shared" ref="A33:B37" si="10">A32+1</f>
        <v>29</v>
      </c>
      <c r="B33" s="9">
        <f t="shared" si="10"/>
        <v>2</v>
      </c>
      <c r="C33" s="9" t="s">
        <v>3797</v>
      </c>
      <c r="D33" s="10" t="s">
        <v>250</v>
      </c>
      <c r="E33" s="9" t="s">
        <v>4830</v>
      </c>
      <c r="F33" s="9" t="s">
        <v>4831</v>
      </c>
      <c r="G33" s="9" t="s">
        <v>4830</v>
      </c>
      <c r="H33" s="9" t="s">
        <v>153</v>
      </c>
      <c r="I33" s="28" t="s">
        <v>4832</v>
      </c>
      <c r="J33" s="28" t="s">
        <v>4833</v>
      </c>
      <c r="K33" s="28" t="s">
        <v>4831</v>
      </c>
      <c r="L33" s="28">
        <v>30.744489999999999</v>
      </c>
      <c r="M33" s="28">
        <v>66.739760000000004</v>
      </c>
      <c r="N33" s="28">
        <v>15</v>
      </c>
      <c r="O33" s="28">
        <v>8</v>
      </c>
      <c r="P33" s="28">
        <v>966893</v>
      </c>
      <c r="Q33" s="34" t="s">
        <v>1701</v>
      </c>
      <c r="R33" s="9">
        <v>1835</v>
      </c>
      <c r="S33" s="28" t="s">
        <v>2073</v>
      </c>
      <c r="T33" s="34">
        <v>44317</v>
      </c>
      <c r="U33" s="34">
        <v>44471</v>
      </c>
      <c r="V33" s="28" t="s">
        <v>1275</v>
      </c>
      <c r="W33" s="64">
        <v>952040</v>
      </c>
      <c r="X33" s="28" t="s">
        <v>1581</v>
      </c>
      <c r="Y33" s="28">
        <v>725170</v>
      </c>
      <c r="Z33" s="13" t="s">
        <v>117</v>
      </c>
      <c r="AA33" s="10" t="s">
        <v>1471</v>
      </c>
    </row>
    <row r="34" spans="1:27" ht="80.099999999999994" customHeight="1" x14ac:dyDescent="0.25">
      <c r="A34" s="28">
        <f t="shared" si="10"/>
        <v>30</v>
      </c>
      <c r="B34" s="9">
        <f t="shared" si="10"/>
        <v>3</v>
      </c>
      <c r="C34" s="9" t="s">
        <v>3797</v>
      </c>
      <c r="D34" s="10" t="s">
        <v>250</v>
      </c>
      <c r="E34" s="9" t="s">
        <v>4830</v>
      </c>
      <c r="F34" s="9" t="s">
        <v>4834</v>
      </c>
      <c r="G34" s="9" t="s">
        <v>4830</v>
      </c>
      <c r="H34" s="9" t="s">
        <v>619</v>
      </c>
      <c r="I34" s="28" t="s">
        <v>4835</v>
      </c>
      <c r="J34" s="28" t="s">
        <v>4836</v>
      </c>
      <c r="K34" s="28" t="s">
        <v>4834</v>
      </c>
      <c r="L34" s="28">
        <v>30.702850000000002</v>
      </c>
      <c r="M34" s="28">
        <v>66.724163000000004</v>
      </c>
      <c r="N34" s="28">
        <v>19</v>
      </c>
      <c r="O34" s="28">
        <v>6</v>
      </c>
      <c r="P34" s="28">
        <v>966893</v>
      </c>
      <c r="Q34" s="34" t="s">
        <v>1701</v>
      </c>
      <c r="R34" s="9">
        <v>1835</v>
      </c>
      <c r="S34" s="28" t="s">
        <v>2073</v>
      </c>
      <c r="T34" s="34">
        <v>44317</v>
      </c>
      <c r="U34" s="34">
        <v>44471</v>
      </c>
      <c r="V34" s="28" t="s">
        <v>1275</v>
      </c>
      <c r="W34" s="64">
        <v>966893</v>
      </c>
      <c r="X34" s="28" t="s">
        <v>1581</v>
      </c>
      <c r="Y34" s="28">
        <v>725170</v>
      </c>
      <c r="Z34" s="13" t="s">
        <v>117</v>
      </c>
      <c r="AA34" s="10" t="s">
        <v>1471</v>
      </c>
    </row>
    <row r="35" spans="1:27" ht="80.099999999999994" customHeight="1" x14ac:dyDescent="0.25">
      <c r="A35" s="28">
        <f t="shared" si="10"/>
        <v>31</v>
      </c>
      <c r="B35" s="9">
        <f t="shared" si="10"/>
        <v>4</v>
      </c>
      <c r="C35" s="9" t="s">
        <v>3797</v>
      </c>
      <c r="D35" s="10" t="s">
        <v>250</v>
      </c>
      <c r="E35" s="9" t="s">
        <v>4830</v>
      </c>
      <c r="F35" s="9" t="s">
        <v>4837</v>
      </c>
      <c r="G35" s="9" t="s">
        <v>4830</v>
      </c>
      <c r="H35" s="9" t="s">
        <v>3849</v>
      </c>
      <c r="I35" s="28" t="s">
        <v>4838</v>
      </c>
      <c r="J35" s="28" t="s">
        <v>4839</v>
      </c>
      <c r="K35" s="28" t="s">
        <v>4837</v>
      </c>
      <c r="L35" s="28">
        <v>30.688800000000001</v>
      </c>
      <c r="M35" s="28">
        <v>66.778809999999993</v>
      </c>
      <c r="N35" s="28">
        <v>20</v>
      </c>
      <c r="O35" s="28">
        <v>8</v>
      </c>
      <c r="P35" s="28">
        <v>966893</v>
      </c>
      <c r="Q35" s="34" t="s">
        <v>1701</v>
      </c>
      <c r="R35" s="9">
        <v>1835</v>
      </c>
      <c r="S35" s="28" t="s">
        <v>2073</v>
      </c>
      <c r="T35" s="34">
        <v>44317</v>
      </c>
      <c r="U35" s="34">
        <v>44471</v>
      </c>
      <c r="V35" s="28" t="s">
        <v>1275</v>
      </c>
      <c r="W35" s="64">
        <v>929760</v>
      </c>
      <c r="X35" s="28" t="s">
        <v>1581</v>
      </c>
      <c r="Y35" s="28">
        <v>725170</v>
      </c>
      <c r="Z35" s="13" t="s">
        <v>117</v>
      </c>
      <c r="AA35" s="10" t="s">
        <v>1471</v>
      </c>
    </row>
    <row r="36" spans="1:27" ht="80.099999999999994" customHeight="1" x14ac:dyDescent="0.25">
      <c r="A36" s="28">
        <f t="shared" si="10"/>
        <v>32</v>
      </c>
      <c r="B36" s="9">
        <f t="shared" si="10"/>
        <v>5</v>
      </c>
      <c r="C36" s="9" t="s">
        <v>3797</v>
      </c>
      <c r="D36" s="10" t="s">
        <v>250</v>
      </c>
      <c r="E36" s="9" t="s">
        <v>4840</v>
      </c>
      <c r="F36" s="9" t="s">
        <v>4841</v>
      </c>
      <c r="G36" s="9" t="s">
        <v>4840</v>
      </c>
      <c r="H36" s="9" t="s">
        <v>576</v>
      </c>
      <c r="I36" s="28" t="s">
        <v>4842</v>
      </c>
      <c r="J36" s="28" t="s">
        <v>4843</v>
      </c>
      <c r="K36" s="28" t="s">
        <v>4841</v>
      </c>
      <c r="L36" s="28">
        <v>30.701840000000001</v>
      </c>
      <c r="M36" s="28">
        <v>66.762860000000003</v>
      </c>
      <c r="N36" s="28">
        <v>25</v>
      </c>
      <c r="O36" s="28">
        <v>6</v>
      </c>
      <c r="P36" s="28">
        <v>966893</v>
      </c>
      <c r="Q36" s="34" t="s">
        <v>1701</v>
      </c>
      <c r="R36" s="9">
        <v>1835</v>
      </c>
      <c r="S36" s="28" t="s">
        <v>2073</v>
      </c>
      <c r="T36" s="34">
        <v>44317</v>
      </c>
      <c r="U36" s="34">
        <v>44471</v>
      </c>
      <c r="V36" s="28" t="s">
        <v>1275</v>
      </c>
      <c r="W36" s="64">
        <v>966893</v>
      </c>
      <c r="X36" s="28" t="s">
        <v>1581</v>
      </c>
      <c r="Y36" s="28">
        <v>725170</v>
      </c>
      <c r="Z36" s="13" t="s">
        <v>117</v>
      </c>
      <c r="AA36" s="10" t="s">
        <v>1471</v>
      </c>
    </row>
    <row r="37" spans="1:27" ht="80.099999999999994" customHeight="1" x14ac:dyDescent="0.25">
      <c r="A37" s="28">
        <f t="shared" si="10"/>
        <v>33</v>
      </c>
      <c r="B37" s="9">
        <f t="shared" si="10"/>
        <v>6</v>
      </c>
      <c r="C37" s="9" t="s">
        <v>3797</v>
      </c>
      <c r="D37" s="10" t="s">
        <v>250</v>
      </c>
      <c r="E37" s="28" t="s">
        <v>4844</v>
      </c>
      <c r="F37" s="9" t="s">
        <v>4845</v>
      </c>
      <c r="G37" s="9" t="s">
        <v>4846</v>
      </c>
      <c r="H37" s="9" t="s">
        <v>253</v>
      </c>
      <c r="I37" s="28" t="s">
        <v>4847</v>
      </c>
      <c r="J37" s="28" t="s">
        <v>4848</v>
      </c>
      <c r="K37" s="28" t="s">
        <v>4844</v>
      </c>
      <c r="L37" s="28">
        <v>30.71688</v>
      </c>
      <c r="M37" s="28">
        <v>66.74682</v>
      </c>
      <c r="N37" s="28">
        <v>16</v>
      </c>
      <c r="O37" s="28">
        <v>7</v>
      </c>
      <c r="P37" s="28">
        <v>966893</v>
      </c>
      <c r="Q37" s="34" t="s">
        <v>1701</v>
      </c>
      <c r="R37" s="9">
        <v>1835</v>
      </c>
      <c r="S37" s="28" t="s">
        <v>2073</v>
      </c>
      <c r="T37" s="34">
        <v>44317</v>
      </c>
      <c r="U37" s="34">
        <v>44471</v>
      </c>
      <c r="V37" s="28" t="s">
        <v>1275</v>
      </c>
      <c r="W37" s="64">
        <v>929760</v>
      </c>
      <c r="X37" s="28" t="s">
        <v>1581</v>
      </c>
      <c r="Y37" s="28">
        <v>725170</v>
      </c>
      <c r="Z37" s="13" t="s">
        <v>117</v>
      </c>
      <c r="AA37" s="10" t="s">
        <v>1471</v>
      </c>
    </row>
    <row r="38" spans="1:27" ht="80.099999999999994" customHeight="1" x14ac:dyDescent="0.25">
      <c r="A38" s="28">
        <f>A37+1</f>
        <v>34</v>
      </c>
      <c r="B38" s="9">
        <v>1</v>
      </c>
      <c r="C38" s="11" t="s">
        <v>216</v>
      </c>
      <c r="D38" s="13" t="s">
        <v>250</v>
      </c>
      <c r="E38" s="11" t="s">
        <v>251</v>
      </c>
      <c r="F38" s="11" t="s">
        <v>3812</v>
      </c>
      <c r="G38" s="11" t="s">
        <v>272</v>
      </c>
      <c r="H38" s="11" t="s">
        <v>2822</v>
      </c>
      <c r="I38" s="11" t="s">
        <v>3813</v>
      </c>
      <c r="J38" s="9" t="s">
        <v>3814</v>
      </c>
      <c r="K38" s="11" t="str">
        <f>F38</f>
        <v>Toba Sarbesd</v>
      </c>
      <c r="L38" s="6" t="s">
        <v>3815</v>
      </c>
      <c r="M38" s="6" t="s">
        <v>3816</v>
      </c>
      <c r="N38" s="6">
        <v>14</v>
      </c>
      <c r="O38" s="6">
        <v>11</v>
      </c>
      <c r="P38" s="6">
        <v>966893</v>
      </c>
      <c r="Q38" s="12">
        <v>44420</v>
      </c>
      <c r="R38" s="6">
        <v>1835</v>
      </c>
      <c r="S38" s="11" t="s">
        <v>3817</v>
      </c>
      <c r="T38" s="34">
        <v>44510</v>
      </c>
      <c r="U38" s="11" t="s">
        <v>3818</v>
      </c>
      <c r="V38" s="11" t="s">
        <v>1286</v>
      </c>
      <c r="W38" s="164">
        <v>952774</v>
      </c>
      <c r="X38" s="34">
        <v>44682</v>
      </c>
      <c r="Y38" s="6">
        <v>725170</v>
      </c>
      <c r="Z38" s="13" t="s">
        <v>11</v>
      </c>
      <c r="AA38" s="10" t="s">
        <v>3819</v>
      </c>
    </row>
    <row r="39" spans="1:27" ht="80.099999999999994" customHeight="1" x14ac:dyDescent="0.25">
      <c r="A39" s="28">
        <f>A38+1</f>
        <v>35</v>
      </c>
      <c r="B39" s="9">
        <v>2</v>
      </c>
      <c r="C39" s="11" t="s">
        <v>216</v>
      </c>
      <c r="D39" s="13" t="s">
        <v>250</v>
      </c>
      <c r="E39" s="11" t="s">
        <v>251</v>
      </c>
      <c r="F39" s="11" t="s">
        <v>3820</v>
      </c>
      <c r="G39" s="11" t="s">
        <v>272</v>
      </c>
      <c r="H39" s="11" t="s">
        <v>3821</v>
      </c>
      <c r="I39" s="11" t="s">
        <v>3822</v>
      </c>
      <c r="J39" s="9" t="s">
        <v>3823</v>
      </c>
      <c r="K39" s="11" t="str">
        <f t="shared" ref="K39:K48" si="11">F39</f>
        <v>Killa Malak Saleh Gull</v>
      </c>
      <c r="L39" s="6" t="s">
        <v>3824</v>
      </c>
      <c r="M39" s="6" t="s">
        <v>3825</v>
      </c>
      <c r="N39" s="6">
        <v>17</v>
      </c>
      <c r="O39" s="6">
        <v>11</v>
      </c>
      <c r="P39" s="6">
        <v>966893</v>
      </c>
      <c r="Q39" s="12">
        <v>44420</v>
      </c>
      <c r="R39" s="6">
        <v>1835</v>
      </c>
      <c r="S39" s="11" t="s">
        <v>3817</v>
      </c>
      <c r="T39" s="34">
        <v>44510</v>
      </c>
      <c r="U39" s="11" t="s">
        <v>3818</v>
      </c>
      <c r="V39" s="11" t="s">
        <v>1286</v>
      </c>
      <c r="W39" s="164">
        <v>957893</v>
      </c>
      <c r="X39" s="34">
        <v>44682</v>
      </c>
      <c r="Y39" s="6">
        <v>725170</v>
      </c>
      <c r="Z39" s="13" t="s">
        <v>11</v>
      </c>
      <c r="AA39" s="10" t="s">
        <v>3819</v>
      </c>
    </row>
    <row r="40" spans="1:27" ht="80.099999999999994" customHeight="1" x14ac:dyDescent="0.25">
      <c r="A40" s="28">
        <f>A39+1</f>
        <v>36</v>
      </c>
      <c r="B40" s="9">
        <f>B39+1</f>
        <v>3</v>
      </c>
      <c r="C40" s="11" t="s">
        <v>216</v>
      </c>
      <c r="D40" s="13" t="s">
        <v>250</v>
      </c>
      <c r="E40" s="11" t="s">
        <v>251</v>
      </c>
      <c r="F40" s="11" t="s">
        <v>3826</v>
      </c>
      <c r="G40" s="11" t="s">
        <v>272</v>
      </c>
      <c r="H40" s="11" t="s">
        <v>3827</v>
      </c>
      <c r="I40" s="11" t="s">
        <v>3828</v>
      </c>
      <c r="J40" s="9" t="s">
        <v>3829</v>
      </c>
      <c r="K40" s="11" t="str">
        <f t="shared" si="11"/>
        <v>Sarbesh Ashezai</v>
      </c>
      <c r="L40" s="6" t="s">
        <v>3830</v>
      </c>
      <c r="M40" s="6" t="s">
        <v>3831</v>
      </c>
      <c r="N40" s="6">
        <v>15</v>
      </c>
      <c r="O40" s="6">
        <v>13</v>
      </c>
      <c r="P40" s="6">
        <v>966893</v>
      </c>
      <c r="Q40" s="12">
        <v>44420</v>
      </c>
      <c r="R40" s="6">
        <v>1835</v>
      </c>
      <c r="S40" s="11" t="s">
        <v>3817</v>
      </c>
      <c r="T40" s="34">
        <v>44510</v>
      </c>
      <c r="U40" s="11" t="s">
        <v>3818</v>
      </c>
      <c r="V40" s="11" t="s">
        <v>1286</v>
      </c>
      <c r="W40" s="164">
        <v>966893</v>
      </c>
      <c r="X40" s="34">
        <v>44682</v>
      </c>
      <c r="Y40" s="6">
        <v>725170</v>
      </c>
      <c r="Z40" s="13" t="s">
        <v>11</v>
      </c>
      <c r="AA40" s="10" t="s">
        <v>3819</v>
      </c>
    </row>
    <row r="41" spans="1:27" ht="80.099999999999994" customHeight="1" x14ac:dyDescent="0.25">
      <c r="A41" s="28">
        <f t="shared" ref="A41:B48" si="12">A40+1</f>
        <v>37</v>
      </c>
      <c r="B41" s="9">
        <f t="shared" si="12"/>
        <v>4</v>
      </c>
      <c r="C41" s="11" t="s">
        <v>216</v>
      </c>
      <c r="D41" s="13" t="s">
        <v>250</v>
      </c>
      <c r="E41" s="11" t="s">
        <v>251</v>
      </c>
      <c r="F41" s="11" t="s">
        <v>3832</v>
      </c>
      <c r="G41" s="11" t="s">
        <v>272</v>
      </c>
      <c r="H41" s="11" t="s">
        <v>3833</v>
      </c>
      <c r="I41" s="11" t="s">
        <v>3834</v>
      </c>
      <c r="J41" s="9" t="s">
        <v>3835</v>
      </c>
      <c r="K41" s="11" t="str">
        <f t="shared" si="11"/>
        <v>Kiili Ismail Sarbesh</v>
      </c>
      <c r="L41" s="6" t="s">
        <v>3836</v>
      </c>
      <c r="M41" s="6" t="s">
        <v>3837</v>
      </c>
      <c r="N41" s="6">
        <v>17</v>
      </c>
      <c r="O41" s="6">
        <v>10</v>
      </c>
      <c r="P41" s="6">
        <v>966893</v>
      </c>
      <c r="Q41" s="12">
        <v>44420</v>
      </c>
      <c r="R41" s="6">
        <v>1835</v>
      </c>
      <c r="S41" s="11" t="s">
        <v>3817</v>
      </c>
      <c r="T41" s="34">
        <v>44510</v>
      </c>
      <c r="U41" s="11" t="s">
        <v>3818</v>
      </c>
      <c r="V41" s="11" t="s">
        <v>1286</v>
      </c>
      <c r="W41" s="164">
        <v>952774</v>
      </c>
      <c r="X41" s="34">
        <v>44682</v>
      </c>
      <c r="Y41" s="6">
        <v>725170</v>
      </c>
      <c r="Z41" s="13" t="s">
        <v>11</v>
      </c>
      <c r="AA41" s="10" t="s">
        <v>3819</v>
      </c>
    </row>
    <row r="42" spans="1:27" ht="80.099999999999994" customHeight="1" x14ac:dyDescent="0.25">
      <c r="A42" s="28">
        <f t="shared" si="12"/>
        <v>38</v>
      </c>
      <c r="B42" s="9">
        <f t="shared" si="12"/>
        <v>5</v>
      </c>
      <c r="C42" s="11" t="s">
        <v>216</v>
      </c>
      <c r="D42" s="13" t="s">
        <v>250</v>
      </c>
      <c r="E42" s="11" t="s">
        <v>251</v>
      </c>
      <c r="F42" s="11" t="s">
        <v>3812</v>
      </c>
      <c r="G42" s="11" t="s">
        <v>272</v>
      </c>
      <c r="H42" s="11" t="s">
        <v>3838</v>
      </c>
      <c r="I42" s="11" t="s">
        <v>3839</v>
      </c>
      <c r="J42" s="9" t="s">
        <v>3840</v>
      </c>
      <c r="K42" s="11" t="str">
        <f t="shared" si="11"/>
        <v>Toba Sarbesd</v>
      </c>
      <c r="L42" s="6" t="s">
        <v>3841</v>
      </c>
      <c r="M42" s="6" t="s">
        <v>3842</v>
      </c>
      <c r="N42" s="6">
        <v>13</v>
      </c>
      <c r="O42" s="6">
        <v>13</v>
      </c>
      <c r="P42" s="6">
        <v>966893</v>
      </c>
      <c r="Q42" s="12">
        <v>44420</v>
      </c>
      <c r="R42" s="6">
        <v>1835</v>
      </c>
      <c r="S42" s="11" t="s">
        <v>3817</v>
      </c>
      <c r="T42" s="34">
        <v>44510</v>
      </c>
      <c r="U42" s="11" t="s">
        <v>3818</v>
      </c>
      <c r="V42" s="11" t="s">
        <v>1286</v>
      </c>
      <c r="W42" s="164">
        <v>961774</v>
      </c>
      <c r="X42" s="34">
        <v>44682</v>
      </c>
      <c r="Y42" s="6">
        <v>725170</v>
      </c>
      <c r="Z42" s="13" t="s">
        <v>11</v>
      </c>
      <c r="AA42" s="10" t="s">
        <v>3819</v>
      </c>
    </row>
    <row r="43" spans="1:27" ht="80.099999999999994" customHeight="1" x14ac:dyDescent="0.25">
      <c r="A43" s="28">
        <f t="shared" si="12"/>
        <v>39</v>
      </c>
      <c r="B43" s="9">
        <f t="shared" si="12"/>
        <v>6</v>
      </c>
      <c r="C43" s="11" t="s">
        <v>216</v>
      </c>
      <c r="D43" s="13" t="s">
        <v>250</v>
      </c>
      <c r="E43" s="11" t="s">
        <v>251</v>
      </c>
      <c r="F43" s="11" t="s">
        <v>3843</v>
      </c>
      <c r="G43" s="11" t="s">
        <v>272</v>
      </c>
      <c r="H43" s="11" t="s">
        <v>3844</v>
      </c>
      <c r="I43" s="11" t="s">
        <v>3845</v>
      </c>
      <c r="J43" s="9" t="s">
        <v>3846</v>
      </c>
      <c r="K43" s="11" t="str">
        <f t="shared" si="11"/>
        <v>killiI smail</v>
      </c>
      <c r="L43" s="6" t="s">
        <v>3847</v>
      </c>
      <c r="M43" s="6" t="s">
        <v>3848</v>
      </c>
      <c r="N43" s="6">
        <v>14</v>
      </c>
      <c r="O43" s="6">
        <v>10</v>
      </c>
      <c r="P43" s="6">
        <v>966893</v>
      </c>
      <c r="Q43" s="12">
        <v>44420</v>
      </c>
      <c r="R43" s="6">
        <v>1835</v>
      </c>
      <c r="S43" s="11" t="s">
        <v>3817</v>
      </c>
      <c r="T43" s="34">
        <v>44510</v>
      </c>
      <c r="U43" s="11" t="s">
        <v>3818</v>
      </c>
      <c r="V43" s="11" t="s">
        <v>1286</v>
      </c>
      <c r="W43" s="164">
        <v>950215</v>
      </c>
      <c r="X43" s="34">
        <v>44682</v>
      </c>
      <c r="Y43" s="6">
        <v>725170</v>
      </c>
      <c r="Z43" s="13" t="s">
        <v>11</v>
      </c>
      <c r="AA43" s="10" t="s">
        <v>3819</v>
      </c>
    </row>
    <row r="44" spans="1:27" ht="80.099999999999994" customHeight="1" x14ac:dyDescent="0.25">
      <c r="A44" s="28">
        <f t="shared" si="12"/>
        <v>40</v>
      </c>
      <c r="B44" s="9">
        <f t="shared" si="12"/>
        <v>7</v>
      </c>
      <c r="C44" s="11" t="s">
        <v>216</v>
      </c>
      <c r="D44" s="13" t="s">
        <v>250</v>
      </c>
      <c r="E44" s="11" t="s">
        <v>251</v>
      </c>
      <c r="F44" s="11" t="s">
        <v>3812</v>
      </c>
      <c r="G44" s="11" t="s">
        <v>272</v>
      </c>
      <c r="H44" s="11" t="s">
        <v>3849</v>
      </c>
      <c r="I44" s="11" t="s">
        <v>3850</v>
      </c>
      <c r="J44" s="14" t="s">
        <v>3851</v>
      </c>
      <c r="K44" s="11" t="str">
        <f t="shared" si="11"/>
        <v>Toba Sarbesd</v>
      </c>
      <c r="L44" s="6" t="s">
        <v>3852</v>
      </c>
      <c r="M44" s="6" t="s">
        <v>3853</v>
      </c>
      <c r="N44" s="6">
        <v>15</v>
      </c>
      <c r="O44" s="6">
        <v>11</v>
      </c>
      <c r="P44" s="6">
        <v>966893</v>
      </c>
      <c r="Q44" s="12">
        <v>44420</v>
      </c>
      <c r="R44" s="6">
        <v>1835</v>
      </c>
      <c r="S44" s="11" t="s">
        <v>3817</v>
      </c>
      <c r="T44" s="34">
        <v>44510</v>
      </c>
      <c r="U44" s="11" t="s">
        <v>3818</v>
      </c>
      <c r="V44" s="11" t="s">
        <v>1286</v>
      </c>
      <c r="W44" s="164">
        <v>966893</v>
      </c>
      <c r="X44" s="34">
        <v>44682</v>
      </c>
      <c r="Y44" s="6">
        <v>725170</v>
      </c>
      <c r="Z44" s="13" t="s">
        <v>11</v>
      </c>
      <c r="AA44" s="10" t="s">
        <v>3819</v>
      </c>
    </row>
    <row r="45" spans="1:27" ht="80.099999999999994" customHeight="1" x14ac:dyDescent="0.25">
      <c r="A45" s="28">
        <f t="shared" si="12"/>
        <v>41</v>
      </c>
      <c r="B45" s="9">
        <f t="shared" si="12"/>
        <v>8</v>
      </c>
      <c r="C45" s="11" t="s">
        <v>216</v>
      </c>
      <c r="D45" s="13" t="s">
        <v>250</v>
      </c>
      <c r="E45" s="11" t="s">
        <v>251</v>
      </c>
      <c r="F45" s="11" t="s">
        <v>3820</v>
      </c>
      <c r="G45" s="11" t="s">
        <v>272</v>
      </c>
      <c r="H45" s="11" t="s">
        <v>3854</v>
      </c>
      <c r="I45" s="11" t="s">
        <v>3855</v>
      </c>
      <c r="J45" s="9" t="s">
        <v>3856</v>
      </c>
      <c r="K45" s="11" t="str">
        <f t="shared" si="11"/>
        <v>Killa Malak Saleh Gull</v>
      </c>
      <c r="L45" s="6" t="s">
        <v>3857</v>
      </c>
      <c r="M45" s="6" t="s">
        <v>3858</v>
      </c>
      <c r="N45" s="6">
        <v>16</v>
      </c>
      <c r="O45" s="6">
        <v>11</v>
      </c>
      <c r="P45" s="6">
        <v>966893</v>
      </c>
      <c r="Q45" s="12">
        <v>44420</v>
      </c>
      <c r="R45" s="6">
        <v>1835</v>
      </c>
      <c r="S45" s="11" t="s">
        <v>3817</v>
      </c>
      <c r="T45" s="34">
        <v>44510</v>
      </c>
      <c r="U45" s="11" t="s">
        <v>3818</v>
      </c>
      <c r="V45" s="11" t="s">
        <v>1286</v>
      </c>
      <c r="W45" s="164">
        <v>952774</v>
      </c>
      <c r="X45" s="34">
        <v>44682</v>
      </c>
      <c r="Y45" s="6">
        <v>725170</v>
      </c>
      <c r="Z45" s="13" t="s">
        <v>11</v>
      </c>
      <c r="AA45" s="10" t="s">
        <v>3819</v>
      </c>
    </row>
    <row r="46" spans="1:27" ht="80.099999999999994" customHeight="1" x14ac:dyDescent="0.25">
      <c r="A46" s="28">
        <f t="shared" si="12"/>
        <v>42</v>
      </c>
      <c r="B46" s="9">
        <f t="shared" si="12"/>
        <v>9</v>
      </c>
      <c r="C46" s="11" t="s">
        <v>216</v>
      </c>
      <c r="D46" s="13" t="s">
        <v>250</v>
      </c>
      <c r="E46" s="11" t="s">
        <v>251</v>
      </c>
      <c r="F46" s="11" t="s">
        <v>3843</v>
      </c>
      <c r="G46" s="11" t="s">
        <v>272</v>
      </c>
      <c r="H46" s="11" t="s">
        <v>3545</v>
      </c>
      <c r="I46" s="11" t="s">
        <v>3859</v>
      </c>
      <c r="J46" s="9" t="s">
        <v>3860</v>
      </c>
      <c r="K46" s="11" t="str">
        <f t="shared" si="11"/>
        <v>killiI smail</v>
      </c>
      <c r="L46" s="6" t="s">
        <v>3861</v>
      </c>
      <c r="M46" s="6" t="s">
        <v>3862</v>
      </c>
      <c r="N46" s="6">
        <v>10</v>
      </c>
      <c r="O46" s="6">
        <v>10</v>
      </c>
      <c r="P46" s="6">
        <v>966893</v>
      </c>
      <c r="Q46" s="12">
        <v>44420</v>
      </c>
      <c r="R46" s="6">
        <v>1835</v>
      </c>
      <c r="S46" s="11" t="s">
        <v>3817</v>
      </c>
      <c r="T46" s="34">
        <v>44510</v>
      </c>
      <c r="U46" s="11" t="s">
        <v>3818</v>
      </c>
      <c r="V46" s="11" t="s">
        <v>1286</v>
      </c>
      <c r="W46" s="164">
        <v>961774</v>
      </c>
      <c r="X46" s="34">
        <v>44682</v>
      </c>
      <c r="Y46" s="6">
        <v>725170</v>
      </c>
      <c r="Z46" s="13" t="s">
        <v>11</v>
      </c>
      <c r="AA46" s="10" t="s">
        <v>3819</v>
      </c>
    </row>
    <row r="47" spans="1:27" ht="80.099999999999994" customHeight="1" x14ac:dyDescent="0.25">
      <c r="A47" s="28">
        <f t="shared" si="12"/>
        <v>43</v>
      </c>
      <c r="B47" s="9">
        <f t="shared" si="12"/>
        <v>10</v>
      </c>
      <c r="C47" s="11" t="s">
        <v>216</v>
      </c>
      <c r="D47" s="13" t="s">
        <v>250</v>
      </c>
      <c r="E47" s="11" t="s">
        <v>251</v>
      </c>
      <c r="F47" s="11" t="s">
        <v>3863</v>
      </c>
      <c r="G47" s="11" t="s">
        <v>272</v>
      </c>
      <c r="H47" s="11" t="s">
        <v>2490</v>
      </c>
      <c r="I47" s="11" t="s">
        <v>3864</v>
      </c>
      <c r="J47" s="9" t="s">
        <v>3865</v>
      </c>
      <c r="K47" s="11" t="str">
        <f t="shared" si="11"/>
        <v>Shngee Dobndi</v>
      </c>
      <c r="L47" s="6" t="s">
        <v>3866</v>
      </c>
      <c r="M47" s="6" t="s">
        <v>3867</v>
      </c>
      <c r="N47" s="6">
        <v>14</v>
      </c>
      <c r="O47" s="6">
        <v>11</v>
      </c>
      <c r="P47" s="6">
        <v>966893</v>
      </c>
      <c r="Q47" s="12">
        <v>44420</v>
      </c>
      <c r="R47" s="6">
        <v>1835</v>
      </c>
      <c r="S47" s="11" t="s">
        <v>3817</v>
      </c>
      <c r="T47" s="34">
        <v>44510</v>
      </c>
      <c r="U47" s="11" t="s">
        <v>3818</v>
      </c>
      <c r="V47" s="11" t="s">
        <v>1286</v>
      </c>
      <c r="W47" s="164">
        <v>959215</v>
      </c>
      <c r="X47" s="34">
        <v>44682</v>
      </c>
      <c r="Y47" s="6">
        <v>725170</v>
      </c>
      <c r="Z47" s="13" t="s">
        <v>11</v>
      </c>
      <c r="AA47" s="10" t="s">
        <v>3819</v>
      </c>
    </row>
    <row r="48" spans="1:27" ht="80.099999999999994" customHeight="1" x14ac:dyDescent="0.25">
      <c r="A48" s="28">
        <f t="shared" si="12"/>
        <v>44</v>
      </c>
      <c r="B48" s="9">
        <f t="shared" si="12"/>
        <v>11</v>
      </c>
      <c r="C48" s="11" t="s">
        <v>216</v>
      </c>
      <c r="D48" s="13" t="s">
        <v>250</v>
      </c>
      <c r="E48" s="11" t="s">
        <v>251</v>
      </c>
      <c r="F48" s="11" t="s">
        <v>3868</v>
      </c>
      <c r="G48" s="11" t="s">
        <v>272</v>
      </c>
      <c r="H48" s="11" t="s">
        <v>3869</v>
      </c>
      <c r="I48" s="11" t="s">
        <v>3870</v>
      </c>
      <c r="J48" s="9" t="s">
        <v>3871</v>
      </c>
      <c r="K48" s="11" t="str">
        <f t="shared" si="11"/>
        <v>Killi Lakar Toba</v>
      </c>
      <c r="L48" s="6" t="s">
        <v>3872</v>
      </c>
      <c r="M48" s="6" t="s">
        <v>3873</v>
      </c>
      <c r="N48" s="6">
        <v>16</v>
      </c>
      <c r="O48" s="6">
        <v>10</v>
      </c>
      <c r="P48" s="6">
        <v>966893</v>
      </c>
      <c r="Q48" s="12">
        <v>44420</v>
      </c>
      <c r="R48" s="6">
        <v>1835</v>
      </c>
      <c r="S48" s="11" t="s">
        <v>3817</v>
      </c>
      <c r="T48" s="34">
        <v>44510</v>
      </c>
      <c r="U48" s="11" t="s">
        <v>3818</v>
      </c>
      <c r="V48" s="11" t="s">
        <v>1286</v>
      </c>
      <c r="W48" s="164">
        <v>948931</v>
      </c>
      <c r="X48" s="34">
        <v>44682</v>
      </c>
      <c r="Y48" s="6">
        <v>725170</v>
      </c>
      <c r="Z48" s="13" t="s">
        <v>11</v>
      </c>
      <c r="AA48" s="10" t="s">
        <v>3819</v>
      </c>
    </row>
    <row r="49" spans="1:27" ht="80.099999999999994" customHeight="1" x14ac:dyDescent="0.25">
      <c r="A49" s="28">
        <f t="shared" ref="A49:A55" si="13">A48+1</f>
        <v>45</v>
      </c>
      <c r="B49" s="9">
        <v>1</v>
      </c>
      <c r="C49" s="9" t="s">
        <v>7742</v>
      </c>
      <c r="D49" s="10" t="s">
        <v>7743</v>
      </c>
      <c r="E49" s="9" t="s">
        <v>3932</v>
      </c>
      <c r="F49" s="9" t="s">
        <v>7744</v>
      </c>
      <c r="G49" s="9" t="s">
        <v>7745</v>
      </c>
      <c r="H49" s="9" t="s">
        <v>2807</v>
      </c>
      <c r="I49" s="9" t="s">
        <v>7746</v>
      </c>
      <c r="J49" s="9">
        <v>3337866950</v>
      </c>
      <c r="K49" s="9" t="s">
        <v>7744</v>
      </c>
      <c r="L49" s="28">
        <v>30.611999999999998</v>
      </c>
      <c r="M49" s="28">
        <v>67.820599999999999</v>
      </c>
      <c r="N49" s="9">
        <v>14</v>
      </c>
      <c r="O49" s="28">
        <v>6</v>
      </c>
      <c r="P49" s="9">
        <v>966893</v>
      </c>
      <c r="Q49" s="28" t="s">
        <v>7747</v>
      </c>
      <c r="R49" s="85">
        <f>(120*115*4.5)/35.315</f>
        <v>1758.4595780829677</v>
      </c>
      <c r="S49" s="28" t="s">
        <v>7748</v>
      </c>
      <c r="T49" s="9" t="s">
        <v>7749</v>
      </c>
      <c r="U49" s="35">
        <v>45028</v>
      </c>
      <c r="V49" s="28" t="s">
        <v>7060</v>
      </c>
      <c r="W49" s="9">
        <v>861770</v>
      </c>
      <c r="X49" s="35" t="s">
        <v>7060</v>
      </c>
      <c r="Y49" s="6">
        <v>725169</v>
      </c>
      <c r="Z49" s="10" t="s">
        <v>239</v>
      </c>
      <c r="AA49" s="10"/>
    </row>
    <row r="50" spans="1:27" ht="80.099999999999994" customHeight="1" x14ac:dyDescent="0.25">
      <c r="A50" s="28">
        <f t="shared" si="13"/>
        <v>46</v>
      </c>
      <c r="B50" s="9">
        <v>1</v>
      </c>
      <c r="C50" s="11" t="s">
        <v>109</v>
      </c>
      <c r="D50" s="13" t="s">
        <v>1</v>
      </c>
      <c r="E50" s="11" t="s">
        <v>1</v>
      </c>
      <c r="F50" s="9" t="s">
        <v>2109</v>
      </c>
      <c r="G50" s="9" t="s">
        <v>2109</v>
      </c>
      <c r="H50" s="11" t="s">
        <v>57</v>
      </c>
      <c r="I50" s="28" t="s">
        <v>2110</v>
      </c>
      <c r="J50" s="28" t="s">
        <v>2111</v>
      </c>
      <c r="K50" s="9" t="s">
        <v>2386</v>
      </c>
      <c r="L50" s="14">
        <v>29.361270000000001</v>
      </c>
      <c r="M50" s="14">
        <v>65.903046000000003</v>
      </c>
      <c r="N50" s="6">
        <v>14</v>
      </c>
      <c r="O50" s="6">
        <v>5</v>
      </c>
      <c r="P50" s="6">
        <v>966893</v>
      </c>
      <c r="Q50" s="6" t="s">
        <v>1486</v>
      </c>
      <c r="R50" s="6">
        <v>1835</v>
      </c>
      <c r="S50" s="11" t="s">
        <v>2073</v>
      </c>
      <c r="T50" s="6" t="s">
        <v>1487</v>
      </c>
      <c r="U50" s="11" t="s">
        <v>1488</v>
      </c>
      <c r="V50" s="6" t="s">
        <v>933</v>
      </c>
      <c r="W50" s="6">
        <v>966893</v>
      </c>
      <c r="X50" s="12" t="s">
        <v>2112</v>
      </c>
      <c r="Y50" s="6">
        <v>725170</v>
      </c>
      <c r="Z50" s="13" t="s">
        <v>117</v>
      </c>
      <c r="AA50" s="9" t="s">
        <v>1471</v>
      </c>
    </row>
    <row r="51" spans="1:27" ht="80.099999999999994" customHeight="1" x14ac:dyDescent="0.25">
      <c r="A51" s="28">
        <f t="shared" si="13"/>
        <v>47</v>
      </c>
      <c r="B51" s="9">
        <f>B50+1</f>
        <v>2</v>
      </c>
      <c r="C51" s="11" t="s">
        <v>109</v>
      </c>
      <c r="D51" s="13" t="s">
        <v>1</v>
      </c>
      <c r="E51" s="11" t="s">
        <v>1</v>
      </c>
      <c r="F51" s="9" t="s">
        <v>2</v>
      </c>
      <c r="G51" s="9" t="s">
        <v>2</v>
      </c>
      <c r="H51" s="9" t="s">
        <v>2385</v>
      </c>
      <c r="I51" s="28" t="s">
        <v>36</v>
      </c>
      <c r="J51" s="28" t="s">
        <v>2113</v>
      </c>
      <c r="K51" s="9" t="s">
        <v>2</v>
      </c>
      <c r="L51" s="28">
        <v>29.1341939</v>
      </c>
      <c r="M51" s="28">
        <v>65.462947</v>
      </c>
      <c r="N51" s="9">
        <v>15</v>
      </c>
      <c r="O51" s="9">
        <v>6</v>
      </c>
      <c r="P51" s="6">
        <v>966893</v>
      </c>
      <c r="Q51" s="6" t="s">
        <v>1486</v>
      </c>
      <c r="R51" s="6">
        <v>1835</v>
      </c>
      <c r="S51" s="11" t="s">
        <v>2073</v>
      </c>
      <c r="T51" s="6" t="s">
        <v>1487</v>
      </c>
      <c r="U51" s="11" t="s">
        <v>1488</v>
      </c>
      <c r="V51" s="6" t="s">
        <v>933</v>
      </c>
      <c r="W51" s="6">
        <v>966893</v>
      </c>
      <c r="X51" s="12" t="s">
        <v>2112</v>
      </c>
      <c r="Y51" s="6">
        <v>725170</v>
      </c>
      <c r="Z51" s="13" t="s">
        <v>117</v>
      </c>
      <c r="AA51" s="9" t="s">
        <v>1471</v>
      </c>
    </row>
    <row r="52" spans="1:27" ht="80.099999999999994" customHeight="1" x14ac:dyDescent="0.25">
      <c r="A52" s="28">
        <f t="shared" si="13"/>
        <v>48</v>
      </c>
      <c r="B52" s="9">
        <f>B51+1</f>
        <v>3</v>
      </c>
      <c r="C52" s="11" t="s">
        <v>109</v>
      </c>
      <c r="D52" s="13" t="s">
        <v>1</v>
      </c>
      <c r="E52" s="11" t="s">
        <v>1</v>
      </c>
      <c r="F52" s="28" t="s">
        <v>49</v>
      </c>
      <c r="G52" s="28" t="s">
        <v>49</v>
      </c>
      <c r="H52" s="9" t="s">
        <v>999</v>
      </c>
      <c r="I52" s="28" t="s">
        <v>2114</v>
      </c>
      <c r="J52" s="28" t="s">
        <v>2115</v>
      </c>
      <c r="K52" s="28" t="s">
        <v>49</v>
      </c>
      <c r="L52" s="28">
        <v>29.3400544</v>
      </c>
      <c r="M52" s="28">
        <v>65.584029999999998</v>
      </c>
      <c r="N52" s="9">
        <v>12</v>
      </c>
      <c r="O52" s="9">
        <v>5</v>
      </c>
      <c r="P52" s="6">
        <v>966893</v>
      </c>
      <c r="Q52" s="6" t="s">
        <v>1486</v>
      </c>
      <c r="R52" s="6">
        <v>1835</v>
      </c>
      <c r="S52" s="11" t="s">
        <v>2073</v>
      </c>
      <c r="T52" s="6" t="s">
        <v>1487</v>
      </c>
      <c r="U52" s="11" t="s">
        <v>1502</v>
      </c>
      <c r="V52" s="6" t="s">
        <v>933</v>
      </c>
      <c r="W52" s="6">
        <v>957893</v>
      </c>
      <c r="X52" s="12" t="s">
        <v>2112</v>
      </c>
      <c r="Y52" s="6">
        <v>725170</v>
      </c>
      <c r="Z52" s="13" t="s">
        <v>117</v>
      </c>
      <c r="AA52" s="9" t="s">
        <v>1471</v>
      </c>
    </row>
    <row r="53" spans="1:27" ht="80.099999999999994" customHeight="1" x14ac:dyDescent="0.25">
      <c r="A53" s="28">
        <f t="shared" si="13"/>
        <v>49</v>
      </c>
      <c r="B53" s="9">
        <v>1</v>
      </c>
      <c r="C53" s="6" t="s">
        <v>103</v>
      </c>
      <c r="D53" s="13" t="s">
        <v>1</v>
      </c>
      <c r="E53" s="11" t="s">
        <v>1</v>
      </c>
      <c r="F53" s="11" t="s">
        <v>2116</v>
      </c>
      <c r="G53" s="11" t="s">
        <v>38</v>
      </c>
      <c r="H53" s="11" t="s">
        <v>2117</v>
      </c>
      <c r="I53" s="11" t="s">
        <v>2118</v>
      </c>
      <c r="J53" s="9">
        <v>3448238531</v>
      </c>
      <c r="K53" s="11" t="s">
        <v>2116</v>
      </c>
      <c r="L53" s="6">
        <v>29.546834</v>
      </c>
      <c r="M53" s="6">
        <v>65.711661000000007</v>
      </c>
      <c r="N53" s="6">
        <v>14</v>
      </c>
      <c r="O53" s="6">
        <v>8</v>
      </c>
      <c r="P53" s="6">
        <v>966893</v>
      </c>
      <c r="Q53" s="11" t="s">
        <v>1494</v>
      </c>
      <c r="R53" s="6">
        <v>1835</v>
      </c>
      <c r="S53" s="11" t="s">
        <v>2073</v>
      </c>
      <c r="T53" s="6" t="s">
        <v>1469</v>
      </c>
      <c r="U53" s="6" t="s">
        <v>1470</v>
      </c>
      <c r="V53" s="6" t="s">
        <v>1275</v>
      </c>
      <c r="W53" s="6">
        <v>966893</v>
      </c>
      <c r="X53" s="11">
        <v>44410</v>
      </c>
      <c r="Y53" s="6">
        <v>725170</v>
      </c>
      <c r="Z53" s="13" t="s">
        <v>107</v>
      </c>
      <c r="AA53" s="9" t="s">
        <v>1471</v>
      </c>
    </row>
    <row r="54" spans="1:27" ht="80.099999999999994" customHeight="1" x14ac:dyDescent="0.25">
      <c r="A54" s="28">
        <f t="shared" si="13"/>
        <v>50</v>
      </c>
      <c r="B54" s="9">
        <f>B53+1</f>
        <v>2</v>
      </c>
      <c r="C54" s="6" t="s">
        <v>103</v>
      </c>
      <c r="D54" s="13" t="s">
        <v>1</v>
      </c>
      <c r="E54" s="11" t="s">
        <v>1</v>
      </c>
      <c r="F54" s="11" t="s">
        <v>2391</v>
      </c>
      <c r="G54" s="11" t="s">
        <v>38</v>
      </c>
      <c r="H54" s="9" t="s">
        <v>39</v>
      </c>
      <c r="I54" s="9" t="s">
        <v>40</v>
      </c>
      <c r="J54" s="9">
        <v>3448020820</v>
      </c>
      <c r="K54" s="11" t="s">
        <v>2391</v>
      </c>
      <c r="L54" s="6">
        <v>29.3854215</v>
      </c>
      <c r="M54" s="6">
        <v>65.493881900000005</v>
      </c>
      <c r="N54" s="6">
        <v>16</v>
      </c>
      <c r="O54" s="6">
        <v>11</v>
      </c>
      <c r="P54" s="6">
        <v>966893</v>
      </c>
      <c r="Q54" s="11" t="s">
        <v>1494</v>
      </c>
      <c r="R54" s="6">
        <v>1835</v>
      </c>
      <c r="S54" s="11" t="s">
        <v>2073</v>
      </c>
      <c r="T54" s="6" t="s">
        <v>1469</v>
      </c>
      <c r="U54" s="6" t="s">
        <v>1470</v>
      </c>
      <c r="V54" s="6" t="s">
        <v>1275</v>
      </c>
      <c r="W54" s="6">
        <v>966893</v>
      </c>
      <c r="X54" s="11">
        <v>44410</v>
      </c>
      <c r="Y54" s="6">
        <v>725170</v>
      </c>
      <c r="Z54" s="13" t="s">
        <v>107</v>
      </c>
      <c r="AA54" s="9" t="s">
        <v>1471</v>
      </c>
    </row>
    <row r="55" spans="1:27" ht="80.099999999999994" customHeight="1" x14ac:dyDescent="0.25">
      <c r="A55" s="28">
        <f t="shared" si="13"/>
        <v>51</v>
      </c>
      <c r="B55" s="9">
        <v>1</v>
      </c>
      <c r="C55" s="6" t="s">
        <v>216</v>
      </c>
      <c r="D55" s="10" t="s">
        <v>1519</v>
      </c>
      <c r="E55" s="9" t="s">
        <v>1553</v>
      </c>
      <c r="F55" s="9" t="s">
        <v>1553</v>
      </c>
      <c r="G55" s="9" t="s">
        <v>2142</v>
      </c>
      <c r="H55" s="9" t="s">
        <v>2143</v>
      </c>
      <c r="I55" s="9" t="s">
        <v>2144</v>
      </c>
      <c r="J55" s="9" t="s">
        <v>2145</v>
      </c>
      <c r="K55" s="9" t="s">
        <v>1553</v>
      </c>
      <c r="L55" s="9">
        <v>30.763086000000001</v>
      </c>
      <c r="M55" s="9">
        <v>67.147711000000001</v>
      </c>
      <c r="N55" s="9">
        <v>14</v>
      </c>
      <c r="O55" s="9">
        <v>10</v>
      </c>
      <c r="P55" s="6">
        <v>966893</v>
      </c>
      <c r="Q55" s="34">
        <v>44775</v>
      </c>
      <c r="R55" s="6">
        <v>1835</v>
      </c>
      <c r="S55" s="11" t="s">
        <v>2073</v>
      </c>
      <c r="T55" s="35">
        <v>44569</v>
      </c>
      <c r="U55" s="35">
        <v>44601</v>
      </c>
      <c r="V55" s="6" t="s">
        <v>2016</v>
      </c>
      <c r="W55" s="6">
        <v>952774</v>
      </c>
      <c r="X55" s="35">
        <v>44693</v>
      </c>
      <c r="Y55" s="6">
        <v>725170</v>
      </c>
      <c r="Z55" s="5" t="s">
        <v>11</v>
      </c>
      <c r="AA55" s="9" t="s">
        <v>3319</v>
      </c>
    </row>
    <row r="56" spans="1:27" ht="80.099999999999994" customHeight="1" x14ac:dyDescent="0.25">
      <c r="A56" s="28">
        <f t="shared" ref="A56:B63" si="14">A55+1</f>
        <v>52</v>
      </c>
      <c r="B56" s="9">
        <f>B55+1</f>
        <v>2</v>
      </c>
      <c r="C56" s="9" t="s">
        <v>216</v>
      </c>
      <c r="D56" s="10" t="s">
        <v>2120</v>
      </c>
      <c r="E56" s="9" t="s">
        <v>2121</v>
      </c>
      <c r="F56" s="9" t="s">
        <v>2122</v>
      </c>
      <c r="G56" s="64" t="s">
        <v>2123</v>
      </c>
      <c r="H56" s="28" t="s">
        <v>2124</v>
      </c>
      <c r="I56" s="9" t="s">
        <v>2125</v>
      </c>
      <c r="J56" s="9">
        <v>3150002394</v>
      </c>
      <c r="K56" s="9" t="s">
        <v>2126</v>
      </c>
      <c r="L56" s="28">
        <v>30.754145000000001</v>
      </c>
      <c r="M56" s="28">
        <v>67.152011299999998</v>
      </c>
      <c r="N56" s="9">
        <v>10</v>
      </c>
      <c r="O56" s="28">
        <v>10</v>
      </c>
      <c r="P56" s="9">
        <v>966893</v>
      </c>
      <c r="Q56" s="34">
        <v>44775</v>
      </c>
      <c r="R56" s="9">
        <v>1835</v>
      </c>
      <c r="S56" s="9" t="s">
        <v>2073</v>
      </c>
      <c r="T56" s="35">
        <v>44569</v>
      </c>
      <c r="U56" s="35">
        <v>44601</v>
      </c>
      <c r="V56" s="34" t="s">
        <v>2127</v>
      </c>
      <c r="W56" s="9">
        <v>950215</v>
      </c>
      <c r="X56" s="35">
        <v>44693</v>
      </c>
      <c r="Y56" s="6">
        <v>725170</v>
      </c>
      <c r="Z56" s="5" t="s">
        <v>11</v>
      </c>
      <c r="AA56" s="9" t="s">
        <v>3319</v>
      </c>
    </row>
    <row r="57" spans="1:27" ht="80.099999999999994" customHeight="1" x14ac:dyDescent="0.25">
      <c r="A57" s="28">
        <f t="shared" si="14"/>
        <v>53</v>
      </c>
      <c r="B57" s="9">
        <f t="shared" si="14"/>
        <v>3</v>
      </c>
      <c r="C57" s="9" t="s">
        <v>216</v>
      </c>
      <c r="D57" s="10" t="s">
        <v>2120</v>
      </c>
      <c r="E57" s="9" t="s">
        <v>2128</v>
      </c>
      <c r="F57" s="9" t="s">
        <v>2129</v>
      </c>
      <c r="G57" s="64" t="s">
        <v>2130</v>
      </c>
      <c r="H57" s="28" t="s">
        <v>2131</v>
      </c>
      <c r="I57" s="9" t="s">
        <v>2132</v>
      </c>
      <c r="J57" s="9">
        <v>3341832464</v>
      </c>
      <c r="K57" s="9" t="s">
        <v>1531</v>
      </c>
      <c r="L57" s="28">
        <v>30.751593</v>
      </c>
      <c r="M57" s="28" t="s">
        <v>7988</v>
      </c>
      <c r="N57" s="9">
        <v>12</v>
      </c>
      <c r="O57" s="28">
        <v>12</v>
      </c>
      <c r="P57" s="9">
        <v>966893</v>
      </c>
      <c r="Q57" s="34">
        <v>44775</v>
      </c>
      <c r="R57" s="9">
        <v>1835</v>
      </c>
      <c r="S57" s="9" t="s">
        <v>2073</v>
      </c>
      <c r="T57" s="35">
        <v>44569</v>
      </c>
      <c r="U57" s="35">
        <v>44601</v>
      </c>
      <c r="V57" s="34" t="s">
        <v>2133</v>
      </c>
      <c r="W57" s="9">
        <v>950215</v>
      </c>
      <c r="X57" s="35">
        <v>44693</v>
      </c>
      <c r="Y57" s="6">
        <v>725170</v>
      </c>
      <c r="Z57" s="5" t="s">
        <v>11</v>
      </c>
      <c r="AA57" s="9" t="s">
        <v>3319</v>
      </c>
    </row>
    <row r="58" spans="1:27" ht="80.099999999999994" customHeight="1" x14ac:dyDescent="0.25">
      <c r="A58" s="28">
        <f t="shared" si="14"/>
        <v>54</v>
      </c>
      <c r="B58" s="9">
        <f t="shared" si="14"/>
        <v>4</v>
      </c>
      <c r="C58" s="9" t="s">
        <v>216</v>
      </c>
      <c r="D58" s="10" t="s">
        <v>2120</v>
      </c>
      <c r="E58" s="9" t="s">
        <v>2120</v>
      </c>
      <c r="F58" s="9" t="s">
        <v>2134</v>
      </c>
      <c r="G58" s="64" t="s">
        <v>1856</v>
      </c>
      <c r="H58" s="28" t="s">
        <v>2135</v>
      </c>
      <c r="I58" s="9" t="s">
        <v>2136</v>
      </c>
      <c r="J58" s="9">
        <v>3333728488</v>
      </c>
      <c r="K58" s="9" t="s">
        <v>1856</v>
      </c>
      <c r="L58" s="28">
        <v>30.754059999999999</v>
      </c>
      <c r="M58" s="28">
        <v>30.427569999999999</v>
      </c>
      <c r="N58" s="9">
        <v>17</v>
      </c>
      <c r="O58" s="28">
        <v>15</v>
      </c>
      <c r="P58" s="9">
        <v>966893</v>
      </c>
      <c r="Q58" s="34">
        <v>44775</v>
      </c>
      <c r="R58" s="9">
        <v>1835</v>
      </c>
      <c r="S58" s="9" t="s">
        <v>2073</v>
      </c>
      <c r="T58" s="35">
        <v>44569</v>
      </c>
      <c r="U58" s="35">
        <v>44601</v>
      </c>
      <c r="V58" s="34">
        <v>44696</v>
      </c>
      <c r="W58" s="9">
        <v>945096</v>
      </c>
      <c r="X58" s="35">
        <v>44693</v>
      </c>
      <c r="Y58" s="6">
        <v>725170</v>
      </c>
      <c r="Z58" s="5" t="s">
        <v>11</v>
      </c>
      <c r="AA58" s="9" t="s">
        <v>3319</v>
      </c>
    </row>
    <row r="59" spans="1:27" ht="80.099999999999994" customHeight="1" x14ac:dyDescent="0.25">
      <c r="A59" s="28">
        <f t="shared" si="14"/>
        <v>55</v>
      </c>
      <c r="B59" s="9">
        <f t="shared" si="14"/>
        <v>5</v>
      </c>
      <c r="C59" s="9" t="s">
        <v>216</v>
      </c>
      <c r="D59" s="10" t="s">
        <v>2120</v>
      </c>
      <c r="E59" s="9" t="s">
        <v>2120</v>
      </c>
      <c r="F59" s="9" t="s">
        <v>2134</v>
      </c>
      <c r="G59" s="64" t="s">
        <v>1856</v>
      </c>
      <c r="H59" s="28" t="s">
        <v>2137</v>
      </c>
      <c r="I59" s="9" t="s">
        <v>2138</v>
      </c>
      <c r="J59" s="9">
        <v>3003902799</v>
      </c>
      <c r="K59" s="9" t="s">
        <v>1856</v>
      </c>
      <c r="L59" s="28">
        <v>30.815818</v>
      </c>
      <c r="M59" s="28">
        <v>67.304277999999996</v>
      </c>
      <c r="N59" s="9">
        <v>20</v>
      </c>
      <c r="O59" s="28">
        <v>18</v>
      </c>
      <c r="P59" s="9">
        <v>966893</v>
      </c>
      <c r="Q59" s="34">
        <v>44775</v>
      </c>
      <c r="R59" s="9">
        <v>1835</v>
      </c>
      <c r="S59" s="9" t="s">
        <v>2073</v>
      </c>
      <c r="T59" s="35">
        <v>44569</v>
      </c>
      <c r="U59" s="35">
        <v>44601</v>
      </c>
      <c r="V59" s="34">
        <v>44697</v>
      </c>
      <c r="W59" s="9">
        <v>957893</v>
      </c>
      <c r="X59" s="35">
        <v>44693</v>
      </c>
      <c r="Y59" s="6">
        <v>725170</v>
      </c>
      <c r="Z59" s="5" t="s">
        <v>11</v>
      </c>
      <c r="AA59" s="9" t="s">
        <v>3319</v>
      </c>
    </row>
    <row r="60" spans="1:27" ht="80.099999999999994" customHeight="1" x14ac:dyDescent="0.25">
      <c r="A60" s="28">
        <f t="shared" si="14"/>
        <v>56</v>
      </c>
      <c r="B60" s="9">
        <f t="shared" si="14"/>
        <v>6</v>
      </c>
      <c r="C60" s="9" t="s">
        <v>216</v>
      </c>
      <c r="D60" s="10" t="s">
        <v>2120</v>
      </c>
      <c r="E60" s="9" t="s">
        <v>2139</v>
      </c>
      <c r="F60" s="9" t="s">
        <v>1520</v>
      </c>
      <c r="G60" s="64" t="s">
        <v>1926</v>
      </c>
      <c r="H60" s="28" t="s">
        <v>2140</v>
      </c>
      <c r="I60" s="9" t="s">
        <v>2313</v>
      </c>
      <c r="J60" s="9">
        <v>3108279406</v>
      </c>
      <c r="K60" s="9" t="s">
        <v>2141</v>
      </c>
      <c r="L60" s="28">
        <v>30.792017000000001</v>
      </c>
      <c r="M60" s="28">
        <v>67.235489999999999</v>
      </c>
      <c r="N60" s="9">
        <v>18</v>
      </c>
      <c r="O60" s="28">
        <v>16</v>
      </c>
      <c r="P60" s="9">
        <v>966893</v>
      </c>
      <c r="Q60" s="34">
        <v>44775</v>
      </c>
      <c r="R60" s="9">
        <v>1835</v>
      </c>
      <c r="S60" s="9" t="s">
        <v>2073</v>
      </c>
      <c r="T60" s="35">
        <v>44569</v>
      </c>
      <c r="U60" s="35">
        <v>44601</v>
      </c>
      <c r="V60" s="34">
        <v>44700</v>
      </c>
      <c r="W60" s="9">
        <v>945096</v>
      </c>
      <c r="X60" s="35">
        <v>44693</v>
      </c>
      <c r="Y60" s="6">
        <v>725170</v>
      </c>
      <c r="Z60" s="5" t="s">
        <v>11</v>
      </c>
      <c r="AA60" s="9" t="s">
        <v>3319</v>
      </c>
    </row>
    <row r="61" spans="1:27" ht="80.099999999999994" customHeight="1" x14ac:dyDescent="0.25">
      <c r="A61" s="28">
        <f t="shared" si="14"/>
        <v>57</v>
      </c>
      <c r="B61" s="9">
        <f t="shared" si="14"/>
        <v>7</v>
      </c>
      <c r="C61" s="6" t="s">
        <v>216</v>
      </c>
      <c r="D61" s="10" t="s">
        <v>1519</v>
      </c>
      <c r="E61" s="9" t="s">
        <v>2146</v>
      </c>
      <c r="F61" s="9" t="s">
        <v>2147</v>
      </c>
      <c r="G61" s="9" t="s">
        <v>2146</v>
      </c>
      <c r="H61" s="9" t="s">
        <v>1665</v>
      </c>
      <c r="I61" s="9" t="s">
        <v>2322</v>
      </c>
      <c r="J61" s="9">
        <v>3016554843</v>
      </c>
      <c r="K61" s="9" t="s">
        <v>2336</v>
      </c>
      <c r="L61" s="9">
        <v>30.256540000000001</v>
      </c>
      <c r="M61" s="9">
        <v>69.235489999999999</v>
      </c>
      <c r="N61" s="9">
        <v>13</v>
      </c>
      <c r="O61" s="9">
        <v>8</v>
      </c>
      <c r="P61" s="6">
        <v>966893</v>
      </c>
      <c r="Q61" s="34">
        <v>44775</v>
      </c>
      <c r="R61" s="6">
        <v>1835</v>
      </c>
      <c r="S61" s="11" t="s">
        <v>2073</v>
      </c>
      <c r="T61" s="35">
        <v>44569</v>
      </c>
      <c r="U61" s="35">
        <v>44601</v>
      </c>
      <c r="V61" s="6" t="s">
        <v>2016</v>
      </c>
      <c r="W61" s="6">
        <v>952774</v>
      </c>
      <c r="X61" s="35">
        <v>44693</v>
      </c>
      <c r="Y61" s="6">
        <v>725170</v>
      </c>
      <c r="Z61" s="5" t="s">
        <v>11</v>
      </c>
      <c r="AA61" s="9" t="s">
        <v>3319</v>
      </c>
    </row>
    <row r="62" spans="1:27" ht="80.099999999999994" customHeight="1" x14ac:dyDescent="0.25">
      <c r="A62" s="28">
        <f t="shared" si="14"/>
        <v>58</v>
      </c>
      <c r="B62" s="9">
        <f t="shared" si="14"/>
        <v>8</v>
      </c>
      <c r="C62" s="6" t="s">
        <v>216</v>
      </c>
      <c r="D62" s="10" t="s">
        <v>1519</v>
      </c>
      <c r="E62" s="9" t="s">
        <v>2148</v>
      </c>
      <c r="F62" s="9" t="s">
        <v>2149</v>
      </c>
      <c r="G62" s="9" t="s">
        <v>1519</v>
      </c>
      <c r="H62" s="9" t="s">
        <v>2150</v>
      </c>
      <c r="I62" s="9" t="s">
        <v>2151</v>
      </c>
      <c r="J62" s="9" t="s">
        <v>2152</v>
      </c>
      <c r="K62" s="9" t="s">
        <v>2337</v>
      </c>
      <c r="L62" s="9">
        <v>30.760791999999999</v>
      </c>
      <c r="M62" s="9">
        <v>67.087553999999997</v>
      </c>
      <c r="N62" s="9">
        <v>10</v>
      </c>
      <c r="O62" s="9">
        <v>9</v>
      </c>
      <c r="P62" s="6">
        <v>966893</v>
      </c>
      <c r="Q62" s="34">
        <v>44775</v>
      </c>
      <c r="R62" s="6">
        <v>1835</v>
      </c>
      <c r="S62" s="11" t="s">
        <v>2073</v>
      </c>
      <c r="T62" s="35">
        <v>44569</v>
      </c>
      <c r="U62" s="35">
        <v>44601</v>
      </c>
      <c r="V62" s="6" t="s">
        <v>2016</v>
      </c>
      <c r="W62" s="6">
        <v>952774</v>
      </c>
      <c r="X62" s="35">
        <v>44693</v>
      </c>
      <c r="Y62" s="6">
        <v>725170</v>
      </c>
      <c r="Z62" s="5" t="s">
        <v>11</v>
      </c>
      <c r="AA62" s="9" t="s">
        <v>3319</v>
      </c>
    </row>
    <row r="63" spans="1:27" ht="80.099999999999994" customHeight="1" x14ac:dyDescent="0.25">
      <c r="A63" s="28">
        <f t="shared" si="14"/>
        <v>59</v>
      </c>
      <c r="B63" s="9">
        <f t="shared" si="14"/>
        <v>9</v>
      </c>
      <c r="C63" s="6" t="s">
        <v>216</v>
      </c>
      <c r="D63" s="10" t="s">
        <v>1519</v>
      </c>
      <c r="E63" s="9" t="s">
        <v>2153</v>
      </c>
      <c r="F63" s="9" t="s">
        <v>2154</v>
      </c>
      <c r="G63" s="9" t="s">
        <v>1519</v>
      </c>
      <c r="H63" s="9" t="s">
        <v>2155</v>
      </c>
      <c r="I63" s="9" t="s">
        <v>2156</v>
      </c>
      <c r="J63" s="9" t="s">
        <v>2157</v>
      </c>
      <c r="K63" s="9" t="s">
        <v>2335</v>
      </c>
      <c r="L63" s="9">
        <v>30.168793000000001</v>
      </c>
      <c r="M63" s="9">
        <v>67.080774000000005</v>
      </c>
      <c r="N63" s="9">
        <v>12</v>
      </c>
      <c r="O63" s="9">
        <v>8</v>
      </c>
      <c r="P63" s="6">
        <v>966893</v>
      </c>
      <c r="Q63" s="34">
        <v>44775</v>
      </c>
      <c r="R63" s="6">
        <v>1835</v>
      </c>
      <c r="S63" s="11" t="s">
        <v>2073</v>
      </c>
      <c r="T63" s="35">
        <v>44569</v>
      </c>
      <c r="U63" s="35">
        <v>44601</v>
      </c>
      <c r="V63" s="6" t="s">
        <v>2016</v>
      </c>
      <c r="W63" s="6">
        <v>957893</v>
      </c>
      <c r="X63" s="35">
        <v>44693</v>
      </c>
      <c r="Y63" s="6">
        <v>725170</v>
      </c>
      <c r="Z63" s="5" t="s">
        <v>11</v>
      </c>
      <c r="AA63" s="9" t="s">
        <v>3319</v>
      </c>
    </row>
    <row r="64" spans="1:27" ht="80.099999999999994" customHeight="1" x14ac:dyDescent="0.25">
      <c r="A64" s="28">
        <f>A63+1</f>
        <v>60</v>
      </c>
      <c r="B64" s="9">
        <v>1</v>
      </c>
      <c r="C64" s="9" t="s">
        <v>103</v>
      </c>
      <c r="D64" s="10" t="s">
        <v>1915</v>
      </c>
      <c r="E64" s="9" t="s">
        <v>1916</v>
      </c>
      <c r="F64" s="9" t="s">
        <v>3299</v>
      </c>
      <c r="G64" s="9" t="s">
        <v>3300</v>
      </c>
      <c r="H64" s="9" t="s">
        <v>3301</v>
      </c>
      <c r="I64" s="9" t="s">
        <v>3302</v>
      </c>
      <c r="J64" s="28">
        <v>3345437819</v>
      </c>
      <c r="K64" s="9" t="s">
        <v>3299</v>
      </c>
      <c r="L64" s="9">
        <v>30.245000000000001</v>
      </c>
      <c r="M64" s="9">
        <v>68.272739999999999</v>
      </c>
      <c r="N64" s="9">
        <v>65</v>
      </c>
      <c r="O64" s="39">
        <v>5</v>
      </c>
      <c r="P64" s="9">
        <v>966893</v>
      </c>
      <c r="Q64" s="35">
        <v>44411</v>
      </c>
      <c r="R64" s="9">
        <v>1835</v>
      </c>
      <c r="S64" s="39" t="s">
        <v>2179</v>
      </c>
      <c r="T64" s="39" t="s">
        <v>3303</v>
      </c>
      <c r="U64" s="35">
        <v>44442</v>
      </c>
      <c r="V64" s="35">
        <v>44475</v>
      </c>
      <c r="W64" s="9">
        <v>957893</v>
      </c>
      <c r="X64" s="39" t="s">
        <v>3304</v>
      </c>
      <c r="Y64" s="28">
        <v>725169.73</v>
      </c>
      <c r="Z64" s="10" t="s">
        <v>11</v>
      </c>
      <c r="AA64" s="9" t="s">
        <v>3305</v>
      </c>
    </row>
    <row r="65" spans="1:98" ht="80.099999999999994" customHeight="1" x14ac:dyDescent="0.25">
      <c r="A65" s="28">
        <f>A64+1</f>
        <v>61</v>
      </c>
      <c r="B65" s="9">
        <f>B64+1</f>
        <v>2</v>
      </c>
      <c r="C65" s="9" t="s">
        <v>103</v>
      </c>
      <c r="D65" s="10" t="s">
        <v>1915</v>
      </c>
      <c r="E65" s="9" t="s">
        <v>1916</v>
      </c>
      <c r="F65" s="9" t="s">
        <v>1917</v>
      </c>
      <c r="G65" s="9" t="s">
        <v>1917</v>
      </c>
      <c r="H65" s="9" t="s">
        <v>1110</v>
      </c>
      <c r="I65" s="9" t="s">
        <v>3306</v>
      </c>
      <c r="J65" s="28">
        <v>3342463932</v>
      </c>
      <c r="K65" s="9" t="s">
        <v>1917</v>
      </c>
      <c r="L65" s="9">
        <v>30.186489999999999</v>
      </c>
      <c r="M65" s="9">
        <v>68.316659999999999</v>
      </c>
      <c r="N65" s="9">
        <v>55</v>
      </c>
      <c r="O65" s="39">
        <v>8</v>
      </c>
      <c r="P65" s="9">
        <v>966893</v>
      </c>
      <c r="Q65" s="35">
        <v>44411</v>
      </c>
      <c r="R65" s="9">
        <v>1835</v>
      </c>
      <c r="S65" s="39" t="s">
        <v>2179</v>
      </c>
      <c r="T65" s="39" t="s">
        <v>3303</v>
      </c>
      <c r="U65" s="35">
        <v>44442</v>
      </c>
      <c r="V65" s="35">
        <v>44475</v>
      </c>
      <c r="W65" s="9">
        <v>957893</v>
      </c>
      <c r="X65" s="39" t="s">
        <v>3304</v>
      </c>
      <c r="Y65" s="28">
        <v>725169.73</v>
      </c>
      <c r="Z65" s="10" t="s">
        <v>11</v>
      </c>
      <c r="AA65" s="9" t="s">
        <v>3305</v>
      </c>
    </row>
    <row r="66" spans="1:98" ht="80.099999999999994" customHeight="1" x14ac:dyDescent="0.25">
      <c r="A66" s="28">
        <f>A65+1</f>
        <v>62</v>
      </c>
      <c r="B66" s="9">
        <v>1</v>
      </c>
      <c r="C66" s="9" t="s">
        <v>7698</v>
      </c>
      <c r="D66" s="10" t="s">
        <v>1915</v>
      </c>
      <c r="E66" s="9" t="s">
        <v>1916</v>
      </c>
      <c r="F66" s="9" t="s">
        <v>7750</v>
      </c>
      <c r="G66" s="9" t="s">
        <v>7710</v>
      </c>
      <c r="H66" s="9" t="s">
        <v>7751</v>
      </c>
      <c r="I66" s="9" t="s">
        <v>7752</v>
      </c>
      <c r="J66" s="28">
        <v>3337898466</v>
      </c>
      <c r="K66" s="9" t="s">
        <v>7750</v>
      </c>
      <c r="L66" s="142">
        <v>30.441865</v>
      </c>
      <c r="M66" s="142">
        <v>68.318126000000007</v>
      </c>
      <c r="N66" s="9">
        <v>15</v>
      </c>
      <c r="O66" s="9">
        <v>8</v>
      </c>
      <c r="P66" s="9">
        <v>966893</v>
      </c>
      <c r="Q66" s="9" t="s">
        <v>7753</v>
      </c>
      <c r="R66" s="28">
        <v>1836</v>
      </c>
      <c r="S66" s="9" t="s">
        <v>2179</v>
      </c>
      <c r="T66" s="9" t="s">
        <v>1464</v>
      </c>
      <c r="U66" s="9" t="s">
        <v>4907</v>
      </c>
      <c r="V66" s="9" t="s">
        <v>1286</v>
      </c>
      <c r="W66" s="9">
        <v>957893</v>
      </c>
      <c r="X66" s="9" t="s">
        <v>7754</v>
      </c>
      <c r="Y66" s="6">
        <v>725169</v>
      </c>
      <c r="Z66" s="10" t="s">
        <v>117</v>
      </c>
      <c r="AA66" s="9"/>
      <c r="AB66" s="179"/>
    </row>
    <row r="67" spans="1:98" ht="80.099999999999994" customHeight="1" x14ac:dyDescent="0.25">
      <c r="A67" s="28">
        <f>A66+1</f>
        <v>63</v>
      </c>
      <c r="B67" s="9">
        <v>2</v>
      </c>
      <c r="C67" s="9" t="s">
        <v>7698</v>
      </c>
      <c r="D67" s="10" t="s">
        <v>1915</v>
      </c>
      <c r="E67" s="9" t="s">
        <v>1916</v>
      </c>
      <c r="F67" s="9" t="s">
        <v>7755</v>
      </c>
      <c r="G67" s="9" t="s">
        <v>7700</v>
      </c>
      <c r="H67" s="9" t="s">
        <v>3545</v>
      </c>
      <c r="I67" s="9" t="s">
        <v>7756</v>
      </c>
      <c r="J67" s="28">
        <v>3317259733</v>
      </c>
      <c r="K67" s="9" t="s">
        <v>7755</v>
      </c>
      <c r="L67" s="142">
        <v>30.414441</v>
      </c>
      <c r="M67" s="142">
        <v>68.837463999999997</v>
      </c>
      <c r="N67" s="9">
        <v>18</v>
      </c>
      <c r="O67" s="9">
        <v>11</v>
      </c>
      <c r="P67" s="9">
        <v>966893</v>
      </c>
      <c r="Q67" s="9" t="s">
        <v>7753</v>
      </c>
      <c r="R67" s="28">
        <v>1836</v>
      </c>
      <c r="S67" s="9" t="s">
        <v>2179</v>
      </c>
      <c r="T67" s="9" t="s">
        <v>1464</v>
      </c>
      <c r="U67" s="9" t="s">
        <v>4907</v>
      </c>
      <c r="V67" s="9" t="s">
        <v>1286</v>
      </c>
      <c r="W67" s="9">
        <v>957893</v>
      </c>
      <c r="X67" s="9" t="s">
        <v>7754</v>
      </c>
      <c r="Y67" s="6">
        <v>725169</v>
      </c>
      <c r="Z67" s="10" t="s">
        <v>117</v>
      </c>
      <c r="AA67" s="9"/>
      <c r="AB67" s="179"/>
    </row>
    <row r="68" spans="1:98" ht="80.099999999999994" customHeight="1" x14ac:dyDescent="0.25">
      <c r="A68" s="28">
        <f>A67+1</f>
        <v>64</v>
      </c>
      <c r="B68" s="9">
        <v>3</v>
      </c>
      <c r="C68" s="9" t="s">
        <v>7698</v>
      </c>
      <c r="D68" s="10" t="s">
        <v>1915</v>
      </c>
      <c r="E68" s="9" t="s">
        <v>1916</v>
      </c>
      <c r="F68" s="9" t="s">
        <v>7757</v>
      </c>
      <c r="G68" s="9" t="s">
        <v>7700</v>
      </c>
      <c r="H68" s="9" t="s">
        <v>1304</v>
      </c>
      <c r="I68" s="9" t="s">
        <v>7758</v>
      </c>
      <c r="J68" s="28">
        <v>3446172554</v>
      </c>
      <c r="K68" s="9" t="s">
        <v>7757</v>
      </c>
      <c r="L68" s="142">
        <v>30.559200000000001</v>
      </c>
      <c r="M68" s="142">
        <v>68.293350000000004</v>
      </c>
      <c r="N68" s="9">
        <v>21</v>
      </c>
      <c r="O68" s="9">
        <v>11</v>
      </c>
      <c r="P68" s="9">
        <v>966893</v>
      </c>
      <c r="Q68" s="9" t="s">
        <v>7753</v>
      </c>
      <c r="R68" s="28">
        <v>1836</v>
      </c>
      <c r="S68" s="9" t="s">
        <v>2179</v>
      </c>
      <c r="T68" s="9" t="s">
        <v>1464</v>
      </c>
      <c r="U68" s="9" t="s">
        <v>4907</v>
      </c>
      <c r="V68" s="9" t="s">
        <v>1286</v>
      </c>
      <c r="W68" s="9">
        <v>957893</v>
      </c>
      <c r="X68" s="9" t="s">
        <v>7754</v>
      </c>
      <c r="Y68" s="6">
        <v>725169</v>
      </c>
      <c r="Z68" s="10" t="s">
        <v>117</v>
      </c>
      <c r="AA68" s="9"/>
      <c r="AB68" s="179"/>
    </row>
    <row r="69" spans="1:98" ht="80.099999999999994" customHeight="1" x14ac:dyDescent="0.25">
      <c r="A69" s="28">
        <f t="shared" ref="A69:A77" si="15">A68+1</f>
        <v>65</v>
      </c>
      <c r="B69" s="9">
        <v>4</v>
      </c>
      <c r="C69" s="9" t="s">
        <v>7698</v>
      </c>
      <c r="D69" s="10" t="s">
        <v>1915</v>
      </c>
      <c r="E69" s="9" t="s">
        <v>1916</v>
      </c>
      <c r="F69" s="9" t="s">
        <v>3633</v>
      </c>
      <c r="G69" s="9" t="s">
        <v>7759</v>
      </c>
      <c r="H69" s="9" t="s">
        <v>174</v>
      </c>
      <c r="I69" s="9" t="s">
        <v>7760</v>
      </c>
      <c r="J69" s="28">
        <v>3422228096</v>
      </c>
      <c r="K69" s="9" t="s">
        <v>3633</v>
      </c>
      <c r="L69" s="142">
        <v>30.549189999999999</v>
      </c>
      <c r="M69" s="142">
        <v>68.162148999999999</v>
      </c>
      <c r="N69" s="9">
        <v>14</v>
      </c>
      <c r="O69" s="9">
        <v>10</v>
      </c>
      <c r="P69" s="9">
        <v>966893</v>
      </c>
      <c r="Q69" s="9" t="s">
        <v>7753</v>
      </c>
      <c r="R69" s="28">
        <v>1836</v>
      </c>
      <c r="S69" s="9" t="s">
        <v>2179</v>
      </c>
      <c r="T69" s="9" t="s">
        <v>1464</v>
      </c>
      <c r="U69" s="9" t="s">
        <v>4907</v>
      </c>
      <c r="V69" s="9" t="s">
        <v>1286</v>
      </c>
      <c r="W69" s="9">
        <v>957893</v>
      </c>
      <c r="X69" s="9" t="s">
        <v>7754</v>
      </c>
      <c r="Y69" s="6">
        <v>725169</v>
      </c>
      <c r="Z69" s="10" t="s">
        <v>117</v>
      </c>
      <c r="AA69" s="9"/>
      <c r="AB69" s="179"/>
    </row>
    <row r="70" spans="1:98" ht="80.099999999999994" customHeight="1" x14ac:dyDescent="0.25">
      <c r="A70" s="28">
        <f t="shared" si="15"/>
        <v>66</v>
      </c>
      <c r="B70" s="9">
        <v>5</v>
      </c>
      <c r="C70" s="9" t="s">
        <v>7698</v>
      </c>
      <c r="D70" s="10" t="s">
        <v>1915</v>
      </c>
      <c r="E70" s="9" t="s">
        <v>1916</v>
      </c>
      <c r="F70" s="9" t="s">
        <v>3420</v>
      </c>
      <c r="G70" s="9" t="s">
        <v>7710</v>
      </c>
      <c r="H70" s="9" t="s">
        <v>3368</v>
      </c>
      <c r="I70" s="9" t="s">
        <v>7761</v>
      </c>
      <c r="J70" s="28">
        <v>3313400406</v>
      </c>
      <c r="K70" s="9" t="s">
        <v>3420</v>
      </c>
      <c r="L70" s="142">
        <v>30.33156</v>
      </c>
      <c r="M70" s="142">
        <v>68.748332000000005</v>
      </c>
      <c r="N70" s="9">
        <v>19</v>
      </c>
      <c r="O70" s="9">
        <v>9</v>
      </c>
      <c r="P70" s="9">
        <v>966893</v>
      </c>
      <c r="Q70" s="9" t="s">
        <v>7753</v>
      </c>
      <c r="R70" s="28">
        <v>1836</v>
      </c>
      <c r="S70" s="9" t="s">
        <v>2179</v>
      </c>
      <c r="T70" s="9" t="s">
        <v>1464</v>
      </c>
      <c r="U70" s="9" t="s">
        <v>4907</v>
      </c>
      <c r="V70" s="9" t="s">
        <v>1286</v>
      </c>
      <c r="W70" s="9">
        <v>957893</v>
      </c>
      <c r="X70" s="9" t="s">
        <v>7754</v>
      </c>
      <c r="Y70" s="6">
        <v>725169</v>
      </c>
      <c r="Z70" s="10" t="s">
        <v>117</v>
      </c>
      <c r="AA70" s="9"/>
      <c r="AB70" s="179"/>
    </row>
    <row r="71" spans="1:98" ht="80.099999999999994" customHeight="1" x14ac:dyDescent="0.25">
      <c r="A71" s="28">
        <f t="shared" si="15"/>
        <v>67</v>
      </c>
      <c r="B71" s="9">
        <v>6</v>
      </c>
      <c r="C71" s="9" t="s">
        <v>7698</v>
      </c>
      <c r="D71" s="10" t="s">
        <v>1915</v>
      </c>
      <c r="E71" s="9" t="s">
        <v>1916</v>
      </c>
      <c r="F71" s="9" t="s">
        <v>3420</v>
      </c>
      <c r="G71" s="9" t="s">
        <v>7710</v>
      </c>
      <c r="H71" s="9" t="s">
        <v>4955</v>
      </c>
      <c r="I71" s="9" t="s">
        <v>7762</v>
      </c>
      <c r="J71" s="28">
        <v>3356623202</v>
      </c>
      <c r="K71" s="9" t="s">
        <v>3420</v>
      </c>
      <c r="L71" s="142">
        <v>30.448193</v>
      </c>
      <c r="M71" s="142">
        <v>68.411994000000007</v>
      </c>
      <c r="N71" s="9">
        <v>20</v>
      </c>
      <c r="O71" s="9">
        <v>9</v>
      </c>
      <c r="P71" s="9">
        <v>966893</v>
      </c>
      <c r="Q71" s="9" t="s">
        <v>7753</v>
      </c>
      <c r="R71" s="28">
        <v>1836</v>
      </c>
      <c r="S71" s="9" t="s">
        <v>2179</v>
      </c>
      <c r="T71" s="9" t="s">
        <v>1464</v>
      </c>
      <c r="U71" s="9" t="s">
        <v>4907</v>
      </c>
      <c r="V71" s="9" t="s">
        <v>1286</v>
      </c>
      <c r="W71" s="9">
        <v>966893</v>
      </c>
      <c r="X71" s="9" t="s">
        <v>7754</v>
      </c>
      <c r="Y71" s="6">
        <v>725169</v>
      </c>
      <c r="Z71" s="10" t="s">
        <v>117</v>
      </c>
      <c r="AA71" s="9"/>
      <c r="AB71" s="179"/>
    </row>
    <row r="72" spans="1:98" ht="80.099999999999994" customHeight="1" x14ac:dyDescent="0.25">
      <c r="A72" s="28">
        <f t="shared" si="15"/>
        <v>68</v>
      </c>
      <c r="B72" s="9">
        <v>7</v>
      </c>
      <c r="C72" s="9" t="s">
        <v>7698</v>
      </c>
      <c r="D72" s="10" t="s">
        <v>1915</v>
      </c>
      <c r="E72" s="9" t="s">
        <v>1916</v>
      </c>
      <c r="F72" s="9" t="s">
        <v>3367</v>
      </c>
      <c r="G72" s="9" t="s">
        <v>3367</v>
      </c>
      <c r="H72" s="9" t="s">
        <v>7763</v>
      </c>
      <c r="I72" s="9" t="s">
        <v>7764</v>
      </c>
      <c r="J72" s="28">
        <v>3317836842</v>
      </c>
      <c r="K72" s="9" t="s">
        <v>3367</v>
      </c>
      <c r="L72" s="142">
        <v>30.202390000000001</v>
      </c>
      <c r="M72" s="142">
        <v>68.466909999999999</v>
      </c>
      <c r="N72" s="9">
        <v>25</v>
      </c>
      <c r="O72" s="9">
        <v>9</v>
      </c>
      <c r="P72" s="9">
        <v>966893</v>
      </c>
      <c r="Q72" s="9" t="s">
        <v>7753</v>
      </c>
      <c r="R72" s="28">
        <v>1836</v>
      </c>
      <c r="S72" s="9" t="s">
        <v>2179</v>
      </c>
      <c r="T72" s="9" t="s">
        <v>1464</v>
      </c>
      <c r="U72" s="9" t="s">
        <v>4907</v>
      </c>
      <c r="V72" s="9" t="s">
        <v>1286</v>
      </c>
      <c r="W72" s="9">
        <v>957893</v>
      </c>
      <c r="X72" s="9" t="s">
        <v>7754</v>
      </c>
      <c r="Y72" s="6">
        <v>725169</v>
      </c>
      <c r="Z72" s="10" t="s">
        <v>117</v>
      </c>
      <c r="AA72" s="9"/>
      <c r="AB72" s="179"/>
    </row>
    <row r="73" spans="1:98" ht="80.099999999999994" customHeight="1" x14ac:dyDescent="0.25">
      <c r="A73" s="28">
        <f t="shared" si="15"/>
        <v>69</v>
      </c>
      <c r="B73" s="9">
        <v>8</v>
      </c>
      <c r="C73" s="9" t="s">
        <v>7698</v>
      </c>
      <c r="D73" s="10" t="s">
        <v>1915</v>
      </c>
      <c r="E73" s="9" t="s">
        <v>1916</v>
      </c>
      <c r="F73" s="9" t="s">
        <v>3367</v>
      </c>
      <c r="G73" s="9" t="s">
        <v>3367</v>
      </c>
      <c r="H73" s="28" t="s">
        <v>3550</v>
      </c>
      <c r="I73" s="9" t="s">
        <v>7765</v>
      </c>
      <c r="J73" s="28">
        <v>3128053510</v>
      </c>
      <c r="K73" s="9" t="s">
        <v>3367</v>
      </c>
      <c r="L73" s="142">
        <v>30.210380000000001</v>
      </c>
      <c r="M73" s="142">
        <v>68.44408</v>
      </c>
      <c r="N73" s="9">
        <v>22</v>
      </c>
      <c r="O73" s="9">
        <v>12</v>
      </c>
      <c r="P73" s="9">
        <v>966893</v>
      </c>
      <c r="Q73" s="9" t="s">
        <v>7753</v>
      </c>
      <c r="R73" s="28">
        <v>1836</v>
      </c>
      <c r="S73" s="9" t="s">
        <v>2179</v>
      </c>
      <c r="T73" s="9" t="s">
        <v>1464</v>
      </c>
      <c r="U73" s="9" t="s">
        <v>4907</v>
      </c>
      <c r="V73" s="9" t="s">
        <v>1286</v>
      </c>
      <c r="W73" s="9">
        <v>957893</v>
      </c>
      <c r="X73" s="9" t="s">
        <v>7754</v>
      </c>
      <c r="Y73" s="6">
        <v>725169</v>
      </c>
      <c r="Z73" s="10" t="s">
        <v>117</v>
      </c>
      <c r="AA73" s="9"/>
      <c r="AB73" s="179"/>
    </row>
    <row r="74" spans="1:98" ht="80.099999999999994" customHeight="1" x14ac:dyDescent="0.25">
      <c r="A74" s="28">
        <f t="shared" si="15"/>
        <v>70</v>
      </c>
      <c r="B74" s="9">
        <v>9</v>
      </c>
      <c r="C74" s="9" t="s">
        <v>7698</v>
      </c>
      <c r="D74" s="10" t="s">
        <v>1915</v>
      </c>
      <c r="E74" s="9" t="s">
        <v>1916</v>
      </c>
      <c r="F74" s="9" t="s">
        <v>7766</v>
      </c>
      <c r="G74" s="9" t="s">
        <v>7700</v>
      </c>
      <c r="H74" s="9" t="s">
        <v>2871</v>
      </c>
      <c r="I74" s="28" t="s">
        <v>7767</v>
      </c>
      <c r="J74" s="28">
        <v>3338699319</v>
      </c>
      <c r="K74" s="9" t="s">
        <v>7766</v>
      </c>
      <c r="L74" s="142">
        <v>30.396435</v>
      </c>
      <c r="M74" s="142">
        <v>68.853810999999993</v>
      </c>
      <c r="N74" s="9">
        <v>18</v>
      </c>
      <c r="O74" s="9">
        <v>13</v>
      </c>
      <c r="P74" s="9">
        <v>966893</v>
      </c>
      <c r="Q74" s="9" t="s">
        <v>7753</v>
      </c>
      <c r="R74" s="28">
        <v>1836</v>
      </c>
      <c r="S74" s="9" t="s">
        <v>2179</v>
      </c>
      <c r="T74" s="9" t="s">
        <v>1464</v>
      </c>
      <c r="U74" s="9" t="s">
        <v>4907</v>
      </c>
      <c r="V74" s="9" t="s">
        <v>1286</v>
      </c>
      <c r="W74" s="9">
        <v>957893</v>
      </c>
      <c r="X74" s="9" t="s">
        <v>7754</v>
      </c>
      <c r="Y74" s="6">
        <v>725169</v>
      </c>
      <c r="Z74" s="10" t="s">
        <v>117</v>
      </c>
      <c r="AA74" s="9"/>
      <c r="AB74" s="179"/>
    </row>
    <row r="75" spans="1:98" ht="80.099999999999994" customHeight="1" x14ac:dyDescent="0.25">
      <c r="A75" s="28">
        <f t="shared" si="15"/>
        <v>71</v>
      </c>
      <c r="B75" s="9">
        <v>10</v>
      </c>
      <c r="C75" s="9" t="s">
        <v>7698</v>
      </c>
      <c r="D75" s="10" t="s">
        <v>1915</v>
      </c>
      <c r="E75" s="9" t="s">
        <v>1916</v>
      </c>
      <c r="F75" s="9" t="s">
        <v>3343</v>
      </c>
      <c r="G75" s="9" t="s">
        <v>3343</v>
      </c>
      <c r="H75" s="9" t="s">
        <v>7768</v>
      </c>
      <c r="I75" s="9" t="s">
        <v>7769</v>
      </c>
      <c r="J75" s="28">
        <v>3312427086</v>
      </c>
      <c r="K75" s="9" t="s">
        <v>3343</v>
      </c>
      <c r="L75" s="142">
        <v>30.389882</v>
      </c>
      <c r="M75" s="142">
        <v>68.808329000000001</v>
      </c>
      <c r="N75" s="9">
        <v>25</v>
      </c>
      <c r="O75" s="9">
        <v>9</v>
      </c>
      <c r="P75" s="9">
        <v>966893</v>
      </c>
      <c r="Q75" s="9" t="s">
        <v>3975</v>
      </c>
      <c r="R75" s="28">
        <v>1836</v>
      </c>
      <c r="S75" s="9" t="s">
        <v>2179</v>
      </c>
      <c r="T75" s="9" t="s">
        <v>1464</v>
      </c>
      <c r="U75" s="9" t="s">
        <v>4907</v>
      </c>
      <c r="V75" s="9" t="s">
        <v>1286</v>
      </c>
      <c r="W75" s="9">
        <v>957893</v>
      </c>
      <c r="X75" s="9" t="s">
        <v>7754</v>
      </c>
      <c r="Y75" s="6">
        <v>725169</v>
      </c>
      <c r="Z75" s="10" t="s">
        <v>117</v>
      </c>
      <c r="AA75" s="9"/>
      <c r="AB75" s="179"/>
    </row>
    <row r="76" spans="1:98" ht="80.099999999999994" customHeight="1" x14ac:dyDescent="0.25">
      <c r="A76" s="28">
        <f t="shared" si="15"/>
        <v>72</v>
      </c>
      <c r="B76" s="9">
        <v>11</v>
      </c>
      <c r="C76" s="9" t="s">
        <v>7698</v>
      </c>
      <c r="D76" s="10" t="s">
        <v>1915</v>
      </c>
      <c r="E76" s="9" t="s">
        <v>1916</v>
      </c>
      <c r="F76" s="9" t="s">
        <v>1917</v>
      </c>
      <c r="G76" s="9" t="s">
        <v>1917</v>
      </c>
      <c r="H76" s="9" t="s">
        <v>7770</v>
      </c>
      <c r="I76" s="9" t="s">
        <v>7771</v>
      </c>
      <c r="J76" s="28">
        <v>3337933723</v>
      </c>
      <c r="K76" s="9" t="s">
        <v>1917</v>
      </c>
      <c r="L76" s="142">
        <v>30.313341000000001</v>
      </c>
      <c r="M76" s="142">
        <v>68.530188999999993</v>
      </c>
      <c r="N76" s="9">
        <v>23</v>
      </c>
      <c r="O76" s="9">
        <v>10</v>
      </c>
      <c r="P76" s="9">
        <v>966893</v>
      </c>
      <c r="Q76" s="9" t="s">
        <v>3975</v>
      </c>
      <c r="R76" s="28">
        <v>1836</v>
      </c>
      <c r="S76" s="9" t="s">
        <v>2179</v>
      </c>
      <c r="T76" s="9" t="s">
        <v>1464</v>
      </c>
      <c r="U76" s="9" t="s">
        <v>4907</v>
      </c>
      <c r="V76" s="9" t="s">
        <v>1286</v>
      </c>
      <c r="W76" s="9">
        <v>966893</v>
      </c>
      <c r="X76" s="9" t="s">
        <v>7754</v>
      </c>
      <c r="Y76" s="6">
        <v>725169</v>
      </c>
      <c r="Z76" s="10" t="s">
        <v>117</v>
      </c>
      <c r="AA76" s="9"/>
      <c r="AB76" s="179"/>
    </row>
    <row r="77" spans="1:98" s="9" customFormat="1" ht="80.099999999999994" customHeight="1" x14ac:dyDescent="0.25">
      <c r="A77" s="28">
        <f t="shared" si="15"/>
        <v>73</v>
      </c>
      <c r="B77" s="9">
        <v>12</v>
      </c>
      <c r="C77" s="9" t="s">
        <v>7698</v>
      </c>
      <c r="D77" s="10" t="s">
        <v>1915</v>
      </c>
      <c r="E77" s="9" t="s">
        <v>1916</v>
      </c>
      <c r="F77" s="9" t="s">
        <v>7772</v>
      </c>
      <c r="G77" s="9" t="s">
        <v>7772</v>
      </c>
      <c r="H77" s="9" t="s">
        <v>7773</v>
      </c>
      <c r="I77" s="9" t="s">
        <v>7774</v>
      </c>
      <c r="J77" s="9">
        <v>3313400406</v>
      </c>
      <c r="K77" s="9" t="s">
        <v>7772</v>
      </c>
      <c r="L77" s="9">
        <v>30.317208000000001</v>
      </c>
      <c r="M77" s="9">
        <v>68.540482999999995</v>
      </c>
      <c r="N77" s="9">
        <v>22</v>
      </c>
      <c r="O77" s="9">
        <v>9</v>
      </c>
      <c r="P77" s="9">
        <v>966893</v>
      </c>
      <c r="Q77" s="9" t="s">
        <v>3975</v>
      </c>
      <c r="R77" s="28">
        <v>1836</v>
      </c>
      <c r="S77" s="9" t="s">
        <v>2179</v>
      </c>
      <c r="T77" s="9" t="s">
        <v>1464</v>
      </c>
      <c r="U77" s="9" t="s">
        <v>4907</v>
      </c>
      <c r="V77" s="9" t="s">
        <v>1286</v>
      </c>
      <c r="W77" s="9">
        <v>957893</v>
      </c>
      <c r="X77" s="9" t="s">
        <v>7754</v>
      </c>
      <c r="Y77" s="6">
        <v>725169</v>
      </c>
      <c r="Z77" s="10" t="s">
        <v>117</v>
      </c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61"/>
    </row>
    <row r="78" spans="1:98" s="31" customFormat="1" ht="80.099999999999994" customHeight="1" x14ac:dyDescent="0.25">
      <c r="A78" s="28">
        <f t="shared" ref="A78:A87" si="16">A77+1</f>
        <v>74</v>
      </c>
      <c r="B78" s="9">
        <v>1</v>
      </c>
      <c r="C78" s="9" t="s">
        <v>109</v>
      </c>
      <c r="D78" s="10" t="s">
        <v>1583</v>
      </c>
      <c r="E78" s="9" t="s">
        <v>1583</v>
      </c>
      <c r="F78" s="9" t="s">
        <v>2158</v>
      </c>
      <c r="G78" s="9" t="s">
        <v>2159</v>
      </c>
      <c r="H78" s="9" t="s">
        <v>2160</v>
      </c>
      <c r="I78" s="9" t="s">
        <v>2161</v>
      </c>
      <c r="J78" s="39" t="s">
        <v>2439</v>
      </c>
      <c r="K78" s="9" t="s">
        <v>2158</v>
      </c>
      <c r="L78" s="9">
        <v>31.323875999999998</v>
      </c>
      <c r="M78" s="9">
        <v>69.321693999999994</v>
      </c>
      <c r="N78" s="9">
        <v>18</v>
      </c>
      <c r="O78" s="9">
        <v>16</v>
      </c>
      <c r="P78" s="9">
        <v>966893</v>
      </c>
      <c r="Q78" s="35" t="s">
        <v>1588</v>
      </c>
      <c r="R78" s="9">
        <v>1835</v>
      </c>
      <c r="S78" s="9" t="s">
        <v>2437</v>
      </c>
      <c r="T78" s="9" t="s">
        <v>1589</v>
      </c>
      <c r="U78" s="34">
        <v>43867</v>
      </c>
      <c r="V78" s="9" t="s">
        <v>1590</v>
      </c>
      <c r="W78" s="6">
        <v>957893</v>
      </c>
      <c r="X78" s="9" t="s">
        <v>1591</v>
      </c>
      <c r="Y78" s="41">
        <v>725169.73</v>
      </c>
      <c r="Z78" s="5" t="s">
        <v>107</v>
      </c>
      <c r="AA78" s="9" t="s">
        <v>1592</v>
      </c>
    </row>
    <row r="79" spans="1:98" s="31" customFormat="1" ht="80.099999999999994" customHeight="1" x14ac:dyDescent="0.25">
      <c r="A79" s="28">
        <f t="shared" si="16"/>
        <v>75</v>
      </c>
      <c r="B79" s="9">
        <f>B78+1</f>
        <v>2</v>
      </c>
      <c r="C79" s="9" t="s">
        <v>109</v>
      </c>
      <c r="D79" s="10" t="s">
        <v>1583</v>
      </c>
      <c r="E79" s="9" t="s">
        <v>1583</v>
      </c>
      <c r="F79" s="9" t="s">
        <v>2162</v>
      </c>
      <c r="G79" s="9" t="s">
        <v>2162</v>
      </c>
      <c r="H79" s="9" t="s">
        <v>2438</v>
      </c>
      <c r="I79" s="9" t="s">
        <v>2163</v>
      </c>
      <c r="J79" s="9">
        <v>3377857770</v>
      </c>
      <c r="K79" s="9" t="s">
        <v>2162</v>
      </c>
      <c r="L79" s="9">
        <v>31.3715756</v>
      </c>
      <c r="M79" s="9">
        <v>69.241287999999997</v>
      </c>
      <c r="N79" s="9">
        <v>14</v>
      </c>
      <c r="O79" s="9">
        <v>12</v>
      </c>
      <c r="P79" s="9">
        <v>966893</v>
      </c>
      <c r="Q79" s="35" t="s">
        <v>1588</v>
      </c>
      <c r="R79" s="9">
        <v>1835</v>
      </c>
      <c r="S79" s="9" t="s">
        <v>2437</v>
      </c>
      <c r="T79" s="9" t="s">
        <v>1589</v>
      </c>
      <c r="U79" s="34">
        <v>43867</v>
      </c>
      <c r="V79" s="9" t="s">
        <v>1590</v>
      </c>
      <c r="W79" s="6">
        <v>957893</v>
      </c>
      <c r="X79" s="9" t="s">
        <v>1591</v>
      </c>
      <c r="Y79" s="41">
        <v>725169.73</v>
      </c>
      <c r="Z79" s="5" t="s">
        <v>107</v>
      </c>
      <c r="AA79" s="9" t="s">
        <v>1592</v>
      </c>
    </row>
    <row r="80" spans="1:98" s="31" customFormat="1" ht="80.099999999999994" customHeight="1" x14ac:dyDescent="0.25">
      <c r="A80" s="28">
        <f t="shared" si="16"/>
        <v>76</v>
      </c>
      <c r="B80" s="9">
        <f>B79+1</f>
        <v>3</v>
      </c>
      <c r="C80" s="9" t="s">
        <v>109</v>
      </c>
      <c r="D80" s="10" t="s">
        <v>1583</v>
      </c>
      <c r="E80" s="9" t="s">
        <v>1583</v>
      </c>
      <c r="F80" s="9" t="s">
        <v>2164</v>
      </c>
      <c r="G80" s="9" t="s">
        <v>1919</v>
      </c>
      <c r="H80" s="9" t="s">
        <v>2165</v>
      </c>
      <c r="I80" s="9" t="s">
        <v>1921</v>
      </c>
      <c r="J80" s="39" t="s">
        <v>2439</v>
      </c>
      <c r="K80" s="9" t="s">
        <v>2164</v>
      </c>
      <c r="L80" s="9">
        <v>31.303037</v>
      </c>
      <c r="M80" s="9">
        <v>69.972099999999998</v>
      </c>
      <c r="N80" s="9">
        <v>15</v>
      </c>
      <c r="O80" s="9">
        <v>13</v>
      </c>
      <c r="P80" s="9">
        <v>966893</v>
      </c>
      <c r="Q80" s="35" t="s">
        <v>1588</v>
      </c>
      <c r="R80" s="9">
        <v>1835</v>
      </c>
      <c r="S80" s="9" t="s">
        <v>2437</v>
      </c>
      <c r="T80" s="9" t="s">
        <v>1589</v>
      </c>
      <c r="U80" s="34">
        <v>43867</v>
      </c>
      <c r="V80" s="9" t="s">
        <v>1590</v>
      </c>
      <c r="W80" s="6">
        <v>957893</v>
      </c>
      <c r="X80" s="9" t="s">
        <v>1591</v>
      </c>
      <c r="Y80" s="41">
        <v>725169.73</v>
      </c>
      <c r="Z80" s="5" t="s">
        <v>107</v>
      </c>
      <c r="AA80" s="9" t="s">
        <v>1592</v>
      </c>
    </row>
    <row r="81" spans="1:129" ht="80.099999999999994" customHeight="1" x14ac:dyDescent="0.25">
      <c r="A81" s="28">
        <f t="shared" si="16"/>
        <v>77</v>
      </c>
      <c r="B81" s="9">
        <v>1</v>
      </c>
      <c r="C81" s="9" t="s">
        <v>103</v>
      </c>
      <c r="D81" s="10" t="s">
        <v>1583</v>
      </c>
      <c r="E81" s="9" t="s">
        <v>1583</v>
      </c>
      <c r="F81" s="28" t="s">
        <v>2166</v>
      </c>
      <c r="G81" s="28" t="s">
        <v>2167</v>
      </c>
      <c r="H81" s="9" t="s">
        <v>2168</v>
      </c>
      <c r="I81" s="9" t="s">
        <v>2163</v>
      </c>
      <c r="J81" s="28">
        <v>3377857770</v>
      </c>
      <c r="K81" s="9" t="s">
        <v>2166</v>
      </c>
      <c r="L81" s="28">
        <v>31.371575</v>
      </c>
      <c r="M81" s="28">
        <v>69.241287999999997</v>
      </c>
      <c r="N81" s="9">
        <v>16</v>
      </c>
      <c r="O81" s="28">
        <v>13</v>
      </c>
      <c r="P81" s="28">
        <v>966893</v>
      </c>
      <c r="Q81" s="28" t="s">
        <v>1579</v>
      </c>
      <c r="R81" s="9">
        <v>1835</v>
      </c>
      <c r="S81" s="9" t="s">
        <v>2437</v>
      </c>
      <c r="T81" s="34">
        <v>44310</v>
      </c>
      <c r="U81" s="34">
        <v>44233</v>
      </c>
      <c r="V81" s="28" t="s">
        <v>1564</v>
      </c>
      <c r="W81" s="6">
        <v>957893</v>
      </c>
      <c r="X81" s="28" t="s">
        <v>1609</v>
      </c>
      <c r="Y81" s="41">
        <v>725169.73</v>
      </c>
      <c r="Z81" s="5" t="s">
        <v>107</v>
      </c>
      <c r="AA81" s="9" t="s">
        <v>1582</v>
      </c>
    </row>
    <row r="82" spans="1:129" ht="80.099999999999994" customHeight="1" x14ac:dyDescent="0.25">
      <c r="A82" s="28">
        <f t="shared" si="16"/>
        <v>78</v>
      </c>
      <c r="B82" s="9">
        <v>1</v>
      </c>
      <c r="C82" s="9" t="s">
        <v>109</v>
      </c>
      <c r="D82" s="10" t="s">
        <v>3704</v>
      </c>
      <c r="E82" s="9" t="s">
        <v>3704</v>
      </c>
      <c r="F82" s="28" t="s">
        <v>3705</v>
      </c>
      <c r="G82" s="28" t="s">
        <v>3705</v>
      </c>
      <c r="H82" s="9" t="s">
        <v>3706</v>
      </c>
      <c r="I82" s="9" t="s">
        <v>3707</v>
      </c>
      <c r="J82" s="28">
        <v>3342410968</v>
      </c>
      <c r="K82" s="28" t="s">
        <v>3705</v>
      </c>
      <c r="L82" s="9">
        <v>30.64283</v>
      </c>
      <c r="M82" s="9">
        <v>69.916539999999998</v>
      </c>
      <c r="N82" s="9">
        <v>18</v>
      </c>
      <c r="O82" s="28">
        <v>17</v>
      </c>
      <c r="P82" s="9">
        <v>966893</v>
      </c>
      <c r="Q82" s="34">
        <v>43836</v>
      </c>
      <c r="R82" s="9">
        <v>1835</v>
      </c>
      <c r="S82" s="28" t="s">
        <v>2073</v>
      </c>
      <c r="T82" s="34">
        <v>43894</v>
      </c>
      <c r="U82" s="34">
        <v>43957</v>
      </c>
      <c r="V82" s="28" t="s">
        <v>933</v>
      </c>
      <c r="W82" s="6">
        <v>957893</v>
      </c>
      <c r="X82" s="34">
        <v>44005</v>
      </c>
      <c r="Y82" s="28">
        <v>725169.73</v>
      </c>
      <c r="Z82" s="10" t="s">
        <v>11</v>
      </c>
      <c r="AA82" s="9" t="s">
        <v>3708</v>
      </c>
    </row>
    <row r="83" spans="1:129" ht="80.099999999999994" customHeight="1" x14ac:dyDescent="0.25">
      <c r="A83" s="28">
        <f t="shared" si="16"/>
        <v>79</v>
      </c>
      <c r="B83" s="9">
        <f>B82+1</f>
        <v>2</v>
      </c>
      <c r="C83" s="9" t="s">
        <v>109</v>
      </c>
      <c r="D83" s="10" t="s">
        <v>3704</v>
      </c>
      <c r="E83" s="9" t="s">
        <v>3704</v>
      </c>
      <c r="F83" s="28" t="s">
        <v>3681</v>
      </c>
      <c r="G83" s="28" t="s">
        <v>3681</v>
      </c>
      <c r="H83" s="9" t="s">
        <v>3709</v>
      </c>
      <c r="I83" s="9" t="s">
        <v>3710</v>
      </c>
      <c r="J83" s="28">
        <v>3493377831</v>
      </c>
      <c r="K83" s="28" t="s">
        <v>3681</v>
      </c>
      <c r="L83" s="9">
        <v>30.84215</v>
      </c>
      <c r="M83" s="9">
        <v>69.817369999999997</v>
      </c>
      <c r="N83" s="9">
        <v>17</v>
      </c>
      <c r="O83" s="28">
        <v>16</v>
      </c>
      <c r="P83" s="9">
        <v>966893</v>
      </c>
      <c r="Q83" s="34">
        <v>43836</v>
      </c>
      <c r="R83" s="9">
        <v>1835</v>
      </c>
      <c r="S83" s="28" t="s">
        <v>2073</v>
      </c>
      <c r="T83" s="34">
        <v>43894</v>
      </c>
      <c r="U83" s="34">
        <v>43957</v>
      </c>
      <c r="V83" s="28" t="s">
        <v>933</v>
      </c>
      <c r="W83" s="6">
        <v>957893</v>
      </c>
      <c r="X83" s="34">
        <v>44005</v>
      </c>
      <c r="Y83" s="28">
        <v>725169.73</v>
      </c>
      <c r="Z83" s="10" t="s">
        <v>11</v>
      </c>
      <c r="AA83" s="9" t="s">
        <v>3708</v>
      </c>
    </row>
    <row r="84" spans="1:129" ht="80.099999999999994" customHeight="1" x14ac:dyDescent="0.25">
      <c r="A84" s="28">
        <f t="shared" si="16"/>
        <v>80</v>
      </c>
      <c r="B84" s="9">
        <f>B83+1</f>
        <v>3</v>
      </c>
      <c r="C84" s="9" t="s">
        <v>109</v>
      </c>
      <c r="D84" s="10" t="s">
        <v>3704</v>
      </c>
      <c r="E84" s="9" t="s">
        <v>3704</v>
      </c>
      <c r="F84" s="28" t="s">
        <v>3711</v>
      </c>
      <c r="G84" s="28" t="s">
        <v>3711</v>
      </c>
      <c r="H84" s="9" t="s">
        <v>3712</v>
      </c>
      <c r="I84" s="9" t="s">
        <v>3713</v>
      </c>
      <c r="J84" s="28">
        <v>3477888824</v>
      </c>
      <c r="K84" s="28" t="s">
        <v>3711</v>
      </c>
      <c r="L84" s="9">
        <v>30.43169</v>
      </c>
      <c r="M84" s="9">
        <v>69.819438000000005</v>
      </c>
      <c r="N84" s="9">
        <v>19</v>
      </c>
      <c r="O84" s="28">
        <v>17</v>
      </c>
      <c r="P84" s="9">
        <v>966893</v>
      </c>
      <c r="Q84" s="34">
        <v>43836</v>
      </c>
      <c r="R84" s="9">
        <v>1835</v>
      </c>
      <c r="S84" s="28" t="s">
        <v>2073</v>
      </c>
      <c r="T84" s="34">
        <v>43894</v>
      </c>
      <c r="U84" s="34">
        <v>43957</v>
      </c>
      <c r="V84" s="28" t="s">
        <v>933</v>
      </c>
      <c r="W84" s="6">
        <v>957893</v>
      </c>
      <c r="X84" s="34">
        <v>44005</v>
      </c>
      <c r="Y84" s="28">
        <v>725169.73</v>
      </c>
      <c r="Z84" s="10" t="s">
        <v>11</v>
      </c>
      <c r="AA84" s="9" t="s">
        <v>3708</v>
      </c>
    </row>
    <row r="85" spans="1:129" ht="80.099999999999994" customHeight="1" x14ac:dyDescent="0.25">
      <c r="A85" s="28">
        <f t="shared" si="16"/>
        <v>81</v>
      </c>
      <c r="B85" s="9">
        <v>1</v>
      </c>
      <c r="C85" s="9" t="s">
        <v>103</v>
      </c>
      <c r="D85" s="10" t="s">
        <v>3704</v>
      </c>
      <c r="E85" s="9" t="s">
        <v>3704</v>
      </c>
      <c r="F85" s="28" t="s">
        <v>3714</v>
      </c>
      <c r="G85" s="28" t="s">
        <v>3714</v>
      </c>
      <c r="H85" s="9" t="s">
        <v>3715</v>
      </c>
      <c r="I85" s="9" t="s">
        <v>3716</v>
      </c>
      <c r="J85" s="28">
        <v>3363311510</v>
      </c>
      <c r="K85" s="28" t="s">
        <v>3714</v>
      </c>
      <c r="L85" s="9">
        <v>30.246289999999998</v>
      </c>
      <c r="M85" s="9">
        <v>69.580290000000005</v>
      </c>
      <c r="N85" s="9">
        <v>18</v>
      </c>
      <c r="O85" s="28">
        <v>16</v>
      </c>
      <c r="P85" s="28">
        <v>966893</v>
      </c>
      <c r="Q85" s="28" t="s">
        <v>3717</v>
      </c>
      <c r="R85" s="9">
        <v>1835</v>
      </c>
      <c r="S85" s="28" t="s">
        <v>2073</v>
      </c>
      <c r="T85" s="28" t="s">
        <v>3718</v>
      </c>
      <c r="U85" s="34">
        <v>44249</v>
      </c>
      <c r="V85" s="28" t="s">
        <v>1275</v>
      </c>
      <c r="W85" s="6">
        <v>957893</v>
      </c>
      <c r="X85" s="34">
        <v>44370</v>
      </c>
      <c r="Y85" s="28">
        <v>725169.73</v>
      </c>
      <c r="Z85" s="10" t="s">
        <v>11</v>
      </c>
      <c r="AA85" s="9" t="s">
        <v>3708</v>
      </c>
      <c r="AC85" s="31"/>
    </row>
    <row r="86" spans="1:129" s="9" customFormat="1" ht="80.099999999999994" customHeight="1" x14ac:dyDescent="0.25">
      <c r="A86" s="28">
        <f t="shared" si="16"/>
        <v>82</v>
      </c>
      <c r="B86" s="28">
        <v>1</v>
      </c>
      <c r="C86" s="14" t="s">
        <v>1518</v>
      </c>
      <c r="D86" s="5" t="s">
        <v>276</v>
      </c>
      <c r="E86" s="51" t="s">
        <v>280</v>
      </c>
      <c r="F86" s="51" t="s">
        <v>280</v>
      </c>
      <c r="G86" s="51" t="s">
        <v>281</v>
      </c>
      <c r="H86" s="51" t="s">
        <v>3972</v>
      </c>
      <c r="I86" s="136" t="s">
        <v>3973</v>
      </c>
      <c r="J86" s="51">
        <v>3317314388</v>
      </c>
      <c r="K86" s="51" t="s">
        <v>280</v>
      </c>
      <c r="L86" s="14">
        <v>30.822631000000001</v>
      </c>
      <c r="M86" s="28">
        <v>69.732951</v>
      </c>
      <c r="N86" s="51">
        <v>24</v>
      </c>
      <c r="O86" s="9">
        <v>22</v>
      </c>
      <c r="P86" s="6">
        <v>966893</v>
      </c>
      <c r="Q86" s="28" t="s">
        <v>3974</v>
      </c>
      <c r="R86" s="6">
        <v>1835</v>
      </c>
      <c r="S86" s="11" t="s">
        <v>2073</v>
      </c>
      <c r="T86" s="9" t="s">
        <v>3975</v>
      </c>
      <c r="U86" s="9" t="s">
        <v>3976</v>
      </c>
      <c r="V86" s="12" t="s">
        <v>3977</v>
      </c>
      <c r="W86" s="6">
        <v>957893</v>
      </c>
      <c r="X86" s="28" t="s">
        <v>3978</v>
      </c>
      <c r="Y86" s="49">
        <v>725169</v>
      </c>
      <c r="Z86" s="10" t="s">
        <v>239</v>
      </c>
      <c r="AA86" s="10" t="s">
        <v>1471</v>
      </c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61"/>
    </row>
    <row r="87" spans="1:129" s="9" customFormat="1" ht="80.099999999999994" customHeight="1" x14ac:dyDescent="0.25">
      <c r="A87" s="28">
        <f t="shared" si="16"/>
        <v>83</v>
      </c>
      <c r="B87" s="28">
        <v>2</v>
      </c>
      <c r="C87" s="14" t="s">
        <v>1518</v>
      </c>
      <c r="D87" s="5" t="s">
        <v>276</v>
      </c>
      <c r="E87" s="51" t="s">
        <v>280</v>
      </c>
      <c r="F87" s="51" t="s">
        <v>280</v>
      </c>
      <c r="G87" s="51" t="s">
        <v>1243</v>
      </c>
      <c r="H87" s="51" t="s">
        <v>2847</v>
      </c>
      <c r="I87" s="136" t="s">
        <v>3979</v>
      </c>
      <c r="J87" s="51">
        <v>3472516103</v>
      </c>
      <c r="K87" s="51" t="s">
        <v>280</v>
      </c>
      <c r="L87" s="14">
        <v>30.827658</v>
      </c>
      <c r="M87" s="28">
        <v>69.784521999999996</v>
      </c>
      <c r="N87" s="51">
        <v>23</v>
      </c>
      <c r="O87" s="9">
        <v>20</v>
      </c>
      <c r="P87" s="6">
        <v>966893</v>
      </c>
      <c r="Q87" s="28" t="s">
        <v>3974</v>
      </c>
      <c r="R87" s="6">
        <v>1835</v>
      </c>
      <c r="S87" s="11" t="s">
        <v>2073</v>
      </c>
      <c r="T87" s="9" t="s">
        <v>3975</v>
      </c>
      <c r="U87" s="9" t="s">
        <v>3976</v>
      </c>
      <c r="V87" s="12" t="s">
        <v>3977</v>
      </c>
      <c r="W87" s="6">
        <v>957893</v>
      </c>
      <c r="X87" s="28" t="s">
        <v>3978</v>
      </c>
      <c r="Y87" s="49">
        <v>725169</v>
      </c>
      <c r="Z87" s="10" t="s">
        <v>239</v>
      </c>
      <c r="AA87" s="10" t="s">
        <v>1471</v>
      </c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61"/>
    </row>
    <row r="88" spans="1:129" s="9" customFormat="1" ht="80.099999999999994" customHeight="1" x14ac:dyDescent="0.25">
      <c r="A88" s="28">
        <f t="shared" ref="A88:A92" si="17">A87+1</f>
        <v>84</v>
      </c>
      <c r="B88" s="28">
        <v>3</v>
      </c>
      <c r="C88" s="14" t="s">
        <v>1518</v>
      </c>
      <c r="D88" s="5" t="s">
        <v>276</v>
      </c>
      <c r="E88" s="51" t="s">
        <v>280</v>
      </c>
      <c r="F88" s="51" t="s">
        <v>280</v>
      </c>
      <c r="G88" s="51" t="s">
        <v>3980</v>
      </c>
      <c r="H88" s="51" t="s">
        <v>3981</v>
      </c>
      <c r="I88" s="136" t="s">
        <v>3982</v>
      </c>
      <c r="J88" s="51">
        <v>3366013808</v>
      </c>
      <c r="K88" s="51" t="s">
        <v>280</v>
      </c>
      <c r="L88" s="14">
        <v>30.950526</v>
      </c>
      <c r="M88" s="28">
        <v>69.881788999999998</v>
      </c>
      <c r="N88" s="51">
        <v>24</v>
      </c>
      <c r="O88" s="9">
        <v>21</v>
      </c>
      <c r="P88" s="6">
        <v>966893</v>
      </c>
      <c r="Q88" s="28" t="s">
        <v>3974</v>
      </c>
      <c r="R88" s="6">
        <v>1835</v>
      </c>
      <c r="S88" s="11" t="s">
        <v>2073</v>
      </c>
      <c r="T88" s="9" t="s">
        <v>3975</v>
      </c>
      <c r="U88" s="9" t="s">
        <v>3976</v>
      </c>
      <c r="V88" s="12" t="s">
        <v>3977</v>
      </c>
      <c r="W88" s="6">
        <v>966893</v>
      </c>
      <c r="X88" s="28" t="s">
        <v>3978</v>
      </c>
      <c r="Y88" s="49">
        <v>725169</v>
      </c>
      <c r="Z88" s="10" t="s">
        <v>239</v>
      </c>
      <c r="AA88" s="10" t="s">
        <v>1471</v>
      </c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61"/>
    </row>
    <row r="89" spans="1:129" s="9" customFormat="1" ht="80.099999999999994" customHeight="1" x14ac:dyDescent="0.25">
      <c r="A89" s="28">
        <f t="shared" si="17"/>
        <v>85</v>
      </c>
      <c r="B89" s="28">
        <v>4</v>
      </c>
      <c r="C89" s="14" t="s">
        <v>1518</v>
      </c>
      <c r="D89" s="5" t="s">
        <v>276</v>
      </c>
      <c r="E89" s="51" t="s">
        <v>3983</v>
      </c>
      <c r="F89" s="51" t="s">
        <v>3983</v>
      </c>
      <c r="G89" s="51" t="s">
        <v>3984</v>
      </c>
      <c r="H89" s="51" t="s">
        <v>3985</v>
      </c>
      <c r="I89" s="136" t="s">
        <v>3986</v>
      </c>
      <c r="J89" s="51">
        <v>6405242198</v>
      </c>
      <c r="K89" s="51" t="s">
        <v>3983</v>
      </c>
      <c r="L89" s="14">
        <v>30.797129999999999</v>
      </c>
      <c r="M89" s="28">
        <v>70.163520000000005</v>
      </c>
      <c r="N89" s="51">
        <v>25</v>
      </c>
      <c r="O89" s="9">
        <v>22</v>
      </c>
      <c r="P89" s="6">
        <v>966893</v>
      </c>
      <c r="Q89" s="28" t="s">
        <v>3974</v>
      </c>
      <c r="R89" s="6">
        <v>1835</v>
      </c>
      <c r="S89" s="11" t="s">
        <v>2073</v>
      </c>
      <c r="T89" s="9" t="s">
        <v>3975</v>
      </c>
      <c r="U89" s="9" t="s">
        <v>3976</v>
      </c>
      <c r="V89" s="12" t="s">
        <v>3977</v>
      </c>
      <c r="W89" s="6">
        <v>966893</v>
      </c>
      <c r="X89" s="28" t="s">
        <v>3978</v>
      </c>
      <c r="Y89" s="49">
        <v>725169</v>
      </c>
      <c r="Z89" s="10" t="s">
        <v>239</v>
      </c>
      <c r="AA89" s="10" t="s">
        <v>1471</v>
      </c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61"/>
    </row>
    <row r="90" spans="1:129" s="9" customFormat="1" ht="80.099999999999994" customHeight="1" x14ac:dyDescent="0.25">
      <c r="A90" s="28">
        <f t="shared" si="17"/>
        <v>86</v>
      </c>
      <c r="B90" s="28">
        <v>5</v>
      </c>
      <c r="C90" s="14" t="s">
        <v>1518</v>
      </c>
      <c r="D90" s="5" t="s">
        <v>276</v>
      </c>
      <c r="E90" s="51" t="s">
        <v>3983</v>
      </c>
      <c r="F90" s="51" t="s">
        <v>3983</v>
      </c>
      <c r="G90" s="51" t="s">
        <v>3987</v>
      </c>
      <c r="H90" s="51" t="s">
        <v>3988</v>
      </c>
      <c r="I90" s="136" t="s">
        <v>3989</v>
      </c>
      <c r="J90" s="51">
        <v>3485314069</v>
      </c>
      <c r="K90" s="51" t="s">
        <v>3983</v>
      </c>
      <c r="L90" s="14">
        <v>31.394698000000002</v>
      </c>
      <c r="M90" s="28">
        <v>70.096688</v>
      </c>
      <c r="N90" s="51">
        <v>20</v>
      </c>
      <c r="O90" s="9">
        <v>17</v>
      </c>
      <c r="P90" s="6">
        <v>966893</v>
      </c>
      <c r="Q90" s="28" t="s">
        <v>3974</v>
      </c>
      <c r="R90" s="6">
        <v>1835</v>
      </c>
      <c r="S90" s="11" t="s">
        <v>2073</v>
      </c>
      <c r="T90" s="9" t="s">
        <v>3975</v>
      </c>
      <c r="U90" s="9" t="s">
        <v>3976</v>
      </c>
      <c r="V90" s="12" t="s">
        <v>3977</v>
      </c>
      <c r="W90" s="6">
        <v>966893</v>
      </c>
      <c r="X90" s="28" t="s">
        <v>3978</v>
      </c>
      <c r="Y90" s="49">
        <v>725169</v>
      </c>
      <c r="Z90" s="10" t="s">
        <v>239</v>
      </c>
      <c r="AA90" s="10" t="s">
        <v>1471</v>
      </c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61"/>
    </row>
    <row r="91" spans="1:129" s="9" customFormat="1" ht="80.099999999999994" customHeight="1" x14ac:dyDescent="0.25">
      <c r="A91" s="28">
        <f t="shared" si="17"/>
        <v>87</v>
      </c>
      <c r="B91" s="28">
        <v>6</v>
      </c>
      <c r="C91" s="14" t="s">
        <v>1518</v>
      </c>
      <c r="D91" s="5" t="s">
        <v>276</v>
      </c>
      <c r="E91" s="51" t="s">
        <v>3711</v>
      </c>
      <c r="F91" s="51" t="s">
        <v>3711</v>
      </c>
      <c r="G91" s="51" t="s">
        <v>3990</v>
      </c>
      <c r="H91" s="51" t="s">
        <v>3991</v>
      </c>
      <c r="I91" s="136" t="s">
        <v>3992</v>
      </c>
      <c r="J91" s="51">
        <v>3337847210</v>
      </c>
      <c r="K91" s="51" t="s">
        <v>3711</v>
      </c>
      <c r="L91" s="14">
        <v>30.409911999999998</v>
      </c>
      <c r="M91" s="28">
        <v>69.965276000000003</v>
      </c>
      <c r="N91" s="51">
        <v>18</v>
      </c>
      <c r="O91" s="9">
        <v>16</v>
      </c>
      <c r="P91" s="6">
        <v>966893</v>
      </c>
      <c r="Q91" s="28" t="s">
        <v>3974</v>
      </c>
      <c r="R91" s="6">
        <v>1835</v>
      </c>
      <c r="S91" s="11" t="s">
        <v>2073</v>
      </c>
      <c r="T91" s="9" t="s">
        <v>3975</v>
      </c>
      <c r="U91" s="9" t="s">
        <v>3976</v>
      </c>
      <c r="V91" s="12" t="s">
        <v>3977</v>
      </c>
      <c r="W91" s="6">
        <v>957893</v>
      </c>
      <c r="X91" s="28" t="s">
        <v>3978</v>
      </c>
      <c r="Y91" s="49">
        <v>725169</v>
      </c>
      <c r="Z91" s="10" t="s">
        <v>239</v>
      </c>
      <c r="AA91" s="10" t="s">
        <v>1471</v>
      </c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61"/>
    </row>
    <row r="92" spans="1:129" s="9" customFormat="1" ht="80.099999999999994" customHeight="1" x14ac:dyDescent="0.25">
      <c r="A92" s="28">
        <f t="shared" si="17"/>
        <v>88</v>
      </c>
      <c r="B92" s="28">
        <v>7</v>
      </c>
      <c r="C92" s="14" t="s">
        <v>1518</v>
      </c>
      <c r="D92" s="5" t="s">
        <v>276</v>
      </c>
      <c r="E92" s="51" t="s">
        <v>280</v>
      </c>
      <c r="F92" s="51" t="s">
        <v>280</v>
      </c>
      <c r="G92" s="51" t="s">
        <v>281</v>
      </c>
      <c r="H92" s="51" t="s">
        <v>3993</v>
      </c>
      <c r="I92" s="136" t="s">
        <v>3994</v>
      </c>
      <c r="J92" s="51">
        <v>3468704437</v>
      </c>
      <c r="K92" s="51" t="s">
        <v>280</v>
      </c>
      <c r="L92" s="14">
        <v>30.834776999999999</v>
      </c>
      <c r="M92" s="28">
        <v>69.760980000000004</v>
      </c>
      <c r="N92" s="51">
        <v>19</v>
      </c>
      <c r="O92" s="9">
        <v>17</v>
      </c>
      <c r="P92" s="6">
        <v>966893</v>
      </c>
      <c r="Q92" s="28" t="s">
        <v>3974</v>
      </c>
      <c r="R92" s="6">
        <v>1835</v>
      </c>
      <c r="S92" s="11" t="s">
        <v>2073</v>
      </c>
      <c r="T92" s="9" t="s">
        <v>3975</v>
      </c>
      <c r="U92" s="9" t="s">
        <v>3976</v>
      </c>
      <c r="V92" s="12" t="s">
        <v>3977</v>
      </c>
      <c r="W92" s="6">
        <v>957893</v>
      </c>
      <c r="X92" s="28" t="s">
        <v>3978</v>
      </c>
      <c r="Y92" s="49">
        <v>725169</v>
      </c>
      <c r="Z92" s="10" t="s">
        <v>239</v>
      </c>
      <c r="AA92" s="10" t="s">
        <v>1471</v>
      </c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61"/>
    </row>
    <row r="93" spans="1:129" ht="80.099999999999994" customHeight="1" x14ac:dyDescent="0.25">
      <c r="A93" s="28">
        <f>A92+1</f>
        <v>89</v>
      </c>
      <c r="B93" s="9">
        <v>1</v>
      </c>
      <c r="C93" s="9" t="s">
        <v>103</v>
      </c>
      <c r="D93" s="10" t="s">
        <v>308</v>
      </c>
      <c r="E93" s="28" t="s">
        <v>2169</v>
      </c>
      <c r="F93" s="9" t="s">
        <v>2629</v>
      </c>
      <c r="G93" s="9" t="s">
        <v>2629</v>
      </c>
      <c r="H93" s="28" t="s">
        <v>2627</v>
      </c>
      <c r="I93" s="9" t="s">
        <v>2628</v>
      </c>
      <c r="J93" s="28">
        <v>3130830586</v>
      </c>
      <c r="K93" s="9" t="s">
        <v>2629</v>
      </c>
      <c r="L93" s="9">
        <v>30.649509999999999</v>
      </c>
      <c r="M93" s="9">
        <v>68.778954999999996</v>
      </c>
      <c r="N93" s="9">
        <v>20</v>
      </c>
      <c r="O93" s="28">
        <v>19</v>
      </c>
      <c r="P93" s="6">
        <v>966893</v>
      </c>
      <c r="Q93" s="28" t="s">
        <v>2170</v>
      </c>
      <c r="R93" s="9">
        <v>1835</v>
      </c>
      <c r="S93" s="28" t="s">
        <v>2073</v>
      </c>
      <c r="T93" s="28" t="s">
        <v>2171</v>
      </c>
      <c r="U93" s="28" t="s">
        <v>2172</v>
      </c>
      <c r="V93" s="28" t="s">
        <v>1564</v>
      </c>
      <c r="W93" s="6">
        <v>957893</v>
      </c>
      <c r="X93" s="28" t="s">
        <v>1565</v>
      </c>
      <c r="Y93" s="41">
        <v>725169.73</v>
      </c>
      <c r="Z93" s="5" t="s">
        <v>107</v>
      </c>
      <c r="AA93" s="9" t="s">
        <v>1566</v>
      </c>
    </row>
    <row r="94" spans="1:129" ht="80.099999999999994" customHeight="1" x14ac:dyDescent="0.25">
      <c r="A94" s="28">
        <f>A93+1</f>
        <v>90</v>
      </c>
      <c r="B94" s="9">
        <v>1</v>
      </c>
      <c r="C94" s="9" t="s">
        <v>216</v>
      </c>
      <c r="D94" s="10" t="s">
        <v>308</v>
      </c>
      <c r="E94" s="9" t="s">
        <v>316</v>
      </c>
      <c r="F94" s="9" t="s">
        <v>2173</v>
      </c>
      <c r="G94" s="9" t="s">
        <v>2174</v>
      </c>
      <c r="H94" s="67" t="s">
        <v>2175</v>
      </c>
      <c r="I94" s="68" t="s">
        <v>2176</v>
      </c>
      <c r="J94" s="39" t="s">
        <v>2177</v>
      </c>
      <c r="K94" s="39" t="s">
        <v>2178</v>
      </c>
      <c r="L94" s="28">
        <v>30.753737999999998</v>
      </c>
      <c r="M94" s="28">
        <v>67.512469999999993</v>
      </c>
      <c r="N94" s="9">
        <v>40</v>
      </c>
      <c r="O94" s="9">
        <v>20</v>
      </c>
      <c r="P94" s="6">
        <v>966893</v>
      </c>
      <c r="Q94" s="28" t="s">
        <v>1630</v>
      </c>
      <c r="R94" s="6">
        <v>1835</v>
      </c>
      <c r="S94" s="9" t="s">
        <v>2179</v>
      </c>
      <c r="T94" s="39" t="s">
        <v>1875</v>
      </c>
      <c r="U94" s="9" t="s">
        <v>1876</v>
      </c>
      <c r="V94" s="9" t="s">
        <v>1877</v>
      </c>
      <c r="W94" s="6">
        <v>957893</v>
      </c>
      <c r="X94" s="39" t="s">
        <v>2180</v>
      </c>
      <c r="Y94" s="41">
        <v>725169.73</v>
      </c>
      <c r="Z94" s="5" t="s">
        <v>107</v>
      </c>
      <c r="AA94" s="9" t="s">
        <v>3741</v>
      </c>
    </row>
    <row r="95" spans="1:129" ht="80.099999999999994" customHeight="1" x14ac:dyDescent="0.25">
      <c r="A95" s="28">
        <f t="shared" ref="A95:B102" si="18">A94+1</f>
        <v>91</v>
      </c>
      <c r="B95" s="9">
        <f>B94+1</f>
        <v>2</v>
      </c>
      <c r="C95" s="9" t="s">
        <v>216</v>
      </c>
      <c r="D95" s="10" t="s">
        <v>308</v>
      </c>
      <c r="E95" s="9" t="s">
        <v>309</v>
      </c>
      <c r="F95" s="9" t="s">
        <v>2181</v>
      </c>
      <c r="G95" s="9" t="s">
        <v>2182</v>
      </c>
      <c r="H95" s="67" t="s">
        <v>2183</v>
      </c>
      <c r="I95" s="68" t="s">
        <v>2184</v>
      </c>
      <c r="J95" s="39" t="s">
        <v>2185</v>
      </c>
      <c r="K95" s="39" t="s">
        <v>2186</v>
      </c>
      <c r="L95" s="28">
        <v>31.141684000000001</v>
      </c>
      <c r="M95" s="28">
        <v>68.910934999999995</v>
      </c>
      <c r="N95" s="9">
        <v>30</v>
      </c>
      <c r="O95" s="9">
        <v>18</v>
      </c>
      <c r="P95" s="6">
        <v>966893</v>
      </c>
      <c r="Q95" s="28" t="s">
        <v>1630</v>
      </c>
      <c r="R95" s="6">
        <v>1835</v>
      </c>
      <c r="S95" s="9" t="s">
        <v>2179</v>
      </c>
      <c r="T95" s="39" t="s">
        <v>1875</v>
      </c>
      <c r="U95" s="9" t="s">
        <v>1876</v>
      </c>
      <c r="V95" s="9" t="s">
        <v>1877</v>
      </c>
      <c r="W95" s="6">
        <v>957893</v>
      </c>
      <c r="X95" s="39" t="s">
        <v>2187</v>
      </c>
      <c r="Y95" s="41">
        <v>725169.73</v>
      </c>
      <c r="Z95" s="5" t="s">
        <v>107</v>
      </c>
      <c r="AA95" s="9" t="s">
        <v>3741</v>
      </c>
    </row>
    <row r="96" spans="1:129" ht="80.099999999999994" customHeight="1" x14ac:dyDescent="0.25">
      <c r="A96" s="28">
        <f t="shared" si="18"/>
        <v>92</v>
      </c>
      <c r="B96" s="9">
        <f>B95+1</f>
        <v>3</v>
      </c>
      <c r="C96" s="9" t="s">
        <v>216</v>
      </c>
      <c r="D96" s="10" t="s">
        <v>308</v>
      </c>
      <c r="E96" s="9" t="s">
        <v>309</v>
      </c>
      <c r="F96" s="9" t="s">
        <v>1567</v>
      </c>
      <c r="G96" s="9" t="s">
        <v>389</v>
      </c>
      <c r="H96" s="67" t="s">
        <v>2188</v>
      </c>
      <c r="I96" s="68" t="s">
        <v>2189</v>
      </c>
      <c r="J96" s="39" t="s">
        <v>2190</v>
      </c>
      <c r="K96" s="39" t="s">
        <v>2191</v>
      </c>
      <c r="L96" s="28">
        <v>30.644534</v>
      </c>
      <c r="M96" s="28">
        <v>68.467240000000004</v>
      </c>
      <c r="N96" s="9">
        <v>35</v>
      </c>
      <c r="O96" s="9">
        <v>15</v>
      </c>
      <c r="P96" s="6">
        <v>966893</v>
      </c>
      <c r="Q96" s="28" t="s">
        <v>1630</v>
      </c>
      <c r="R96" s="6">
        <v>1835</v>
      </c>
      <c r="S96" s="9" t="s">
        <v>2179</v>
      </c>
      <c r="T96" s="39" t="s">
        <v>1875</v>
      </c>
      <c r="U96" s="9" t="s">
        <v>1876</v>
      </c>
      <c r="V96" s="9" t="s">
        <v>1877</v>
      </c>
      <c r="W96" s="6">
        <v>957893</v>
      </c>
      <c r="X96" s="39" t="s">
        <v>2187</v>
      </c>
      <c r="Y96" s="41">
        <v>725169.73</v>
      </c>
      <c r="Z96" s="5" t="s">
        <v>107</v>
      </c>
      <c r="AA96" s="9" t="s">
        <v>3741</v>
      </c>
    </row>
    <row r="97" spans="1:27" ht="80.099999999999994" customHeight="1" x14ac:dyDescent="0.25">
      <c r="A97" s="28">
        <f t="shared" si="18"/>
        <v>93</v>
      </c>
      <c r="B97" s="9">
        <f t="shared" si="18"/>
        <v>4</v>
      </c>
      <c r="C97" s="9" t="s">
        <v>216</v>
      </c>
      <c r="D97" s="10" t="s">
        <v>308</v>
      </c>
      <c r="E97" s="28" t="s">
        <v>2169</v>
      </c>
      <c r="F97" s="9" t="s">
        <v>2630</v>
      </c>
      <c r="G97" s="9" t="s">
        <v>2630</v>
      </c>
      <c r="H97" s="28" t="s">
        <v>2204</v>
      </c>
      <c r="I97" s="9" t="s">
        <v>2628</v>
      </c>
      <c r="J97" s="28">
        <v>3130830586</v>
      </c>
      <c r="K97" s="9" t="s">
        <v>2630</v>
      </c>
      <c r="L97" s="9">
        <v>30.649509999999999</v>
      </c>
      <c r="M97" s="9">
        <v>68.778954999999996</v>
      </c>
      <c r="N97" s="9">
        <v>20</v>
      </c>
      <c r="O97" s="28">
        <v>19</v>
      </c>
      <c r="P97" s="6">
        <v>966893</v>
      </c>
      <c r="Q97" s="28" t="s">
        <v>1630</v>
      </c>
      <c r="R97" s="9">
        <v>1835</v>
      </c>
      <c r="S97" s="28" t="s">
        <v>2073</v>
      </c>
      <c r="T97" s="9" t="s">
        <v>1875</v>
      </c>
      <c r="U97" s="9" t="s">
        <v>1876</v>
      </c>
      <c r="V97" s="9" t="s">
        <v>1877</v>
      </c>
      <c r="W97" s="6">
        <v>957893</v>
      </c>
      <c r="X97" s="9" t="s">
        <v>2187</v>
      </c>
      <c r="Y97" s="41">
        <v>725169.73</v>
      </c>
      <c r="Z97" s="5" t="s">
        <v>107</v>
      </c>
      <c r="AA97" s="9" t="s">
        <v>2198</v>
      </c>
    </row>
    <row r="98" spans="1:27" s="31" customFormat="1" ht="80.099999999999994" customHeight="1" x14ac:dyDescent="0.25">
      <c r="A98" s="28">
        <f t="shared" si="18"/>
        <v>94</v>
      </c>
      <c r="B98" s="9">
        <f t="shared" si="18"/>
        <v>5</v>
      </c>
      <c r="C98" s="9" t="s">
        <v>216</v>
      </c>
      <c r="D98" s="10" t="s">
        <v>308</v>
      </c>
      <c r="E98" s="9" t="s">
        <v>309</v>
      </c>
      <c r="F98" s="9" t="s">
        <v>2192</v>
      </c>
      <c r="G98" s="9" t="s">
        <v>311</v>
      </c>
      <c r="H98" s="28" t="s">
        <v>2193</v>
      </c>
      <c r="I98" s="9" t="s">
        <v>2194</v>
      </c>
      <c r="J98" s="9" t="s">
        <v>2195</v>
      </c>
      <c r="K98" s="9" t="s">
        <v>2196</v>
      </c>
      <c r="L98" s="9">
        <v>30.578173</v>
      </c>
      <c r="M98" s="9">
        <v>68.247550000000004</v>
      </c>
      <c r="N98" s="9">
        <v>20</v>
      </c>
      <c r="O98" s="9">
        <v>14</v>
      </c>
      <c r="P98" s="6">
        <v>966893</v>
      </c>
      <c r="Q98" s="28" t="s">
        <v>1630</v>
      </c>
      <c r="R98" s="6">
        <v>1835</v>
      </c>
      <c r="S98" s="28" t="s">
        <v>2197</v>
      </c>
      <c r="T98" s="9" t="s">
        <v>1875</v>
      </c>
      <c r="U98" s="9" t="s">
        <v>1876</v>
      </c>
      <c r="V98" s="9" t="s">
        <v>1877</v>
      </c>
      <c r="W98" s="6">
        <v>957893</v>
      </c>
      <c r="X98" s="9" t="s">
        <v>2187</v>
      </c>
      <c r="Y98" s="41">
        <v>725169.73</v>
      </c>
      <c r="Z98" s="5" t="s">
        <v>107</v>
      </c>
      <c r="AA98" s="9" t="s">
        <v>2198</v>
      </c>
    </row>
    <row r="99" spans="1:27" s="31" customFormat="1" ht="80.099999999999994" customHeight="1" x14ac:dyDescent="0.25">
      <c r="A99" s="28">
        <f t="shared" si="18"/>
        <v>95</v>
      </c>
      <c r="B99" s="9">
        <f t="shared" si="18"/>
        <v>6</v>
      </c>
      <c r="C99" s="9" t="s">
        <v>216</v>
      </c>
      <c r="D99" s="10" t="s">
        <v>308</v>
      </c>
      <c r="E99" s="9" t="s">
        <v>309</v>
      </c>
      <c r="F99" s="9" t="s">
        <v>2199</v>
      </c>
      <c r="G99" s="9" t="s">
        <v>379</v>
      </c>
      <c r="H99" s="28" t="s">
        <v>2200</v>
      </c>
      <c r="I99" s="9" t="s">
        <v>2201</v>
      </c>
      <c r="J99" s="9" t="s">
        <v>2202</v>
      </c>
      <c r="K99" s="9" t="s">
        <v>2203</v>
      </c>
      <c r="L99" s="9">
        <v>31.054328000000002</v>
      </c>
      <c r="M99" s="9">
        <v>68.598759999999999</v>
      </c>
      <c r="N99" s="9">
        <v>36</v>
      </c>
      <c r="O99" s="9">
        <v>18</v>
      </c>
      <c r="P99" s="6">
        <v>966893</v>
      </c>
      <c r="Q99" s="28" t="s">
        <v>1630</v>
      </c>
      <c r="R99" s="6">
        <v>1835</v>
      </c>
      <c r="S99" s="28" t="s">
        <v>2179</v>
      </c>
      <c r="T99" s="9" t="s">
        <v>1875</v>
      </c>
      <c r="U99" s="9" t="s">
        <v>1876</v>
      </c>
      <c r="V99" s="9" t="s">
        <v>1877</v>
      </c>
      <c r="W99" s="6">
        <v>957893</v>
      </c>
      <c r="X99" s="9" t="s">
        <v>2187</v>
      </c>
      <c r="Y99" s="41">
        <v>725169.73</v>
      </c>
      <c r="Z99" s="5" t="s">
        <v>107</v>
      </c>
      <c r="AA99" s="9" t="s">
        <v>2198</v>
      </c>
    </row>
    <row r="100" spans="1:27" ht="80.099999999999994" customHeight="1" x14ac:dyDescent="0.25">
      <c r="A100" s="28">
        <f t="shared" si="18"/>
        <v>96</v>
      </c>
      <c r="B100" s="9">
        <f t="shared" si="18"/>
        <v>7</v>
      </c>
      <c r="C100" s="9" t="s">
        <v>216</v>
      </c>
      <c r="D100" s="10" t="s">
        <v>308</v>
      </c>
      <c r="E100" s="9" t="s">
        <v>316</v>
      </c>
      <c r="F100" s="9" t="s">
        <v>2205</v>
      </c>
      <c r="G100" s="9" t="s">
        <v>2206</v>
      </c>
      <c r="H100" s="67" t="s">
        <v>2207</v>
      </c>
      <c r="I100" s="68" t="s">
        <v>2208</v>
      </c>
      <c r="J100" s="39" t="s">
        <v>2209</v>
      </c>
      <c r="K100" s="39" t="s">
        <v>2210</v>
      </c>
      <c r="L100" s="28">
        <v>30.844031000000001</v>
      </c>
      <c r="M100" s="28">
        <v>68.229982000000007</v>
      </c>
      <c r="N100" s="9">
        <v>38</v>
      </c>
      <c r="O100" s="9">
        <v>16</v>
      </c>
      <c r="P100" s="6">
        <v>966893</v>
      </c>
      <c r="Q100" s="28" t="s">
        <v>1630</v>
      </c>
      <c r="R100" s="6">
        <v>1835</v>
      </c>
      <c r="S100" s="9" t="s">
        <v>2179</v>
      </c>
      <c r="T100" s="9" t="s">
        <v>1875</v>
      </c>
      <c r="U100" s="9" t="s">
        <v>1876</v>
      </c>
      <c r="V100" s="9" t="s">
        <v>1877</v>
      </c>
      <c r="W100" s="6">
        <v>957893</v>
      </c>
      <c r="X100" s="39" t="s">
        <v>2180</v>
      </c>
      <c r="Y100" s="41">
        <v>725169.73</v>
      </c>
      <c r="Z100" s="5" t="s">
        <v>107</v>
      </c>
      <c r="AA100" s="9" t="s">
        <v>3741</v>
      </c>
    </row>
    <row r="101" spans="1:27" ht="80.099999999999994" customHeight="1" x14ac:dyDescent="0.25">
      <c r="A101" s="28">
        <f t="shared" si="18"/>
        <v>97</v>
      </c>
      <c r="B101" s="9">
        <f t="shared" si="18"/>
        <v>8</v>
      </c>
      <c r="C101" s="9" t="s">
        <v>216</v>
      </c>
      <c r="D101" s="10" t="s">
        <v>308</v>
      </c>
      <c r="E101" s="9" t="s">
        <v>309</v>
      </c>
      <c r="F101" s="9" t="s">
        <v>2211</v>
      </c>
      <c r="G101" s="9" t="s">
        <v>379</v>
      </c>
      <c r="H101" s="67" t="s">
        <v>2212</v>
      </c>
      <c r="I101" s="68" t="s">
        <v>2213</v>
      </c>
      <c r="J101" s="39" t="s">
        <v>2214</v>
      </c>
      <c r="K101" s="39" t="s">
        <v>2215</v>
      </c>
      <c r="L101" s="28">
        <v>31.055308</v>
      </c>
      <c r="M101" s="28">
        <v>68.611990000000006</v>
      </c>
      <c r="N101" s="9">
        <v>46</v>
      </c>
      <c r="O101" s="9">
        <v>12</v>
      </c>
      <c r="P101" s="6">
        <v>966893</v>
      </c>
      <c r="Q101" s="28" t="s">
        <v>1630</v>
      </c>
      <c r="R101" s="6">
        <v>1835</v>
      </c>
      <c r="S101" s="9" t="s">
        <v>2179</v>
      </c>
      <c r="T101" s="9" t="s">
        <v>1875</v>
      </c>
      <c r="U101" s="9" t="s">
        <v>1876</v>
      </c>
      <c r="V101" s="9" t="s">
        <v>1877</v>
      </c>
      <c r="W101" s="6">
        <v>957893</v>
      </c>
      <c r="X101" s="39" t="s">
        <v>2180</v>
      </c>
      <c r="Y101" s="41">
        <v>725169.73</v>
      </c>
      <c r="Z101" s="5" t="s">
        <v>107</v>
      </c>
      <c r="AA101" s="9" t="s">
        <v>3741</v>
      </c>
    </row>
    <row r="102" spans="1:27" ht="80.099999999999994" customHeight="1" x14ac:dyDescent="0.25">
      <c r="A102" s="28">
        <f t="shared" si="18"/>
        <v>98</v>
      </c>
      <c r="B102" s="9">
        <f t="shared" si="18"/>
        <v>9</v>
      </c>
      <c r="C102" s="9" t="s">
        <v>216</v>
      </c>
      <c r="D102" s="10" t="s">
        <v>308</v>
      </c>
      <c r="E102" s="9" t="s">
        <v>308</v>
      </c>
      <c r="F102" s="9" t="s">
        <v>2216</v>
      </c>
      <c r="G102" s="9" t="s">
        <v>2217</v>
      </c>
      <c r="H102" s="67" t="s">
        <v>496</v>
      </c>
      <c r="I102" s="70" t="s">
        <v>2218</v>
      </c>
      <c r="J102" s="69" t="s">
        <v>2219</v>
      </c>
      <c r="K102" s="69" t="s">
        <v>2220</v>
      </c>
      <c r="L102" s="28">
        <v>30.706302000000001</v>
      </c>
      <c r="M102" s="28">
        <v>67.520487000000003</v>
      </c>
      <c r="N102" s="9">
        <v>57</v>
      </c>
      <c r="O102" s="9">
        <v>17</v>
      </c>
      <c r="P102" s="6">
        <v>966893</v>
      </c>
      <c r="Q102" s="28" t="s">
        <v>1630</v>
      </c>
      <c r="R102" s="6">
        <v>1835</v>
      </c>
      <c r="S102" s="9" t="s">
        <v>2179</v>
      </c>
      <c r="T102" s="9" t="s">
        <v>1875</v>
      </c>
      <c r="U102" s="9" t="s">
        <v>1876</v>
      </c>
      <c r="V102" s="9" t="s">
        <v>1877</v>
      </c>
      <c r="W102" s="6">
        <v>957893</v>
      </c>
      <c r="X102" s="39" t="s">
        <v>2180</v>
      </c>
      <c r="Y102" s="41">
        <v>725169.73</v>
      </c>
      <c r="Z102" s="5" t="s">
        <v>107</v>
      </c>
      <c r="AA102" s="9" t="s">
        <v>3741</v>
      </c>
    </row>
    <row r="103" spans="1:27" ht="80.099999999999994" customHeight="1" x14ac:dyDescent="0.25">
      <c r="A103" s="28">
        <f>A102+1</f>
        <v>99</v>
      </c>
      <c r="B103" s="9">
        <v>1</v>
      </c>
      <c r="C103" s="9" t="s">
        <v>109</v>
      </c>
      <c r="D103" s="10" t="s">
        <v>607</v>
      </c>
      <c r="E103" s="9" t="s">
        <v>607</v>
      </c>
      <c r="F103" s="9" t="s">
        <v>2461</v>
      </c>
      <c r="G103" s="28" t="s">
        <v>2221</v>
      </c>
      <c r="H103" s="28" t="s">
        <v>600</v>
      </c>
      <c r="I103" s="9" t="s">
        <v>601</v>
      </c>
      <c r="J103" s="28">
        <v>3332031062</v>
      </c>
      <c r="K103" s="9" t="s">
        <v>2461</v>
      </c>
      <c r="L103" s="9">
        <v>30.228739999999998</v>
      </c>
      <c r="M103" s="9">
        <v>68.963930000000005</v>
      </c>
      <c r="N103" s="9">
        <v>20</v>
      </c>
      <c r="O103" s="28">
        <v>18</v>
      </c>
      <c r="P103" s="9">
        <v>966893</v>
      </c>
      <c r="Q103" s="34">
        <v>44140</v>
      </c>
      <c r="R103" s="9">
        <v>1835</v>
      </c>
      <c r="S103" s="28" t="s">
        <v>2073</v>
      </c>
      <c r="T103" s="34">
        <v>43682</v>
      </c>
      <c r="U103" s="34">
        <v>44049</v>
      </c>
      <c r="V103" s="28" t="s">
        <v>933</v>
      </c>
      <c r="W103" s="14">
        <v>957893</v>
      </c>
      <c r="X103" s="28" t="s">
        <v>1612</v>
      </c>
      <c r="Y103" s="41">
        <v>725169.73</v>
      </c>
      <c r="Z103" s="5" t="s">
        <v>107</v>
      </c>
      <c r="AA103" s="9" t="s">
        <v>1566</v>
      </c>
    </row>
    <row r="104" spans="1:27" ht="80.099999999999994" customHeight="1" x14ac:dyDescent="0.25">
      <c r="A104" s="28">
        <f t="shared" ref="A104:B110" si="19">A103+1</f>
        <v>100</v>
      </c>
      <c r="B104" s="9">
        <f>B103+1</f>
        <v>2</v>
      </c>
      <c r="C104" s="9" t="s">
        <v>109</v>
      </c>
      <c r="D104" s="10" t="s">
        <v>607</v>
      </c>
      <c r="E104" s="9" t="s">
        <v>607</v>
      </c>
      <c r="F104" s="9" t="s">
        <v>630</v>
      </c>
      <c r="G104" s="28" t="s">
        <v>2222</v>
      </c>
      <c r="H104" s="28" t="s">
        <v>2460</v>
      </c>
      <c r="I104" s="9" t="s">
        <v>2223</v>
      </c>
      <c r="J104" s="28">
        <v>31081834485</v>
      </c>
      <c r="K104" s="9" t="s">
        <v>630</v>
      </c>
      <c r="L104" s="9">
        <v>30.30161</v>
      </c>
      <c r="M104" s="9">
        <v>68.485529999999997</v>
      </c>
      <c r="N104" s="9">
        <v>20</v>
      </c>
      <c r="O104" s="28">
        <v>17</v>
      </c>
      <c r="P104" s="9">
        <v>966893</v>
      </c>
      <c r="Q104" s="34">
        <v>44140</v>
      </c>
      <c r="R104" s="9">
        <v>1835</v>
      </c>
      <c r="S104" s="28" t="s">
        <v>2073</v>
      </c>
      <c r="T104" s="34">
        <v>43682</v>
      </c>
      <c r="U104" s="34">
        <v>44049</v>
      </c>
      <c r="V104" s="28" t="s">
        <v>933</v>
      </c>
      <c r="W104" s="14">
        <v>957893</v>
      </c>
      <c r="X104" s="28" t="s">
        <v>1612</v>
      </c>
      <c r="Y104" s="41">
        <v>725169.73</v>
      </c>
      <c r="Z104" s="5" t="s">
        <v>107</v>
      </c>
      <c r="AA104" s="9" t="s">
        <v>1566</v>
      </c>
    </row>
    <row r="105" spans="1:27" ht="80.099999999999994" customHeight="1" x14ac:dyDescent="0.25">
      <c r="A105" s="28">
        <f t="shared" si="19"/>
        <v>101</v>
      </c>
      <c r="B105" s="9">
        <f>B104+1</f>
        <v>3</v>
      </c>
      <c r="C105" s="9" t="s">
        <v>109</v>
      </c>
      <c r="D105" s="10" t="s">
        <v>607</v>
      </c>
      <c r="E105" s="9" t="s">
        <v>607</v>
      </c>
      <c r="F105" s="9" t="s">
        <v>588</v>
      </c>
      <c r="G105" s="28" t="s">
        <v>2224</v>
      </c>
      <c r="H105" s="28" t="s">
        <v>2459</v>
      </c>
      <c r="I105" s="9" t="s">
        <v>2225</v>
      </c>
      <c r="J105" s="28">
        <v>3363033829</v>
      </c>
      <c r="K105" s="9" t="s">
        <v>588</v>
      </c>
      <c r="L105" s="9">
        <v>30.04899</v>
      </c>
      <c r="M105" s="9">
        <v>68.868470000000002</v>
      </c>
      <c r="N105" s="9">
        <v>20</v>
      </c>
      <c r="O105" s="28">
        <v>17</v>
      </c>
      <c r="P105" s="9">
        <v>966893</v>
      </c>
      <c r="Q105" s="34">
        <v>44140</v>
      </c>
      <c r="R105" s="9">
        <v>1835</v>
      </c>
      <c r="S105" s="28" t="s">
        <v>2073</v>
      </c>
      <c r="T105" s="34">
        <v>43682</v>
      </c>
      <c r="U105" s="34">
        <v>44049</v>
      </c>
      <c r="V105" s="28" t="s">
        <v>933</v>
      </c>
      <c r="W105" s="14">
        <v>957893</v>
      </c>
      <c r="X105" s="28" t="s">
        <v>1612</v>
      </c>
      <c r="Y105" s="41">
        <v>725169.73</v>
      </c>
      <c r="Z105" s="5" t="s">
        <v>107</v>
      </c>
      <c r="AA105" s="9" t="s">
        <v>1566</v>
      </c>
    </row>
    <row r="106" spans="1:27" ht="80.099999999999994" customHeight="1" x14ac:dyDescent="0.25">
      <c r="A106" s="28">
        <f t="shared" si="19"/>
        <v>102</v>
      </c>
      <c r="B106" s="9">
        <v>1</v>
      </c>
      <c r="C106" s="9" t="s">
        <v>103</v>
      </c>
      <c r="D106" s="10" t="s">
        <v>607</v>
      </c>
      <c r="E106" s="9" t="s">
        <v>607</v>
      </c>
      <c r="F106" s="9" t="s">
        <v>2461</v>
      </c>
      <c r="G106" s="9" t="s">
        <v>2461</v>
      </c>
      <c r="H106" s="9" t="s">
        <v>204</v>
      </c>
      <c r="I106" s="9" t="s">
        <v>2226</v>
      </c>
      <c r="J106" s="28">
        <v>3332031062</v>
      </c>
      <c r="K106" s="9" t="s">
        <v>2461</v>
      </c>
      <c r="L106" s="9">
        <v>30.3125</v>
      </c>
      <c r="M106" s="9">
        <v>68.953469999999996</v>
      </c>
      <c r="N106" s="9">
        <v>20</v>
      </c>
      <c r="O106" s="28">
        <v>19</v>
      </c>
      <c r="P106" s="28">
        <v>966893</v>
      </c>
      <c r="Q106" s="28" t="s">
        <v>1579</v>
      </c>
      <c r="R106" s="9">
        <v>1835</v>
      </c>
      <c r="S106" s="28" t="s">
        <v>2073</v>
      </c>
      <c r="T106" s="34" t="s">
        <v>1957</v>
      </c>
      <c r="U106" s="28" t="s">
        <v>1617</v>
      </c>
      <c r="V106" s="28" t="s">
        <v>1275</v>
      </c>
      <c r="W106" s="14">
        <v>942490</v>
      </c>
      <c r="X106" s="34" t="s">
        <v>2227</v>
      </c>
      <c r="Y106" s="41">
        <v>725169.73</v>
      </c>
      <c r="Z106" s="5" t="s">
        <v>107</v>
      </c>
      <c r="AA106" s="9" t="s">
        <v>1566</v>
      </c>
    </row>
    <row r="107" spans="1:27" ht="80.099999999999994" customHeight="1" x14ac:dyDescent="0.25">
      <c r="A107" s="28">
        <f t="shared" si="19"/>
        <v>103</v>
      </c>
      <c r="B107" s="9">
        <v>1</v>
      </c>
      <c r="C107" s="6" t="s">
        <v>216</v>
      </c>
      <c r="D107" s="10" t="s">
        <v>607</v>
      </c>
      <c r="E107" s="9" t="s">
        <v>607</v>
      </c>
      <c r="F107" s="6" t="s">
        <v>1625</v>
      </c>
      <c r="G107" s="6" t="s">
        <v>1625</v>
      </c>
      <c r="H107" s="14" t="s">
        <v>2233</v>
      </c>
      <c r="I107" s="28" t="s">
        <v>2234</v>
      </c>
      <c r="J107" s="28">
        <v>3333264050</v>
      </c>
      <c r="K107" s="6" t="s">
        <v>1625</v>
      </c>
      <c r="L107" s="28">
        <v>30.261023999999999</v>
      </c>
      <c r="M107" s="28">
        <v>69.246352000000002</v>
      </c>
      <c r="N107" s="28">
        <v>18</v>
      </c>
      <c r="O107" s="28">
        <v>15</v>
      </c>
      <c r="P107" s="28">
        <v>966893</v>
      </c>
      <c r="Q107" s="14" t="s">
        <v>1999</v>
      </c>
      <c r="R107" s="6">
        <v>1835</v>
      </c>
      <c r="S107" s="11" t="s">
        <v>2073</v>
      </c>
      <c r="T107" s="28" t="s">
        <v>1621</v>
      </c>
      <c r="U107" s="34">
        <v>44896</v>
      </c>
      <c r="V107" s="14" t="s">
        <v>1286</v>
      </c>
      <c r="W107" s="6">
        <v>966893</v>
      </c>
      <c r="X107" s="14" t="s">
        <v>1622</v>
      </c>
      <c r="Y107" s="41">
        <v>725169.73</v>
      </c>
      <c r="Z107" s="5" t="s">
        <v>107</v>
      </c>
      <c r="AA107" s="9" t="s">
        <v>2235</v>
      </c>
    </row>
    <row r="108" spans="1:27" ht="80.099999999999994" customHeight="1" x14ac:dyDescent="0.25">
      <c r="A108" s="28">
        <f t="shared" si="19"/>
        <v>104</v>
      </c>
      <c r="B108" s="9">
        <f>B107+1</f>
        <v>2</v>
      </c>
      <c r="C108" s="6" t="s">
        <v>216</v>
      </c>
      <c r="D108" s="10" t="s">
        <v>607</v>
      </c>
      <c r="E108" s="9" t="s">
        <v>607</v>
      </c>
      <c r="F108" s="6" t="s">
        <v>2236</v>
      </c>
      <c r="G108" s="6" t="s">
        <v>2236</v>
      </c>
      <c r="H108" s="14" t="s">
        <v>2237</v>
      </c>
      <c r="I108" s="6" t="s">
        <v>2238</v>
      </c>
      <c r="J108" s="28">
        <v>3312882513</v>
      </c>
      <c r="K108" s="6" t="s">
        <v>2236</v>
      </c>
      <c r="L108" s="28">
        <v>30.039929000000001</v>
      </c>
      <c r="M108" s="28">
        <v>69.001177999999996</v>
      </c>
      <c r="N108" s="28">
        <v>21</v>
      </c>
      <c r="O108" s="28">
        <v>17</v>
      </c>
      <c r="P108" s="28">
        <v>966893</v>
      </c>
      <c r="Q108" s="14" t="s">
        <v>1999</v>
      </c>
      <c r="R108" s="6">
        <v>1835</v>
      </c>
      <c r="S108" s="11" t="s">
        <v>2073</v>
      </c>
      <c r="T108" s="28" t="s">
        <v>1621</v>
      </c>
      <c r="U108" s="34">
        <v>44896</v>
      </c>
      <c r="V108" s="14" t="s">
        <v>1286</v>
      </c>
      <c r="W108" s="6">
        <v>957893</v>
      </c>
      <c r="X108" s="14" t="s">
        <v>1622</v>
      </c>
      <c r="Y108" s="41">
        <v>725169.73</v>
      </c>
      <c r="Z108" s="5" t="s">
        <v>107</v>
      </c>
      <c r="AA108" s="9" t="s">
        <v>2235</v>
      </c>
    </row>
    <row r="109" spans="1:27" ht="80.099999999999994" customHeight="1" x14ac:dyDescent="0.25">
      <c r="A109" s="28">
        <f>A108+1</f>
        <v>105</v>
      </c>
      <c r="B109" s="9">
        <f>B108+1</f>
        <v>3</v>
      </c>
      <c r="C109" s="9" t="s">
        <v>216</v>
      </c>
      <c r="D109" s="10" t="s">
        <v>607</v>
      </c>
      <c r="E109" s="9" t="s">
        <v>607</v>
      </c>
      <c r="F109" s="28" t="s">
        <v>1611</v>
      </c>
      <c r="G109" s="28" t="s">
        <v>1611</v>
      </c>
      <c r="H109" s="28" t="s">
        <v>2228</v>
      </c>
      <c r="I109" s="9" t="s">
        <v>2229</v>
      </c>
      <c r="J109" s="28">
        <v>3352785410</v>
      </c>
      <c r="K109" s="28" t="s">
        <v>1611</v>
      </c>
      <c r="L109" s="9">
        <v>30.0210334</v>
      </c>
      <c r="M109" s="9">
        <v>69.314672000000002</v>
      </c>
      <c r="N109" s="9">
        <v>18</v>
      </c>
      <c r="O109" s="28">
        <v>17</v>
      </c>
      <c r="P109" s="28">
        <v>966893</v>
      </c>
      <c r="Q109" s="14" t="s">
        <v>1999</v>
      </c>
      <c r="R109" s="9">
        <v>1835</v>
      </c>
      <c r="S109" s="28" t="s">
        <v>2073</v>
      </c>
      <c r="T109" s="28" t="s">
        <v>1621</v>
      </c>
      <c r="U109" s="34">
        <v>44896</v>
      </c>
      <c r="V109" s="28" t="s">
        <v>1286</v>
      </c>
      <c r="W109" s="6">
        <v>957893</v>
      </c>
      <c r="X109" s="34" t="s">
        <v>1632</v>
      </c>
      <c r="Y109" s="41">
        <v>725169.73</v>
      </c>
      <c r="Z109" s="5" t="s">
        <v>107</v>
      </c>
      <c r="AA109" s="9" t="s">
        <v>1627</v>
      </c>
    </row>
    <row r="110" spans="1:27" ht="80.099999999999994" customHeight="1" x14ac:dyDescent="0.25">
      <c r="A110" s="28">
        <f t="shared" si="19"/>
        <v>106</v>
      </c>
      <c r="B110" s="9">
        <f t="shared" si="19"/>
        <v>4</v>
      </c>
      <c r="C110" s="11" t="s">
        <v>216</v>
      </c>
      <c r="D110" s="10" t="s">
        <v>607</v>
      </c>
      <c r="E110" s="9" t="s">
        <v>607</v>
      </c>
      <c r="F110" s="11" t="s">
        <v>1611</v>
      </c>
      <c r="G110" s="11" t="s">
        <v>1611</v>
      </c>
      <c r="H110" s="28" t="s">
        <v>2230</v>
      </c>
      <c r="I110" s="9" t="s">
        <v>2231</v>
      </c>
      <c r="J110" s="9" t="s">
        <v>2232</v>
      </c>
      <c r="K110" s="11" t="s">
        <v>1611</v>
      </c>
      <c r="L110" s="6">
        <v>30.012352</v>
      </c>
      <c r="M110" s="6">
        <v>69.183166999999997</v>
      </c>
      <c r="N110" s="6">
        <v>16</v>
      </c>
      <c r="O110" s="6">
        <v>14</v>
      </c>
      <c r="P110" s="28">
        <v>966893</v>
      </c>
      <c r="Q110" s="14" t="s">
        <v>1999</v>
      </c>
      <c r="R110" s="6">
        <v>1835</v>
      </c>
      <c r="S110" s="11" t="s">
        <v>2073</v>
      </c>
      <c r="T110" s="28" t="s">
        <v>1621</v>
      </c>
      <c r="U110" s="34">
        <v>44896</v>
      </c>
      <c r="V110" s="28" t="s">
        <v>1286</v>
      </c>
      <c r="W110" s="6">
        <v>966893</v>
      </c>
      <c r="X110" s="35" t="s">
        <v>1633</v>
      </c>
      <c r="Y110" s="41">
        <v>725169.73</v>
      </c>
      <c r="Z110" s="5" t="s">
        <v>107</v>
      </c>
      <c r="AA110" s="9" t="s">
        <v>1634</v>
      </c>
    </row>
    <row r="111" spans="1:27" ht="80.099999999999994" customHeight="1" x14ac:dyDescent="0.25">
      <c r="A111" s="28">
        <f t="shared" ref="A111:A120" si="20">A110+1</f>
        <v>107</v>
      </c>
      <c r="B111" s="9">
        <f t="shared" ref="B111" si="21">B110+1</f>
        <v>5</v>
      </c>
      <c r="C111" s="6" t="s">
        <v>216</v>
      </c>
      <c r="D111" s="10" t="s">
        <v>607</v>
      </c>
      <c r="E111" s="9" t="s">
        <v>607</v>
      </c>
      <c r="F111" s="6" t="s">
        <v>1625</v>
      </c>
      <c r="G111" s="6" t="s">
        <v>1625</v>
      </c>
      <c r="H111" s="28" t="s">
        <v>569</v>
      </c>
      <c r="I111" s="28" t="s">
        <v>1626</v>
      </c>
      <c r="J111" s="28">
        <v>3337795803</v>
      </c>
      <c r="K111" s="6" t="s">
        <v>1625</v>
      </c>
      <c r="L111" s="28">
        <v>30.045214999999999</v>
      </c>
      <c r="M111" s="28">
        <v>69.145852000000005</v>
      </c>
      <c r="N111" s="28">
        <v>17</v>
      </c>
      <c r="O111" s="28">
        <v>14</v>
      </c>
      <c r="P111" s="28">
        <v>966893</v>
      </c>
      <c r="Q111" s="14" t="s">
        <v>1999</v>
      </c>
      <c r="R111" s="6">
        <v>1835</v>
      </c>
      <c r="S111" s="11" t="s">
        <v>2073</v>
      </c>
      <c r="T111" s="28" t="s">
        <v>1621</v>
      </c>
      <c r="U111" s="34">
        <v>44896</v>
      </c>
      <c r="V111" s="14" t="s">
        <v>1286</v>
      </c>
      <c r="W111" s="6">
        <v>966893</v>
      </c>
      <c r="X111" s="14" t="s">
        <v>1622</v>
      </c>
      <c r="Y111" s="41">
        <v>725169.73</v>
      </c>
      <c r="Z111" s="5" t="s">
        <v>107</v>
      </c>
      <c r="AA111" s="9" t="s">
        <v>2235</v>
      </c>
    </row>
    <row r="112" spans="1:27" ht="80.099999999999994" customHeight="1" x14ac:dyDescent="0.25">
      <c r="A112" s="28">
        <f t="shared" si="20"/>
        <v>108</v>
      </c>
      <c r="B112" s="9">
        <v>1</v>
      </c>
      <c r="C112" s="9" t="s">
        <v>103</v>
      </c>
      <c r="D112" s="10" t="s">
        <v>689</v>
      </c>
      <c r="E112" s="9" t="s">
        <v>689</v>
      </c>
      <c r="F112" s="28" t="s">
        <v>2239</v>
      </c>
      <c r="G112" s="28" t="s">
        <v>2453</v>
      </c>
      <c r="H112" s="9" t="s">
        <v>2452</v>
      </c>
      <c r="I112" s="9" t="s">
        <v>2240</v>
      </c>
      <c r="J112" s="28">
        <v>3479994028</v>
      </c>
      <c r="K112" s="28" t="s">
        <v>2453</v>
      </c>
      <c r="L112" s="9">
        <v>31.21781</v>
      </c>
      <c r="M112" s="9">
        <v>69.383759999999995</v>
      </c>
      <c r="N112" s="9">
        <v>18</v>
      </c>
      <c r="O112" s="28">
        <v>16</v>
      </c>
      <c r="P112" s="28">
        <v>966893</v>
      </c>
      <c r="Q112" s="28" t="s">
        <v>1579</v>
      </c>
      <c r="R112" s="9">
        <v>1835</v>
      </c>
      <c r="S112" s="28" t="s">
        <v>2073</v>
      </c>
      <c r="T112" s="28" t="s">
        <v>1580</v>
      </c>
      <c r="U112" s="28" t="s">
        <v>1581</v>
      </c>
      <c r="V112" s="28" t="s">
        <v>1275</v>
      </c>
      <c r="W112" s="6">
        <v>957893</v>
      </c>
      <c r="X112" s="35" t="s">
        <v>2241</v>
      </c>
      <c r="Y112" s="41">
        <v>725169.73</v>
      </c>
      <c r="Z112" s="5" t="s">
        <v>107</v>
      </c>
      <c r="AA112" s="9" t="s">
        <v>1925</v>
      </c>
    </row>
    <row r="113" spans="1:42" ht="80.099999999999994" customHeight="1" x14ac:dyDescent="0.25">
      <c r="A113" s="86">
        <f t="shared" si="20"/>
        <v>109</v>
      </c>
      <c r="B113" s="6">
        <v>1</v>
      </c>
      <c r="C113" s="6" t="s">
        <v>109</v>
      </c>
      <c r="D113" s="10" t="s">
        <v>689</v>
      </c>
      <c r="E113" s="9" t="s">
        <v>689</v>
      </c>
      <c r="F113" s="6" t="s">
        <v>807</v>
      </c>
      <c r="G113" s="6" t="s">
        <v>707</v>
      </c>
      <c r="H113" s="6" t="s">
        <v>2599</v>
      </c>
      <c r="I113" s="6" t="s">
        <v>2560</v>
      </c>
      <c r="J113" s="6">
        <v>3458686737</v>
      </c>
      <c r="K113" s="6" t="s">
        <v>707</v>
      </c>
      <c r="L113" s="6">
        <v>31.198869999999999</v>
      </c>
      <c r="M113" s="6">
        <v>69.390100000000004</v>
      </c>
      <c r="N113" s="14">
        <v>20</v>
      </c>
      <c r="O113" s="14">
        <v>16</v>
      </c>
      <c r="P113" s="6">
        <v>966893</v>
      </c>
      <c r="Q113" s="14" t="s">
        <v>2561</v>
      </c>
      <c r="R113" s="9">
        <v>1836.73</v>
      </c>
      <c r="S113" s="6" t="s">
        <v>2073</v>
      </c>
      <c r="T113" s="14" t="s">
        <v>2562</v>
      </c>
      <c r="U113" s="14" t="s">
        <v>2563</v>
      </c>
      <c r="V113" s="14" t="s">
        <v>933</v>
      </c>
      <c r="W113" s="6">
        <v>966893</v>
      </c>
      <c r="X113" s="35" t="s">
        <v>2564</v>
      </c>
      <c r="Y113" s="41">
        <v>725169.73</v>
      </c>
      <c r="Z113" s="10" t="s">
        <v>239</v>
      </c>
      <c r="AA113" s="9" t="s">
        <v>2565</v>
      </c>
    </row>
    <row r="114" spans="1:42" ht="80.099999999999994" customHeight="1" x14ac:dyDescent="0.25">
      <c r="A114" s="28">
        <f t="shared" si="20"/>
        <v>110</v>
      </c>
      <c r="B114" s="9">
        <f>B113+1</f>
        <v>2</v>
      </c>
      <c r="C114" s="9" t="s">
        <v>109</v>
      </c>
      <c r="D114" s="10" t="s">
        <v>689</v>
      </c>
      <c r="E114" s="9" t="s">
        <v>689</v>
      </c>
      <c r="F114" s="6" t="s">
        <v>707</v>
      </c>
      <c r="G114" s="6" t="s">
        <v>707</v>
      </c>
      <c r="H114" s="9" t="s">
        <v>2598</v>
      </c>
      <c r="I114" s="9" t="s">
        <v>2566</v>
      </c>
      <c r="J114" s="28">
        <v>3128381366</v>
      </c>
      <c r="K114" s="6" t="s">
        <v>707</v>
      </c>
      <c r="L114" s="9">
        <v>31.255759999999999</v>
      </c>
      <c r="M114" s="9">
        <v>69.498630000000006</v>
      </c>
      <c r="N114" s="9">
        <v>19</v>
      </c>
      <c r="O114" s="28">
        <v>17</v>
      </c>
      <c r="P114" s="28">
        <v>966893</v>
      </c>
      <c r="Q114" s="14" t="s">
        <v>2561</v>
      </c>
      <c r="R114" s="9">
        <v>1835</v>
      </c>
      <c r="S114" s="28" t="s">
        <v>2073</v>
      </c>
      <c r="T114" s="14" t="s">
        <v>2562</v>
      </c>
      <c r="U114" s="14" t="s">
        <v>2563</v>
      </c>
      <c r="V114" s="14" t="s">
        <v>933</v>
      </c>
      <c r="W114" s="6">
        <v>966893</v>
      </c>
      <c r="X114" s="35" t="s">
        <v>2564</v>
      </c>
      <c r="Y114" s="41">
        <v>725169.73</v>
      </c>
      <c r="Z114" s="10" t="s">
        <v>239</v>
      </c>
      <c r="AA114" s="9" t="s">
        <v>2565</v>
      </c>
    </row>
    <row r="115" spans="1:42" ht="80.099999999999994" customHeight="1" x14ac:dyDescent="0.25">
      <c r="A115" s="28">
        <f t="shared" si="20"/>
        <v>111</v>
      </c>
      <c r="B115" s="9">
        <v>1</v>
      </c>
      <c r="C115" s="9" t="s">
        <v>216</v>
      </c>
      <c r="D115" s="10" t="s">
        <v>689</v>
      </c>
      <c r="E115" s="9" t="s">
        <v>689</v>
      </c>
      <c r="F115" s="9" t="s">
        <v>2613</v>
      </c>
      <c r="G115" s="9" t="s">
        <v>2567</v>
      </c>
      <c r="H115" s="9" t="s">
        <v>2612</v>
      </c>
      <c r="I115" s="9" t="s">
        <v>2568</v>
      </c>
      <c r="J115" s="28">
        <v>3465225997</v>
      </c>
      <c r="K115" s="9" t="s">
        <v>2613</v>
      </c>
      <c r="L115" s="9">
        <v>31.322310000000002</v>
      </c>
      <c r="M115" s="9">
        <v>69.472139999999996</v>
      </c>
      <c r="N115" s="9">
        <v>15</v>
      </c>
      <c r="O115" s="28">
        <v>13</v>
      </c>
      <c r="P115" s="6">
        <v>966893</v>
      </c>
      <c r="Q115" s="28" t="s">
        <v>2569</v>
      </c>
      <c r="R115" s="9">
        <v>1835</v>
      </c>
      <c r="S115" s="28" t="s">
        <v>2073</v>
      </c>
      <c r="T115" s="34">
        <v>44389</v>
      </c>
      <c r="U115" s="69" t="s">
        <v>2570</v>
      </c>
      <c r="V115" s="69" t="s">
        <v>1286</v>
      </c>
      <c r="W115" s="6">
        <v>966893</v>
      </c>
      <c r="X115" s="35" t="s">
        <v>1633</v>
      </c>
      <c r="Y115" s="41">
        <v>725169.73</v>
      </c>
      <c r="Z115" s="10" t="s">
        <v>239</v>
      </c>
      <c r="AA115" s="9" t="s">
        <v>2565</v>
      </c>
      <c r="AN115" s="4">
        <f>AF115-AJ115</f>
        <v>0</v>
      </c>
      <c r="AO115" s="4">
        <f t="shared" ref="AO115:AP115" si="22">AG115-AK115</f>
        <v>0</v>
      </c>
      <c r="AP115" s="4">
        <f t="shared" si="22"/>
        <v>0</v>
      </c>
    </row>
    <row r="116" spans="1:42" ht="80.099999999999994" customHeight="1" x14ac:dyDescent="0.25">
      <c r="A116" s="14">
        <f t="shared" si="20"/>
        <v>112</v>
      </c>
      <c r="B116" s="6">
        <f>B115+1</f>
        <v>2</v>
      </c>
      <c r="C116" s="6" t="s">
        <v>216</v>
      </c>
      <c r="D116" s="10" t="s">
        <v>689</v>
      </c>
      <c r="E116" s="9" t="s">
        <v>689</v>
      </c>
      <c r="F116" s="9" t="s">
        <v>710</v>
      </c>
      <c r="G116" s="9" t="s">
        <v>2567</v>
      </c>
      <c r="H116" s="6" t="s">
        <v>2611</v>
      </c>
      <c r="I116" s="6" t="s">
        <v>2571</v>
      </c>
      <c r="J116" s="28">
        <v>3225488654</v>
      </c>
      <c r="K116" s="9" t="s">
        <v>710</v>
      </c>
      <c r="L116" s="6">
        <v>31.28659</v>
      </c>
      <c r="M116" s="6">
        <v>69.485650000000007</v>
      </c>
      <c r="N116" s="9">
        <v>15</v>
      </c>
      <c r="O116" s="28">
        <v>13</v>
      </c>
      <c r="P116" s="6">
        <v>966893</v>
      </c>
      <c r="Q116" s="28" t="s">
        <v>2569</v>
      </c>
      <c r="R116" s="9">
        <v>1836.73</v>
      </c>
      <c r="S116" s="6" t="s">
        <v>2073</v>
      </c>
      <c r="T116" s="34">
        <v>44389</v>
      </c>
      <c r="U116" s="69" t="s">
        <v>2570</v>
      </c>
      <c r="V116" s="69" t="s">
        <v>1286</v>
      </c>
      <c r="W116" s="6">
        <v>966893</v>
      </c>
      <c r="X116" s="35" t="s">
        <v>1633</v>
      </c>
      <c r="Y116" s="41">
        <v>725169.73</v>
      </c>
      <c r="Z116" s="10" t="s">
        <v>239</v>
      </c>
      <c r="AA116" s="9" t="s">
        <v>2565</v>
      </c>
    </row>
    <row r="117" spans="1:42" ht="80.099999999999994" customHeight="1" x14ac:dyDescent="0.25">
      <c r="A117" s="28">
        <f t="shared" si="20"/>
        <v>113</v>
      </c>
      <c r="B117" s="6">
        <f t="shared" ref="B117:B118" si="23">B116+1</f>
        <v>3</v>
      </c>
      <c r="C117" s="9" t="s">
        <v>216</v>
      </c>
      <c r="D117" s="10" t="s">
        <v>689</v>
      </c>
      <c r="E117" s="9" t="s">
        <v>689</v>
      </c>
      <c r="F117" s="9" t="s">
        <v>804</v>
      </c>
      <c r="G117" s="9" t="s">
        <v>2567</v>
      </c>
      <c r="H117" s="9" t="s">
        <v>760</v>
      </c>
      <c r="I117" s="9" t="s">
        <v>2572</v>
      </c>
      <c r="J117" s="28">
        <v>3215869883</v>
      </c>
      <c r="K117" s="9" t="s">
        <v>804</v>
      </c>
      <c r="L117" s="9">
        <v>31.2652</v>
      </c>
      <c r="M117" s="9">
        <v>69.505740000000003</v>
      </c>
      <c r="N117" s="9">
        <v>22</v>
      </c>
      <c r="O117" s="28">
        <v>18</v>
      </c>
      <c r="P117" s="6">
        <v>966893</v>
      </c>
      <c r="Q117" s="28" t="s">
        <v>2569</v>
      </c>
      <c r="R117" s="9">
        <v>1835</v>
      </c>
      <c r="S117" s="28" t="s">
        <v>2073</v>
      </c>
      <c r="T117" s="34">
        <v>44389</v>
      </c>
      <c r="U117" s="69" t="s">
        <v>2570</v>
      </c>
      <c r="V117" s="69" t="s">
        <v>1286</v>
      </c>
      <c r="W117" s="6">
        <v>966893</v>
      </c>
      <c r="X117" s="35" t="s">
        <v>1633</v>
      </c>
      <c r="Y117" s="41">
        <v>725169.73</v>
      </c>
      <c r="Z117" s="10" t="s">
        <v>239</v>
      </c>
      <c r="AA117" s="9" t="s">
        <v>2565</v>
      </c>
    </row>
    <row r="118" spans="1:42" ht="80.099999999999994" customHeight="1" x14ac:dyDescent="0.25">
      <c r="A118" s="14">
        <f t="shared" si="20"/>
        <v>114</v>
      </c>
      <c r="B118" s="6">
        <f t="shared" si="23"/>
        <v>4</v>
      </c>
      <c r="C118" s="6" t="s">
        <v>216</v>
      </c>
      <c r="D118" s="10" t="s">
        <v>689</v>
      </c>
      <c r="E118" s="9" t="s">
        <v>689</v>
      </c>
      <c r="F118" s="9" t="s">
        <v>690</v>
      </c>
      <c r="G118" s="9" t="s">
        <v>2567</v>
      </c>
      <c r="H118" s="6" t="s">
        <v>705</v>
      </c>
      <c r="I118" s="6" t="s">
        <v>2573</v>
      </c>
      <c r="J118" s="28">
        <v>3189687882</v>
      </c>
      <c r="K118" s="9" t="s">
        <v>690</v>
      </c>
      <c r="L118" s="6">
        <v>31.338080000000001</v>
      </c>
      <c r="M118" s="6">
        <v>69.49727</v>
      </c>
      <c r="N118" s="9">
        <v>18</v>
      </c>
      <c r="O118" s="28">
        <v>16</v>
      </c>
      <c r="P118" s="6">
        <v>966893</v>
      </c>
      <c r="Q118" s="28" t="s">
        <v>2569</v>
      </c>
      <c r="R118" s="9">
        <v>1836.73</v>
      </c>
      <c r="S118" s="6" t="s">
        <v>2073</v>
      </c>
      <c r="T118" s="34">
        <v>44389</v>
      </c>
      <c r="U118" s="69" t="s">
        <v>2570</v>
      </c>
      <c r="V118" s="69" t="s">
        <v>1286</v>
      </c>
      <c r="W118" s="6">
        <v>966893</v>
      </c>
      <c r="X118" s="35" t="s">
        <v>1633</v>
      </c>
      <c r="Y118" s="41">
        <v>725169.73</v>
      </c>
      <c r="Z118" s="10" t="s">
        <v>239</v>
      </c>
      <c r="AA118" s="9" t="s">
        <v>2565</v>
      </c>
    </row>
    <row r="119" spans="1:42" ht="80.099999999999994" customHeight="1" x14ac:dyDescent="0.25">
      <c r="A119" s="28">
        <f t="shared" si="20"/>
        <v>115</v>
      </c>
      <c r="B119" s="9">
        <v>1</v>
      </c>
      <c r="C119" s="9" t="s">
        <v>3878</v>
      </c>
      <c r="D119" s="10" t="s">
        <v>4849</v>
      </c>
      <c r="E119" s="9" t="s">
        <v>4850</v>
      </c>
      <c r="F119" s="9" t="s">
        <v>4851</v>
      </c>
      <c r="G119" s="9" t="s">
        <v>4852</v>
      </c>
      <c r="H119" s="9" t="s">
        <v>4853</v>
      </c>
      <c r="I119" s="9" t="s">
        <v>4854</v>
      </c>
      <c r="J119" s="9" t="s">
        <v>4855</v>
      </c>
      <c r="K119" s="9" t="s">
        <v>4851</v>
      </c>
      <c r="L119" s="9">
        <v>28.810572000000001</v>
      </c>
      <c r="M119" s="9">
        <v>69.281863999999999</v>
      </c>
      <c r="N119" s="9">
        <v>22</v>
      </c>
      <c r="O119" s="9">
        <v>20</v>
      </c>
      <c r="P119" s="9">
        <v>966893</v>
      </c>
      <c r="Q119" s="35">
        <v>44420</v>
      </c>
      <c r="R119" s="9">
        <v>1835</v>
      </c>
      <c r="S119" s="9" t="s">
        <v>2179</v>
      </c>
      <c r="T119" s="9">
        <v>44480</v>
      </c>
      <c r="U119" s="9" t="s">
        <v>4856</v>
      </c>
      <c r="V119" s="9" t="s">
        <v>1286</v>
      </c>
      <c r="W119" s="85">
        <v>966893</v>
      </c>
      <c r="X119" s="9" t="s">
        <v>1286</v>
      </c>
      <c r="Y119" s="9">
        <v>725170</v>
      </c>
      <c r="Z119" s="10" t="s">
        <v>107</v>
      </c>
      <c r="AA119" s="10" t="s">
        <v>4857</v>
      </c>
    </row>
    <row r="120" spans="1:42" ht="80.099999999999994" customHeight="1" x14ac:dyDescent="0.25">
      <c r="A120" s="28">
        <f t="shared" si="20"/>
        <v>116</v>
      </c>
      <c r="B120" s="9">
        <v>2</v>
      </c>
      <c r="C120" s="9" t="s">
        <v>3878</v>
      </c>
      <c r="D120" s="10" t="s">
        <v>4849</v>
      </c>
      <c r="E120" s="9" t="s">
        <v>4850</v>
      </c>
      <c r="F120" s="9" t="s">
        <v>4858</v>
      </c>
      <c r="G120" s="9" t="s">
        <v>4859</v>
      </c>
      <c r="H120" s="9" t="s">
        <v>4860</v>
      </c>
      <c r="I120" s="9" t="s">
        <v>4861</v>
      </c>
      <c r="J120" s="9" t="s">
        <v>4862</v>
      </c>
      <c r="K120" s="9" t="s">
        <v>4858</v>
      </c>
      <c r="L120" s="9">
        <v>29.016216</v>
      </c>
      <c r="M120" s="9">
        <v>69.424881999999997</v>
      </c>
      <c r="N120" s="9">
        <v>28</v>
      </c>
      <c r="O120" s="9">
        <v>25</v>
      </c>
      <c r="P120" s="9">
        <v>966893</v>
      </c>
      <c r="Q120" s="35">
        <v>44420</v>
      </c>
      <c r="R120" s="9">
        <v>1835</v>
      </c>
      <c r="S120" s="9" t="s">
        <v>2179</v>
      </c>
      <c r="T120" s="9">
        <v>44480</v>
      </c>
      <c r="U120" s="9" t="s">
        <v>4856</v>
      </c>
      <c r="V120" s="9" t="s">
        <v>1286</v>
      </c>
      <c r="W120" s="85">
        <v>966893</v>
      </c>
      <c r="X120" s="9" t="s">
        <v>1286</v>
      </c>
      <c r="Y120" s="9">
        <v>725170</v>
      </c>
      <c r="Z120" s="10" t="s">
        <v>107</v>
      </c>
      <c r="AA120" s="10" t="s">
        <v>4857</v>
      </c>
    </row>
    <row r="121" spans="1:42" ht="80.099999999999994" customHeight="1" x14ac:dyDescent="0.25">
      <c r="A121" s="28">
        <f t="shared" ref="A121:A130" si="24">A120+1</f>
        <v>117</v>
      </c>
      <c r="B121" s="9">
        <v>3</v>
      </c>
      <c r="C121" s="9" t="s">
        <v>3878</v>
      </c>
      <c r="D121" s="10" t="s">
        <v>4849</v>
      </c>
      <c r="E121" s="9" t="s">
        <v>4850</v>
      </c>
      <c r="F121" s="9" t="s">
        <v>4863</v>
      </c>
      <c r="G121" s="9" t="s">
        <v>4859</v>
      </c>
      <c r="H121" s="9" t="s">
        <v>4051</v>
      </c>
      <c r="I121" s="9" t="s">
        <v>4864</v>
      </c>
      <c r="J121" s="9" t="s">
        <v>4865</v>
      </c>
      <c r="K121" s="9" t="s">
        <v>4863</v>
      </c>
      <c r="L121" s="9">
        <v>29.004832</v>
      </c>
      <c r="M121" s="9">
        <v>69.453215</v>
      </c>
      <c r="N121" s="9">
        <v>20</v>
      </c>
      <c r="O121" s="9">
        <v>18</v>
      </c>
      <c r="P121" s="9">
        <v>966893</v>
      </c>
      <c r="Q121" s="35">
        <v>44420</v>
      </c>
      <c r="R121" s="9">
        <v>1835</v>
      </c>
      <c r="S121" s="9" t="s">
        <v>2179</v>
      </c>
      <c r="T121" s="9">
        <v>44480</v>
      </c>
      <c r="U121" s="9" t="s">
        <v>4856</v>
      </c>
      <c r="V121" s="9" t="s">
        <v>1286</v>
      </c>
      <c r="W121" s="85">
        <v>966893</v>
      </c>
      <c r="X121" s="9" t="s">
        <v>1286</v>
      </c>
      <c r="Y121" s="9">
        <v>725170</v>
      </c>
      <c r="Z121" s="10" t="s">
        <v>107</v>
      </c>
      <c r="AA121" s="10" t="s">
        <v>4857</v>
      </c>
    </row>
    <row r="122" spans="1:42" ht="80.099999999999994" customHeight="1" x14ac:dyDescent="0.25">
      <c r="A122" s="28">
        <f t="shared" si="24"/>
        <v>118</v>
      </c>
      <c r="B122" s="9">
        <v>4</v>
      </c>
      <c r="C122" s="9" t="s">
        <v>3878</v>
      </c>
      <c r="D122" s="10" t="s">
        <v>4849</v>
      </c>
      <c r="E122" s="9" t="s">
        <v>4850</v>
      </c>
      <c r="F122" s="9" t="s">
        <v>4858</v>
      </c>
      <c r="G122" s="9" t="s">
        <v>4859</v>
      </c>
      <c r="H122" s="9" t="s">
        <v>174</v>
      </c>
      <c r="I122" s="9" t="s">
        <v>4866</v>
      </c>
      <c r="J122" s="9" t="s">
        <v>4867</v>
      </c>
      <c r="K122" s="9" t="s">
        <v>4858</v>
      </c>
      <c r="L122" s="9">
        <v>29.029837000000001</v>
      </c>
      <c r="M122" s="9">
        <v>69.446944000000002</v>
      </c>
      <c r="N122" s="9">
        <v>18</v>
      </c>
      <c r="O122" s="9">
        <v>16</v>
      </c>
      <c r="P122" s="9">
        <v>966893</v>
      </c>
      <c r="Q122" s="35">
        <v>44420</v>
      </c>
      <c r="R122" s="9">
        <v>1835</v>
      </c>
      <c r="S122" s="9" t="s">
        <v>2179</v>
      </c>
      <c r="T122" s="9">
        <v>44480</v>
      </c>
      <c r="U122" s="9" t="s">
        <v>4856</v>
      </c>
      <c r="V122" s="9" t="s">
        <v>1286</v>
      </c>
      <c r="W122" s="85">
        <v>966893</v>
      </c>
      <c r="X122" s="9" t="s">
        <v>1286</v>
      </c>
      <c r="Y122" s="9">
        <v>725170</v>
      </c>
      <c r="Z122" s="10" t="s">
        <v>107</v>
      </c>
      <c r="AA122" s="10" t="s">
        <v>4857</v>
      </c>
    </row>
    <row r="123" spans="1:42" ht="80.099999999999994" customHeight="1" x14ac:dyDescent="0.25">
      <c r="A123" s="28">
        <f t="shared" si="24"/>
        <v>119</v>
      </c>
      <c r="B123" s="9">
        <v>5</v>
      </c>
      <c r="C123" s="9" t="s">
        <v>3878</v>
      </c>
      <c r="D123" s="10" t="s">
        <v>4849</v>
      </c>
      <c r="E123" s="9" t="s">
        <v>4849</v>
      </c>
      <c r="F123" s="9" t="s">
        <v>4868</v>
      </c>
      <c r="G123" s="9" t="s">
        <v>4869</v>
      </c>
      <c r="H123" s="9" t="s">
        <v>4870</v>
      </c>
      <c r="I123" s="9" t="s">
        <v>4871</v>
      </c>
      <c r="J123" s="9" t="s">
        <v>4872</v>
      </c>
      <c r="K123" s="9" t="s">
        <v>4868</v>
      </c>
      <c r="L123" s="9">
        <v>29.084768</v>
      </c>
      <c r="M123" s="9">
        <v>68.906301999999997</v>
      </c>
      <c r="N123" s="9">
        <v>23</v>
      </c>
      <c r="O123" s="9">
        <v>19</v>
      </c>
      <c r="P123" s="9">
        <v>966893</v>
      </c>
      <c r="Q123" s="35">
        <v>44420</v>
      </c>
      <c r="R123" s="9">
        <v>1835</v>
      </c>
      <c r="S123" s="9" t="s">
        <v>2179</v>
      </c>
      <c r="T123" s="9">
        <v>44480</v>
      </c>
      <c r="U123" s="9" t="s">
        <v>4856</v>
      </c>
      <c r="V123" s="9" t="s">
        <v>1286</v>
      </c>
      <c r="W123" s="85">
        <v>966893</v>
      </c>
      <c r="X123" s="9" t="s">
        <v>1286</v>
      </c>
      <c r="Y123" s="9">
        <v>725170</v>
      </c>
      <c r="Z123" s="10" t="s">
        <v>107</v>
      </c>
      <c r="AA123" s="10" t="s">
        <v>4857</v>
      </c>
    </row>
    <row r="124" spans="1:42" ht="80.099999999999994" customHeight="1" x14ac:dyDescent="0.25">
      <c r="A124" s="28">
        <f t="shared" si="24"/>
        <v>120</v>
      </c>
      <c r="B124" s="9">
        <v>1</v>
      </c>
      <c r="C124" s="9" t="s">
        <v>4873</v>
      </c>
      <c r="D124" s="10" t="s">
        <v>4849</v>
      </c>
      <c r="E124" s="9" t="s">
        <v>4850</v>
      </c>
      <c r="F124" s="9" t="s">
        <v>4874</v>
      </c>
      <c r="G124" s="9" t="s">
        <v>4852</v>
      </c>
      <c r="H124" s="9" t="s">
        <v>4875</v>
      </c>
      <c r="I124" s="9" t="s">
        <v>4876</v>
      </c>
      <c r="J124" s="9" t="s">
        <v>4877</v>
      </c>
      <c r="K124" s="9" t="s">
        <v>4874</v>
      </c>
      <c r="L124" s="9">
        <v>28.731573999999998</v>
      </c>
      <c r="M124" s="9">
        <v>69.280779999999993</v>
      </c>
      <c r="N124" s="9">
        <v>23</v>
      </c>
      <c r="O124" s="9">
        <v>21</v>
      </c>
      <c r="P124" s="9">
        <v>966893</v>
      </c>
      <c r="Q124" s="9" t="s">
        <v>4878</v>
      </c>
      <c r="R124" s="9">
        <v>1835</v>
      </c>
      <c r="S124" s="9" t="s">
        <v>2179</v>
      </c>
      <c r="T124" s="9" t="s">
        <v>4879</v>
      </c>
      <c r="U124" s="35">
        <v>44846</v>
      </c>
      <c r="V124" s="9" t="s">
        <v>2773</v>
      </c>
      <c r="W124" s="85">
        <v>957893</v>
      </c>
      <c r="X124" s="9" t="s">
        <v>2773</v>
      </c>
      <c r="Y124" s="9">
        <v>725170</v>
      </c>
      <c r="Z124" s="10" t="s">
        <v>239</v>
      </c>
      <c r="AA124" s="10" t="s">
        <v>4857</v>
      </c>
    </row>
    <row r="125" spans="1:42" ht="80.099999999999994" customHeight="1" x14ac:dyDescent="0.25">
      <c r="A125" s="28">
        <f t="shared" si="24"/>
        <v>121</v>
      </c>
      <c r="B125" s="9">
        <v>2</v>
      </c>
      <c r="C125" s="9" t="s">
        <v>4873</v>
      </c>
      <c r="D125" s="10" t="s">
        <v>4849</v>
      </c>
      <c r="E125" s="9" t="s">
        <v>4850</v>
      </c>
      <c r="F125" s="9" t="s">
        <v>4880</v>
      </c>
      <c r="G125" s="9" t="s">
        <v>4852</v>
      </c>
      <c r="H125" s="9" t="s">
        <v>4881</v>
      </c>
      <c r="I125" s="9" t="s">
        <v>4882</v>
      </c>
      <c r="J125" s="9" t="s">
        <v>4883</v>
      </c>
      <c r="K125" s="9" t="s">
        <v>4880</v>
      </c>
      <c r="L125" s="9">
        <v>28.736550000000001</v>
      </c>
      <c r="M125" s="9">
        <v>69.280445</v>
      </c>
      <c r="N125" s="9">
        <v>28</v>
      </c>
      <c r="O125" s="9">
        <v>24</v>
      </c>
      <c r="P125" s="9">
        <v>966893</v>
      </c>
      <c r="Q125" s="9" t="s">
        <v>4878</v>
      </c>
      <c r="R125" s="9">
        <v>1835</v>
      </c>
      <c r="S125" s="9" t="s">
        <v>2179</v>
      </c>
      <c r="T125" s="9" t="s">
        <v>4879</v>
      </c>
      <c r="U125" s="35">
        <v>44846</v>
      </c>
      <c r="V125" s="9" t="s">
        <v>2773</v>
      </c>
      <c r="W125" s="85">
        <v>957893</v>
      </c>
      <c r="X125" s="9" t="s">
        <v>2773</v>
      </c>
      <c r="Y125" s="9">
        <v>725170</v>
      </c>
      <c r="Z125" s="10" t="s">
        <v>239</v>
      </c>
      <c r="AA125" s="10" t="s">
        <v>4857</v>
      </c>
    </row>
    <row r="126" spans="1:42" ht="80.099999999999994" customHeight="1" x14ac:dyDescent="0.25">
      <c r="A126" s="28">
        <f t="shared" si="24"/>
        <v>122</v>
      </c>
      <c r="B126" s="9">
        <v>3</v>
      </c>
      <c r="C126" s="9" t="s">
        <v>4873</v>
      </c>
      <c r="D126" s="10" t="s">
        <v>4849</v>
      </c>
      <c r="E126" s="9" t="s">
        <v>4850</v>
      </c>
      <c r="F126" s="9" t="s">
        <v>4884</v>
      </c>
      <c r="G126" s="9" t="s">
        <v>4852</v>
      </c>
      <c r="H126" s="9" t="s">
        <v>4885</v>
      </c>
      <c r="I126" s="9" t="s">
        <v>4886</v>
      </c>
      <c r="J126" s="9" t="s">
        <v>4887</v>
      </c>
      <c r="K126" s="9" t="s">
        <v>4884</v>
      </c>
      <c r="L126" s="9">
        <v>28.732821000000001</v>
      </c>
      <c r="M126" s="9">
        <v>69.281513000000004</v>
      </c>
      <c r="N126" s="9">
        <v>20</v>
      </c>
      <c r="O126" s="9">
        <v>17</v>
      </c>
      <c r="P126" s="9">
        <v>966893</v>
      </c>
      <c r="Q126" s="9" t="s">
        <v>4878</v>
      </c>
      <c r="R126" s="9">
        <v>1835</v>
      </c>
      <c r="S126" s="9" t="s">
        <v>2179</v>
      </c>
      <c r="T126" s="9" t="s">
        <v>4879</v>
      </c>
      <c r="U126" s="35">
        <v>44846</v>
      </c>
      <c r="V126" s="9" t="s">
        <v>2773</v>
      </c>
      <c r="W126" s="64">
        <v>966893</v>
      </c>
      <c r="X126" s="9" t="s">
        <v>2773</v>
      </c>
      <c r="Y126" s="9">
        <v>725170</v>
      </c>
      <c r="Z126" s="10" t="s">
        <v>239</v>
      </c>
      <c r="AA126" s="10" t="s">
        <v>4857</v>
      </c>
    </row>
    <row r="127" spans="1:42" ht="80.099999999999994" customHeight="1" x14ac:dyDescent="0.25">
      <c r="A127" s="28">
        <f t="shared" si="24"/>
        <v>123</v>
      </c>
      <c r="B127" s="9">
        <v>4</v>
      </c>
      <c r="C127" s="9" t="s">
        <v>4873</v>
      </c>
      <c r="D127" s="10" t="s">
        <v>4849</v>
      </c>
      <c r="E127" s="9" t="s">
        <v>4850</v>
      </c>
      <c r="F127" s="9" t="s">
        <v>4884</v>
      </c>
      <c r="G127" s="9" t="s">
        <v>4852</v>
      </c>
      <c r="H127" s="9" t="s">
        <v>4888</v>
      </c>
      <c r="I127" s="9" t="s">
        <v>4889</v>
      </c>
      <c r="J127" s="9" t="s">
        <v>4890</v>
      </c>
      <c r="K127" s="9" t="s">
        <v>4884</v>
      </c>
      <c r="L127" s="9">
        <v>28.727708</v>
      </c>
      <c r="M127" s="9">
        <v>69.221768999999995</v>
      </c>
      <c r="N127" s="9">
        <v>18</v>
      </c>
      <c r="O127" s="9">
        <v>15</v>
      </c>
      <c r="P127" s="9">
        <v>966893</v>
      </c>
      <c r="Q127" s="9" t="s">
        <v>4878</v>
      </c>
      <c r="R127" s="9">
        <v>1835</v>
      </c>
      <c r="S127" s="9" t="s">
        <v>2179</v>
      </c>
      <c r="T127" s="9" t="s">
        <v>4879</v>
      </c>
      <c r="U127" s="35">
        <v>44846</v>
      </c>
      <c r="V127" s="9" t="s">
        <v>2773</v>
      </c>
      <c r="W127" s="64">
        <v>966893</v>
      </c>
      <c r="X127" s="9" t="s">
        <v>2773</v>
      </c>
      <c r="Y127" s="9">
        <v>725170</v>
      </c>
      <c r="Z127" s="10" t="s">
        <v>239</v>
      </c>
      <c r="AA127" s="10" t="s">
        <v>4857</v>
      </c>
    </row>
    <row r="128" spans="1:42" ht="80.099999999999994" customHeight="1" x14ac:dyDescent="0.25">
      <c r="A128" s="28">
        <f t="shared" si="24"/>
        <v>124</v>
      </c>
      <c r="B128" s="9">
        <v>5</v>
      </c>
      <c r="C128" s="9" t="s">
        <v>4873</v>
      </c>
      <c r="D128" s="10" t="s">
        <v>4849</v>
      </c>
      <c r="E128" s="9" t="s">
        <v>4850</v>
      </c>
      <c r="F128" s="9" t="s">
        <v>4891</v>
      </c>
      <c r="G128" s="9" t="s">
        <v>4892</v>
      </c>
      <c r="H128" s="9" t="s">
        <v>4893</v>
      </c>
      <c r="I128" s="9" t="s">
        <v>4894</v>
      </c>
      <c r="J128" s="9" t="s">
        <v>4895</v>
      </c>
      <c r="K128" s="9" t="s">
        <v>4891</v>
      </c>
      <c r="L128" s="9">
        <v>28.621458000000001</v>
      </c>
      <c r="M128" s="9">
        <v>69.193695000000005</v>
      </c>
      <c r="N128" s="9">
        <v>23</v>
      </c>
      <c r="O128" s="9">
        <v>21</v>
      </c>
      <c r="P128" s="9">
        <v>966893</v>
      </c>
      <c r="Q128" s="9" t="s">
        <v>4878</v>
      </c>
      <c r="R128" s="9">
        <v>1835</v>
      </c>
      <c r="S128" s="9" t="s">
        <v>2179</v>
      </c>
      <c r="T128" s="9" t="s">
        <v>4879</v>
      </c>
      <c r="U128" s="35">
        <v>44846</v>
      </c>
      <c r="V128" s="9" t="s">
        <v>2773</v>
      </c>
      <c r="W128" s="64">
        <v>957893</v>
      </c>
      <c r="X128" s="9" t="s">
        <v>2773</v>
      </c>
      <c r="Y128" s="9">
        <v>725170</v>
      </c>
      <c r="Z128" s="10" t="s">
        <v>239</v>
      </c>
      <c r="AA128" s="10" t="s">
        <v>4857</v>
      </c>
    </row>
    <row r="129" spans="1:62" ht="80.099999999999994" customHeight="1" x14ac:dyDescent="0.25">
      <c r="A129" s="28">
        <f t="shared" si="24"/>
        <v>125</v>
      </c>
      <c r="B129" s="9">
        <v>6</v>
      </c>
      <c r="C129" s="9" t="s">
        <v>4873</v>
      </c>
      <c r="D129" s="10" t="s">
        <v>4849</v>
      </c>
      <c r="E129" s="9" t="s">
        <v>4850</v>
      </c>
      <c r="F129" s="9" t="s">
        <v>4896</v>
      </c>
      <c r="G129" s="9" t="s">
        <v>4852</v>
      </c>
      <c r="H129" s="9" t="s">
        <v>4897</v>
      </c>
      <c r="I129" s="9" t="s">
        <v>4898</v>
      </c>
      <c r="J129" s="9" t="s">
        <v>4899</v>
      </c>
      <c r="K129" s="9" t="s">
        <v>4896</v>
      </c>
      <c r="L129" s="9">
        <v>28.603342999999999</v>
      </c>
      <c r="M129" s="9">
        <v>69.331023000000002</v>
      </c>
      <c r="N129" s="9">
        <v>18</v>
      </c>
      <c r="O129" s="9">
        <v>14</v>
      </c>
      <c r="P129" s="9">
        <v>966893</v>
      </c>
      <c r="Q129" s="9" t="s">
        <v>4878</v>
      </c>
      <c r="R129" s="9">
        <v>1835</v>
      </c>
      <c r="S129" s="9" t="s">
        <v>2179</v>
      </c>
      <c r="T129" s="9" t="s">
        <v>4879</v>
      </c>
      <c r="U129" s="35">
        <v>44846</v>
      </c>
      <c r="V129" s="9" t="s">
        <v>2773</v>
      </c>
      <c r="W129" s="64">
        <v>957893</v>
      </c>
      <c r="X129" s="9" t="s">
        <v>2773</v>
      </c>
      <c r="Y129" s="9">
        <v>725170</v>
      </c>
      <c r="Z129" s="10" t="s">
        <v>239</v>
      </c>
      <c r="AA129" s="10" t="s">
        <v>4857</v>
      </c>
    </row>
    <row r="130" spans="1:62" ht="80.099999999999994" customHeight="1" x14ac:dyDescent="0.25">
      <c r="A130" s="28">
        <f t="shared" si="24"/>
        <v>126</v>
      </c>
      <c r="B130" s="9">
        <v>7</v>
      </c>
      <c r="C130" s="9" t="s">
        <v>4873</v>
      </c>
      <c r="D130" s="10" t="s">
        <v>4849</v>
      </c>
      <c r="E130" s="9" t="s">
        <v>4850</v>
      </c>
      <c r="F130" s="9" t="s">
        <v>4880</v>
      </c>
      <c r="G130" s="9" t="s">
        <v>4852</v>
      </c>
      <c r="H130" s="9" t="s">
        <v>4900</v>
      </c>
      <c r="I130" s="9" t="s">
        <v>4901</v>
      </c>
      <c r="J130" s="9" t="s">
        <v>4902</v>
      </c>
      <c r="K130" s="9" t="s">
        <v>4880</v>
      </c>
      <c r="L130" s="9">
        <v>28.730405000000001</v>
      </c>
      <c r="M130" s="9">
        <v>69.280360000000002</v>
      </c>
      <c r="N130" s="9">
        <v>23</v>
      </c>
      <c r="O130" s="9">
        <v>17</v>
      </c>
      <c r="P130" s="9">
        <v>966893</v>
      </c>
      <c r="Q130" s="9" t="s">
        <v>4878</v>
      </c>
      <c r="R130" s="9">
        <v>1835</v>
      </c>
      <c r="S130" s="9" t="s">
        <v>2179</v>
      </c>
      <c r="T130" s="9" t="s">
        <v>4879</v>
      </c>
      <c r="U130" s="35">
        <v>44846</v>
      </c>
      <c r="V130" s="9" t="s">
        <v>2773</v>
      </c>
      <c r="W130" s="64">
        <v>957893</v>
      </c>
      <c r="X130" s="9" t="s">
        <v>2773</v>
      </c>
      <c r="Y130" s="9">
        <v>725170</v>
      </c>
      <c r="Z130" s="10" t="s">
        <v>239</v>
      </c>
      <c r="AA130" s="10" t="s">
        <v>4857</v>
      </c>
    </row>
    <row r="131" spans="1:62" ht="80.099999999999994" customHeight="1" x14ac:dyDescent="0.25">
      <c r="A131" s="28">
        <f>A130+1</f>
        <v>127</v>
      </c>
      <c r="B131" s="9">
        <v>1</v>
      </c>
      <c r="C131" s="9" t="s">
        <v>3797</v>
      </c>
      <c r="D131" s="10" t="s">
        <v>4387</v>
      </c>
      <c r="E131" s="9" t="s">
        <v>4388</v>
      </c>
      <c r="F131" s="9" t="s">
        <v>4389</v>
      </c>
      <c r="G131" s="9" t="s">
        <v>4390</v>
      </c>
      <c r="H131" s="9" t="s">
        <v>4391</v>
      </c>
      <c r="I131" s="9" t="s">
        <v>4392</v>
      </c>
      <c r="J131" s="9" t="s">
        <v>4393</v>
      </c>
      <c r="K131" s="9" t="s">
        <v>4389</v>
      </c>
      <c r="L131" s="9">
        <v>29.720330000000001</v>
      </c>
      <c r="M131" s="9">
        <v>68.950969000000001</v>
      </c>
      <c r="N131" s="28">
        <v>14</v>
      </c>
      <c r="O131" s="28">
        <v>8</v>
      </c>
      <c r="P131" s="28">
        <v>966893</v>
      </c>
      <c r="Q131" s="34">
        <v>44257</v>
      </c>
      <c r="R131" s="6">
        <v>1835</v>
      </c>
      <c r="S131" s="9" t="s">
        <v>2073</v>
      </c>
      <c r="T131" s="34">
        <v>44357</v>
      </c>
      <c r="U131" s="28" t="s">
        <v>1641</v>
      </c>
      <c r="V131" s="28" t="s">
        <v>1275</v>
      </c>
      <c r="W131" s="28">
        <v>957893</v>
      </c>
      <c r="X131" s="28" t="s">
        <v>1275</v>
      </c>
      <c r="Y131" s="28">
        <v>725170</v>
      </c>
      <c r="Z131" s="10" t="s">
        <v>107</v>
      </c>
      <c r="AA131" s="10" t="s">
        <v>4394</v>
      </c>
    </row>
    <row r="132" spans="1:62" ht="80.099999999999994" customHeight="1" x14ac:dyDescent="0.25">
      <c r="A132" s="28">
        <f>A131+1</f>
        <v>128</v>
      </c>
      <c r="B132" s="28">
        <v>1</v>
      </c>
      <c r="C132" s="12" t="s">
        <v>103</v>
      </c>
      <c r="D132" s="13" t="s">
        <v>2671</v>
      </c>
      <c r="E132" s="12" t="s">
        <v>2672</v>
      </c>
      <c r="F132" s="12" t="s">
        <v>2677</v>
      </c>
      <c r="G132" s="12" t="s">
        <v>2673</v>
      </c>
      <c r="H132" s="12" t="s">
        <v>2689</v>
      </c>
      <c r="I132" s="12" t="s">
        <v>2690</v>
      </c>
      <c r="J132" s="28">
        <v>3334043458</v>
      </c>
      <c r="K132" s="12" t="s">
        <v>2677</v>
      </c>
      <c r="L132" s="14">
        <v>28.635059999999999</v>
      </c>
      <c r="M132" s="14">
        <v>67.358036999999996</v>
      </c>
      <c r="N132" s="14">
        <v>15</v>
      </c>
      <c r="O132" s="14">
        <v>10</v>
      </c>
      <c r="P132" s="14">
        <v>966893</v>
      </c>
      <c r="Q132" s="12" t="s">
        <v>1701</v>
      </c>
      <c r="R132" s="9">
        <v>1835</v>
      </c>
      <c r="S132" s="12" t="s">
        <v>2691</v>
      </c>
      <c r="T132" s="34">
        <v>44357</v>
      </c>
      <c r="U132" s="28" t="s">
        <v>1641</v>
      </c>
      <c r="V132" s="28" t="s">
        <v>2676</v>
      </c>
      <c r="W132" s="14">
        <v>657893</v>
      </c>
      <c r="X132" s="28" t="s">
        <v>2676</v>
      </c>
      <c r="Y132" s="14">
        <v>725170</v>
      </c>
      <c r="Z132" s="10" t="s">
        <v>11</v>
      </c>
      <c r="AA132" s="9" t="s">
        <v>3741</v>
      </c>
      <c r="AB132" s="31"/>
    </row>
    <row r="133" spans="1:62" ht="80.099999999999994" customHeight="1" x14ac:dyDescent="0.25">
      <c r="A133" s="28">
        <f>A132+1</f>
        <v>129</v>
      </c>
      <c r="B133" s="9">
        <v>1</v>
      </c>
      <c r="C133" s="9" t="s">
        <v>3878</v>
      </c>
      <c r="D133" s="10" t="s">
        <v>2684</v>
      </c>
      <c r="E133" s="9" t="s">
        <v>2684</v>
      </c>
      <c r="F133" s="9" t="s">
        <v>4903</v>
      </c>
      <c r="G133" s="9" t="s">
        <v>4903</v>
      </c>
      <c r="H133" s="9" t="s">
        <v>4904</v>
      </c>
      <c r="I133" s="9" t="s">
        <v>4905</v>
      </c>
      <c r="J133" s="28">
        <v>3337503586</v>
      </c>
      <c r="K133" s="9" t="s">
        <v>4903</v>
      </c>
      <c r="L133" s="28">
        <v>28.91666</v>
      </c>
      <c r="M133" s="28">
        <v>67.155461000000003</v>
      </c>
      <c r="N133" s="28">
        <v>14</v>
      </c>
      <c r="O133" s="28">
        <v>8</v>
      </c>
      <c r="P133" s="9">
        <v>966893</v>
      </c>
      <c r="Q133" s="34" t="s">
        <v>1468</v>
      </c>
      <c r="R133" s="6">
        <v>1835</v>
      </c>
      <c r="S133" s="9" t="s">
        <v>2073</v>
      </c>
      <c r="T133" s="28" t="s">
        <v>4906</v>
      </c>
      <c r="U133" s="28" t="s">
        <v>4907</v>
      </c>
      <c r="V133" s="28" t="s">
        <v>1286</v>
      </c>
      <c r="W133" s="85">
        <v>957893</v>
      </c>
      <c r="X133" s="34">
        <v>44682</v>
      </c>
      <c r="Y133" s="28">
        <v>725170</v>
      </c>
      <c r="Z133" s="13" t="s">
        <v>107</v>
      </c>
      <c r="AA133" s="10" t="s">
        <v>1471</v>
      </c>
    </row>
    <row r="134" spans="1:62" ht="80.099999999999994" customHeight="1" x14ac:dyDescent="0.25">
      <c r="A134" s="28">
        <f>A133+1</f>
        <v>130</v>
      </c>
      <c r="B134" s="9">
        <f t="shared" ref="B134:B136" si="25">B133+1</f>
        <v>2</v>
      </c>
      <c r="C134" s="9" t="s">
        <v>3878</v>
      </c>
      <c r="D134" s="10" t="s">
        <v>2684</v>
      </c>
      <c r="E134" s="28" t="s">
        <v>2684</v>
      </c>
      <c r="F134" s="9" t="s">
        <v>4908</v>
      </c>
      <c r="G134" s="9" t="s">
        <v>4909</v>
      </c>
      <c r="H134" s="9" t="s">
        <v>4910</v>
      </c>
      <c r="I134" s="9" t="s">
        <v>4911</v>
      </c>
      <c r="J134" s="28">
        <v>3342010230</v>
      </c>
      <c r="K134" s="9" t="s">
        <v>4908</v>
      </c>
      <c r="L134" s="28">
        <v>27.97663</v>
      </c>
      <c r="M134" s="28">
        <v>67.536969999999997</v>
      </c>
      <c r="N134" s="28">
        <v>18</v>
      </c>
      <c r="O134" s="28">
        <v>9</v>
      </c>
      <c r="P134" s="9">
        <v>966893</v>
      </c>
      <c r="Q134" s="34" t="s">
        <v>1468</v>
      </c>
      <c r="R134" s="6">
        <v>1835</v>
      </c>
      <c r="S134" s="9" t="s">
        <v>2073</v>
      </c>
      <c r="T134" s="28" t="s">
        <v>4906</v>
      </c>
      <c r="U134" s="28" t="s">
        <v>4907</v>
      </c>
      <c r="V134" s="28" t="s">
        <v>1286</v>
      </c>
      <c r="W134" s="85">
        <v>957893</v>
      </c>
      <c r="X134" s="34">
        <v>44682</v>
      </c>
      <c r="Y134" s="28">
        <v>725170</v>
      </c>
      <c r="Z134" s="13" t="s">
        <v>107</v>
      </c>
      <c r="AA134" s="10" t="s">
        <v>1471</v>
      </c>
    </row>
    <row r="135" spans="1:62" ht="80.099999999999994" customHeight="1" x14ac:dyDescent="0.25">
      <c r="A135" s="28">
        <f t="shared" ref="A135:A136" si="26">A134+1</f>
        <v>131</v>
      </c>
      <c r="B135" s="9">
        <f t="shared" si="25"/>
        <v>3</v>
      </c>
      <c r="C135" s="9" t="s">
        <v>3878</v>
      </c>
      <c r="D135" s="10" t="s">
        <v>2684</v>
      </c>
      <c r="E135" s="28" t="s">
        <v>4912</v>
      </c>
      <c r="F135" s="9" t="s">
        <v>4913</v>
      </c>
      <c r="G135" s="28" t="s">
        <v>4912</v>
      </c>
      <c r="H135" s="9" t="s">
        <v>4914</v>
      </c>
      <c r="I135" s="9" t="s">
        <v>4915</v>
      </c>
      <c r="J135" s="28">
        <v>3332078678</v>
      </c>
      <c r="K135" s="9" t="s">
        <v>4913</v>
      </c>
      <c r="L135" s="28">
        <v>28.61092</v>
      </c>
      <c r="M135" s="28">
        <v>67.483869999999996</v>
      </c>
      <c r="N135" s="28">
        <v>20</v>
      </c>
      <c r="O135" s="28">
        <v>6</v>
      </c>
      <c r="P135" s="9">
        <v>966893</v>
      </c>
      <c r="Q135" s="34" t="s">
        <v>1468</v>
      </c>
      <c r="R135" s="6">
        <v>1835</v>
      </c>
      <c r="S135" s="9" t="s">
        <v>2073</v>
      </c>
      <c r="T135" s="28" t="s">
        <v>4906</v>
      </c>
      <c r="U135" s="28" t="s">
        <v>4907</v>
      </c>
      <c r="V135" s="28" t="s">
        <v>1286</v>
      </c>
      <c r="W135" s="85">
        <v>957893</v>
      </c>
      <c r="X135" s="34">
        <v>44682</v>
      </c>
      <c r="Y135" s="28">
        <v>725170</v>
      </c>
      <c r="Z135" s="13" t="s">
        <v>107</v>
      </c>
      <c r="AA135" s="10" t="s">
        <v>1471</v>
      </c>
    </row>
    <row r="136" spans="1:62" s="31" customFormat="1" ht="80.099999999999994" customHeight="1" x14ac:dyDescent="0.25">
      <c r="A136" s="28">
        <f t="shared" si="26"/>
        <v>132</v>
      </c>
      <c r="B136" s="28">
        <f t="shared" si="25"/>
        <v>4</v>
      </c>
      <c r="C136" s="28" t="s">
        <v>3878</v>
      </c>
      <c r="D136" s="10" t="s">
        <v>2684</v>
      </c>
      <c r="E136" s="28" t="s">
        <v>4912</v>
      </c>
      <c r="F136" s="28" t="s">
        <v>4916</v>
      </c>
      <c r="G136" s="28" t="s">
        <v>4917</v>
      </c>
      <c r="H136" s="28" t="s">
        <v>4918</v>
      </c>
      <c r="I136" s="28" t="s">
        <v>4919</v>
      </c>
      <c r="J136" s="28">
        <v>3336632924</v>
      </c>
      <c r="K136" s="28" t="s">
        <v>4916</v>
      </c>
      <c r="L136" s="28">
        <v>28.333970000000001</v>
      </c>
      <c r="M136" s="28">
        <v>67.33672</v>
      </c>
      <c r="N136" s="28">
        <v>19</v>
      </c>
      <c r="O136" s="28">
        <v>7</v>
      </c>
      <c r="P136" s="9">
        <v>966893</v>
      </c>
      <c r="Q136" s="34" t="s">
        <v>1468</v>
      </c>
      <c r="R136" s="14">
        <v>1835</v>
      </c>
      <c r="S136" s="28" t="s">
        <v>2073</v>
      </c>
      <c r="T136" s="28" t="s">
        <v>4906</v>
      </c>
      <c r="U136" s="28" t="s">
        <v>4907</v>
      </c>
      <c r="V136" s="28" t="s">
        <v>1286</v>
      </c>
      <c r="W136" s="85">
        <v>957893</v>
      </c>
      <c r="X136" s="34">
        <v>44682</v>
      </c>
      <c r="Y136" s="28">
        <v>725170</v>
      </c>
      <c r="Z136" s="13" t="s">
        <v>107</v>
      </c>
      <c r="AA136" s="10" t="s">
        <v>1471</v>
      </c>
    </row>
    <row r="137" spans="1:62" s="254" customFormat="1" ht="80.099999999999994" customHeight="1" x14ac:dyDescent="0.25">
      <c r="A137" s="59">
        <f t="shared" ref="A137:A142" si="27">A136+1</f>
        <v>133</v>
      </c>
      <c r="B137" s="60">
        <v>1</v>
      </c>
      <c r="C137" s="60" t="s">
        <v>4424</v>
      </c>
      <c r="D137" s="253" t="s">
        <v>822</v>
      </c>
      <c r="E137" s="60" t="s">
        <v>6020</v>
      </c>
      <c r="F137" s="60" t="s">
        <v>6021</v>
      </c>
      <c r="G137" s="60" t="s">
        <v>6022</v>
      </c>
      <c r="H137" s="60" t="s">
        <v>3611</v>
      </c>
      <c r="I137" s="60" t="s">
        <v>6023</v>
      </c>
      <c r="J137" s="60">
        <v>3338937975</v>
      </c>
      <c r="K137" s="60" t="s">
        <v>6021</v>
      </c>
      <c r="L137" s="60">
        <v>29.108152</v>
      </c>
      <c r="M137" s="60">
        <v>67.952875000000006</v>
      </c>
      <c r="N137" s="60">
        <v>25</v>
      </c>
      <c r="O137" s="60">
        <v>21</v>
      </c>
      <c r="P137" s="60">
        <v>966893</v>
      </c>
      <c r="Q137" s="264">
        <v>43962</v>
      </c>
      <c r="R137" s="60">
        <v>1835</v>
      </c>
      <c r="S137" s="60" t="s">
        <v>2073</v>
      </c>
      <c r="T137" s="60" t="s">
        <v>6024</v>
      </c>
      <c r="U137" s="264">
        <v>43802</v>
      </c>
      <c r="V137" s="60" t="s">
        <v>933</v>
      </c>
      <c r="W137" s="60">
        <v>957893</v>
      </c>
      <c r="X137" s="60" t="s">
        <v>933</v>
      </c>
      <c r="Y137" s="60">
        <v>725170</v>
      </c>
      <c r="Z137" s="253" t="s">
        <v>107</v>
      </c>
      <c r="AA137" s="60" t="s">
        <v>4857</v>
      </c>
      <c r="AB137" s="255"/>
      <c r="AC137" s="255"/>
      <c r="AD137" s="255"/>
      <c r="AE137" s="255"/>
      <c r="AF137" s="255"/>
      <c r="AG137" s="255"/>
      <c r="AH137" s="255"/>
      <c r="AI137" s="255"/>
      <c r="AJ137" s="255"/>
      <c r="AK137" s="255"/>
      <c r="AL137" s="255"/>
      <c r="AM137" s="255"/>
      <c r="AN137" s="255"/>
      <c r="AO137" s="255"/>
      <c r="AP137" s="255"/>
      <c r="AQ137" s="255"/>
      <c r="AR137" s="255"/>
      <c r="AS137" s="255"/>
      <c r="AT137" s="255"/>
      <c r="AU137" s="255"/>
      <c r="AV137" s="255"/>
      <c r="AW137" s="255"/>
      <c r="AX137" s="255"/>
      <c r="AY137" s="255"/>
      <c r="AZ137" s="255"/>
      <c r="BA137" s="255"/>
      <c r="BB137" s="255"/>
      <c r="BC137" s="255"/>
    </row>
    <row r="138" spans="1:62" s="254" customFormat="1" ht="80.099999999999994" customHeight="1" x14ac:dyDescent="0.25">
      <c r="A138" s="59">
        <f t="shared" si="27"/>
        <v>134</v>
      </c>
      <c r="B138" s="60">
        <v>2</v>
      </c>
      <c r="C138" s="60" t="s">
        <v>4424</v>
      </c>
      <c r="D138" s="253" t="s">
        <v>822</v>
      </c>
      <c r="E138" s="60" t="s">
        <v>2408</v>
      </c>
      <c r="F138" s="60" t="s">
        <v>2408</v>
      </c>
      <c r="G138" s="60" t="s">
        <v>6025</v>
      </c>
      <c r="H138" s="60" t="s">
        <v>6026</v>
      </c>
      <c r="I138" s="60" t="s">
        <v>1675</v>
      </c>
      <c r="J138" s="60">
        <v>3337486910</v>
      </c>
      <c r="K138" s="60" t="s">
        <v>2408</v>
      </c>
      <c r="L138" s="60">
        <v>29.109153500000001</v>
      </c>
      <c r="M138" s="60">
        <v>67.952868499999994</v>
      </c>
      <c r="N138" s="60">
        <v>22</v>
      </c>
      <c r="O138" s="60">
        <v>18</v>
      </c>
      <c r="P138" s="60">
        <v>966893</v>
      </c>
      <c r="Q138" s="264">
        <v>43962</v>
      </c>
      <c r="R138" s="60">
        <v>1835</v>
      </c>
      <c r="S138" s="60" t="s">
        <v>2073</v>
      </c>
      <c r="T138" s="60" t="s">
        <v>6024</v>
      </c>
      <c r="U138" s="264">
        <v>43802</v>
      </c>
      <c r="V138" s="60" t="s">
        <v>933</v>
      </c>
      <c r="W138" s="60">
        <v>957893</v>
      </c>
      <c r="X138" s="60" t="s">
        <v>933</v>
      </c>
      <c r="Y138" s="60">
        <v>725170</v>
      </c>
      <c r="Z138" s="253" t="s">
        <v>107</v>
      </c>
      <c r="AA138" s="60" t="s">
        <v>4857</v>
      </c>
      <c r="AB138" s="255"/>
      <c r="AC138" s="255"/>
      <c r="AD138" s="255"/>
      <c r="AE138" s="255"/>
      <c r="AF138" s="255"/>
      <c r="AG138" s="255"/>
      <c r="AH138" s="255"/>
      <c r="AI138" s="255"/>
      <c r="AJ138" s="255"/>
      <c r="AK138" s="255"/>
      <c r="AL138" s="255"/>
      <c r="AM138" s="255"/>
      <c r="AN138" s="255"/>
      <c r="AO138" s="255"/>
      <c r="AP138" s="255"/>
      <c r="AQ138" s="255"/>
      <c r="AR138" s="255"/>
      <c r="AS138" s="255"/>
      <c r="AT138" s="255"/>
      <c r="AU138" s="255"/>
      <c r="AV138" s="255"/>
      <c r="AW138" s="255"/>
      <c r="AX138" s="255"/>
      <c r="AY138" s="255"/>
      <c r="AZ138" s="255"/>
      <c r="BA138" s="255"/>
      <c r="BB138" s="255"/>
      <c r="BC138" s="255"/>
    </row>
    <row r="139" spans="1:62" s="254" customFormat="1" ht="80.099999999999994" customHeight="1" x14ac:dyDescent="0.25">
      <c r="A139" s="59">
        <f t="shared" si="27"/>
        <v>135</v>
      </c>
      <c r="B139" s="60">
        <v>3</v>
      </c>
      <c r="C139" s="60" t="s">
        <v>4424</v>
      </c>
      <c r="D139" s="253" t="s">
        <v>822</v>
      </c>
      <c r="E139" s="60" t="s">
        <v>6020</v>
      </c>
      <c r="F139" s="60" t="s">
        <v>6027</v>
      </c>
      <c r="G139" s="60" t="s">
        <v>6027</v>
      </c>
      <c r="H139" s="60" t="s">
        <v>6028</v>
      </c>
      <c r="I139" s="60" t="s">
        <v>6029</v>
      </c>
      <c r="J139" s="60">
        <v>3013253425</v>
      </c>
      <c r="K139" s="60" t="s">
        <v>6027</v>
      </c>
      <c r="L139" s="60">
        <v>29.222094999999999</v>
      </c>
      <c r="M139" s="60">
        <v>67.515942999999993</v>
      </c>
      <c r="N139" s="60">
        <v>26</v>
      </c>
      <c r="O139" s="60">
        <v>23</v>
      </c>
      <c r="P139" s="60">
        <v>966893</v>
      </c>
      <c r="Q139" s="264">
        <v>43962</v>
      </c>
      <c r="R139" s="60">
        <v>1835</v>
      </c>
      <c r="S139" s="60" t="s">
        <v>2073</v>
      </c>
      <c r="T139" s="60" t="s">
        <v>6024</v>
      </c>
      <c r="U139" s="264">
        <v>43802</v>
      </c>
      <c r="V139" s="60" t="s">
        <v>933</v>
      </c>
      <c r="W139" s="60">
        <v>966893</v>
      </c>
      <c r="X139" s="60" t="s">
        <v>933</v>
      </c>
      <c r="Y139" s="60">
        <v>725170</v>
      </c>
      <c r="Z139" s="253" t="s">
        <v>107</v>
      </c>
      <c r="AA139" s="60" t="s">
        <v>4857</v>
      </c>
      <c r="AB139" s="255"/>
      <c r="AC139" s="255"/>
      <c r="AD139" s="255"/>
      <c r="AE139" s="255"/>
      <c r="AF139" s="255"/>
      <c r="AG139" s="255"/>
      <c r="AH139" s="255"/>
      <c r="AI139" s="255"/>
      <c r="AJ139" s="255"/>
      <c r="AK139" s="255"/>
      <c r="AL139" s="255"/>
      <c r="AM139" s="255"/>
      <c r="AN139" s="255"/>
      <c r="AO139" s="255"/>
      <c r="AP139" s="255"/>
      <c r="AQ139" s="255"/>
      <c r="AR139" s="255"/>
      <c r="AS139" s="255"/>
      <c r="AT139" s="255"/>
      <c r="AU139" s="255"/>
      <c r="AV139" s="255"/>
      <c r="AW139" s="255"/>
      <c r="AX139" s="255"/>
      <c r="AY139" s="255"/>
      <c r="AZ139" s="255"/>
      <c r="BA139" s="255"/>
      <c r="BB139" s="255"/>
      <c r="BC139" s="255"/>
    </row>
    <row r="140" spans="1:62" s="28" customFormat="1" ht="80.099999999999994" customHeight="1" x14ac:dyDescent="0.25">
      <c r="A140" s="28">
        <f t="shared" si="27"/>
        <v>136</v>
      </c>
      <c r="B140" s="28">
        <v>1</v>
      </c>
      <c r="C140" s="28" t="s">
        <v>103</v>
      </c>
      <c r="D140" s="10" t="s">
        <v>822</v>
      </c>
      <c r="E140" s="28" t="s">
        <v>6030</v>
      </c>
      <c r="F140" s="28" t="s">
        <v>6030</v>
      </c>
      <c r="G140" s="28" t="s">
        <v>6031</v>
      </c>
      <c r="H140" s="28" t="s">
        <v>6032</v>
      </c>
      <c r="I140" s="60" t="s">
        <v>6033</v>
      </c>
      <c r="J140" s="28" t="s">
        <v>6034</v>
      </c>
      <c r="K140" s="28" t="s">
        <v>6035</v>
      </c>
      <c r="L140" s="28">
        <v>29.479769999999998</v>
      </c>
      <c r="M140" s="28">
        <v>67.624080000000006</v>
      </c>
      <c r="N140" s="28">
        <v>18</v>
      </c>
      <c r="O140" s="28">
        <v>7</v>
      </c>
      <c r="P140" s="28">
        <v>966893</v>
      </c>
      <c r="Q140" s="34">
        <v>44280</v>
      </c>
      <c r="R140" s="28">
        <v>1835</v>
      </c>
      <c r="S140" s="28" t="s">
        <v>2073</v>
      </c>
      <c r="T140" s="34">
        <v>43962</v>
      </c>
      <c r="U140" s="34">
        <v>44166</v>
      </c>
      <c r="V140" s="28" t="s">
        <v>1275</v>
      </c>
      <c r="W140" s="28">
        <v>957893</v>
      </c>
      <c r="X140" s="28" t="s">
        <v>1275</v>
      </c>
      <c r="Y140" s="28">
        <v>725170</v>
      </c>
      <c r="Z140" s="10" t="s">
        <v>107</v>
      </c>
      <c r="AA140" s="28" t="s">
        <v>4857</v>
      </c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  <c r="AM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</row>
    <row r="141" spans="1:62" s="9" customFormat="1" ht="80.099999999999994" customHeight="1" x14ac:dyDescent="0.25">
      <c r="A141" s="28">
        <f t="shared" si="27"/>
        <v>137</v>
      </c>
      <c r="B141" s="9">
        <v>1</v>
      </c>
      <c r="C141" s="9" t="s">
        <v>216</v>
      </c>
      <c r="D141" s="10" t="s">
        <v>822</v>
      </c>
      <c r="E141" s="9" t="s">
        <v>6030</v>
      </c>
      <c r="F141" s="9" t="s">
        <v>6690</v>
      </c>
      <c r="G141" s="9" t="s">
        <v>6030</v>
      </c>
      <c r="H141" s="9" t="s">
        <v>6691</v>
      </c>
      <c r="I141" s="9" t="s">
        <v>6692</v>
      </c>
      <c r="J141" s="9" t="s">
        <v>6693</v>
      </c>
      <c r="K141" s="9" t="s">
        <v>6690</v>
      </c>
      <c r="L141" s="9">
        <v>29.437449999999998</v>
      </c>
      <c r="M141" s="9">
        <v>67.667169999999999</v>
      </c>
      <c r="N141" s="9">
        <v>20</v>
      </c>
      <c r="O141" s="9">
        <v>12</v>
      </c>
      <c r="P141" s="9">
        <v>966893</v>
      </c>
      <c r="Q141" s="9" t="s">
        <v>1464</v>
      </c>
      <c r="R141" s="9">
        <v>1835</v>
      </c>
      <c r="S141" s="9" t="s">
        <v>2179</v>
      </c>
      <c r="T141" s="9" t="s">
        <v>6694</v>
      </c>
      <c r="U141" s="9" t="s">
        <v>6695</v>
      </c>
      <c r="V141" s="9" t="s">
        <v>1286</v>
      </c>
      <c r="W141" s="9">
        <v>957893</v>
      </c>
      <c r="X141" s="9" t="s">
        <v>1286</v>
      </c>
      <c r="Y141" s="9">
        <v>725169</v>
      </c>
      <c r="Z141" s="10" t="s">
        <v>107</v>
      </c>
      <c r="AA141" s="10" t="s">
        <v>4857</v>
      </c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</row>
    <row r="142" spans="1:62" s="9" customFormat="1" ht="80.099999999999994" customHeight="1" x14ac:dyDescent="0.25">
      <c r="A142" s="28">
        <f t="shared" si="27"/>
        <v>138</v>
      </c>
      <c r="B142" s="9">
        <v>2</v>
      </c>
      <c r="C142" s="9" t="s">
        <v>216</v>
      </c>
      <c r="D142" s="10" t="s">
        <v>822</v>
      </c>
      <c r="E142" s="9" t="s">
        <v>6030</v>
      </c>
      <c r="F142" s="9" t="s">
        <v>6696</v>
      </c>
      <c r="G142" s="9" t="s">
        <v>6030</v>
      </c>
      <c r="H142" s="9" t="s">
        <v>6697</v>
      </c>
      <c r="I142" s="9" t="s">
        <v>6698</v>
      </c>
      <c r="J142" s="9">
        <v>3013253425</v>
      </c>
      <c r="K142" s="9" t="s">
        <v>6696</v>
      </c>
      <c r="L142" s="9">
        <v>29.387090000000001</v>
      </c>
      <c r="M142" s="9">
        <v>67.839780000000005</v>
      </c>
      <c r="N142" s="9">
        <v>24</v>
      </c>
      <c r="O142" s="9">
        <v>13</v>
      </c>
      <c r="P142" s="9">
        <v>966893</v>
      </c>
      <c r="Q142" s="9" t="s">
        <v>1464</v>
      </c>
      <c r="R142" s="9">
        <v>1835</v>
      </c>
      <c r="S142" s="9" t="s">
        <v>2179</v>
      </c>
      <c r="T142" s="9" t="s">
        <v>6694</v>
      </c>
      <c r="U142" s="9" t="s">
        <v>6695</v>
      </c>
      <c r="V142" s="9" t="s">
        <v>1286</v>
      </c>
      <c r="W142" s="9">
        <v>957893</v>
      </c>
      <c r="X142" s="9" t="s">
        <v>1286</v>
      </c>
      <c r="Y142" s="9">
        <v>725169</v>
      </c>
      <c r="Z142" s="10" t="s">
        <v>107</v>
      </c>
      <c r="AA142" s="10" t="s">
        <v>4857</v>
      </c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</row>
    <row r="143" spans="1:62" s="9" customFormat="1" ht="80.099999999999994" customHeight="1" x14ac:dyDescent="0.25">
      <c r="A143" s="28">
        <f t="shared" ref="A143:A146" si="28">A142+1</f>
        <v>139</v>
      </c>
      <c r="B143" s="9">
        <v>3</v>
      </c>
      <c r="C143" s="9" t="s">
        <v>216</v>
      </c>
      <c r="D143" s="10" t="s">
        <v>822</v>
      </c>
      <c r="E143" s="9" t="s">
        <v>2407</v>
      </c>
      <c r="F143" s="9" t="s">
        <v>6699</v>
      </c>
      <c r="G143" s="9" t="s">
        <v>6700</v>
      </c>
      <c r="H143" s="9" t="s">
        <v>6701</v>
      </c>
      <c r="I143" s="9" t="s">
        <v>1673</v>
      </c>
      <c r="J143" s="9">
        <v>3106078432</v>
      </c>
      <c r="K143" s="9" t="s">
        <v>6699</v>
      </c>
      <c r="L143" s="9">
        <v>29.61009</v>
      </c>
      <c r="M143" s="9">
        <v>67.495710000000003</v>
      </c>
      <c r="N143" s="9">
        <v>19</v>
      </c>
      <c r="O143" s="9">
        <v>10</v>
      </c>
      <c r="P143" s="9">
        <v>966893</v>
      </c>
      <c r="Q143" s="9" t="s">
        <v>1464</v>
      </c>
      <c r="R143" s="9">
        <v>1835</v>
      </c>
      <c r="S143" s="9" t="s">
        <v>2179</v>
      </c>
      <c r="T143" s="9" t="s">
        <v>6694</v>
      </c>
      <c r="U143" s="9" t="s">
        <v>6695</v>
      </c>
      <c r="V143" s="9" t="s">
        <v>1286</v>
      </c>
      <c r="W143" s="9">
        <v>957893</v>
      </c>
      <c r="X143" s="9" t="s">
        <v>1286</v>
      </c>
      <c r="Y143" s="9">
        <v>725169</v>
      </c>
      <c r="Z143" s="10" t="s">
        <v>107</v>
      </c>
      <c r="AA143" s="10" t="s">
        <v>4857</v>
      </c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</row>
    <row r="144" spans="1:62" s="9" customFormat="1" ht="80.099999999999994" customHeight="1" x14ac:dyDescent="0.25">
      <c r="A144" s="28">
        <f t="shared" si="28"/>
        <v>140</v>
      </c>
      <c r="B144" s="9">
        <v>4</v>
      </c>
      <c r="C144" s="9" t="s">
        <v>216</v>
      </c>
      <c r="D144" s="10" t="s">
        <v>822</v>
      </c>
      <c r="E144" s="9" t="s">
        <v>2407</v>
      </c>
      <c r="F144" s="9" t="s">
        <v>6699</v>
      </c>
      <c r="G144" s="9" t="s">
        <v>6700</v>
      </c>
      <c r="H144" s="9" t="s">
        <v>6702</v>
      </c>
      <c r="I144" s="9" t="s">
        <v>6703</v>
      </c>
      <c r="J144" s="9">
        <v>3098400554</v>
      </c>
      <c r="K144" s="9" t="s">
        <v>6699</v>
      </c>
      <c r="L144" s="9">
        <v>29.611129999999999</v>
      </c>
      <c r="M144" s="9">
        <v>67.500389999999996</v>
      </c>
      <c r="N144" s="9">
        <v>16</v>
      </c>
      <c r="O144" s="9">
        <v>10</v>
      </c>
      <c r="P144" s="9">
        <v>966893</v>
      </c>
      <c r="Q144" s="9" t="s">
        <v>1464</v>
      </c>
      <c r="R144" s="9">
        <v>1835</v>
      </c>
      <c r="S144" s="9" t="s">
        <v>2179</v>
      </c>
      <c r="T144" s="9" t="s">
        <v>6694</v>
      </c>
      <c r="U144" s="9" t="s">
        <v>6695</v>
      </c>
      <c r="V144" s="9" t="s">
        <v>1286</v>
      </c>
      <c r="W144" s="9">
        <v>957893</v>
      </c>
      <c r="X144" s="9" t="s">
        <v>1286</v>
      </c>
      <c r="Y144" s="9">
        <v>725169</v>
      </c>
      <c r="Z144" s="10" t="s">
        <v>107</v>
      </c>
      <c r="AA144" s="10" t="s">
        <v>4857</v>
      </c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</row>
    <row r="145" spans="1:62" s="9" customFormat="1" ht="80.099999999999994" customHeight="1" x14ac:dyDescent="0.25">
      <c r="A145" s="28">
        <f t="shared" si="28"/>
        <v>141</v>
      </c>
      <c r="B145" s="9">
        <v>5</v>
      </c>
      <c r="C145" s="9" t="s">
        <v>216</v>
      </c>
      <c r="D145" s="10" t="s">
        <v>822</v>
      </c>
      <c r="E145" s="9" t="s">
        <v>2407</v>
      </c>
      <c r="F145" s="9" t="s">
        <v>6699</v>
      </c>
      <c r="G145" s="9" t="s">
        <v>6700</v>
      </c>
      <c r="H145" s="9" t="s">
        <v>6704</v>
      </c>
      <c r="I145" s="9" t="s">
        <v>6705</v>
      </c>
      <c r="J145" s="9">
        <v>3331763710</v>
      </c>
      <c r="K145" s="9" t="s">
        <v>6699</v>
      </c>
      <c r="L145" s="9">
        <v>29.614820000000002</v>
      </c>
      <c r="M145" s="9">
        <v>67.498429999999999</v>
      </c>
      <c r="N145" s="9">
        <v>18</v>
      </c>
      <c r="O145" s="9">
        <v>9</v>
      </c>
      <c r="P145" s="9">
        <v>966893</v>
      </c>
      <c r="Q145" s="9" t="s">
        <v>1464</v>
      </c>
      <c r="R145" s="9">
        <v>1835</v>
      </c>
      <c r="S145" s="9" t="s">
        <v>2179</v>
      </c>
      <c r="T145" s="9" t="s">
        <v>6694</v>
      </c>
      <c r="U145" s="9" t="s">
        <v>6695</v>
      </c>
      <c r="V145" s="9" t="s">
        <v>1286</v>
      </c>
      <c r="W145" s="9">
        <v>957893</v>
      </c>
      <c r="X145" s="9" t="s">
        <v>1286</v>
      </c>
      <c r="Y145" s="9">
        <v>725169</v>
      </c>
      <c r="Z145" s="10" t="s">
        <v>107</v>
      </c>
      <c r="AA145" s="10" t="s">
        <v>4857</v>
      </c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</row>
    <row r="146" spans="1:62" s="9" customFormat="1" ht="80.099999999999994" customHeight="1" x14ac:dyDescent="0.25">
      <c r="A146" s="28">
        <f t="shared" si="28"/>
        <v>142</v>
      </c>
      <c r="B146" s="9">
        <v>6</v>
      </c>
      <c r="C146" s="9" t="s">
        <v>216</v>
      </c>
      <c r="D146" s="10" t="s">
        <v>822</v>
      </c>
      <c r="E146" s="9" t="s">
        <v>6020</v>
      </c>
      <c r="F146" s="9" t="s">
        <v>6706</v>
      </c>
      <c r="G146" s="9" t="s">
        <v>6706</v>
      </c>
      <c r="H146" s="9" t="s">
        <v>6707</v>
      </c>
      <c r="I146" s="9" t="s">
        <v>6708</v>
      </c>
      <c r="J146" s="9">
        <v>3337944645</v>
      </c>
      <c r="K146" s="9" t="s">
        <v>6706</v>
      </c>
      <c r="L146" s="9">
        <v>29.387869999999999</v>
      </c>
      <c r="M146" s="9">
        <v>67.83954</v>
      </c>
      <c r="N146" s="9">
        <v>17</v>
      </c>
      <c r="O146" s="9">
        <v>11</v>
      </c>
      <c r="P146" s="9">
        <v>966893</v>
      </c>
      <c r="Q146" s="9" t="s">
        <v>1464</v>
      </c>
      <c r="R146" s="9">
        <v>1835</v>
      </c>
      <c r="S146" s="9" t="s">
        <v>2179</v>
      </c>
      <c r="T146" s="9" t="s">
        <v>6694</v>
      </c>
      <c r="U146" s="9" t="s">
        <v>6695</v>
      </c>
      <c r="V146" s="9" t="s">
        <v>1286</v>
      </c>
      <c r="W146" s="9">
        <v>957893</v>
      </c>
      <c r="X146" s="9" t="s">
        <v>1286</v>
      </c>
      <c r="Y146" s="9">
        <v>725169</v>
      </c>
      <c r="Z146" s="10" t="s">
        <v>107</v>
      </c>
      <c r="AA146" s="10" t="s">
        <v>4857</v>
      </c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</row>
    <row r="147" spans="1:62" ht="80.099999999999994" customHeight="1" x14ac:dyDescent="0.25">
      <c r="A147" s="158">
        <f>A146+1</f>
        <v>143</v>
      </c>
      <c r="B147" s="9">
        <v>1</v>
      </c>
      <c r="C147" s="9" t="s">
        <v>4424</v>
      </c>
      <c r="D147" s="10" t="s">
        <v>6508</v>
      </c>
      <c r="E147" s="9" t="s">
        <v>6508</v>
      </c>
      <c r="F147" s="9" t="s">
        <v>6520</v>
      </c>
      <c r="G147" s="9" t="s">
        <v>6648</v>
      </c>
      <c r="H147" s="9" t="s">
        <v>8681</v>
      </c>
      <c r="I147" s="28" t="s">
        <v>8458</v>
      </c>
      <c r="J147" s="9">
        <v>3337729049</v>
      </c>
      <c r="K147" s="9" t="s">
        <v>6520</v>
      </c>
      <c r="L147" s="9">
        <v>29.315107000000001</v>
      </c>
      <c r="M147" s="9">
        <v>67.515798000000004</v>
      </c>
      <c r="N147" s="28">
        <v>20</v>
      </c>
      <c r="O147" s="28">
        <v>10</v>
      </c>
      <c r="P147" s="28">
        <v>966893</v>
      </c>
      <c r="Q147" s="35">
        <v>44049</v>
      </c>
      <c r="R147" s="9">
        <v>1835</v>
      </c>
      <c r="S147" s="28" t="s">
        <v>2073</v>
      </c>
      <c r="T147" s="9" t="s">
        <v>8682</v>
      </c>
      <c r="U147" s="35">
        <v>44109</v>
      </c>
      <c r="V147" s="9" t="s">
        <v>933</v>
      </c>
      <c r="W147" s="28">
        <v>0</v>
      </c>
      <c r="X147" s="9" t="s">
        <v>2295</v>
      </c>
      <c r="Y147" s="256">
        <v>725170</v>
      </c>
      <c r="Z147" s="158" t="s">
        <v>8683</v>
      </c>
      <c r="AA147" s="28" t="s">
        <v>6685</v>
      </c>
    </row>
    <row r="148" spans="1:62" ht="80.099999999999994" customHeight="1" x14ac:dyDescent="0.25">
      <c r="A148" s="158">
        <f>A147+1</f>
        <v>144</v>
      </c>
      <c r="B148" s="9">
        <v>2</v>
      </c>
      <c r="C148" s="9" t="s">
        <v>4424</v>
      </c>
      <c r="D148" s="10" t="s">
        <v>6508</v>
      </c>
      <c r="E148" s="9" t="s">
        <v>6508</v>
      </c>
      <c r="F148" s="9" t="s">
        <v>6520</v>
      </c>
      <c r="G148" s="9" t="s">
        <v>6648</v>
      </c>
      <c r="H148" s="9" t="s">
        <v>2839</v>
      </c>
      <c r="I148" s="9" t="s">
        <v>8463</v>
      </c>
      <c r="J148" s="9">
        <v>3368106219</v>
      </c>
      <c r="K148" s="9" t="s">
        <v>6520</v>
      </c>
      <c r="L148" s="9">
        <v>29.308669999999999</v>
      </c>
      <c r="M148" s="9">
        <v>67485079</v>
      </c>
      <c r="N148" s="9">
        <v>15</v>
      </c>
      <c r="O148" s="9">
        <v>9</v>
      </c>
      <c r="P148" s="28">
        <v>966893</v>
      </c>
      <c r="Q148" s="35">
        <v>44049</v>
      </c>
      <c r="R148" s="9">
        <v>1835</v>
      </c>
      <c r="S148" s="9" t="s">
        <v>2073</v>
      </c>
      <c r="T148" s="9" t="s">
        <v>8682</v>
      </c>
      <c r="U148" s="35">
        <v>44109</v>
      </c>
      <c r="V148" s="9" t="s">
        <v>933</v>
      </c>
      <c r="W148" s="28">
        <v>0</v>
      </c>
      <c r="X148" s="9" t="s">
        <v>2295</v>
      </c>
      <c r="Y148" s="256">
        <v>725170</v>
      </c>
      <c r="Z148" s="158" t="s">
        <v>8683</v>
      </c>
      <c r="AA148" s="28" t="s">
        <v>6685</v>
      </c>
    </row>
    <row r="149" spans="1:62" ht="80.099999999999994" customHeight="1" x14ac:dyDescent="0.25">
      <c r="A149" s="158">
        <f>A148+1</f>
        <v>145</v>
      </c>
      <c r="B149" s="9">
        <v>3</v>
      </c>
      <c r="C149" s="9" t="s">
        <v>4424</v>
      </c>
      <c r="D149" s="10" t="s">
        <v>6508</v>
      </c>
      <c r="E149" s="9" t="s">
        <v>6508</v>
      </c>
      <c r="F149" s="9" t="s">
        <v>8684</v>
      </c>
      <c r="G149" s="9" t="s">
        <v>6648</v>
      </c>
      <c r="H149" s="9" t="s">
        <v>8685</v>
      </c>
      <c r="I149" s="9" t="s">
        <v>8686</v>
      </c>
      <c r="J149" s="9">
        <v>3337721276</v>
      </c>
      <c r="K149" s="9" t="s">
        <v>8684</v>
      </c>
      <c r="L149" s="9">
        <v>29.351420999999998</v>
      </c>
      <c r="M149" s="9">
        <v>67.485151000000002</v>
      </c>
      <c r="N149" s="9">
        <v>18</v>
      </c>
      <c r="O149" s="9">
        <v>7</v>
      </c>
      <c r="P149" s="28">
        <v>966893</v>
      </c>
      <c r="Q149" s="35">
        <v>44049</v>
      </c>
      <c r="R149" s="9">
        <v>1835</v>
      </c>
      <c r="S149" s="9" t="s">
        <v>2073</v>
      </c>
      <c r="T149" s="9" t="s">
        <v>8682</v>
      </c>
      <c r="U149" s="35">
        <v>44109</v>
      </c>
      <c r="V149" s="9" t="s">
        <v>933</v>
      </c>
      <c r="W149" s="28">
        <v>0</v>
      </c>
      <c r="X149" s="9" t="s">
        <v>2295</v>
      </c>
      <c r="Y149" s="256">
        <v>725170</v>
      </c>
      <c r="Z149" s="158" t="s">
        <v>8683</v>
      </c>
      <c r="AA149" s="28" t="s">
        <v>6685</v>
      </c>
    </row>
    <row r="150" spans="1:62" ht="80.099999999999994" customHeight="1" x14ac:dyDescent="0.25">
      <c r="A150" s="158">
        <f>A149+1</f>
        <v>146</v>
      </c>
      <c r="B150" s="9">
        <v>1</v>
      </c>
      <c r="C150" s="9" t="s">
        <v>103</v>
      </c>
      <c r="D150" s="10" t="s">
        <v>6508</v>
      </c>
      <c r="E150" s="9" t="s">
        <v>6508</v>
      </c>
      <c r="F150" s="9" t="s">
        <v>6679</v>
      </c>
      <c r="G150" s="9" t="s">
        <v>6648</v>
      </c>
      <c r="H150" s="28" t="s">
        <v>2777</v>
      </c>
      <c r="I150" s="9" t="s">
        <v>6680</v>
      </c>
      <c r="J150" s="9" t="s">
        <v>6681</v>
      </c>
      <c r="K150" s="9" t="s">
        <v>6679</v>
      </c>
      <c r="L150" s="9">
        <v>29.324095</v>
      </c>
      <c r="M150" s="9">
        <v>67.485568999999998</v>
      </c>
      <c r="N150" s="9">
        <v>30</v>
      </c>
      <c r="O150" s="9">
        <v>7</v>
      </c>
      <c r="P150" s="9">
        <v>966893</v>
      </c>
      <c r="Q150" s="9" t="s">
        <v>6682</v>
      </c>
      <c r="R150" s="9">
        <v>1835</v>
      </c>
      <c r="S150" s="9" t="s">
        <v>2073</v>
      </c>
      <c r="T150" s="9" t="s">
        <v>6683</v>
      </c>
      <c r="U150" s="9" t="s">
        <v>6684</v>
      </c>
      <c r="V150" s="28" t="s">
        <v>3777</v>
      </c>
      <c r="W150" s="9">
        <v>0</v>
      </c>
      <c r="X150" s="9" t="s">
        <v>6670</v>
      </c>
      <c r="Y150" s="9">
        <v>725170</v>
      </c>
      <c r="Z150" s="158" t="s">
        <v>4431</v>
      </c>
      <c r="AA150" s="28" t="s">
        <v>6685</v>
      </c>
    </row>
    <row r="151" spans="1:62" ht="80.099999999999994" customHeight="1" x14ac:dyDescent="0.25">
      <c r="A151" s="158">
        <f t="shared" ref="A151:A157" si="29">A150+1</f>
        <v>147</v>
      </c>
      <c r="B151" s="9">
        <v>2</v>
      </c>
      <c r="C151" s="9" t="s">
        <v>103</v>
      </c>
      <c r="D151" s="10" t="s">
        <v>6508</v>
      </c>
      <c r="E151" s="9" t="s">
        <v>6508</v>
      </c>
      <c r="F151" s="9" t="s">
        <v>6679</v>
      </c>
      <c r="G151" s="9" t="s">
        <v>6648</v>
      </c>
      <c r="H151" s="28" t="s">
        <v>6686</v>
      </c>
      <c r="I151" s="9" t="s">
        <v>6687</v>
      </c>
      <c r="J151" s="9" t="s">
        <v>6688</v>
      </c>
      <c r="K151" s="9" t="s">
        <v>6679</v>
      </c>
      <c r="L151" s="9">
        <v>29.333976</v>
      </c>
      <c r="M151" s="9">
        <v>67.495639999999995</v>
      </c>
      <c r="N151" s="9">
        <v>30</v>
      </c>
      <c r="O151" s="9">
        <v>9</v>
      </c>
      <c r="P151" s="9">
        <v>966893</v>
      </c>
      <c r="Q151" s="9" t="s">
        <v>6682</v>
      </c>
      <c r="R151" s="9">
        <v>1835</v>
      </c>
      <c r="S151" s="9" t="s">
        <v>2073</v>
      </c>
      <c r="T151" s="9" t="s">
        <v>6683</v>
      </c>
      <c r="U151" s="9" t="s">
        <v>6684</v>
      </c>
      <c r="V151" s="28" t="s">
        <v>3777</v>
      </c>
      <c r="W151" s="9">
        <v>0</v>
      </c>
      <c r="X151" s="9" t="s">
        <v>6670</v>
      </c>
      <c r="Y151" s="9">
        <v>725170</v>
      </c>
      <c r="Z151" s="158" t="s">
        <v>4431</v>
      </c>
      <c r="AA151" s="28" t="s">
        <v>6685</v>
      </c>
    </row>
    <row r="152" spans="1:62" ht="80.099999999999994" customHeight="1" x14ac:dyDescent="0.25">
      <c r="A152" s="158">
        <f t="shared" si="29"/>
        <v>148</v>
      </c>
      <c r="B152" s="9">
        <v>3</v>
      </c>
      <c r="C152" s="9" t="s">
        <v>103</v>
      </c>
      <c r="D152" s="10" t="s">
        <v>6508</v>
      </c>
      <c r="E152" s="9" t="s">
        <v>6508</v>
      </c>
      <c r="F152" s="9" t="s">
        <v>6554</v>
      </c>
      <c r="G152" s="9" t="s">
        <v>6689</v>
      </c>
      <c r="H152" s="28" t="s">
        <v>6556</v>
      </c>
      <c r="I152" s="9" t="s">
        <v>6557</v>
      </c>
      <c r="J152" s="9">
        <v>3328887994</v>
      </c>
      <c r="K152" s="9" t="s">
        <v>6689</v>
      </c>
      <c r="L152" s="9">
        <v>29.457735</v>
      </c>
      <c r="M152" s="9">
        <v>68.924779999999998</v>
      </c>
      <c r="N152" s="9">
        <v>25</v>
      </c>
      <c r="O152" s="9">
        <v>8</v>
      </c>
      <c r="P152" s="9">
        <v>966893</v>
      </c>
      <c r="Q152" s="9" t="s">
        <v>6682</v>
      </c>
      <c r="R152" s="9">
        <v>1835</v>
      </c>
      <c r="S152" s="9" t="s">
        <v>2073</v>
      </c>
      <c r="T152" s="9" t="s">
        <v>6683</v>
      </c>
      <c r="U152" s="9" t="s">
        <v>6684</v>
      </c>
      <c r="V152" s="28" t="s">
        <v>3777</v>
      </c>
      <c r="W152" s="9">
        <v>0</v>
      </c>
      <c r="X152" s="9" t="s">
        <v>6670</v>
      </c>
      <c r="Y152" s="9">
        <v>725170</v>
      </c>
      <c r="Z152" s="158" t="s">
        <v>4431</v>
      </c>
      <c r="AA152" s="28" t="s">
        <v>6685</v>
      </c>
    </row>
    <row r="153" spans="1:62" ht="80.099999999999994" customHeight="1" x14ac:dyDescent="0.25">
      <c r="A153" s="158">
        <f t="shared" si="29"/>
        <v>149</v>
      </c>
      <c r="B153" s="9">
        <v>1</v>
      </c>
      <c r="C153" s="9" t="s">
        <v>216</v>
      </c>
      <c r="D153" s="10" t="s">
        <v>6508</v>
      </c>
      <c r="E153" s="9" t="s">
        <v>6508</v>
      </c>
      <c r="F153" s="9" t="s">
        <v>6509</v>
      </c>
      <c r="G153" s="9" t="s">
        <v>6509</v>
      </c>
      <c r="H153" s="9" t="s">
        <v>6510</v>
      </c>
      <c r="I153" s="9" t="s">
        <v>6511</v>
      </c>
      <c r="J153" s="9">
        <v>3362534027</v>
      </c>
      <c r="K153" s="9" t="s">
        <v>6509</v>
      </c>
      <c r="L153" s="9">
        <v>29.594252000000001</v>
      </c>
      <c r="M153" s="9">
        <v>67.827119999999994</v>
      </c>
      <c r="N153" s="9">
        <v>25</v>
      </c>
      <c r="O153" s="9">
        <v>9</v>
      </c>
      <c r="P153" s="9">
        <v>966893</v>
      </c>
      <c r="Q153" s="9" t="s">
        <v>2569</v>
      </c>
      <c r="R153" s="9" t="s">
        <v>6512</v>
      </c>
      <c r="S153" s="9" t="s">
        <v>6512</v>
      </c>
      <c r="T153" s="9" t="s">
        <v>6513</v>
      </c>
      <c r="U153" s="9" t="s">
        <v>6514</v>
      </c>
      <c r="V153" s="9" t="s">
        <v>6515</v>
      </c>
      <c r="W153" s="9">
        <v>0</v>
      </c>
      <c r="X153" s="9" t="s">
        <v>1653</v>
      </c>
      <c r="Y153" s="6">
        <v>725170</v>
      </c>
      <c r="Z153" s="158" t="s">
        <v>4431</v>
      </c>
      <c r="AA153" s="28" t="s">
        <v>6516</v>
      </c>
    </row>
    <row r="154" spans="1:62" ht="80.099999999999994" customHeight="1" x14ac:dyDescent="0.25">
      <c r="A154" s="158">
        <f t="shared" si="29"/>
        <v>150</v>
      </c>
      <c r="B154" s="9">
        <v>2</v>
      </c>
      <c r="C154" s="9" t="s">
        <v>216</v>
      </c>
      <c r="D154" s="10" t="s">
        <v>6508</v>
      </c>
      <c r="E154" s="9" t="s">
        <v>6508</v>
      </c>
      <c r="F154" s="9" t="s">
        <v>6517</v>
      </c>
      <c r="G154" s="9" t="s">
        <v>6517</v>
      </c>
      <c r="H154" s="9" t="s">
        <v>6518</v>
      </c>
      <c r="I154" s="9" t="s">
        <v>6519</v>
      </c>
      <c r="J154" s="9">
        <v>3337721276</v>
      </c>
      <c r="K154" s="9" t="s">
        <v>6517</v>
      </c>
      <c r="L154" s="9">
        <v>29.491008999999998</v>
      </c>
      <c r="M154" s="9">
        <v>67.918582000000001</v>
      </c>
      <c r="N154" s="9">
        <v>20</v>
      </c>
      <c r="O154" s="9">
        <v>8</v>
      </c>
      <c r="P154" s="9">
        <v>966893</v>
      </c>
      <c r="Q154" s="9" t="s">
        <v>2569</v>
      </c>
      <c r="R154" s="9" t="s">
        <v>6512</v>
      </c>
      <c r="S154" s="9" t="s">
        <v>6512</v>
      </c>
      <c r="T154" s="9" t="s">
        <v>6513</v>
      </c>
      <c r="U154" s="9" t="s">
        <v>6514</v>
      </c>
      <c r="V154" s="9" t="s">
        <v>6515</v>
      </c>
      <c r="W154" s="9">
        <v>0</v>
      </c>
      <c r="X154" s="9" t="s">
        <v>1653</v>
      </c>
      <c r="Y154" s="6">
        <v>725170</v>
      </c>
      <c r="Z154" s="158" t="s">
        <v>4431</v>
      </c>
      <c r="AA154" s="28" t="s">
        <v>6516</v>
      </c>
    </row>
    <row r="155" spans="1:62" ht="80.099999999999994" customHeight="1" x14ac:dyDescent="0.25">
      <c r="A155" s="158">
        <f t="shared" si="29"/>
        <v>151</v>
      </c>
      <c r="B155" s="9">
        <v>3</v>
      </c>
      <c r="C155" s="9" t="s">
        <v>216</v>
      </c>
      <c r="D155" s="10" t="s">
        <v>6508</v>
      </c>
      <c r="E155" s="9" t="s">
        <v>6508</v>
      </c>
      <c r="F155" s="9" t="s">
        <v>6520</v>
      </c>
      <c r="G155" s="9" t="s">
        <v>6520</v>
      </c>
      <c r="H155" s="9" t="s">
        <v>6521</v>
      </c>
      <c r="I155" s="9" t="s">
        <v>6522</v>
      </c>
      <c r="J155" s="9">
        <v>3337751999</v>
      </c>
      <c r="K155" s="9" t="s">
        <v>6520</v>
      </c>
      <c r="L155" s="9">
        <v>29.524570000000001</v>
      </c>
      <c r="M155" s="9">
        <v>67.918797999999995</v>
      </c>
      <c r="N155" s="9">
        <v>22</v>
      </c>
      <c r="O155" s="9">
        <v>7</v>
      </c>
      <c r="P155" s="9">
        <v>966893</v>
      </c>
      <c r="Q155" s="9" t="s">
        <v>2569</v>
      </c>
      <c r="R155" s="9" t="s">
        <v>6512</v>
      </c>
      <c r="S155" s="9" t="s">
        <v>6512</v>
      </c>
      <c r="T155" s="9" t="s">
        <v>6513</v>
      </c>
      <c r="U155" s="9" t="s">
        <v>6514</v>
      </c>
      <c r="V155" s="9" t="s">
        <v>6515</v>
      </c>
      <c r="W155" s="9">
        <v>0</v>
      </c>
      <c r="X155" s="9" t="s">
        <v>1653</v>
      </c>
      <c r="Y155" s="6">
        <v>725170</v>
      </c>
      <c r="Z155" s="158" t="s">
        <v>4431</v>
      </c>
      <c r="AA155" s="28" t="s">
        <v>6516</v>
      </c>
    </row>
    <row r="156" spans="1:62" ht="80.099999999999994" customHeight="1" x14ac:dyDescent="0.25">
      <c r="A156" s="158">
        <f t="shared" si="29"/>
        <v>152</v>
      </c>
      <c r="B156" s="9">
        <v>1</v>
      </c>
      <c r="C156" s="9" t="s">
        <v>4424</v>
      </c>
      <c r="D156" s="10" t="s">
        <v>4425</v>
      </c>
      <c r="E156" s="9" t="s">
        <v>4425</v>
      </c>
      <c r="F156" s="9" t="s">
        <v>4426</v>
      </c>
      <c r="G156" s="9" t="s">
        <v>4427</v>
      </c>
      <c r="H156" s="9" t="s">
        <v>772</v>
      </c>
      <c r="I156" s="9" t="s">
        <v>4428</v>
      </c>
      <c r="J156" s="9" t="s">
        <v>4429</v>
      </c>
      <c r="K156" s="9" t="s">
        <v>4430</v>
      </c>
      <c r="L156" s="9">
        <v>30.818950000000001</v>
      </c>
      <c r="M156" s="9">
        <v>68.204530000000005</v>
      </c>
      <c r="N156" s="6">
        <v>18</v>
      </c>
      <c r="O156" s="6">
        <v>13</v>
      </c>
      <c r="P156" s="6">
        <v>966893</v>
      </c>
      <c r="Q156" s="35">
        <v>43896</v>
      </c>
      <c r="R156" s="6">
        <v>0</v>
      </c>
      <c r="S156" s="6">
        <v>0</v>
      </c>
      <c r="T156" s="35">
        <v>44048</v>
      </c>
      <c r="U156" s="9" t="s">
        <v>2300</v>
      </c>
      <c r="V156" s="9" t="s">
        <v>2300</v>
      </c>
      <c r="W156" s="6">
        <v>0</v>
      </c>
      <c r="X156" s="9" t="s">
        <v>933</v>
      </c>
      <c r="Y156" s="6">
        <v>725170</v>
      </c>
      <c r="Z156" s="52" t="s">
        <v>4431</v>
      </c>
      <c r="AA156" s="52" t="s">
        <v>4432</v>
      </c>
    </row>
    <row r="157" spans="1:62" ht="80.099999999999994" customHeight="1" x14ac:dyDescent="0.25">
      <c r="A157" s="158">
        <f t="shared" si="29"/>
        <v>153</v>
      </c>
      <c r="B157" s="9">
        <v>2</v>
      </c>
      <c r="C157" s="9" t="s">
        <v>4424</v>
      </c>
      <c r="D157" s="10" t="s">
        <v>4425</v>
      </c>
      <c r="E157" s="9" t="s">
        <v>4425</v>
      </c>
      <c r="F157" s="9" t="s">
        <v>4433</v>
      </c>
      <c r="G157" s="9" t="s">
        <v>4427</v>
      </c>
      <c r="H157" s="9" t="s">
        <v>4434</v>
      </c>
      <c r="I157" s="9" t="s">
        <v>4435</v>
      </c>
      <c r="J157" s="9" t="s">
        <v>4436</v>
      </c>
      <c r="K157" s="9" t="s">
        <v>4433</v>
      </c>
      <c r="L157" s="9">
        <v>30.19519</v>
      </c>
      <c r="M157" s="9">
        <v>68.123609999999999</v>
      </c>
      <c r="N157" s="6">
        <v>16</v>
      </c>
      <c r="O157" s="6">
        <v>9</v>
      </c>
      <c r="P157" s="6">
        <v>966893</v>
      </c>
      <c r="Q157" s="35">
        <v>43896</v>
      </c>
      <c r="R157" s="6">
        <v>0</v>
      </c>
      <c r="S157" s="6">
        <v>0</v>
      </c>
      <c r="T157" s="35">
        <v>44048</v>
      </c>
      <c r="U157" s="9" t="s">
        <v>2300</v>
      </c>
      <c r="V157" s="9" t="s">
        <v>2300</v>
      </c>
      <c r="W157" s="6">
        <v>0</v>
      </c>
      <c r="X157" s="9" t="s">
        <v>933</v>
      </c>
      <c r="Y157" s="6">
        <v>725170</v>
      </c>
      <c r="Z157" s="52" t="s">
        <v>4431</v>
      </c>
      <c r="AA157" s="52" t="s">
        <v>4432</v>
      </c>
    </row>
    <row r="158" spans="1:62" ht="80.099999999999994" customHeight="1" x14ac:dyDescent="0.25">
      <c r="A158" s="28">
        <f t="shared" ref="A158:A159" si="30">A157+1</f>
        <v>154</v>
      </c>
      <c r="B158" s="9">
        <v>3</v>
      </c>
      <c r="C158" s="9" t="s">
        <v>4424</v>
      </c>
      <c r="D158" s="10" t="s">
        <v>4425</v>
      </c>
      <c r="E158" s="9" t="s">
        <v>4425</v>
      </c>
      <c r="F158" s="9" t="s">
        <v>4437</v>
      </c>
      <c r="G158" s="9" t="s">
        <v>4427</v>
      </c>
      <c r="H158" s="9" t="s">
        <v>4438</v>
      </c>
      <c r="I158" s="9" t="s">
        <v>4439</v>
      </c>
      <c r="J158" s="9" t="s">
        <v>4440</v>
      </c>
      <c r="K158" s="9" t="s">
        <v>4437</v>
      </c>
      <c r="L158" s="9">
        <v>30.261513000000001</v>
      </c>
      <c r="M158" s="9">
        <v>68.263881999999995</v>
      </c>
      <c r="N158" s="6">
        <v>22</v>
      </c>
      <c r="O158" s="6">
        <v>17</v>
      </c>
      <c r="P158" s="6">
        <v>966893</v>
      </c>
      <c r="Q158" s="35">
        <v>43896</v>
      </c>
      <c r="R158" s="6">
        <v>1836</v>
      </c>
      <c r="S158" s="6" t="s">
        <v>3808</v>
      </c>
      <c r="T158" s="35">
        <v>44048</v>
      </c>
      <c r="U158" s="9" t="s">
        <v>2300</v>
      </c>
      <c r="V158" s="9" t="s">
        <v>2300</v>
      </c>
      <c r="W158" s="6">
        <v>957893</v>
      </c>
      <c r="X158" s="9" t="s">
        <v>933</v>
      </c>
      <c r="Y158" s="6">
        <v>725170</v>
      </c>
      <c r="Z158" s="5" t="s">
        <v>107</v>
      </c>
      <c r="AA158" s="5" t="s">
        <v>1471</v>
      </c>
    </row>
    <row r="159" spans="1:62" ht="80.099999999999994" customHeight="1" x14ac:dyDescent="0.25">
      <c r="A159" s="28">
        <f t="shared" si="30"/>
        <v>155</v>
      </c>
      <c r="B159" s="9">
        <v>4</v>
      </c>
      <c r="C159" s="9" t="s">
        <v>4424</v>
      </c>
      <c r="D159" s="10" t="s">
        <v>4425</v>
      </c>
      <c r="E159" s="9" t="s">
        <v>4425</v>
      </c>
      <c r="F159" s="9" t="s">
        <v>4441</v>
      </c>
      <c r="G159" s="9" t="s">
        <v>4427</v>
      </c>
      <c r="H159" s="9" t="s">
        <v>1392</v>
      </c>
      <c r="I159" s="9" t="s">
        <v>4442</v>
      </c>
      <c r="J159" s="9" t="s">
        <v>4443</v>
      </c>
      <c r="K159" s="9" t="s">
        <v>4441</v>
      </c>
      <c r="L159" s="9">
        <v>30.275459999999999</v>
      </c>
      <c r="M159" s="9">
        <v>67.347673999999998</v>
      </c>
      <c r="N159" s="6">
        <v>15</v>
      </c>
      <c r="O159" s="6">
        <v>9</v>
      </c>
      <c r="P159" s="6">
        <v>966893</v>
      </c>
      <c r="Q159" s="35">
        <v>43896</v>
      </c>
      <c r="R159" s="6">
        <v>1836</v>
      </c>
      <c r="S159" s="6" t="s">
        <v>3808</v>
      </c>
      <c r="T159" s="35">
        <v>44048</v>
      </c>
      <c r="U159" s="9" t="s">
        <v>2300</v>
      </c>
      <c r="V159" s="9" t="s">
        <v>2300</v>
      </c>
      <c r="W159" s="6">
        <v>957893</v>
      </c>
      <c r="X159" s="9" t="s">
        <v>933</v>
      </c>
      <c r="Y159" s="6">
        <v>725170</v>
      </c>
      <c r="Z159" s="5" t="s">
        <v>107</v>
      </c>
      <c r="AA159" s="5" t="s">
        <v>1471</v>
      </c>
    </row>
    <row r="160" spans="1:62" ht="80.099999999999994" customHeight="1" x14ac:dyDescent="0.25">
      <c r="A160" s="158">
        <f>A159+1</f>
        <v>156</v>
      </c>
      <c r="B160" s="9">
        <v>1</v>
      </c>
      <c r="C160" s="9" t="s">
        <v>3797</v>
      </c>
      <c r="D160" s="10" t="s">
        <v>4425</v>
      </c>
      <c r="E160" s="9" t="s">
        <v>4425</v>
      </c>
      <c r="F160" s="9" t="s">
        <v>4444</v>
      </c>
      <c r="G160" s="9" t="s">
        <v>4427</v>
      </c>
      <c r="H160" s="9" t="s">
        <v>4445</v>
      </c>
      <c r="I160" s="9" t="s">
        <v>4446</v>
      </c>
      <c r="J160" s="9" t="s">
        <v>3802</v>
      </c>
      <c r="K160" s="9" t="s">
        <v>4444</v>
      </c>
      <c r="L160" s="9">
        <v>30.275459999999999</v>
      </c>
      <c r="M160" s="9">
        <v>67.347763999999998</v>
      </c>
      <c r="N160" s="9">
        <v>24</v>
      </c>
      <c r="O160" s="9">
        <v>13</v>
      </c>
      <c r="P160" s="6">
        <v>966893</v>
      </c>
      <c r="Q160" s="35">
        <v>44533</v>
      </c>
      <c r="R160" s="6">
        <v>0</v>
      </c>
      <c r="S160" s="6">
        <v>0</v>
      </c>
      <c r="T160" s="9" t="s">
        <v>4447</v>
      </c>
      <c r="U160" s="9" t="s">
        <v>1701</v>
      </c>
      <c r="V160" s="9" t="s">
        <v>1275</v>
      </c>
      <c r="W160" s="6">
        <v>0</v>
      </c>
      <c r="X160" s="9" t="s">
        <v>1275</v>
      </c>
      <c r="Y160" s="6">
        <v>725170</v>
      </c>
      <c r="Z160" s="52" t="s">
        <v>4431</v>
      </c>
      <c r="AA160" s="52" t="s">
        <v>4432</v>
      </c>
    </row>
    <row r="161" spans="1:29" ht="80.099999999999994" customHeight="1" x14ac:dyDescent="0.25">
      <c r="A161" s="28">
        <f>A160+1</f>
        <v>157</v>
      </c>
      <c r="B161" s="9">
        <v>1</v>
      </c>
      <c r="C161" s="9" t="s">
        <v>3878</v>
      </c>
      <c r="D161" s="10" t="s">
        <v>4425</v>
      </c>
      <c r="E161" s="9" t="s">
        <v>4425</v>
      </c>
      <c r="F161" s="9" t="s">
        <v>4444</v>
      </c>
      <c r="G161" s="9" t="s">
        <v>4427</v>
      </c>
      <c r="H161" s="9" t="s">
        <v>4920</v>
      </c>
      <c r="I161" s="9" t="s">
        <v>4921</v>
      </c>
      <c r="J161" s="9" t="s">
        <v>4922</v>
      </c>
      <c r="K161" s="9" t="s">
        <v>4444</v>
      </c>
      <c r="L161" s="9">
        <v>30.261199999999999</v>
      </c>
      <c r="M161" s="9">
        <v>67.451099999999997</v>
      </c>
      <c r="N161" s="6">
        <v>18</v>
      </c>
      <c r="O161" s="6">
        <v>16</v>
      </c>
      <c r="P161" s="6">
        <v>966893</v>
      </c>
      <c r="Q161" s="9" t="s">
        <v>1470</v>
      </c>
      <c r="R161" s="6">
        <v>1836</v>
      </c>
      <c r="S161" s="6" t="s">
        <v>3808</v>
      </c>
      <c r="T161" s="35" t="s">
        <v>4923</v>
      </c>
      <c r="U161" s="9" t="s">
        <v>4924</v>
      </c>
      <c r="V161" s="9" t="s">
        <v>1286</v>
      </c>
      <c r="W161" s="85">
        <v>957893</v>
      </c>
      <c r="X161" s="9" t="s">
        <v>1286</v>
      </c>
      <c r="Y161" s="6">
        <v>725170</v>
      </c>
      <c r="Z161" s="5" t="s">
        <v>107</v>
      </c>
      <c r="AA161" s="5" t="s">
        <v>1471</v>
      </c>
    </row>
    <row r="162" spans="1:29" ht="80.099999999999994" customHeight="1" x14ac:dyDescent="0.25">
      <c r="A162" s="28">
        <f t="shared" ref="A162:A163" si="31">A161+1</f>
        <v>158</v>
      </c>
      <c r="B162" s="9">
        <v>2</v>
      </c>
      <c r="C162" s="9" t="s">
        <v>3878</v>
      </c>
      <c r="D162" s="10" t="s">
        <v>4425</v>
      </c>
      <c r="E162" s="9" t="s">
        <v>4425</v>
      </c>
      <c r="F162" s="9" t="s">
        <v>4925</v>
      </c>
      <c r="G162" s="9" t="s">
        <v>4427</v>
      </c>
      <c r="H162" s="9" t="s">
        <v>3993</v>
      </c>
      <c r="I162" s="9" t="s">
        <v>4926</v>
      </c>
      <c r="J162" s="9" t="s">
        <v>4927</v>
      </c>
      <c r="K162" s="9" t="s">
        <v>4925</v>
      </c>
      <c r="L162" s="9">
        <v>30.312999999999999</v>
      </c>
      <c r="M162" s="9">
        <v>67.5916</v>
      </c>
      <c r="N162" s="6">
        <v>16</v>
      </c>
      <c r="O162" s="6">
        <v>12</v>
      </c>
      <c r="P162" s="6">
        <v>966893</v>
      </c>
      <c r="Q162" s="9" t="s">
        <v>1470</v>
      </c>
      <c r="R162" s="6">
        <v>1836</v>
      </c>
      <c r="S162" s="6" t="s">
        <v>3808</v>
      </c>
      <c r="T162" s="35" t="s">
        <v>4923</v>
      </c>
      <c r="U162" s="9" t="s">
        <v>4924</v>
      </c>
      <c r="V162" s="9" t="s">
        <v>2300</v>
      </c>
      <c r="W162" s="85">
        <v>957893</v>
      </c>
      <c r="X162" s="9" t="s">
        <v>1286</v>
      </c>
      <c r="Y162" s="6">
        <v>725170</v>
      </c>
      <c r="Z162" s="5" t="s">
        <v>107</v>
      </c>
      <c r="AA162" s="5" t="s">
        <v>1471</v>
      </c>
    </row>
    <row r="163" spans="1:29" ht="80.099999999999994" customHeight="1" x14ac:dyDescent="0.25">
      <c r="A163" s="28">
        <f t="shared" si="31"/>
        <v>159</v>
      </c>
      <c r="B163" s="9">
        <v>3</v>
      </c>
      <c r="C163" s="9" t="s">
        <v>3878</v>
      </c>
      <c r="D163" s="10" t="s">
        <v>4425</v>
      </c>
      <c r="E163" s="9" t="s">
        <v>4425</v>
      </c>
      <c r="F163" s="9" t="s">
        <v>4928</v>
      </c>
      <c r="G163" s="9" t="s">
        <v>4427</v>
      </c>
      <c r="H163" s="9" t="s">
        <v>260</v>
      </c>
      <c r="I163" s="9" t="s">
        <v>4929</v>
      </c>
      <c r="J163" s="9" t="s">
        <v>4930</v>
      </c>
      <c r="K163" s="9" t="s">
        <v>4928</v>
      </c>
      <c r="L163" s="9">
        <v>30.207699999999999</v>
      </c>
      <c r="M163" s="9">
        <v>67.4589</v>
      </c>
      <c r="N163" s="6">
        <v>20</v>
      </c>
      <c r="O163" s="6">
        <v>18</v>
      </c>
      <c r="P163" s="6">
        <v>966893</v>
      </c>
      <c r="Q163" s="9" t="s">
        <v>1470</v>
      </c>
      <c r="R163" s="6">
        <v>1836</v>
      </c>
      <c r="S163" s="6" t="s">
        <v>3808</v>
      </c>
      <c r="T163" s="35" t="s">
        <v>4923</v>
      </c>
      <c r="U163" s="9" t="s">
        <v>4924</v>
      </c>
      <c r="V163" s="9" t="s">
        <v>2300</v>
      </c>
      <c r="W163" s="85">
        <v>966893</v>
      </c>
      <c r="X163" s="9" t="s">
        <v>1286</v>
      </c>
      <c r="Y163" s="6">
        <v>725170</v>
      </c>
      <c r="Z163" s="5" t="s">
        <v>107</v>
      </c>
      <c r="AA163" s="5" t="s">
        <v>1471</v>
      </c>
    </row>
    <row r="164" spans="1:29" ht="80.099999999999994" customHeight="1" x14ac:dyDescent="0.25">
      <c r="A164" s="28">
        <f>A163+1</f>
        <v>160</v>
      </c>
      <c r="B164" s="9">
        <v>1</v>
      </c>
      <c r="C164" s="9" t="s">
        <v>109</v>
      </c>
      <c r="D164" s="10" t="s">
        <v>4503</v>
      </c>
      <c r="E164" s="9" t="s">
        <v>4504</v>
      </c>
      <c r="F164" s="9" t="s">
        <v>4505</v>
      </c>
      <c r="G164" s="9" t="s">
        <v>4506</v>
      </c>
      <c r="H164" s="9" t="s">
        <v>4507</v>
      </c>
      <c r="I164" s="9" t="s">
        <v>4508</v>
      </c>
      <c r="J164" s="9">
        <v>3322031612</v>
      </c>
      <c r="K164" s="9" t="s">
        <v>4505</v>
      </c>
      <c r="L164" s="9">
        <v>29.342428787999999</v>
      </c>
      <c r="M164" s="28">
        <v>66.495365415999999</v>
      </c>
      <c r="N164" s="9">
        <v>12</v>
      </c>
      <c r="O164" s="28">
        <v>7</v>
      </c>
      <c r="P164" s="9">
        <v>966893</v>
      </c>
      <c r="Q164" s="28" t="s">
        <v>4509</v>
      </c>
      <c r="R164" s="6">
        <v>1835</v>
      </c>
      <c r="S164" s="28" t="s">
        <v>2179</v>
      </c>
      <c r="T164" s="9" t="s">
        <v>4510</v>
      </c>
      <c r="U164" s="35">
        <v>43867</v>
      </c>
      <c r="V164" s="9" t="s">
        <v>933</v>
      </c>
      <c r="W164" s="28">
        <v>966893</v>
      </c>
      <c r="X164" s="9" t="s">
        <v>2576</v>
      </c>
      <c r="Y164" s="6">
        <v>725169</v>
      </c>
      <c r="Z164" s="5" t="s">
        <v>107</v>
      </c>
      <c r="AA164" s="10" t="s">
        <v>4511</v>
      </c>
    </row>
    <row r="165" spans="1:29" ht="80.099999999999994" customHeight="1" x14ac:dyDescent="0.25">
      <c r="A165" s="28">
        <f>A164+1</f>
        <v>161</v>
      </c>
      <c r="B165" s="9">
        <f>B164+1</f>
        <v>2</v>
      </c>
      <c r="C165" s="9" t="s">
        <v>109</v>
      </c>
      <c r="D165" s="10" t="s">
        <v>4503</v>
      </c>
      <c r="E165" s="9" t="s">
        <v>4504</v>
      </c>
      <c r="F165" s="9" t="s">
        <v>4512</v>
      </c>
      <c r="G165" s="9" t="s">
        <v>4513</v>
      </c>
      <c r="H165" s="9" t="s">
        <v>4514</v>
      </c>
      <c r="I165" s="9" t="s">
        <v>4515</v>
      </c>
      <c r="J165" s="9">
        <v>3337613203</v>
      </c>
      <c r="K165" s="9" t="s">
        <v>4512</v>
      </c>
      <c r="L165" s="9">
        <v>29.342480160000001</v>
      </c>
      <c r="M165" s="28">
        <v>66.495432339999994</v>
      </c>
      <c r="N165" s="9">
        <v>15</v>
      </c>
      <c r="O165" s="28">
        <v>9</v>
      </c>
      <c r="P165" s="9">
        <v>966893</v>
      </c>
      <c r="Q165" s="28" t="s">
        <v>4509</v>
      </c>
      <c r="R165" s="6">
        <v>1835</v>
      </c>
      <c r="S165" s="28" t="s">
        <v>2179</v>
      </c>
      <c r="T165" s="9" t="s">
        <v>4510</v>
      </c>
      <c r="U165" s="35">
        <v>43867</v>
      </c>
      <c r="V165" s="9" t="s">
        <v>933</v>
      </c>
      <c r="W165" s="28">
        <v>957893</v>
      </c>
      <c r="X165" s="9" t="s">
        <v>2576</v>
      </c>
      <c r="Y165" s="6">
        <v>725169</v>
      </c>
      <c r="Z165" s="5" t="s">
        <v>107</v>
      </c>
      <c r="AA165" s="10" t="s">
        <v>4511</v>
      </c>
    </row>
    <row r="166" spans="1:29" ht="80.099999999999994" customHeight="1" x14ac:dyDescent="0.25">
      <c r="A166" s="28">
        <f t="shared" ref="A166:B167" si="32">A165+1</f>
        <v>162</v>
      </c>
      <c r="B166" s="9">
        <f t="shared" si="32"/>
        <v>3</v>
      </c>
      <c r="C166" s="9" t="s">
        <v>109</v>
      </c>
      <c r="D166" s="10" t="s">
        <v>4503</v>
      </c>
      <c r="E166" s="9" t="s">
        <v>4504</v>
      </c>
      <c r="F166" s="9" t="s">
        <v>4516</v>
      </c>
      <c r="G166" s="9" t="s">
        <v>4513</v>
      </c>
      <c r="H166" s="9" t="s">
        <v>4517</v>
      </c>
      <c r="I166" s="9" t="s">
        <v>4518</v>
      </c>
      <c r="J166" s="9">
        <v>3368313913</v>
      </c>
      <c r="K166" s="9" t="s">
        <v>4516</v>
      </c>
      <c r="L166" s="9">
        <v>29.371068996000002</v>
      </c>
      <c r="M166" s="28">
        <v>66.531221144</v>
      </c>
      <c r="N166" s="9">
        <v>14</v>
      </c>
      <c r="O166" s="28">
        <v>8</v>
      </c>
      <c r="P166" s="9">
        <v>966893</v>
      </c>
      <c r="Q166" s="28" t="s">
        <v>4509</v>
      </c>
      <c r="R166" s="6">
        <v>1835</v>
      </c>
      <c r="S166" s="28" t="s">
        <v>2179</v>
      </c>
      <c r="T166" s="9" t="s">
        <v>4510</v>
      </c>
      <c r="U166" s="35">
        <v>43867</v>
      </c>
      <c r="V166" s="9" t="s">
        <v>933</v>
      </c>
      <c r="W166" s="28">
        <v>966893</v>
      </c>
      <c r="X166" s="9" t="s">
        <v>2576</v>
      </c>
      <c r="Y166" s="6">
        <v>725169</v>
      </c>
      <c r="Z166" s="5" t="s">
        <v>107</v>
      </c>
      <c r="AA166" s="10" t="s">
        <v>4511</v>
      </c>
    </row>
    <row r="167" spans="1:29" ht="80.099999999999994" customHeight="1" x14ac:dyDescent="0.25">
      <c r="A167" s="28">
        <f t="shared" si="32"/>
        <v>163</v>
      </c>
      <c r="B167" s="9">
        <f t="shared" si="32"/>
        <v>4</v>
      </c>
      <c r="C167" s="9" t="s">
        <v>109</v>
      </c>
      <c r="D167" s="10" t="s">
        <v>4503</v>
      </c>
      <c r="E167" s="9" t="s">
        <v>4504</v>
      </c>
      <c r="F167" s="9" t="s">
        <v>4505</v>
      </c>
      <c r="G167" s="9" t="s">
        <v>4506</v>
      </c>
      <c r="H167" s="9" t="s">
        <v>4519</v>
      </c>
      <c r="I167" s="9" t="s">
        <v>4520</v>
      </c>
      <c r="J167" s="9">
        <v>3316473037</v>
      </c>
      <c r="K167" s="9" t="s">
        <v>4505</v>
      </c>
      <c r="L167" s="9">
        <v>29.341892747999999</v>
      </c>
      <c r="M167" s="28">
        <v>66.494091448000006</v>
      </c>
      <c r="N167" s="9">
        <v>18</v>
      </c>
      <c r="O167" s="28">
        <v>6</v>
      </c>
      <c r="P167" s="9">
        <v>966893</v>
      </c>
      <c r="Q167" s="28" t="s">
        <v>4509</v>
      </c>
      <c r="R167" s="6">
        <v>1835</v>
      </c>
      <c r="S167" s="28" t="s">
        <v>2179</v>
      </c>
      <c r="T167" s="9" t="s">
        <v>4510</v>
      </c>
      <c r="U167" s="35">
        <v>43867</v>
      </c>
      <c r="V167" s="9" t="s">
        <v>933</v>
      </c>
      <c r="W167" s="28">
        <v>966893</v>
      </c>
      <c r="X167" s="9" t="s">
        <v>2576</v>
      </c>
      <c r="Y167" s="6">
        <v>725169</v>
      </c>
      <c r="Z167" s="5" t="s">
        <v>107</v>
      </c>
      <c r="AA167" s="10" t="s">
        <v>4511</v>
      </c>
    </row>
    <row r="168" spans="1:29" ht="80.099999999999994" customHeight="1" x14ac:dyDescent="0.25">
      <c r="A168" s="28">
        <f>A167+1</f>
        <v>164</v>
      </c>
      <c r="B168" s="9">
        <v>1</v>
      </c>
      <c r="C168" s="9" t="s">
        <v>103</v>
      </c>
      <c r="D168" s="10" t="s">
        <v>4503</v>
      </c>
      <c r="E168" s="9" t="s">
        <v>4504</v>
      </c>
      <c r="F168" s="9" t="s">
        <v>4521</v>
      </c>
      <c r="G168" s="9" t="s">
        <v>4506</v>
      </c>
      <c r="H168" s="9" t="s">
        <v>2822</v>
      </c>
      <c r="I168" s="9" t="s">
        <v>4522</v>
      </c>
      <c r="J168" s="9">
        <v>3361870835</v>
      </c>
      <c r="K168" s="9" t="s">
        <v>4521</v>
      </c>
      <c r="L168" s="28">
        <v>29.342878800000001</v>
      </c>
      <c r="M168" s="28">
        <v>66.953654159999999</v>
      </c>
      <c r="N168" s="9">
        <v>18</v>
      </c>
      <c r="O168" s="28">
        <v>6</v>
      </c>
      <c r="P168" s="9">
        <v>966893</v>
      </c>
      <c r="Q168" s="28" t="s">
        <v>1701</v>
      </c>
      <c r="R168" s="6">
        <v>1835</v>
      </c>
      <c r="S168" s="28" t="s">
        <v>2179</v>
      </c>
      <c r="T168" s="9" t="s">
        <v>4523</v>
      </c>
      <c r="U168" s="9" t="s">
        <v>4524</v>
      </c>
      <c r="V168" s="9" t="s">
        <v>1286</v>
      </c>
      <c r="W168" s="28">
        <v>957893</v>
      </c>
      <c r="X168" s="35">
        <v>44534</v>
      </c>
      <c r="Y168" s="6">
        <v>725169</v>
      </c>
      <c r="Z168" s="10" t="s">
        <v>117</v>
      </c>
      <c r="AA168" s="10" t="s">
        <v>4525</v>
      </c>
    </row>
    <row r="169" spans="1:29" ht="80.099999999999994" customHeight="1" x14ac:dyDescent="0.25">
      <c r="A169" s="28">
        <f t="shared" ref="A169:B171" si="33">A168+1</f>
        <v>165</v>
      </c>
      <c r="B169" s="9">
        <f t="shared" si="33"/>
        <v>2</v>
      </c>
      <c r="C169" s="9" t="s">
        <v>103</v>
      </c>
      <c r="D169" s="10" t="s">
        <v>4503</v>
      </c>
      <c r="E169" s="9" t="s">
        <v>4504</v>
      </c>
      <c r="F169" s="9" t="s">
        <v>4521</v>
      </c>
      <c r="G169" s="9" t="s">
        <v>4506</v>
      </c>
      <c r="H169" s="9" t="s">
        <v>4526</v>
      </c>
      <c r="I169" s="9" t="s">
        <v>4527</v>
      </c>
      <c r="J169" s="9">
        <v>3361870835</v>
      </c>
      <c r="K169" s="9" t="s">
        <v>4521</v>
      </c>
      <c r="L169" s="28">
        <v>29.342658</v>
      </c>
      <c r="M169" s="28">
        <v>66.953631999999999</v>
      </c>
      <c r="N169" s="9">
        <v>12</v>
      </c>
      <c r="O169" s="28">
        <v>7</v>
      </c>
      <c r="P169" s="9">
        <v>966893</v>
      </c>
      <c r="Q169" s="28" t="s">
        <v>1701</v>
      </c>
      <c r="R169" s="6">
        <v>1835</v>
      </c>
      <c r="S169" s="28" t="s">
        <v>2179</v>
      </c>
      <c r="T169" s="9" t="s">
        <v>4523</v>
      </c>
      <c r="U169" s="9" t="s">
        <v>4524</v>
      </c>
      <c r="V169" s="9" t="s">
        <v>1286</v>
      </c>
      <c r="W169" s="28">
        <v>966893</v>
      </c>
      <c r="X169" s="35">
        <v>44534</v>
      </c>
      <c r="Y169" s="6">
        <v>725169</v>
      </c>
      <c r="Z169" s="10" t="s">
        <v>117</v>
      </c>
      <c r="AA169" s="10" t="s">
        <v>4525</v>
      </c>
    </row>
    <row r="170" spans="1:29" ht="80.099999999999994" customHeight="1" x14ac:dyDescent="0.25">
      <c r="A170" s="28">
        <f t="shared" si="33"/>
        <v>166</v>
      </c>
      <c r="B170" s="9">
        <f t="shared" si="33"/>
        <v>3</v>
      </c>
      <c r="C170" s="9" t="s">
        <v>103</v>
      </c>
      <c r="D170" s="10" t="s">
        <v>4503</v>
      </c>
      <c r="E170" s="9" t="s">
        <v>4504</v>
      </c>
      <c r="F170" s="9" t="s">
        <v>4521</v>
      </c>
      <c r="G170" s="9" t="s">
        <v>4506</v>
      </c>
      <c r="H170" s="9" t="s">
        <v>4517</v>
      </c>
      <c r="I170" s="9" t="s">
        <v>4528</v>
      </c>
      <c r="J170" s="9">
        <v>3361870835</v>
      </c>
      <c r="K170" s="9" t="s">
        <v>4521</v>
      </c>
      <c r="L170" s="28">
        <v>29.342887999999999</v>
      </c>
      <c r="M170" s="28">
        <v>66.953986</v>
      </c>
      <c r="N170" s="9">
        <v>25</v>
      </c>
      <c r="O170" s="28">
        <v>8</v>
      </c>
      <c r="P170" s="9">
        <v>966893</v>
      </c>
      <c r="Q170" s="28" t="s">
        <v>1701</v>
      </c>
      <c r="R170" s="6">
        <v>1835</v>
      </c>
      <c r="S170" s="28" t="s">
        <v>2179</v>
      </c>
      <c r="T170" s="9" t="s">
        <v>4523</v>
      </c>
      <c r="U170" s="9" t="s">
        <v>4524</v>
      </c>
      <c r="V170" s="9" t="s">
        <v>1286</v>
      </c>
      <c r="W170" s="28">
        <v>966893</v>
      </c>
      <c r="X170" s="35">
        <v>44534</v>
      </c>
      <c r="Y170" s="6">
        <v>725169</v>
      </c>
      <c r="Z170" s="10" t="s">
        <v>117</v>
      </c>
      <c r="AA170" s="10" t="s">
        <v>4525</v>
      </c>
    </row>
    <row r="171" spans="1:29" ht="80.099999999999994" customHeight="1" x14ac:dyDescent="0.25">
      <c r="A171" s="28">
        <f t="shared" si="33"/>
        <v>167</v>
      </c>
      <c r="B171" s="9">
        <f t="shared" si="33"/>
        <v>4</v>
      </c>
      <c r="C171" s="9" t="s">
        <v>103</v>
      </c>
      <c r="D171" s="10" t="s">
        <v>4503</v>
      </c>
      <c r="E171" s="9" t="s">
        <v>4503</v>
      </c>
      <c r="F171" s="9" t="s">
        <v>4529</v>
      </c>
      <c r="G171" s="9" t="s">
        <v>4530</v>
      </c>
      <c r="H171" s="9" t="s">
        <v>133</v>
      </c>
      <c r="I171" s="9" t="s">
        <v>4531</v>
      </c>
      <c r="J171" s="9">
        <v>3323514833</v>
      </c>
      <c r="K171" s="9" t="s">
        <v>4529</v>
      </c>
      <c r="L171" s="28">
        <v>29.51895</v>
      </c>
      <c r="M171" s="28">
        <v>66.354550000000003</v>
      </c>
      <c r="N171" s="9">
        <v>17</v>
      </c>
      <c r="O171" s="28">
        <v>5</v>
      </c>
      <c r="P171" s="9">
        <v>966893</v>
      </c>
      <c r="Q171" s="28" t="s">
        <v>1701</v>
      </c>
      <c r="R171" s="6">
        <v>1835</v>
      </c>
      <c r="S171" s="28" t="s">
        <v>2179</v>
      </c>
      <c r="T171" s="9" t="s">
        <v>4523</v>
      </c>
      <c r="U171" s="9" t="s">
        <v>4524</v>
      </c>
      <c r="V171" s="9" t="s">
        <v>1286</v>
      </c>
      <c r="W171" s="28">
        <v>966893</v>
      </c>
      <c r="X171" s="35">
        <v>44534</v>
      </c>
      <c r="Y171" s="6">
        <v>725169</v>
      </c>
      <c r="Z171" s="10" t="s">
        <v>117</v>
      </c>
      <c r="AA171" s="10" t="s">
        <v>4525</v>
      </c>
    </row>
    <row r="172" spans="1:29" ht="80.099999999999994" customHeight="1" x14ac:dyDescent="0.25">
      <c r="A172" s="28">
        <f>A171+1</f>
        <v>168</v>
      </c>
      <c r="B172" s="9">
        <v>1</v>
      </c>
      <c r="C172" s="9" t="s">
        <v>109</v>
      </c>
      <c r="D172" s="13" t="s">
        <v>1636</v>
      </c>
      <c r="E172" s="11" t="s">
        <v>1636</v>
      </c>
      <c r="F172" s="11" t="s">
        <v>3155</v>
      </c>
      <c r="G172" s="11" t="s">
        <v>3155</v>
      </c>
      <c r="H172" s="11" t="s">
        <v>3166</v>
      </c>
      <c r="I172" s="11" t="s">
        <v>3167</v>
      </c>
      <c r="J172" s="9">
        <v>3336832648</v>
      </c>
      <c r="K172" s="11" t="s">
        <v>3155</v>
      </c>
      <c r="L172" s="6">
        <v>29.906032</v>
      </c>
      <c r="M172" s="6">
        <v>66.894049999999993</v>
      </c>
      <c r="N172" s="6">
        <v>17</v>
      </c>
      <c r="O172" s="6">
        <v>9</v>
      </c>
      <c r="P172" s="6">
        <v>966893</v>
      </c>
      <c r="Q172" s="12">
        <v>43896</v>
      </c>
      <c r="R172" s="6">
        <v>1835</v>
      </c>
      <c r="S172" s="11" t="s">
        <v>2073</v>
      </c>
      <c r="T172" s="35">
        <v>44048</v>
      </c>
      <c r="U172" s="35">
        <v>44170</v>
      </c>
      <c r="V172" s="9" t="s">
        <v>3168</v>
      </c>
      <c r="W172" s="6">
        <v>957893</v>
      </c>
      <c r="X172" s="9" t="s">
        <v>1590</v>
      </c>
      <c r="Y172" s="6">
        <v>725170</v>
      </c>
      <c r="Z172" s="10" t="s">
        <v>11</v>
      </c>
      <c r="AA172" s="9" t="s">
        <v>3741</v>
      </c>
      <c r="AC172" s="31"/>
    </row>
    <row r="173" spans="1:29" ht="80.099999999999994" customHeight="1" x14ac:dyDescent="0.25">
      <c r="A173" s="28">
        <f>A172+1</f>
        <v>169</v>
      </c>
      <c r="B173" s="9">
        <f>B172+1</f>
        <v>2</v>
      </c>
      <c r="C173" s="9" t="s">
        <v>109</v>
      </c>
      <c r="D173" s="13" t="s">
        <v>1636</v>
      </c>
      <c r="E173" s="11" t="s">
        <v>1636</v>
      </c>
      <c r="F173" s="9" t="s">
        <v>2255</v>
      </c>
      <c r="G173" s="9" t="s">
        <v>2255</v>
      </c>
      <c r="H173" s="9" t="s">
        <v>3169</v>
      </c>
      <c r="I173" s="9" t="s">
        <v>3170</v>
      </c>
      <c r="J173" s="9">
        <v>3333786543</v>
      </c>
      <c r="K173" s="9" t="s">
        <v>2255</v>
      </c>
      <c r="L173" s="9">
        <v>29.762829</v>
      </c>
      <c r="M173" s="9">
        <v>66.858937999999995</v>
      </c>
      <c r="N173" s="9">
        <v>19</v>
      </c>
      <c r="O173" s="9">
        <v>12</v>
      </c>
      <c r="P173" s="6">
        <v>966893</v>
      </c>
      <c r="Q173" s="12">
        <v>43896</v>
      </c>
      <c r="R173" s="6">
        <v>1835</v>
      </c>
      <c r="S173" s="11" t="s">
        <v>2073</v>
      </c>
      <c r="T173" s="35">
        <v>44048</v>
      </c>
      <c r="U173" s="35">
        <v>44170</v>
      </c>
      <c r="V173" s="9" t="s">
        <v>3168</v>
      </c>
      <c r="W173" s="6">
        <v>957893</v>
      </c>
      <c r="X173" s="9" t="s">
        <v>1590</v>
      </c>
      <c r="Y173" s="6">
        <v>725170</v>
      </c>
      <c r="Z173" s="10" t="s">
        <v>11</v>
      </c>
      <c r="AA173" s="9" t="s">
        <v>3741</v>
      </c>
      <c r="AC173" s="31"/>
    </row>
    <row r="174" spans="1:29" ht="80.099999999999994" customHeight="1" x14ac:dyDescent="0.25">
      <c r="A174" s="28">
        <f t="shared" ref="A174:B188" si="34">A173+1</f>
        <v>170</v>
      </c>
      <c r="B174" s="9">
        <f t="shared" si="34"/>
        <v>3</v>
      </c>
      <c r="C174" s="9" t="s">
        <v>109</v>
      </c>
      <c r="D174" s="13" t="s">
        <v>1636</v>
      </c>
      <c r="E174" s="11" t="s">
        <v>1636</v>
      </c>
      <c r="F174" s="9" t="s">
        <v>3171</v>
      </c>
      <c r="G174" s="9" t="s">
        <v>3171</v>
      </c>
      <c r="H174" s="9" t="s">
        <v>3172</v>
      </c>
      <c r="I174" s="9" t="s">
        <v>3173</v>
      </c>
      <c r="J174" s="9">
        <v>3073902875</v>
      </c>
      <c r="K174" s="9" t="s">
        <v>3171</v>
      </c>
      <c r="L174" s="9">
        <v>29.811876999999999</v>
      </c>
      <c r="M174" s="9">
        <v>66.919157999999996</v>
      </c>
      <c r="N174" s="9">
        <v>18</v>
      </c>
      <c r="O174" s="9">
        <v>11</v>
      </c>
      <c r="P174" s="6">
        <v>966893</v>
      </c>
      <c r="Q174" s="12">
        <v>43896</v>
      </c>
      <c r="R174" s="6">
        <v>1835</v>
      </c>
      <c r="S174" s="11" t="s">
        <v>2073</v>
      </c>
      <c r="T174" s="35">
        <v>44048</v>
      </c>
      <c r="U174" s="35" t="s">
        <v>3174</v>
      </c>
      <c r="V174" s="9" t="s">
        <v>3168</v>
      </c>
      <c r="W174" s="6">
        <v>957893</v>
      </c>
      <c r="X174" s="9" t="s">
        <v>1590</v>
      </c>
      <c r="Y174" s="6">
        <v>725170</v>
      </c>
      <c r="Z174" s="10" t="s">
        <v>11</v>
      </c>
      <c r="AA174" s="9" t="s">
        <v>3741</v>
      </c>
      <c r="AC174" s="31"/>
    </row>
    <row r="175" spans="1:29" ht="80.099999999999994" customHeight="1" x14ac:dyDescent="0.25">
      <c r="A175" s="28">
        <f t="shared" si="34"/>
        <v>171</v>
      </c>
      <c r="B175" s="9">
        <f t="shared" si="34"/>
        <v>4</v>
      </c>
      <c r="C175" s="9" t="s">
        <v>109</v>
      </c>
      <c r="D175" s="13" t="s">
        <v>1636</v>
      </c>
      <c r="E175" s="11" t="s">
        <v>1636</v>
      </c>
      <c r="F175" s="9" t="s">
        <v>3175</v>
      </c>
      <c r="G175" s="9" t="s">
        <v>3175</v>
      </c>
      <c r="H175" s="9" t="s">
        <v>3176</v>
      </c>
      <c r="I175" s="9" t="s">
        <v>3177</v>
      </c>
      <c r="J175" s="9">
        <v>3336264107</v>
      </c>
      <c r="K175" s="9" t="s">
        <v>3175</v>
      </c>
      <c r="L175" s="9">
        <v>29.907122999999999</v>
      </c>
      <c r="M175" s="9">
        <v>66.894052000000002</v>
      </c>
      <c r="N175" s="9">
        <v>23</v>
      </c>
      <c r="O175" s="9">
        <v>16</v>
      </c>
      <c r="P175" s="6">
        <v>966893</v>
      </c>
      <c r="Q175" s="12">
        <v>43896</v>
      </c>
      <c r="R175" s="6">
        <v>1835</v>
      </c>
      <c r="S175" s="11" t="s">
        <v>2073</v>
      </c>
      <c r="T175" s="35">
        <v>44048</v>
      </c>
      <c r="U175" s="35">
        <v>44170</v>
      </c>
      <c r="V175" s="9" t="s">
        <v>3168</v>
      </c>
      <c r="W175" s="6">
        <v>957893</v>
      </c>
      <c r="X175" s="9" t="s">
        <v>1590</v>
      </c>
      <c r="Y175" s="6">
        <v>725170</v>
      </c>
      <c r="Z175" s="10" t="s">
        <v>11</v>
      </c>
      <c r="AA175" s="9" t="s">
        <v>3741</v>
      </c>
      <c r="AC175" s="31"/>
    </row>
    <row r="176" spans="1:29" ht="80.099999999999994" customHeight="1" x14ac:dyDescent="0.25">
      <c r="A176" s="28">
        <f t="shared" si="34"/>
        <v>172</v>
      </c>
      <c r="B176" s="9">
        <v>1</v>
      </c>
      <c r="C176" s="9" t="s">
        <v>103</v>
      </c>
      <c r="D176" s="10" t="s">
        <v>1636</v>
      </c>
      <c r="E176" s="9" t="s">
        <v>1636</v>
      </c>
      <c r="F176" s="9" t="s">
        <v>2255</v>
      </c>
      <c r="G176" s="9" t="s">
        <v>2255</v>
      </c>
      <c r="H176" s="9" t="s">
        <v>3151</v>
      </c>
      <c r="I176" s="9" t="s">
        <v>3152</v>
      </c>
      <c r="J176" s="9">
        <v>3337855775</v>
      </c>
      <c r="K176" s="9" t="s">
        <v>2255</v>
      </c>
      <c r="L176" s="9">
        <v>29.762796999999999</v>
      </c>
      <c r="M176" s="9">
        <v>66.858914999999996</v>
      </c>
      <c r="N176" s="28">
        <v>3</v>
      </c>
      <c r="O176" s="28">
        <v>2</v>
      </c>
      <c r="P176" s="28">
        <v>966893</v>
      </c>
      <c r="Q176" s="28" t="s">
        <v>1494</v>
      </c>
      <c r="R176" s="9">
        <v>1835</v>
      </c>
      <c r="S176" s="9" t="s">
        <v>2073</v>
      </c>
      <c r="T176" s="28" t="s">
        <v>3134</v>
      </c>
      <c r="U176" s="28" t="s">
        <v>3153</v>
      </c>
      <c r="V176" s="34">
        <v>44256</v>
      </c>
      <c r="W176" s="28">
        <v>966893</v>
      </c>
      <c r="X176" s="28" t="s">
        <v>3154</v>
      </c>
      <c r="Y176" s="28">
        <v>725170</v>
      </c>
      <c r="Z176" s="10" t="s">
        <v>11</v>
      </c>
      <c r="AA176" s="9" t="s">
        <v>3722</v>
      </c>
      <c r="AC176" s="31"/>
    </row>
    <row r="177" spans="1:29" ht="80.099999999999994" customHeight="1" x14ac:dyDescent="0.25">
      <c r="A177" s="28">
        <f t="shared" si="34"/>
        <v>173</v>
      </c>
      <c r="B177" s="9">
        <f>B176+1</f>
        <v>2</v>
      </c>
      <c r="C177" s="9" t="s">
        <v>103</v>
      </c>
      <c r="D177" s="10" t="s">
        <v>1636</v>
      </c>
      <c r="E177" s="9" t="s">
        <v>1636</v>
      </c>
      <c r="F177" s="9" t="s">
        <v>3155</v>
      </c>
      <c r="G177" s="9" t="s">
        <v>1339</v>
      </c>
      <c r="H177" s="9" t="s">
        <v>3156</v>
      </c>
      <c r="I177" s="9" t="s">
        <v>3157</v>
      </c>
      <c r="J177" s="28">
        <v>3353201968</v>
      </c>
      <c r="K177" s="9" t="s">
        <v>3155</v>
      </c>
      <c r="L177" s="28">
        <v>29.906040999999998</v>
      </c>
      <c r="M177" s="28">
        <v>66.894026999999994</v>
      </c>
      <c r="N177" s="28">
        <v>2</v>
      </c>
      <c r="O177" s="28">
        <v>2</v>
      </c>
      <c r="P177" s="28">
        <v>966893</v>
      </c>
      <c r="Q177" s="28" t="s">
        <v>1494</v>
      </c>
      <c r="R177" s="9">
        <v>1835</v>
      </c>
      <c r="S177" s="9" t="s">
        <v>2073</v>
      </c>
      <c r="T177" s="28" t="s">
        <v>3134</v>
      </c>
      <c r="U177" s="34">
        <v>44317</v>
      </c>
      <c r="V177" s="34">
        <v>44409</v>
      </c>
      <c r="W177" s="28">
        <v>966893</v>
      </c>
      <c r="X177" s="28" t="s">
        <v>3154</v>
      </c>
      <c r="Y177" s="28">
        <v>725170</v>
      </c>
      <c r="Z177" s="10" t="s">
        <v>11</v>
      </c>
      <c r="AA177" s="9" t="s">
        <v>3722</v>
      </c>
      <c r="AC177" s="31"/>
    </row>
    <row r="178" spans="1:29" ht="80.099999999999994" customHeight="1" x14ac:dyDescent="0.25">
      <c r="A178" s="28">
        <f t="shared" si="34"/>
        <v>174</v>
      </c>
      <c r="B178" s="9">
        <f>B177+1</f>
        <v>3</v>
      </c>
      <c r="C178" s="9" t="s">
        <v>103</v>
      </c>
      <c r="D178" s="10" t="s">
        <v>1636</v>
      </c>
      <c r="E178" s="28" t="s">
        <v>1636</v>
      </c>
      <c r="F178" s="28" t="s">
        <v>3178</v>
      </c>
      <c r="G178" s="28" t="s">
        <v>2261</v>
      </c>
      <c r="H178" s="9" t="s">
        <v>3179</v>
      </c>
      <c r="I178" s="64" t="s">
        <v>3180</v>
      </c>
      <c r="J178" s="28">
        <v>3313657985</v>
      </c>
      <c r="K178" s="9" t="s">
        <v>3178</v>
      </c>
      <c r="L178" s="9">
        <v>29.862179000000001</v>
      </c>
      <c r="M178" s="9">
        <v>66.908214999999998</v>
      </c>
      <c r="N178" s="28">
        <v>2</v>
      </c>
      <c r="O178" s="28">
        <v>1</v>
      </c>
      <c r="P178" s="28">
        <v>966893</v>
      </c>
      <c r="Q178" s="28" t="s">
        <v>1494</v>
      </c>
      <c r="R178" s="9">
        <v>1835</v>
      </c>
      <c r="S178" s="9" t="s">
        <v>2073</v>
      </c>
      <c r="T178" s="28" t="s">
        <v>3134</v>
      </c>
      <c r="U178" s="34">
        <v>44409</v>
      </c>
      <c r="V178" s="34">
        <v>44531</v>
      </c>
      <c r="W178" s="28">
        <v>966893</v>
      </c>
      <c r="X178" s="28" t="s">
        <v>3181</v>
      </c>
      <c r="Y178" s="28">
        <v>725170</v>
      </c>
      <c r="Z178" s="10" t="s">
        <v>11</v>
      </c>
      <c r="AA178" s="9" t="s">
        <v>3305</v>
      </c>
      <c r="AB178" s="261"/>
      <c r="AC178" s="31"/>
    </row>
    <row r="179" spans="1:29" ht="80.099999999999994" customHeight="1" x14ac:dyDescent="0.25">
      <c r="A179" s="158">
        <f t="shared" si="34"/>
        <v>175</v>
      </c>
      <c r="B179" s="14">
        <v>1</v>
      </c>
      <c r="C179" s="11" t="s">
        <v>216</v>
      </c>
      <c r="D179" s="13" t="s">
        <v>1636</v>
      </c>
      <c r="E179" s="11" t="s">
        <v>1636</v>
      </c>
      <c r="F179" s="11" t="s">
        <v>2242</v>
      </c>
      <c r="G179" s="11" t="s">
        <v>1660</v>
      </c>
      <c r="H179" s="11" t="s">
        <v>2243</v>
      </c>
      <c r="I179" s="12" t="s">
        <v>2244</v>
      </c>
      <c r="J179" s="6">
        <v>3331224107</v>
      </c>
      <c r="K179" s="11" t="s">
        <v>1660</v>
      </c>
      <c r="L179" s="6">
        <v>29.55452</v>
      </c>
      <c r="M179" s="6">
        <v>66.872299999999996</v>
      </c>
      <c r="N179" s="6">
        <v>2</v>
      </c>
      <c r="O179" s="6">
        <v>2</v>
      </c>
      <c r="P179" s="6">
        <v>477040</v>
      </c>
      <c r="Q179" s="11" t="s">
        <v>1621</v>
      </c>
      <c r="R179" s="6">
        <v>1835</v>
      </c>
      <c r="S179" s="11" t="s">
        <v>2073</v>
      </c>
      <c r="T179" s="11">
        <v>44418</v>
      </c>
      <c r="U179" s="35">
        <v>44540</v>
      </c>
      <c r="V179" s="11" t="s">
        <v>2245</v>
      </c>
      <c r="W179" s="6">
        <v>715476</v>
      </c>
      <c r="X179" s="11" t="s">
        <v>2246</v>
      </c>
      <c r="Y179" s="6">
        <v>357780</v>
      </c>
      <c r="Z179" s="265" t="s">
        <v>3182</v>
      </c>
      <c r="AA179" s="11" t="s">
        <v>3159</v>
      </c>
      <c r="AC179" s="31"/>
    </row>
    <row r="180" spans="1:29" ht="80.099999999999994" customHeight="1" x14ac:dyDescent="0.25">
      <c r="A180" s="158">
        <f t="shared" si="34"/>
        <v>176</v>
      </c>
      <c r="B180" s="14">
        <f>B179+1</f>
        <v>2</v>
      </c>
      <c r="C180" s="11" t="s">
        <v>216</v>
      </c>
      <c r="D180" s="10" t="s">
        <v>1636</v>
      </c>
      <c r="E180" s="28" t="s">
        <v>1636</v>
      </c>
      <c r="F180" s="28" t="s">
        <v>3158</v>
      </c>
      <c r="G180" s="28" t="s">
        <v>3158</v>
      </c>
      <c r="H180" s="28" t="s">
        <v>3137</v>
      </c>
      <c r="I180" s="41" t="s">
        <v>3138</v>
      </c>
      <c r="J180" s="28">
        <v>3322830701</v>
      </c>
      <c r="K180" s="28" t="s">
        <v>3158</v>
      </c>
      <c r="L180" s="28">
        <v>29.68862</v>
      </c>
      <c r="M180" s="28">
        <v>66.443200000000004</v>
      </c>
      <c r="N180" s="28">
        <v>2</v>
      </c>
      <c r="O180" s="28">
        <v>1</v>
      </c>
      <c r="P180" s="6">
        <v>477040</v>
      </c>
      <c r="Q180" s="9" t="s">
        <v>1621</v>
      </c>
      <c r="R180" s="6">
        <v>1835</v>
      </c>
      <c r="S180" s="28" t="s">
        <v>2073</v>
      </c>
      <c r="T180" s="34">
        <v>44418</v>
      </c>
      <c r="U180" s="35">
        <v>44540</v>
      </c>
      <c r="V180" s="34" t="s">
        <v>2245</v>
      </c>
      <c r="W180" s="28">
        <v>715476</v>
      </c>
      <c r="X180" s="28" t="s">
        <v>2246</v>
      </c>
      <c r="Y180" s="6">
        <v>357780</v>
      </c>
      <c r="Z180" s="265" t="s">
        <v>3182</v>
      </c>
      <c r="AA180" s="11" t="s">
        <v>3159</v>
      </c>
      <c r="AC180" s="31"/>
    </row>
    <row r="181" spans="1:29" ht="80.099999999999994" customHeight="1" x14ac:dyDescent="0.25">
      <c r="A181" s="158">
        <f t="shared" si="34"/>
        <v>177</v>
      </c>
      <c r="B181" s="14">
        <f>B180+1</f>
        <v>3</v>
      </c>
      <c r="C181" s="11" t="s">
        <v>216</v>
      </c>
      <c r="D181" s="10" t="s">
        <v>1636</v>
      </c>
      <c r="E181" s="28" t="s">
        <v>1636</v>
      </c>
      <c r="F181" s="28" t="s">
        <v>2242</v>
      </c>
      <c r="G181" s="28" t="s">
        <v>1660</v>
      </c>
      <c r="H181" s="28" t="s">
        <v>3160</v>
      </c>
      <c r="I181" s="41" t="s">
        <v>3161</v>
      </c>
      <c r="J181" s="28">
        <v>3353702426</v>
      </c>
      <c r="K181" s="28" t="s">
        <v>1660</v>
      </c>
      <c r="L181" s="28">
        <v>29.554659999999998</v>
      </c>
      <c r="M181" s="28">
        <v>66.872200000000007</v>
      </c>
      <c r="N181" s="28">
        <v>3</v>
      </c>
      <c r="O181" s="28">
        <v>2</v>
      </c>
      <c r="P181" s="6">
        <v>477040</v>
      </c>
      <c r="Q181" s="9" t="s">
        <v>1621</v>
      </c>
      <c r="R181" s="6">
        <v>1835</v>
      </c>
      <c r="S181" s="28" t="s">
        <v>2073</v>
      </c>
      <c r="T181" s="34">
        <v>44418</v>
      </c>
      <c r="U181" s="34">
        <v>44897</v>
      </c>
      <c r="V181" s="28" t="s">
        <v>3162</v>
      </c>
      <c r="W181" s="28">
        <v>715476</v>
      </c>
      <c r="X181" s="34">
        <v>44685</v>
      </c>
      <c r="Y181" s="6">
        <v>357780</v>
      </c>
      <c r="Z181" s="265" t="s">
        <v>3182</v>
      </c>
      <c r="AA181" s="11" t="s">
        <v>3159</v>
      </c>
      <c r="AC181" s="31"/>
    </row>
    <row r="182" spans="1:29" ht="80.099999999999994" customHeight="1" x14ac:dyDescent="0.25">
      <c r="A182" s="28">
        <f t="shared" si="34"/>
        <v>178</v>
      </c>
      <c r="B182" s="14">
        <f>B181+1</f>
        <v>4</v>
      </c>
      <c r="C182" s="11" t="s">
        <v>216</v>
      </c>
      <c r="D182" s="10" t="s">
        <v>1636</v>
      </c>
      <c r="E182" s="28" t="s">
        <v>1636</v>
      </c>
      <c r="F182" s="28" t="s">
        <v>3163</v>
      </c>
      <c r="G182" s="28" t="s">
        <v>3163</v>
      </c>
      <c r="H182" s="28" t="s">
        <v>3164</v>
      </c>
      <c r="I182" s="28" t="s">
        <v>3165</v>
      </c>
      <c r="J182" s="28">
        <v>3462636095</v>
      </c>
      <c r="K182" s="28" t="s">
        <v>3163</v>
      </c>
      <c r="L182" s="28" t="s">
        <v>7976</v>
      </c>
      <c r="M182" s="28" t="s">
        <v>7977</v>
      </c>
      <c r="N182" s="28">
        <v>3</v>
      </c>
      <c r="O182" s="28">
        <v>2</v>
      </c>
      <c r="P182" s="6">
        <v>477040</v>
      </c>
      <c r="Q182" s="9" t="s">
        <v>1621</v>
      </c>
      <c r="R182" s="6">
        <v>1835</v>
      </c>
      <c r="S182" s="28" t="s">
        <v>2073</v>
      </c>
      <c r="T182" s="34">
        <v>44418</v>
      </c>
      <c r="U182" s="34">
        <v>44901</v>
      </c>
      <c r="V182" s="28" t="s">
        <v>2317</v>
      </c>
      <c r="W182" s="6">
        <v>966893</v>
      </c>
      <c r="X182" s="28" t="s">
        <v>1659</v>
      </c>
      <c r="Y182" s="6">
        <v>357780</v>
      </c>
      <c r="Z182" s="13" t="s">
        <v>239</v>
      </c>
      <c r="AA182" s="9" t="s">
        <v>3743</v>
      </c>
      <c r="AC182" s="31"/>
    </row>
    <row r="183" spans="1:29" ht="80.099999999999994" customHeight="1" x14ac:dyDescent="0.25">
      <c r="A183" s="28">
        <f t="shared" si="34"/>
        <v>179</v>
      </c>
      <c r="B183" s="6">
        <f>B182+1</f>
        <v>5</v>
      </c>
      <c r="C183" s="11" t="s">
        <v>216</v>
      </c>
      <c r="D183" s="13" t="s">
        <v>1636</v>
      </c>
      <c r="E183" s="11" t="s">
        <v>1636</v>
      </c>
      <c r="F183" s="11" t="s">
        <v>2247</v>
      </c>
      <c r="G183" s="11" t="s">
        <v>2247</v>
      </c>
      <c r="H183" s="11" t="s">
        <v>2248</v>
      </c>
      <c r="I183" s="12" t="s">
        <v>2249</v>
      </c>
      <c r="J183" s="6">
        <v>3328121601</v>
      </c>
      <c r="K183" s="11" t="s">
        <v>2250</v>
      </c>
      <c r="L183" s="6">
        <v>29.42287</v>
      </c>
      <c r="M183" s="6">
        <v>66.223870000000005</v>
      </c>
      <c r="N183" s="6">
        <v>2</v>
      </c>
      <c r="O183" s="6">
        <v>1</v>
      </c>
      <c r="P183" s="6">
        <v>477040</v>
      </c>
      <c r="Q183" s="11" t="s">
        <v>1621</v>
      </c>
      <c r="R183" s="6">
        <v>1835</v>
      </c>
      <c r="S183" s="11" t="s">
        <v>2073</v>
      </c>
      <c r="T183" s="11">
        <v>44418</v>
      </c>
      <c r="U183" s="11" t="s">
        <v>2251</v>
      </c>
      <c r="V183" s="11" t="s">
        <v>2252</v>
      </c>
      <c r="W183" s="6">
        <v>957893</v>
      </c>
      <c r="X183" s="11">
        <v>44685</v>
      </c>
      <c r="Y183" s="6">
        <v>357780</v>
      </c>
      <c r="Z183" s="13" t="s">
        <v>239</v>
      </c>
      <c r="AA183" s="9" t="s">
        <v>3743</v>
      </c>
      <c r="AC183" s="31"/>
    </row>
    <row r="184" spans="1:29" ht="80.099999999999994" customHeight="1" x14ac:dyDescent="0.25">
      <c r="A184" s="28">
        <f t="shared" si="34"/>
        <v>180</v>
      </c>
      <c r="B184" s="6">
        <f t="shared" ref="B184:B187" si="35">B183+1</f>
        <v>6</v>
      </c>
      <c r="C184" s="11" t="s">
        <v>216</v>
      </c>
      <c r="D184" s="13" t="s">
        <v>1636</v>
      </c>
      <c r="E184" s="11" t="s">
        <v>1636</v>
      </c>
      <c r="F184" s="11" t="s">
        <v>2250</v>
      </c>
      <c r="G184" s="11" t="s">
        <v>2247</v>
      </c>
      <c r="H184" s="11" t="s">
        <v>2253</v>
      </c>
      <c r="I184" s="12" t="s">
        <v>2254</v>
      </c>
      <c r="J184" s="6">
        <v>3352139524</v>
      </c>
      <c r="K184" s="11" t="s">
        <v>2250</v>
      </c>
      <c r="L184" s="6">
        <v>29.42211</v>
      </c>
      <c r="M184" s="6">
        <v>66.223200000000006</v>
      </c>
      <c r="N184" s="6">
        <v>1</v>
      </c>
      <c r="O184" s="6">
        <v>1</v>
      </c>
      <c r="P184" s="6">
        <v>477040</v>
      </c>
      <c r="Q184" s="11" t="s">
        <v>1621</v>
      </c>
      <c r="R184" s="6">
        <v>1835</v>
      </c>
      <c r="S184" s="11" t="s">
        <v>2073</v>
      </c>
      <c r="T184" s="11">
        <v>44418</v>
      </c>
      <c r="U184" s="11" t="s">
        <v>2251</v>
      </c>
      <c r="V184" s="11" t="s">
        <v>2252</v>
      </c>
      <c r="W184" s="6">
        <v>957893</v>
      </c>
      <c r="X184" s="11">
        <v>44685</v>
      </c>
      <c r="Y184" s="6">
        <v>357780</v>
      </c>
      <c r="Z184" s="13" t="s">
        <v>239</v>
      </c>
      <c r="AA184" s="9" t="s">
        <v>3743</v>
      </c>
      <c r="AC184" s="31"/>
    </row>
    <row r="185" spans="1:29" ht="80.099999999999994" customHeight="1" x14ac:dyDescent="0.25">
      <c r="A185" s="28">
        <f t="shared" si="34"/>
        <v>181</v>
      </c>
      <c r="B185" s="6">
        <f>B184+1</f>
        <v>7</v>
      </c>
      <c r="C185" s="11" t="s">
        <v>216</v>
      </c>
      <c r="D185" s="13" t="s">
        <v>1636</v>
      </c>
      <c r="E185" s="11" t="s">
        <v>1636</v>
      </c>
      <c r="F185" s="11" t="s">
        <v>2255</v>
      </c>
      <c r="G185" s="11" t="s">
        <v>2255</v>
      </c>
      <c r="H185" s="11" t="s">
        <v>2256</v>
      </c>
      <c r="I185" s="12" t="s">
        <v>2257</v>
      </c>
      <c r="J185" s="6">
        <v>3333378534</v>
      </c>
      <c r="K185" s="11" t="s">
        <v>2255</v>
      </c>
      <c r="L185" s="6">
        <v>29.856670000000001</v>
      </c>
      <c r="M185" s="6">
        <v>66.867490000000004</v>
      </c>
      <c r="N185" s="6">
        <v>2</v>
      </c>
      <c r="O185" s="6">
        <v>1</v>
      </c>
      <c r="P185" s="6">
        <v>477040</v>
      </c>
      <c r="Q185" s="11" t="s">
        <v>1621</v>
      </c>
      <c r="R185" s="6">
        <v>1835</v>
      </c>
      <c r="S185" s="11" t="s">
        <v>2073</v>
      </c>
      <c r="T185" s="11">
        <v>44418</v>
      </c>
      <c r="U185" s="11" t="s">
        <v>2258</v>
      </c>
      <c r="V185" s="11" t="s">
        <v>2259</v>
      </c>
      <c r="W185" s="6">
        <v>966893</v>
      </c>
      <c r="X185" s="11">
        <v>44685</v>
      </c>
      <c r="Y185" s="6">
        <v>357780</v>
      </c>
      <c r="Z185" s="13" t="s">
        <v>239</v>
      </c>
      <c r="AA185" s="9" t="s">
        <v>3743</v>
      </c>
      <c r="AC185" s="31"/>
    </row>
    <row r="186" spans="1:29" ht="80.099999999999994" customHeight="1" x14ac:dyDescent="0.25">
      <c r="A186" s="28">
        <f t="shared" si="34"/>
        <v>182</v>
      </c>
      <c r="B186" s="6">
        <f>B185+1</f>
        <v>8</v>
      </c>
      <c r="C186" s="11" t="s">
        <v>216</v>
      </c>
      <c r="D186" s="13" t="s">
        <v>1636</v>
      </c>
      <c r="E186" s="11" t="s">
        <v>1636</v>
      </c>
      <c r="F186" s="11" t="s">
        <v>2262</v>
      </c>
      <c r="G186" s="11" t="s">
        <v>2262</v>
      </c>
      <c r="H186" s="11" t="s">
        <v>2263</v>
      </c>
      <c r="I186" s="12" t="s">
        <v>2264</v>
      </c>
      <c r="J186" s="6">
        <v>3348122844</v>
      </c>
      <c r="K186" s="11" t="s">
        <v>2262</v>
      </c>
      <c r="L186" s="6">
        <v>29.7745</v>
      </c>
      <c r="M186" s="6">
        <v>66.833659999999995</v>
      </c>
      <c r="N186" s="6">
        <v>3</v>
      </c>
      <c r="O186" s="6">
        <v>2</v>
      </c>
      <c r="P186" s="6">
        <v>477040</v>
      </c>
      <c r="Q186" s="11" t="s">
        <v>1621</v>
      </c>
      <c r="R186" s="6">
        <v>1835</v>
      </c>
      <c r="S186" s="11" t="s">
        <v>2073</v>
      </c>
      <c r="T186" s="11">
        <v>44418</v>
      </c>
      <c r="U186" s="11" t="s">
        <v>2265</v>
      </c>
      <c r="V186" s="11" t="s">
        <v>2266</v>
      </c>
      <c r="W186" s="6">
        <v>966893</v>
      </c>
      <c r="X186" s="11" t="s">
        <v>1659</v>
      </c>
      <c r="Y186" s="6">
        <v>357780</v>
      </c>
      <c r="Z186" s="13" t="s">
        <v>239</v>
      </c>
      <c r="AA186" s="9" t="s">
        <v>3743</v>
      </c>
      <c r="AC186" s="31"/>
    </row>
    <row r="187" spans="1:29" ht="80.099999999999994" customHeight="1" x14ac:dyDescent="0.25">
      <c r="A187" s="28">
        <f t="shared" si="34"/>
        <v>183</v>
      </c>
      <c r="B187" s="6">
        <f t="shared" si="35"/>
        <v>9</v>
      </c>
      <c r="C187" s="11" t="s">
        <v>216</v>
      </c>
      <c r="D187" s="13" t="s">
        <v>1636</v>
      </c>
      <c r="E187" s="11" t="s">
        <v>1636</v>
      </c>
      <c r="F187" s="11" t="s">
        <v>3744</v>
      </c>
      <c r="G187" s="11" t="s">
        <v>3744</v>
      </c>
      <c r="H187" s="11" t="s">
        <v>17</v>
      </c>
      <c r="I187" s="12" t="s">
        <v>2260</v>
      </c>
      <c r="J187" s="6">
        <v>3333378534</v>
      </c>
      <c r="K187" s="11" t="s">
        <v>3744</v>
      </c>
      <c r="L187" s="6">
        <v>29.78988</v>
      </c>
      <c r="M187" s="6">
        <v>66.887960000000007</v>
      </c>
      <c r="N187" s="6">
        <v>2</v>
      </c>
      <c r="O187" s="6">
        <v>2</v>
      </c>
      <c r="P187" s="6">
        <v>953969</v>
      </c>
      <c r="Q187" s="11" t="s">
        <v>1621</v>
      </c>
      <c r="R187" s="6">
        <v>1835</v>
      </c>
      <c r="S187" s="11" t="s">
        <v>2073</v>
      </c>
      <c r="T187" s="11">
        <v>44418</v>
      </c>
      <c r="U187" s="11">
        <v>44625</v>
      </c>
      <c r="V187" s="11">
        <v>44747</v>
      </c>
      <c r="W187" s="6">
        <v>966893</v>
      </c>
      <c r="X187" s="11" t="s">
        <v>1659</v>
      </c>
      <c r="Y187" s="6">
        <v>357780</v>
      </c>
      <c r="Z187" s="13" t="s">
        <v>239</v>
      </c>
      <c r="AA187" s="9" t="s">
        <v>3743</v>
      </c>
      <c r="AC187" s="31"/>
    </row>
    <row r="188" spans="1:29" ht="80.099999999999994" customHeight="1" x14ac:dyDescent="0.25">
      <c r="A188" s="28">
        <f t="shared" si="34"/>
        <v>184</v>
      </c>
      <c r="B188" s="6">
        <v>10</v>
      </c>
      <c r="C188" s="11" t="s">
        <v>216</v>
      </c>
      <c r="D188" s="13" t="s">
        <v>1636</v>
      </c>
      <c r="E188" s="11" t="s">
        <v>1636</v>
      </c>
      <c r="F188" s="11" t="s">
        <v>3745</v>
      </c>
      <c r="G188" s="11" t="s">
        <v>3745</v>
      </c>
      <c r="H188" s="11" t="s">
        <v>2267</v>
      </c>
      <c r="I188" s="12" t="s">
        <v>2268</v>
      </c>
      <c r="J188" s="6">
        <v>33680865160</v>
      </c>
      <c r="K188" s="11" t="s">
        <v>3745</v>
      </c>
      <c r="L188" s="6">
        <v>29.841339999999999</v>
      </c>
      <c r="M188" s="6">
        <v>6.6483999999999996</v>
      </c>
      <c r="N188" s="6">
        <v>2</v>
      </c>
      <c r="O188" s="6">
        <v>1</v>
      </c>
      <c r="P188" s="6">
        <v>477040</v>
      </c>
      <c r="Q188" s="11" t="s">
        <v>1621</v>
      </c>
      <c r="R188" s="6">
        <v>1835</v>
      </c>
      <c r="S188" s="11" t="s">
        <v>2073</v>
      </c>
      <c r="T188" s="11">
        <v>44418</v>
      </c>
      <c r="U188" s="11">
        <v>44598</v>
      </c>
      <c r="V188" s="11">
        <v>44718</v>
      </c>
      <c r="W188" s="6">
        <v>966893</v>
      </c>
      <c r="X188" s="11" t="s">
        <v>1659</v>
      </c>
      <c r="Y188" s="6">
        <v>357780</v>
      </c>
      <c r="Z188" s="13" t="s">
        <v>239</v>
      </c>
      <c r="AA188" s="9" t="s">
        <v>3743</v>
      </c>
      <c r="AC188" s="31"/>
    </row>
    <row r="189" spans="1:29" ht="80.099999999999994" customHeight="1" x14ac:dyDescent="0.25">
      <c r="A189" s="28">
        <f t="shared" ref="A189:A200" si="36">A188+1</f>
        <v>185</v>
      </c>
      <c r="B189" s="9">
        <v>1</v>
      </c>
      <c r="C189" s="9" t="s">
        <v>103</v>
      </c>
      <c r="D189" s="10" t="s">
        <v>6709</v>
      </c>
      <c r="E189" s="9" t="s">
        <v>6709</v>
      </c>
      <c r="F189" s="9" t="s">
        <v>6710</v>
      </c>
      <c r="G189" s="9" t="s">
        <v>4793</v>
      </c>
      <c r="H189" s="9" t="s">
        <v>6711</v>
      </c>
      <c r="I189" s="64" t="s">
        <v>6712</v>
      </c>
      <c r="J189" s="9">
        <v>3162227248</v>
      </c>
      <c r="K189" s="9" t="s">
        <v>6710</v>
      </c>
      <c r="L189" s="9">
        <v>27.05594</v>
      </c>
      <c r="M189" s="9">
        <v>64.207859999999997</v>
      </c>
      <c r="N189" s="9">
        <v>30</v>
      </c>
      <c r="O189" s="9">
        <v>30</v>
      </c>
      <c r="P189" s="28">
        <v>966893</v>
      </c>
      <c r="Q189" s="34">
        <v>44233</v>
      </c>
      <c r="R189" s="28">
        <v>1836.73</v>
      </c>
      <c r="S189" s="28" t="s">
        <v>2073</v>
      </c>
      <c r="T189" s="34">
        <v>44225</v>
      </c>
      <c r="U189" s="34">
        <v>44250</v>
      </c>
      <c r="V189" s="34">
        <v>44377</v>
      </c>
      <c r="W189" s="28">
        <v>957893</v>
      </c>
      <c r="X189" s="34">
        <v>44299</v>
      </c>
      <c r="Y189" s="28">
        <v>725170</v>
      </c>
      <c r="Z189" s="105" t="s">
        <v>107</v>
      </c>
      <c r="AA189" s="9" t="s">
        <v>6713</v>
      </c>
      <c r="AB189" s="179"/>
    </row>
    <row r="190" spans="1:29" ht="80.099999999999994" customHeight="1" x14ac:dyDescent="0.25">
      <c r="A190" s="28">
        <f t="shared" si="36"/>
        <v>186</v>
      </c>
      <c r="B190" s="9">
        <v>2</v>
      </c>
      <c r="C190" s="9" t="s">
        <v>103</v>
      </c>
      <c r="D190" s="10" t="s">
        <v>6709</v>
      </c>
      <c r="E190" s="9" t="s">
        <v>6709</v>
      </c>
      <c r="F190" s="9" t="s">
        <v>6714</v>
      </c>
      <c r="G190" s="9" t="s">
        <v>6714</v>
      </c>
      <c r="H190" s="9" t="s">
        <v>3216</v>
      </c>
      <c r="I190" s="64" t="s">
        <v>6715</v>
      </c>
      <c r="J190" s="9">
        <v>33634569244</v>
      </c>
      <c r="K190" s="9" t="s">
        <v>6714</v>
      </c>
      <c r="L190" s="9">
        <v>27.056760000000001</v>
      </c>
      <c r="M190" s="9">
        <v>64.207359999999994</v>
      </c>
      <c r="N190" s="9">
        <v>25</v>
      </c>
      <c r="O190" s="9">
        <v>25</v>
      </c>
      <c r="P190" s="28">
        <v>966893</v>
      </c>
      <c r="Q190" s="34">
        <v>44233</v>
      </c>
      <c r="R190" s="28">
        <v>1836.73</v>
      </c>
      <c r="S190" s="28" t="s">
        <v>2073</v>
      </c>
      <c r="T190" s="34" t="s">
        <v>3776</v>
      </c>
      <c r="U190" s="34">
        <v>44250</v>
      </c>
      <c r="V190" s="34">
        <v>44377</v>
      </c>
      <c r="W190" s="28">
        <v>957893</v>
      </c>
      <c r="X190" s="34">
        <v>44299</v>
      </c>
      <c r="Y190" s="28">
        <v>725170</v>
      </c>
      <c r="Z190" s="105" t="s">
        <v>107</v>
      </c>
      <c r="AA190" s="9" t="s">
        <v>6713</v>
      </c>
    </row>
    <row r="191" spans="1:29" ht="80.099999999999994" customHeight="1" x14ac:dyDescent="0.25">
      <c r="A191" s="28">
        <f t="shared" si="36"/>
        <v>187</v>
      </c>
      <c r="B191" s="9">
        <v>1</v>
      </c>
      <c r="C191" s="11" t="s">
        <v>109</v>
      </c>
      <c r="D191" s="10" t="s">
        <v>926</v>
      </c>
      <c r="E191" s="9" t="s">
        <v>927</v>
      </c>
      <c r="F191" s="9" t="s">
        <v>2269</v>
      </c>
      <c r="G191" s="9" t="s">
        <v>1287</v>
      </c>
      <c r="H191" s="9" t="s">
        <v>2722</v>
      </c>
      <c r="I191" s="9" t="s">
        <v>1294</v>
      </c>
      <c r="J191" s="9" t="s">
        <v>1689</v>
      </c>
      <c r="K191" s="9" t="s">
        <v>2269</v>
      </c>
      <c r="L191" s="9">
        <v>30.183450000000001</v>
      </c>
      <c r="M191" s="9">
        <v>67.209660999999997</v>
      </c>
      <c r="N191" s="9">
        <v>18</v>
      </c>
      <c r="O191" s="9">
        <v>10</v>
      </c>
      <c r="P191" s="6">
        <v>966893</v>
      </c>
      <c r="Q191" s="9" t="s">
        <v>1682</v>
      </c>
      <c r="R191" s="6">
        <v>1835</v>
      </c>
      <c r="S191" s="11" t="s">
        <v>2073</v>
      </c>
      <c r="T191" s="9" t="s">
        <v>1683</v>
      </c>
      <c r="U191" s="35">
        <v>43983</v>
      </c>
      <c r="V191" s="6" t="s">
        <v>933</v>
      </c>
      <c r="W191" s="6">
        <v>957893</v>
      </c>
      <c r="X191" s="12" t="s">
        <v>933</v>
      </c>
      <c r="Y191" s="6">
        <v>725170</v>
      </c>
      <c r="Z191" s="13" t="s">
        <v>117</v>
      </c>
      <c r="AA191" s="9" t="s">
        <v>1471</v>
      </c>
    </row>
    <row r="192" spans="1:29" ht="80.099999999999994" customHeight="1" x14ac:dyDescent="0.25">
      <c r="A192" s="28">
        <f t="shared" si="36"/>
        <v>188</v>
      </c>
      <c r="B192" s="9">
        <f>B191+1</f>
        <v>2</v>
      </c>
      <c r="C192" s="11" t="s">
        <v>109</v>
      </c>
      <c r="D192" s="10" t="s">
        <v>926</v>
      </c>
      <c r="E192" s="9" t="s">
        <v>927</v>
      </c>
      <c r="F192" s="9" t="s">
        <v>2723</v>
      </c>
      <c r="G192" s="9" t="s">
        <v>1684</v>
      </c>
      <c r="H192" s="9" t="s">
        <v>2270</v>
      </c>
      <c r="I192" s="9" t="s">
        <v>2271</v>
      </c>
      <c r="J192" s="9" t="s">
        <v>2272</v>
      </c>
      <c r="K192" s="9" t="s">
        <v>2723</v>
      </c>
      <c r="L192" s="9">
        <v>30.177589999999999</v>
      </c>
      <c r="M192" s="9">
        <v>67.221310000000003</v>
      </c>
      <c r="N192" s="9">
        <v>22</v>
      </c>
      <c r="O192" s="9">
        <v>13</v>
      </c>
      <c r="P192" s="6">
        <v>966893</v>
      </c>
      <c r="Q192" s="9" t="s">
        <v>1682</v>
      </c>
      <c r="R192" s="6">
        <v>1835</v>
      </c>
      <c r="S192" s="11" t="s">
        <v>2073</v>
      </c>
      <c r="T192" s="9" t="s">
        <v>1683</v>
      </c>
      <c r="U192" s="35">
        <v>43983</v>
      </c>
      <c r="V192" s="6" t="s">
        <v>933</v>
      </c>
      <c r="W192" s="6">
        <v>966893</v>
      </c>
      <c r="X192" s="12" t="s">
        <v>933</v>
      </c>
      <c r="Y192" s="6">
        <v>725170</v>
      </c>
      <c r="Z192" s="13" t="s">
        <v>117</v>
      </c>
      <c r="AA192" s="9" t="s">
        <v>1471</v>
      </c>
    </row>
    <row r="193" spans="1:29" ht="80.099999999999994" customHeight="1" x14ac:dyDescent="0.25">
      <c r="A193" s="28">
        <f t="shared" si="36"/>
        <v>189</v>
      </c>
      <c r="B193" s="9">
        <f>B192+1</f>
        <v>3</v>
      </c>
      <c r="C193" s="11" t="s">
        <v>109</v>
      </c>
      <c r="D193" s="10" t="s">
        <v>926</v>
      </c>
      <c r="E193" s="9" t="s">
        <v>926</v>
      </c>
      <c r="F193" s="9" t="s">
        <v>2724</v>
      </c>
      <c r="G193" s="9" t="s">
        <v>969</v>
      </c>
      <c r="H193" s="28" t="s">
        <v>2273</v>
      </c>
      <c r="I193" s="9" t="s">
        <v>2274</v>
      </c>
      <c r="J193" s="9" t="s">
        <v>2275</v>
      </c>
      <c r="K193" s="9" t="s">
        <v>2724</v>
      </c>
      <c r="L193" s="9">
        <v>30.184290000000001</v>
      </c>
      <c r="M193" s="9">
        <v>67.214290000000005</v>
      </c>
      <c r="N193" s="9">
        <v>17</v>
      </c>
      <c r="O193" s="9">
        <v>9</v>
      </c>
      <c r="P193" s="6">
        <v>966893</v>
      </c>
      <c r="Q193" s="9" t="s">
        <v>1682</v>
      </c>
      <c r="R193" s="6">
        <v>1835</v>
      </c>
      <c r="S193" s="11" t="s">
        <v>2073</v>
      </c>
      <c r="T193" s="9" t="s">
        <v>1683</v>
      </c>
      <c r="U193" s="35">
        <v>43983</v>
      </c>
      <c r="V193" s="6" t="s">
        <v>933</v>
      </c>
      <c r="W193" s="6">
        <v>966893</v>
      </c>
      <c r="X193" s="12" t="s">
        <v>933</v>
      </c>
      <c r="Y193" s="6">
        <v>725170</v>
      </c>
      <c r="Z193" s="13" t="s">
        <v>117</v>
      </c>
      <c r="AA193" s="9" t="s">
        <v>1471</v>
      </c>
    </row>
    <row r="194" spans="1:29" ht="80.099999999999994" customHeight="1" x14ac:dyDescent="0.25">
      <c r="A194" s="28">
        <f t="shared" si="36"/>
        <v>190</v>
      </c>
      <c r="B194" s="9">
        <v>1</v>
      </c>
      <c r="C194" s="11" t="s">
        <v>216</v>
      </c>
      <c r="D194" s="10" t="s">
        <v>926</v>
      </c>
      <c r="E194" s="9" t="s">
        <v>926</v>
      </c>
      <c r="F194" s="9" t="s">
        <v>2276</v>
      </c>
      <c r="G194" s="9" t="s">
        <v>978</v>
      </c>
      <c r="H194" s="9" t="s">
        <v>2010</v>
      </c>
      <c r="I194" s="9" t="s">
        <v>2277</v>
      </c>
      <c r="J194" s="9" t="s">
        <v>2278</v>
      </c>
      <c r="K194" s="9" t="s">
        <v>2276</v>
      </c>
      <c r="L194" s="9">
        <v>30.04091</v>
      </c>
      <c r="M194" s="9">
        <v>67.578540000000004</v>
      </c>
      <c r="N194" s="9">
        <v>16</v>
      </c>
      <c r="O194" s="9">
        <v>9</v>
      </c>
      <c r="P194" s="6">
        <v>966893</v>
      </c>
      <c r="Q194" s="11" t="s">
        <v>1468</v>
      </c>
      <c r="R194" s="6">
        <v>1835</v>
      </c>
      <c r="S194" s="11" t="s">
        <v>2073</v>
      </c>
      <c r="T194" s="9" t="s">
        <v>1690</v>
      </c>
      <c r="U194" s="35">
        <v>44593</v>
      </c>
      <c r="V194" s="6" t="s">
        <v>1286</v>
      </c>
      <c r="W194" s="6">
        <v>966893</v>
      </c>
      <c r="X194" s="9" t="s">
        <v>1691</v>
      </c>
      <c r="Y194" s="6">
        <v>725170</v>
      </c>
      <c r="Z194" s="13" t="s">
        <v>107</v>
      </c>
      <c r="AA194" s="9" t="s">
        <v>1471</v>
      </c>
    </row>
    <row r="195" spans="1:29" ht="80.099999999999994" customHeight="1" x14ac:dyDescent="0.25">
      <c r="A195" s="28">
        <f t="shared" si="36"/>
        <v>191</v>
      </c>
      <c r="B195" s="9">
        <f>B194+1</f>
        <v>2</v>
      </c>
      <c r="C195" s="11" t="s">
        <v>216</v>
      </c>
      <c r="D195" s="10" t="s">
        <v>926</v>
      </c>
      <c r="E195" s="9" t="s">
        <v>926</v>
      </c>
      <c r="F195" s="9" t="s">
        <v>2279</v>
      </c>
      <c r="G195" s="9" t="s">
        <v>1983</v>
      </c>
      <c r="H195" s="9" t="s">
        <v>2280</v>
      </c>
      <c r="I195" s="9" t="s">
        <v>2281</v>
      </c>
      <c r="J195" s="9" t="s">
        <v>2282</v>
      </c>
      <c r="K195" s="9" t="s">
        <v>2279</v>
      </c>
      <c r="L195" s="9">
        <v>30.080431999999998</v>
      </c>
      <c r="M195" s="9">
        <v>67.225900999999993</v>
      </c>
      <c r="N195" s="9">
        <v>17</v>
      </c>
      <c r="O195" s="9">
        <v>11</v>
      </c>
      <c r="P195" s="6">
        <v>966893</v>
      </c>
      <c r="Q195" s="11" t="s">
        <v>1468</v>
      </c>
      <c r="R195" s="6">
        <v>1835</v>
      </c>
      <c r="S195" s="11" t="s">
        <v>2073</v>
      </c>
      <c r="T195" s="9" t="s">
        <v>1690</v>
      </c>
      <c r="U195" s="35">
        <v>44593</v>
      </c>
      <c r="V195" s="6" t="s">
        <v>1286</v>
      </c>
      <c r="W195" s="6">
        <v>966893</v>
      </c>
      <c r="X195" s="9" t="s">
        <v>1691</v>
      </c>
      <c r="Y195" s="6">
        <v>725170</v>
      </c>
      <c r="Z195" s="13" t="s">
        <v>107</v>
      </c>
      <c r="AA195" s="9" t="s">
        <v>1471</v>
      </c>
    </row>
    <row r="196" spans="1:29" ht="80.099999999999994" customHeight="1" x14ac:dyDescent="0.25">
      <c r="A196" s="28">
        <f t="shared" si="36"/>
        <v>192</v>
      </c>
      <c r="B196" s="9">
        <f>B195+1</f>
        <v>3</v>
      </c>
      <c r="C196" s="11" t="s">
        <v>216</v>
      </c>
      <c r="D196" s="10" t="s">
        <v>926</v>
      </c>
      <c r="E196" s="9" t="s">
        <v>927</v>
      </c>
      <c r="F196" s="9" t="s">
        <v>2283</v>
      </c>
      <c r="G196" s="9" t="s">
        <v>927</v>
      </c>
      <c r="H196" s="9" t="s">
        <v>2284</v>
      </c>
      <c r="I196" s="9" t="s">
        <v>2285</v>
      </c>
      <c r="J196" s="9" t="s">
        <v>2286</v>
      </c>
      <c r="K196" s="9" t="s">
        <v>2283</v>
      </c>
      <c r="L196" s="9">
        <v>30.104330000000001</v>
      </c>
      <c r="M196" s="9">
        <v>67.742840000000001</v>
      </c>
      <c r="N196" s="9">
        <v>20</v>
      </c>
      <c r="O196" s="9">
        <v>14</v>
      </c>
      <c r="P196" s="6">
        <v>966893</v>
      </c>
      <c r="Q196" s="11" t="s">
        <v>1468</v>
      </c>
      <c r="R196" s="6">
        <v>1835</v>
      </c>
      <c r="S196" s="11" t="s">
        <v>2073</v>
      </c>
      <c r="T196" s="9" t="s">
        <v>1690</v>
      </c>
      <c r="U196" s="35">
        <v>44593</v>
      </c>
      <c r="V196" s="6" t="s">
        <v>1286</v>
      </c>
      <c r="W196" s="6">
        <v>966893</v>
      </c>
      <c r="X196" s="9" t="s">
        <v>1691</v>
      </c>
      <c r="Y196" s="6">
        <v>725170</v>
      </c>
      <c r="Z196" s="13" t="s">
        <v>107</v>
      </c>
      <c r="AA196" s="9" t="s">
        <v>1471</v>
      </c>
    </row>
    <row r="197" spans="1:29" ht="80.099999999999994" customHeight="1" x14ac:dyDescent="0.25">
      <c r="A197" s="28">
        <f t="shared" si="36"/>
        <v>193</v>
      </c>
      <c r="B197" s="9">
        <v>1</v>
      </c>
      <c r="C197" s="9" t="s">
        <v>103</v>
      </c>
      <c r="D197" s="10" t="s">
        <v>926</v>
      </c>
      <c r="E197" s="9" t="s">
        <v>926</v>
      </c>
      <c r="F197" s="9" t="s">
        <v>2725</v>
      </c>
      <c r="G197" s="9" t="s">
        <v>927</v>
      </c>
      <c r="H197" s="9" t="s">
        <v>683</v>
      </c>
      <c r="I197" s="9" t="s">
        <v>2287</v>
      </c>
      <c r="J197" s="9" t="s">
        <v>1694</v>
      </c>
      <c r="K197" s="9" t="s">
        <v>2725</v>
      </c>
      <c r="L197" s="9">
        <v>30.19219</v>
      </c>
      <c r="M197" s="9">
        <v>67.241290100000001</v>
      </c>
      <c r="N197" s="9">
        <v>25</v>
      </c>
      <c r="O197" s="9">
        <v>18</v>
      </c>
      <c r="P197" s="6">
        <v>966893</v>
      </c>
      <c r="Q197" s="35">
        <v>44411</v>
      </c>
      <c r="R197" s="6">
        <v>1835</v>
      </c>
      <c r="S197" s="11" t="s">
        <v>2073</v>
      </c>
      <c r="T197" s="35">
        <v>43896</v>
      </c>
      <c r="U197" s="9" t="s">
        <v>116</v>
      </c>
      <c r="V197" s="9" t="s">
        <v>1275</v>
      </c>
      <c r="W197" s="6">
        <v>966893</v>
      </c>
      <c r="X197" s="9" t="s">
        <v>1701</v>
      </c>
      <c r="Y197" s="6">
        <v>725170</v>
      </c>
      <c r="Z197" s="13" t="s">
        <v>107</v>
      </c>
      <c r="AA197" s="9" t="s">
        <v>1471</v>
      </c>
    </row>
    <row r="198" spans="1:29" ht="80.099999999999994" customHeight="1" x14ac:dyDescent="0.25">
      <c r="A198" s="28">
        <f t="shared" si="36"/>
        <v>194</v>
      </c>
      <c r="B198" s="9">
        <v>2</v>
      </c>
      <c r="C198" s="9" t="s">
        <v>103</v>
      </c>
      <c r="D198" s="10" t="s">
        <v>926</v>
      </c>
      <c r="E198" s="9" t="s">
        <v>926</v>
      </c>
      <c r="F198" s="9" t="s">
        <v>2726</v>
      </c>
      <c r="G198" s="9" t="s">
        <v>927</v>
      </c>
      <c r="H198" s="9" t="s">
        <v>2288</v>
      </c>
      <c r="I198" s="9" t="s">
        <v>2289</v>
      </c>
      <c r="J198" s="9" t="s">
        <v>2290</v>
      </c>
      <c r="K198" s="9" t="s">
        <v>2726</v>
      </c>
      <c r="L198" s="9">
        <v>30.119209999999999</v>
      </c>
      <c r="M198" s="9">
        <v>67.241290100000001</v>
      </c>
      <c r="N198" s="9">
        <v>20</v>
      </c>
      <c r="O198" s="9">
        <v>16</v>
      </c>
      <c r="P198" s="6">
        <v>966893</v>
      </c>
      <c r="Q198" s="35">
        <v>44411</v>
      </c>
      <c r="R198" s="6">
        <v>1835</v>
      </c>
      <c r="S198" s="11" t="s">
        <v>2073</v>
      </c>
      <c r="T198" s="35">
        <v>43896</v>
      </c>
      <c r="U198" s="9" t="s">
        <v>116</v>
      </c>
      <c r="V198" s="9" t="s">
        <v>1275</v>
      </c>
      <c r="W198" s="6">
        <v>957893</v>
      </c>
      <c r="X198" s="9" t="s">
        <v>1701</v>
      </c>
      <c r="Y198" s="6">
        <v>725170</v>
      </c>
      <c r="Z198" s="13" t="s">
        <v>107</v>
      </c>
      <c r="AA198" s="9" t="s">
        <v>1471</v>
      </c>
    </row>
    <row r="199" spans="1:29" ht="80.099999999999994" customHeight="1" x14ac:dyDescent="0.25">
      <c r="A199" s="28">
        <f t="shared" si="36"/>
        <v>195</v>
      </c>
      <c r="B199" s="9">
        <v>1</v>
      </c>
      <c r="C199" s="6" t="s">
        <v>1518</v>
      </c>
      <c r="D199" s="13" t="s">
        <v>926</v>
      </c>
      <c r="E199" s="11" t="s">
        <v>927</v>
      </c>
      <c r="F199" s="11" t="s">
        <v>2888</v>
      </c>
      <c r="G199" s="11" t="s">
        <v>927</v>
      </c>
      <c r="H199" s="11" t="s">
        <v>3183</v>
      </c>
      <c r="I199" s="85">
        <v>5440003969363</v>
      </c>
      <c r="J199" s="9">
        <v>3342787820</v>
      </c>
      <c r="K199" s="11" t="s">
        <v>2888</v>
      </c>
      <c r="L199" s="6">
        <v>30.2133</v>
      </c>
      <c r="M199" s="6">
        <v>67.552999999999997</v>
      </c>
      <c r="N199" s="6">
        <v>14</v>
      </c>
      <c r="O199" s="6">
        <v>8</v>
      </c>
      <c r="P199" s="6">
        <v>966893</v>
      </c>
      <c r="Q199" s="11">
        <v>44960</v>
      </c>
      <c r="R199" s="6">
        <v>1835</v>
      </c>
      <c r="S199" s="11" t="s">
        <v>2073</v>
      </c>
      <c r="T199" s="11" t="s">
        <v>3184</v>
      </c>
      <c r="U199" s="11">
        <v>45264</v>
      </c>
      <c r="V199" s="6" t="s">
        <v>1275</v>
      </c>
      <c r="W199" s="6">
        <v>966893</v>
      </c>
      <c r="X199" s="11" t="s">
        <v>3185</v>
      </c>
      <c r="Y199" s="6">
        <v>725170</v>
      </c>
      <c r="Z199" s="13" t="s">
        <v>107</v>
      </c>
      <c r="AA199" s="9" t="s">
        <v>1471</v>
      </c>
      <c r="AC199" s="31"/>
    </row>
    <row r="200" spans="1:29" ht="80.099999999999994" customHeight="1" x14ac:dyDescent="0.25">
      <c r="A200" s="28">
        <f t="shared" si="36"/>
        <v>196</v>
      </c>
      <c r="B200" s="9">
        <v>1</v>
      </c>
      <c r="C200" s="9" t="s">
        <v>216</v>
      </c>
      <c r="D200" s="10" t="s">
        <v>4503</v>
      </c>
      <c r="E200" s="9" t="s">
        <v>4504</v>
      </c>
      <c r="F200" s="9" t="s">
        <v>6974</v>
      </c>
      <c r="G200" s="9" t="s">
        <v>6975</v>
      </c>
      <c r="H200" s="9" t="s">
        <v>6976</v>
      </c>
      <c r="I200" s="9" t="s">
        <v>4522</v>
      </c>
      <c r="J200" s="9">
        <v>3361870835</v>
      </c>
      <c r="K200" s="9" t="s">
        <v>6974</v>
      </c>
      <c r="L200" s="28">
        <v>29.330721</v>
      </c>
      <c r="M200" s="28">
        <v>66.968587999999997</v>
      </c>
      <c r="N200" s="9">
        <v>14</v>
      </c>
      <c r="O200" s="28">
        <v>6</v>
      </c>
      <c r="P200" s="9">
        <v>966893</v>
      </c>
      <c r="Q200" s="28" t="s">
        <v>1464</v>
      </c>
      <c r="R200" s="6">
        <v>1835</v>
      </c>
      <c r="S200" s="28" t="s">
        <v>2179</v>
      </c>
      <c r="T200" s="9" t="s">
        <v>4523</v>
      </c>
      <c r="U200" s="9" t="s">
        <v>4524</v>
      </c>
      <c r="V200" s="28" t="s">
        <v>1286</v>
      </c>
      <c r="W200" s="9">
        <v>957893</v>
      </c>
      <c r="X200" s="35">
        <v>44534</v>
      </c>
      <c r="Y200" s="6">
        <v>725169</v>
      </c>
      <c r="Z200" s="10" t="s">
        <v>107</v>
      </c>
      <c r="AA200" s="10" t="s">
        <v>6977</v>
      </c>
    </row>
    <row r="201" spans="1:29" ht="80.099999999999994" customHeight="1" x14ac:dyDescent="0.25">
      <c r="A201" s="28">
        <f t="shared" ref="A201:B204" si="37">A200+1</f>
        <v>197</v>
      </c>
      <c r="B201" s="9">
        <f t="shared" si="37"/>
        <v>2</v>
      </c>
      <c r="C201" s="9" t="s">
        <v>216</v>
      </c>
      <c r="D201" s="10" t="s">
        <v>4503</v>
      </c>
      <c r="E201" s="9" t="s">
        <v>4504</v>
      </c>
      <c r="F201" s="9" t="s">
        <v>6978</v>
      </c>
      <c r="G201" s="9" t="s">
        <v>6979</v>
      </c>
      <c r="H201" s="9" t="s">
        <v>4551</v>
      </c>
      <c r="I201" s="9" t="s">
        <v>4552</v>
      </c>
      <c r="J201" s="9">
        <v>3337827071</v>
      </c>
      <c r="K201" s="9" t="s">
        <v>6978</v>
      </c>
      <c r="L201" s="28">
        <v>29.342870000000001</v>
      </c>
      <c r="M201" s="28">
        <v>66.953649999999996</v>
      </c>
      <c r="N201" s="9">
        <v>17</v>
      </c>
      <c r="O201" s="28">
        <v>9</v>
      </c>
      <c r="P201" s="9">
        <v>966893</v>
      </c>
      <c r="Q201" s="28" t="s">
        <v>1464</v>
      </c>
      <c r="R201" s="6">
        <v>1835</v>
      </c>
      <c r="S201" s="28" t="s">
        <v>2179</v>
      </c>
      <c r="T201" s="9" t="s">
        <v>4523</v>
      </c>
      <c r="U201" s="9" t="s">
        <v>4524</v>
      </c>
      <c r="V201" s="28" t="s">
        <v>1286</v>
      </c>
      <c r="W201" s="9">
        <v>957893</v>
      </c>
      <c r="X201" s="35">
        <v>44534</v>
      </c>
      <c r="Y201" s="6">
        <v>725169</v>
      </c>
      <c r="Z201" s="10" t="s">
        <v>107</v>
      </c>
      <c r="AA201" s="10" t="s">
        <v>6977</v>
      </c>
    </row>
    <row r="202" spans="1:29" ht="80.099999999999994" customHeight="1" x14ac:dyDescent="0.25">
      <c r="A202" s="28">
        <f t="shared" si="37"/>
        <v>198</v>
      </c>
      <c r="B202" s="9">
        <f t="shared" si="37"/>
        <v>3</v>
      </c>
      <c r="C202" s="9" t="s">
        <v>216</v>
      </c>
      <c r="D202" s="10" t="s">
        <v>4503</v>
      </c>
      <c r="E202" s="9" t="s">
        <v>4504</v>
      </c>
      <c r="F202" s="9" t="s">
        <v>6980</v>
      </c>
      <c r="G202" s="9" t="s">
        <v>6981</v>
      </c>
      <c r="H202" s="9" t="s">
        <v>4669</v>
      </c>
      <c r="I202" s="9" t="s">
        <v>6982</v>
      </c>
      <c r="J202" s="9">
        <v>331113574</v>
      </c>
      <c r="K202" s="9" t="s">
        <v>6980</v>
      </c>
      <c r="L202" s="28">
        <v>28.865143</v>
      </c>
      <c r="M202" s="28">
        <v>66.764570000000006</v>
      </c>
      <c r="N202" s="9">
        <v>20</v>
      </c>
      <c r="O202" s="28">
        <v>8</v>
      </c>
      <c r="P202" s="9">
        <v>966893</v>
      </c>
      <c r="Q202" s="28" t="s">
        <v>1464</v>
      </c>
      <c r="R202" s="6">
        <v>1835</v>
      </c>
      <c r="S202" s="28" t="s">
        <v>2179</v>
      </c>
      <c r="T202" s="9" t="s">
        <v>4523</v>
      </c>
      <c r="U202" s="9" t="s">
        <v>4524</v>
      </c>
      <c r="V202" s="28" t="s">
        <v>1286</v>
      </c>
      <c r="W202" s="9">
        <v>957893</v>
      </c>
      <c r="X202" s="35">
        <v>44534</v>
      </c>
      <c r="Y202" s="6">
        <v>725169</v>
      </c>
      <c r="Z202" s="10" t="s">
        <v>107</v>
      </c>
      <c r="AA202" s="10" t="s">
        <v>6977</v>
      </c>
    </row>
    <row r="203" spans="1:29" ht="80.099999999999994" customHeight="1" x14ac:dyDescent="0.25">
      <c r="A203" s="28">
        <f t="shared" si="37"/>
        <v>199</v>
      </c>
      <c r="B203" s="9">
        <f t="shared" ref="B203" si="38">B202+1</f>
        <v>4</v>
      </c>
      <c r="C203" s="9" t="s">
        <v>216</v>
      </c>
      <c r="D203" s="10" t="s">
        <v>4503</v>
      </c>
      <c r="E203" s="9" t="s">
        <v>4504</v>
      </c>
      <c r="F203" s="9" t="s">
        <v>6983</v>
      </c>
      <c r="G203" s="9" t="s">
        <v>6983</v>
      </c>
      <c r="H203" s="9" t="s">
        <v>1014</v>
      </c>
      <c r="I203" s="9" t="s">
        <v>6984</v>
      </c>
      <c r="J203" s="9">
        <v>3343303511</v>
      </c>
      <c r="K203" s="9" t="s">
        <v>6983</v>
      </c>
      <c r="L203" s="28">
        <v>28.854783999999999</v>
      </c>
      <c r="M203" s="28">
        <v>66.753230000000002</v>
      </c>
      <c r="N203" s="9">
        <v>19</v>
      </c>
      <c r="O203" s="28">
        <v>6</v>
      </c>
      <c r="P203" s="9">
        <v>966893</v>
      </c>
      <c r="Q203" s="28" t="s">
        <v>1464</v>
      </c>
      <c r="R203" s="6">
        <v>1835</v>
      </c>
      <c r="S203" s="28" t="s">
        <v>2179</v>
      </c>
      <c r="T203" s="9" t="s">
        <v>4523</v>
      </c>
      <c r="U203" s="9" t="s">
        <v>4524</v>
      </c>
      <c r="V203" s="28" t="s">
        <v>1286</v>
      </c>
      <c r="W203" s="9">
        <v>957893</v>
      </c>
      <c r="X203" s="35">
        <v>44534</v>
      </c>
      <c r="Y203" s="6">
        <v>725169</v>
      </c>
      <c r="Z203" s="10" t="s">
        <v>107</v>
      </c>
      <c r="AA203" s="10" t="s">
        <v>6977</v>
      </c>
    </row>
    <row r="204" spans="1:29" ht="80.099999999999994" customHeight="1" x14ac:dyDescent="0.25">
      <c r="A204" s="28">
        <f t="shared" si="37"/>
        <v>200</v>
      </c>
      <c r="B204" s="9">
        <f t="shared" ref="B204" si="39">B203+1</f>
        <v>5</v>
      </c>
      <c r="C204" s="9" t="s">
        <v>216</v>
      </c>
      <c r="D204" s="10" t="s">
        <v>4503</v>
      </c>
      <c r="E204" s="9" t="s">
        <v>4504</v>
      </c>
      <c r="F204" s="9" t="s">
        <v>6985</v>
      </c>
      <c r="G204" s="9" t="s">
        <v>6975</v>
      </c>
      <c r="H204" s="9" t="s">
        <v>6986</v>
      </c>
      <c r="I204" s="9" t="s">
        <v>6987</v>
      </c>
      <c r="J204" s="9">
        <v>3318381042</v>
      </c>
      <c r="K204" s="9" t="s">
        <v>6985</v>
      </c>
      <c r="L204" s="28">
        <v>28.51895</v>
      </c>
      <c r="M204" s="28">
        <v>66.354550000000003</v>
      </c>
      <c r="N204" s="9">
        <v>13</v>
      </c>
      <c r="O204" s="28">
        <v>9</v>
      </c>
      <c r="P204" s="9">
        <v>966893</v>
      </c>
      <c r="Q204" s="28" t="s">
        <v>1464</v>
      </c>
      <c r="R204" s="6">
        <v>1835</v>
      </c>
      <c r="S204" s="28" t="s">
        <v>2179</v>
      </c>
      <c r="T204" s="9" t="s">
        <v>4523</v>
      </c>
      <c r="U204" s="9" t="s">
        <v>4524</v>
      </c>
      <c r="V204" s="28" t="s">
        <v>1286</v>
      </c>
      <c r="W204" s="9">
        <v>957893</v>
      </c>
      <c r="X204" s="35">
        <v>44534</v>
      </c>
      <c r="Y204" s="6">
        <v>725169</v>
      </c>
      <c r="Z204" s="10" t="s">
        <v>107</v>
      </c>
      <c r="AA204" s="10" t="s">
        <v>6977</v>
      </c>
    </row>
    <row r="205" spans="1:29" ht="80.099999999999994" customHeight="1" x14ac:dyDescent="0.25">
      <c r="A205" s="28">
        <f>A204+1</f>
        <v>201</v>
      </c>
      <c r="B205" s="9">
        <f t="shared" ref="B205" si="40">B204+1</f>
        <v>6</v>
      </c>
      <c r="C205" s="9" t="s">
        <v>216</v>
      </c>
      <c r="D205" s="10" t="s">
        <v>4503</v>
      </c>
      <c r="E205" s="9" t="s">
        <v>4504</v>
      </c>
      <c r="F205" s="9" t="s">
        <v>6988</v>
      </c>
      <c r="G205" s="9" t="s">
        <v>6975</v>
      </c>
      <c r="H205" s="9" t="s">
        <v>5421</v>
      </c>
      <c r="I205" s="9" t="s">
        <v>6989</v>
      </c>
      <c r="J205" s="9">
        <v>3361870835</v>
      </c>
      <c r="K205" s="9" t="s">
        <v>6990</v>
      </c>
      <c r="L205" s="28">
        <v>29.330318999999999</v>
      </c>
      <c r="M205" s="28">
        <v>66.967707000000004</v>
      </c>
      <c r="N205" s="9">
        <v>15</v>
      </c>
      <c r="O205" s="28">
        <v>6</v>
      </c>
      <c r="P205" s="9">
        <v>966893</v>
      </c>
      <c r="Q205" s="28" t="s">
        <v>1464</v>
      </c>
      <c r="R205" s="6">
        <v>1835</v>
      </c>
      <c r="S205" s="28" t="s">
        <v>2179</v>
      </c>
      <c r="T205" s="9" t="s">
        <v>4523</v>
      </c>
      <c r="U205" s="9" t="s">
        <v>4524</v>
      </c>
      <c r="V205" s="28" t="s">
        <v>1286</v>
      </c>
      <c r="W205" s="9">
        <v>966893</v>
      </c>
      <c r="X205" s="35">
        <v>44534</v>
      </c>
      <c r="Y205" s="6">
        <v>725169</v>
      </c>
      <c r="Z205" s="13" t="s">
        <v>107</v>
      </c>
      <c r="AA205" s="10" t="s">
        <v>6991</v>
      </c>
    </row>
    <row r="206" spans="1:29" ht="80.099999999999994" customHeight="1" x14ac:dyDescent="0.25">
      <c r="A206" s="28">
        <f t="shared" ref="A206:B208" si="41">A205+1</f>
        <v>202</v>
      </c>
      <c r="B206" s="9">
        <f t="shared" si="41"/>
        <v>7</v>
      </c>
      <c r="C206" s="9" t="s">
        <v>216</v>
      </c>
      <c r="D206" s="10" t="s">
        <v>4503</v>
      </c>
      <c r="E206" s="9" t="s">
        <v>4504</v>
      </c>
      <c r="F206" s="9" t="s">
        <v>6988</v>
      </c>
      <c r="G206" s="9" t="s">
        <v>6975</v>
      </c>
      <c r="H206" s="9" t="s">
        <v>6992</v>
      </c>
      <c r="I206" s="9" t="s">
        <v>6993</v>
      </c>
      <c r="J206" s="9">
        <v>3361870835</v>
      </c>
      <c r="K206" s="9" t="s">
        <v>6990</v>
      </c>
      <c r="L206" s="28">
        <v>29.330712999999999</v>
      </c>
      <c r="M206" s="28">
        <v>66.967515000000006</v>
      </c>
      <c r="N206" s="9">
        <v>20</v>
      </c>
      <c r="O206" s="28">
        <v>9</v>
      </c>
      <c r="P206" s="9">
        <v>966893</v>
      </c>
      <c r="Q206" s="28" t="s">
        <v>1464</v>
      </c>
      <c r="R206" s="6">
        <v>1835</v>
      </c>
      <c r="S206" s="28" t="s">
        <v>2179</v>
      </c>
      <c r="T206" s="9" t="s">
        <v>4523</v>
      </c>
      <c r="U206" s="9" t="s">
        <v>4524</v>
      </c>
      <c r="V206" s="28" t="s">
        <v>1286</v>
      </c>
      <c r="W206" s="9">
        <v>957893</v>
      </c>
      <c r="X206" s="35">
        <v>44534</v>
      </c>
      <c r="Y206" s="6">
        <v>725169</v>
      </c>
      <c r="Z206" s="13" t="s">
        <v>107</v>
      </c>
      <c r="AA206" s="10" t="s">
        <v>6991</v>
      </c>
    </row>
    <row r="207" spans="1:29" ht="80.099999999999994" customHeight="1" x14ac:dyDescent="0.25">
      <c r="A207" s="28">
        <f t="shared" si="41"/>
        <v>203</v>
      </c>
      <c r="B207" s="9">
        <f t="shared" si="41"/>
        <v>8</v>
      </c>
      <c r="C207" s="9" t="s">
        <v>216</v>
      </c>
      <c r="D207" s="10" t="s">
        <v>4503</v>
      </c>
      <c r="E207" s="9" t="s">
        <v>4504</v>
      </c>
      <c r="F207" s="9" t="s">
        <v>6988</v>
      </c>
      <c r="G207" s="9" t="s">
        <v>6975</v>
      </c>
      <c r="H207" s="9" t="s">
        <v>670</v>
      </c>
      <c r="I207" s="9" t="s">
        <v>4688</v>
      </c>
      <c r="J207" s="9">
        <v>3342058971</v>
      </c>
      <c r="K207" s="9" t="s">
        <v>6990</v>
      </c>
      <c r="L207" s="28">
        <v>29.330935</v>
      </c>
      <c r="M207" s="28">
        <v>66.968203000000003</v>
      </c>
      <c r="N207" s="9">
        <v>18</v>
      </c>
      <c r="O207" s="28">
        <v>8</v>
      </c>
      <c r="P207" s="9">
        <v>966893</v>
      </c>
      <c r="Q207" s="28" t="s">
        <v>1464</v>
      </c>
      <c r="R207" s="6">
        <v>1835</v>
      </c>
      <c r="S207" s="28" t="s">
        <v>2179</v>
      </c>
      <c r="T207" s="9" t="s">
        <v>4523</v>
      </c>
      <c r="U207" s="9" t="s">
        <v>4524</v>
      </c>
      <c r="V207" s="28" t="s">
        <v>1286</v>
      </c>
      <c r="W207" s="9">
        <v>957893</v>
      </c>
      <c r="X207" s="35">
        <v>44534</v>
      </c>
      <c r="Y207" s="6">
        <v>725169</v>
      </c>
      <c r="Z207" s="13" t="s">
        <v>107</v>
      </c>
      <c r="AA207" s="10" t="s">
        <v>6991</v>
      </c>
    </row>
    <row r="208" spans="1:29" ht="80.099999999999994" customHeight="1" x14ac:dyDescent="0.25">
      <c r="A208" s="28">
        <f t="shared" si="41"/>
        <v>204</v>
      </c>
      <c r="B208" s="9">
        <f t="shared" si="41"/>
        <v>9</v>
      </c>
      <c r="C208" s="9" t="s">
        <v>216</v>
      </c>
      <c r="D208" s="10" t="s">
        <v>4503</v>
      </c>
      <c r="E208" s="9" t="s">
        <v>4504</v>
      </c>
      <c r="F208" s="9" t="s">
        <v>6988</v>
      </c>
      <c r="G208" s="9" t="s">
        <v>6975</v>
      </c>
      <c r="H208" s="9" t="s">
        <v>6994</v>
      </c>
      <c r="I208" s="9" t="s">
        <v>6995</v>
      </c>
      <c r="J208" s="9">
        <v>3343303511</v>
      </c>
      <c r="K208" s="9" t="s">
        <v>6996</v>
      </c>
      <c r="L208" s="28">
        <v>29.330935</v>
      </c>
      <c r="M208" s="28">
        <v>66.886346000000003</v>
      </c>
      <c r="N208" s="9">
        <v>17</v>
      </c>
      <c r="O208" s="28">
        <v>6</v>
      </c>
      <c r="P208" s="9">
        <v>966893</v>
      </c>
      <c r="Q208" s="28" t="s">
        <v>1464</v>
      </c>
      <c r="R208" s="6">
        <v>1835</v>
      </c>
      <c r="S208" s="28" t="s">
        <v>2179</v>
      </c>
      <c r="T208" s="9" t="s">
        <v>4523</v>
      </c>
      <c r="U208" s="9" t="s">
        <v>4524</v>
      </c>
      <c r="V208" s="28" t="s">
        <v>1286</v>
      </c>
      <c r="W208" s="9">
        <v>957893</v>
      </c>
      <c r="X208" s="35">
        <v>44534</v>
      </c>
      <c r="Y208" s="6">
        <v>725169</v>
      </c>
      <c r="Z208" s="13" t="s">
        <v>107</v>
      </c>
      <c r="AA208" s="10" t="s">
        <v>6991</v>
      </c>
    </row>
    <row r="209" spans="1:27" ht="80.099999999999994" customHeight="1" x14ac:dyDescent="0.25">
      <c r="A209" s="28">
        <f>A208+1</f>
        <v>205</v>
      </c>
      <c r="B209" s="9">
        <v>1</v>
      </c>
      <c r="C209" s="9" t="s">
        <v>103</v>
      </c>
      <c r="D209" s="10" t="s">
        <v>6523</v>
      </c>
      <c r="E209" s="9" t="s">
        <v>6523</v>
      </c>
      <c r="F209" s="9" t="s">
        <v>6524</v>
      </c>
      <c r="G209" s="9" t="s">
        <v>6524</v>
      </c>
      <c r="H209" s="9" t="s">
        <v>302</v>
      </c>
      <c r="I209" s="9" t="s">
        <v>6525</v>
      </c>
      <c r="J209" s="9" t="s">
        <v>6526</v>
      </c>
      <c r="K209" s="9" t="s">
        <v>6524</v>
      </c>
      <c r="L209" s="9">
        <v>28.494900000000001</v>
      </c>
      <c r="M209" s="28">
        <v>66.124799999999993</v>
      </c>
      <c r="N209" s="9">
        <v>12</v>
      </c>
      <c r="O209" s="28">
        <v>7</v>
      </c>
      <c r="P209" s="9">
        <v>966893</v>
      </c>
      <c r="Q209" s="28" t="s">
        <v>3717</v>
      </c>
      <c r="R209" s="6">
        <v>1835</v>
      </c>
      <c r="S209" s="28" t="s">
        <v>2179</v>
      </c>
      <c r="T209" s="35">
        <v>44204</v>
      </c>
      <c r="U209" s="35" t="s">
        <v>6527</v>
      </c>
      <c r="V209" s="9" t="s">
        <v>1275</v>
      </c>
      <c r="W209" s="28">
        <v>957893</v>
      </c>
      <c r="X209" s="9" t="s">
        <v>6528</v>
      </c>
      <c r="Y209" s="6">
        <v>725170</v>
      </c>
      <c r="Z209" s="5" t="s">
        <v>117</v>
      </c>
      <c r="AA209" s="9"/>
    </row>
    <row r="210" spans="1:27" ht="80.099999999999994" customHeight="1" x14ac:dyDescent="0.25">
      <c r="A210" s="28">
        <f>A209+1</f>
        <v>206</v>
      </c>
      <c r="B210" s="9">
        <v>2</v>
      </c>
      <c r="C210" s="9" t="s">
        <v>103</v>
      </c>
      <c r="D210" s="10" t="s">
        <v>6523</v>
      </c>
      <c r="E210" s="9" t="s">
        <v>6529</v>
      </c>
      <c r="F210" s="9" t="s">
        <v>6529</v>
      </c>
      <c r="G210" s="9" t="s">
        <v>6529</v>
      </c>
      <c r="H210" s="9" t="s">
        <v>812</v>
      </c>
      <c r="I210" s="9" t="s">
        <v>6530</v>
      </c>
      <c r="J210" s="9" t="s">
        <v>6531</v>
      </c>
      <c r="K210" s="9" t="s">
        <v>6529</v>
      </c>
      <c r="L210" s="9">
        <v>28.192399999999999</v>
      </c>
      <c r="M210" s="28">
        <v>66.065700000000007</v>
      </c>
      <c r="N210" s="9">
        <v>10</v>
      </c>
      <c r="O210" s="28">
        <v>6</v>
      </c>
      <c r="P210" s="9">
        <v>966893</v>
      </c>
      <c r="Q210" s="28" t="s">
        <v>3717</v>
      </c>
      <c r="R210" s="6">
        <v>1835</v>
      </c>
      <c r="S210" s="28" t="s">
        <v>2179</v>
      </c>
      <c r="T210" s="35">
        <v>44204</v>
      </c>
      <c r="U210" s="35" t="s">
        <v>6527</v>
      </c>
      <c r="V210" s="9" t="s">
        <v>1275</v>
      </c>
      <c r="W210" s="28">
        <v>957893</v>
      </c>
      <c r="X210" s="9" t="s">
        <v>6528</v>
      </c>
      <c r="Y210" s="6">
        <v>725170</v>
      </c>
      <c r="Z210" s="5" t="s">
        <v>117</v>
      </c>
      <c r="AA210" s="9"/>
    </row>
    <row r="211" spans="1:27" ht="80.099999999999994" customHeight="1" x14ac:dyDescent="0.25">
      <c r="A211" s="28">
        <f t="shared" ref="A211:A215" si="42">A210+1</f>
        <v>207</v>
      </c>
      <c r="B211" s="9">
        <v>1</v>
      </c>
      <c r="C211" s="9" t="s">
        <v>216</v>
      </c>
      <c r="D211" s="10" t="s">
        <v>6523</v>
      </c>
      <c r="E211" s="9" t="s">
        <v>6523</v>
      </c>
      <c r="F211" s="9" t="s">
        <v>6532</v>
      </c>
      <c r="G211" s="9" t="s">
        <v>6524</v>
      </c>
      <c r="H211" s="9" t="s">
        <v>6533</v>
      </c>
      <c r="I211" s="9" t="s">
        <v>6534</v>
      </c>
      <c r="J211" s="9" t="s">
        <v>6535</v>
      </c>
      <c r="K211" s="9" t="s">
        <v>6532</v>
      </c>
      <c r="L211" s="160">
        <v>28.494299999999999</v>
      </c>
      <c r="M211" s="160">
        <v>66.127899999999997</v>
      </c>
      <c r="N211" s="9">
        <v>9</v>
      </c>
      <c r="O211" s="28">
        <v>5</v>
      </c>
      <c r="P211" s="9">
        <v>966893</v>
      </c>
      <c r="Q211" s="28" t="s">
        <v>1464</v>
      </c>
      <c r="R211" s="6">
        <v>1835</v>
      </c>
      <c r="S211" s="28" t="s">
        <v>2179</v>
      </c>
      <c r="T211" s="35" t="s">
        <v>6536</v>
      </c>
      <c r="U211" s="35" t="s">
        <v>1998</v>
      </c>
      <c r="V211" s="9" t="s">
        <v>1286</v>
      </c>
      <c r="W211" s="28">
        <v>910967</v>
      </c>
      <c r="X211" s="35">
        <v>44896</v>
      </c>
      <c r="Y211" s="28">
        <v>725169</v>
      </c>
      <c r="Z211" s="5" t="s">
        <v>117</v>
      </c>
      <c r="AA211" s="9"/>
    </row>
    <row r="212" spans="1:27" ht="80.099999999999994" customHeight="1" x14ac:dyDescent="0.25">
      <c r="A212" s="28">
        <f t="shared" si="42"/>
        <v>208</v>
      </c>
      <c r="B212" s="9">
        <v>2</v>
      </c>
      <c r="C212" s="9" t="s">
        <v>216</v>
      </c>
      <c r="D212" s="10" t="s">
        <v>6523</v>
      </c>
      <c r="E212" s="9" t="s">
        <v>6523</v>
      </c>
      <c r="F212" s="9" t="s">
        <v>6529</v>
      </c>
      <c r="G212" s="9" t="s">
        <v>6529</v>
      </c>
      <c r="H212" s="9" t="s">
        <v>6537</v>
      </c>
      <c r="I212" s="9" t="s">
        <v>6538</v>
      </c>
      <c r="J212" s="9" t="s">
        <v>6539</v>
      </c>
      <c r="K212" s="9" t="s">
        <v>6529</v>
      </c>
      <c r="L212" s="160">
        <v>28.351199999999999</v>
      </c>
      <c r="M212" s="160">
        <v>66.0535</v>
      </c>
      <c r="N212" s="9">
        <v>11</v>
      </c>
      <c r="O212" s="28">
        <v>9</v>
      </c>
      <c r="P212" s="9">
        <v>966893</v>
      </c>
      <c r="Q212" s="28" t="s">
        <v>1464</v>
      </c>
      <c r="R212" s="6">
        <v>1835</v>
      </c>
      <c r="S212" s="28" t="s">
        <v>2179</v>
      </c>
      <c r="T212" s="35" t="s">
        <v>6536</v>
      </c>
      <c r="U212" s="35" t="s">
        <v>1998</v>
      </c>
      <c r="V212" s="9" t="s">
        <v>1286</v>
      </c>
      <c r="W212" s="28">
        <v>957893</v>
      </c>
      <c r="X212" s="35">
        <v>44896</v>
      </c>
      <c r="Y212" s="28">
        <v>725169</v>
      </c>
      <c r="Z212" s="5" t="s">
        <v>117</v>
      </c>
      <c r="AA212" s="9"/>
    </row>
    <row r="213" spans="1:27" ht="80.099999999999994" customHeight="1" x14ac:dyDescent="0.25">
      <c r="A213" s="28">
        <f t="shared" si="42"/>
        <v>209</v>
      </c>
      <c r="B213" s="9">
        <v>3</v>
      </c>
      <c r="C213" s="9" t="s">
        <v>216</v>
      </c>
      <c r="D213" s="10" t="s">
        <v>6523</v>
      </c>
      <c r="E213" s="9" t="s">
        <v>6523</v>
      </c>
      <c r="F213" s="9" t="s">
        <v>6532</v>
      </c>
      <c r="G213" s="9" t="s">
        <v>6524</v>
      </c>
      <c r="H213" s="9" t="s">
        <v>642</v>
      </c>
      <c r="I213" s="9" t="s">
        <v>6540</v>
      </c>
      <c r="J213" s="9" t="s">
        <v>6541</v>
      </c>
      <c r="K213" s="9" t="s">
        <v>6532</v>
      </c>
      <c r="L213" s="160">
        <v>28.497199999999999</v>
      </c>
      <c r="M213" s="160">
        <v>66.133099999999999</v>
      </c>
      <c r="N213" s="9">
        <v>10</v>
      </c>
      <c r="O213" s="28">
        <v>8</v>
      </c>
      <c r="P213" s="9">
        <v>966893</v>
      </c>
      <c r="Q213" s="28" t="s">
        <v>1464</v>
      </c>
      <c r="R213" s="6">
        <v>1835</v>
      </c>
      <c r="S213" s="28" t="s">
        <v>2179</v>
      </c>
      <c r="T213" s="35" t="s">
        <v>6536</v>
      </c>
      <c r="U213" s="35" t="s">
        <v>1998</v>
      </c>
      <c r="V213" s="9" t="s">
        <v>1286</v>
      </c>
      <c r="W213" s="28">
        <v>957893</v>
      </c>
      <c r="X213" s="35" t="s">
        <v>6542</v>
      </c>
      <c r="Y213" s="28">
        <v>725169</v>
      </c>
      <c r="Z213" s="5" t="s">
        <v>117</v>
      </c>
      <c r="AA213" s="9"/>
    </row>
    <row r="214" spans="1:27" ht="80.099999999999994" customHeight="1" x14ac:dyDescent="0.25">
      <c r="A214" s="9">
        <f t="shared" si="42"/>
        <v>210</v>
      </c>
      <c r="B214" s="9">
        <v>4</v>
      </c>
      <c r="C214" s="9" t="s">
        <v>216</v>
      </c>
      <c r="D214" s="10" t="s">
        <v>6523</v>
      </c>
      <c r="E214" s="9" t="s">
        <v>6523</v>
      </c>
      <c r="F214" s="9" t="s">
        <v>6532</v>
      </c>
      <c r="G214" s="9" t="s">
        <v>6524</v>
      </c>
      <c r="H214" s="9" t="s">
        <v>6543</v>
      </c>
      <c r="I214" s="9" t="s">
        <v>6544</v>
      </c>
      <c r="J214" s="9" t="s">
        <v>6541</v>
      </c>
      <c r="K214" s="9" t="s">
        <v>6532</v>
      </c>
      <c r="L214" s="160">
        <v>28.4739</v>
      </c>
      <c r="M214" s="160">
        <v>66.115300000000005</v>
      </c>
      <c r="N214" s="9">
        <v>8</v>
      </c>
      <c r="O214" s="28">
        <v>5</v>
      </c>
      <c r="P214" s="9">
        <v>966893</v>
      </c>
      <c r="Q214" s="28" t="s">
        <v>1464</v>
      </c>
      <c r="R214" s="6">
        <v>1835</v>
      </c>
      <c r="S214" s="28" t="s">
        <v>2179</v>
      </c>
      <c r="T214" s="35" t="s">
        <v>6536</v>
      </c>
      <c r="U214" s="35" t="s">
        <v>1998</v>
      </c>
      <c r="V214" s="9" t="s">
        <v>1286</v>
      </c>
      <c r="W214" s="28">
        <v>957893</v>
      </c>
      <c r="X214" s="35" t="s">
        <v>6542</v>
      </c>
      <c r="Y214" s="28">
        <v>725169</v>
      </c>
      <c r="Z214" s="5" t="s">
        <v>117</v>
      </c>
      <c r="AA214" s="9"/>
    </row>
    <row r="215" spans="1:27" ht="80.099999999999994" customHeight="1" x14ac:dyDescent="0.25">
      <c r="A215" s="158">
        <f t="shared" si="42"/>
        <v>211</v>
      </c>
      <c r="B215" s="9">
        <v>5</v>
      </c>
      <c r="C215" s="9" t="s">
        <v>216</v>
      </c>
      <c r="D215" s="10" t="s">
        <v>6523</v>
      </c>
      <c r="E215" s="9" t="s">
        <v>6523</v>
      </c>
      <c r="F215" s="9" t="s">
        <v>6545</v>
      </c>
      <c r="G215" s="9" t="s">
        <v>6545</v>
      </c>
      <c r="H215" s="9" t="s">
        <v>6546</v>
      </c>
      <c r="I215" s="9" t="s">
        <v>6547</v>
      </c>
      <c r="J215" s="9" t="s">
        <v>6548</v>
      </c>
      <c r="K215" s="9" t="s">
        <v>6545</v>
      </c>
      <c r="L215" s="160">
        <v>28.465900000000001</v>
      </c>
      <c r="M215" s="160">
        <v>66.052199999999999</v>
      </c>
      <c r="N215" s="9">
        <v>12</v>
      </c>
      <c r="O215" s="28">
        <v>9</v>
      </c>
      <c r="P215" s="9">
        <v>966893</v>
      </c>
      <c r="Q215" s="28" t="s">
        <v>1464</v>
      </c>
      <c r="R215" s="6">
        <v>1835</v>
      </c>
      <c r="S215" s="28" t="s">
        <v>2179</v>
      </c>
      <c r="T215" s="35" t="s">
        <v>6536</v>
      </c>
      <c r="U215" s="35" t="s">
        <v>1998</v>
      </c>
      <c r="V215" s="9" t="s">
        <v>1286</v>
      </c>
      <c r="W215" s="28">
        <v>0</v>
      </c>
      <c r="X215" s="35" t="s">
        <v>6542</v>
      </c>
      <c r="Y215" s="28">
        <v>725169</v>
      </c>
      <c r="Z215" s="52" t="s">
        <v>4431</v>
      </c>
      <c r="AA215" s="9" t="s">
        <v>6549</v>
      </c>
    </row>
    <row r="216" spans="1:27" ht="80.099999999999994" customHeight="1" x14ac:dyDescent="0.25">
      <c r="A216" s="28">
        <f t="shared" ref="A216:A223" si="43">A215+1</f>
        <v>212</v>
      </c>
      <c r="B216" s="9">
        <v>1</v>
      </c>
      <c r="C216" s="9" t="s">
        <v>109</v>
      </c>
      <c r="D216" s="10" t="s">
        <v>1706</v>
      </c>
      <c r="E216" s="28" t="s">
        <v>1706</v>
      </c>
      <c r="F216" s="9" t="s">
        <v>2291</v>
      </c>
      <c r="G216" s="28" t="s">
        <v>2292</v>
      </c>
      <c r="H216" s="9" t="s">
        <v>604</v>
      </c>
      <c r="I216" s="9" t="s">
        <v>2293</v>
      </c>
      <c r="J216" s="9">
        <v>3342046773</v>
      </c>
      <c r="K216" s="9" t="s">
        <v>2291</v>
      </c>
      <c r="L216" s="9">
        <v>27.663862000000002</v>
      </c>
      <c r="M216" s="9">
        <v>66.906454999999994</v>
      </c>
      <c r="N216" s="9">
        <v>5</v>
      </c>
      <c r="O216" s="9">
        <v>7</v>
      </c>
      <c r="P216" s="9" t="s">
        <v>2119</v>
      </c>
      <c r="Q216" s="35">
        <v>43969</v>
      </c>
      <c r="R216" s="28">
        <v>1835</v>
      </c>
      <c r="S216" s="28" t="s">
        <v>2073</v>
      </c>
      <c r="T216" s="35">
        <v>44048</v>
      </c>
      <c r="U216" s="35">
        <v>44170</v>
      </c>
      <c r="V216" s="9" t="s">
        <v>2294</v>
      </c>
      <c r="W216" s="9">
        <v>966893</v>
      </c>
      <c r="X216" s="9" t="s">
        <v>2295</v>
      </c>
      <c r="Y216" s="9">
        <v>725170</v>
      </c>
      <c r="Z216" s="13" t="s">
        <v>107</v>
      </c>
      <c r="AA216" s="9" t="s">
        <v>1715</v>
      </c>
    </row>
    <row r="217" spans="1:27" ht="80.099999999999994" customHeight="1" x14ac:dyDescent="0.25">
      <c r="A217" s="28">
        <f t="shared" si="43"/>
        <v>213</v>
      </c>
      <c r="B217" s="9">
        <f>B216+1</f>
        <v>2</v>
      </c>
      <c r="C217" s="9" t="s">
        <v>109</v>
      </c>
      <c r="D217" s="10" t="s">
        <v>1706</v>
      </c>
      <c r="E217" s="28" t="s">
        <v>1706</v>
      </c>
      <c r="F217" s="9" t="s">
        <v>2296</v>
      </c>
      <c r="G217" s="28" t="s">
        <v>2297</v>
      </c>
      <c r="H217" s="9" t="s">
        <v>636</v>
      </c>
      <c r="I217" s="9" t="s">
        <v>2298</v>
      </c>
      <c r="J217" s="9">
        <v>3357499234</v>
      </c>
      <c r="K217" s="9" t="s">
        <v>2296</v>
      </c>
      <c r="L217" s="9">
        <v>27.46376343</v>
      </c>
      <c r="M217" s="9">
        <v>68.374281628000006</v>
      </c>
      <c r="N217" s="9">
        <v>5</v>
      </c>
      <c r="O217" s="9">
        <v>10</v>
      </c>
      <c r="P217" s="9" t="s">
        <v>2119</v>
      </c>
      <c r="Q217" s="35">
        <v>43969</v>
      </c>
      <c r="R217" s="28">
        <v>1835</v>
      </c>
      <c r="S217" s="28" t="s">
        <v>2073</v>
      </c>
      <c r="T217" s="35">
        <v>44048</v>
      </c>
      <c r="U217" s="9" t="s">
        <v>2299</v>
      </c>
      <c r="V217" s="9" t="s">
        <v>2300</v>
      </c>
      <c r="W217" s="9">
        <v>966893</v>
      </c>
      <c r="X217" s="9" t="s">
        <v>2295</v>
      </c>
      <c r="Y217" s="9">
        <v>725170</v>
      </c>
      <c r="Z217" s="13" t="s">
        <v>107</v>
      </c>
      <c r="AA217" s="9" t="s">
        <v>1715</v>
      </c>
    </row>
    <row r="218" spans="1:27" ht="80.099999999999994" customHeight="1" x14ac:dyDescent="0.25">
      <c r="A218" s="28">
        <f t="shared" si="43"/>
        <v>214</v>
      </c>
      <c r="B218" s="28">
        <f>B217+1</f>
        <v>3</v>
      </c>
      <c r="C218" s="9" t="s">
        <v>109</v>
      </c>
      <c r="D218" s="10" t="s">
        <v>1706</v>
      </c>
      <c r="E218" s="28" t="s">
        <v>1706</v>
      </c>
      <c r="F218" s="28" t="s">
        <v>2301</v>
      </c>
      <c r="G218" s="28" t="s">
        <v>2302</v>
      </c>
      <c r="H218" s="28" t="s">
        <v>222</v>
      </c>
      <c r="I218" s="28" t="s">
        <v>2303</v>
      </c>
      <c r="J218" s="28" t="s">
        <v>2304</v>
      </c>
      <c r="K218" s="28" t="s">
        <v>2301</v>
      </c>
      <c r="L218" s="28" t="s">
        <v>7982</v>
      </c>
      <c r="M218" s="28" t="s">
        <v>7985</v>
      </c>
      <c r="N218" s="28">
        <v>3</v>
      </c>
      <c r="O218" s="28">
        <v>2</v>
      </c>
      <c r="P218" s="9" t="s">
        <v>2119</v>
      </c>
      <c r="Q218" s="35">
        <v>43969</v>
      </c>
      <c r="R218" s="28">
        <v>1835</v>
      </c>
      <c r="S218" s="28" t="s">
        <v>2073</v>
      </c>
      <c r="T218" s="34">
        <v>44048</v>
      </c>
      <c r="U218" s="28" t="s">
        <v>2305</v>
      </c>
      <c r="V218" s="28" t="s">
        <v>2305</v>
      </c>
      <c r="W218" s="9">
        <v>966893</v>
      </c>
      <c r="X218" s="28" t="s">
        <v>2295</v>
      </c>
      <c r="Y218" s="9">
        <v>725170</v>
      </c>
      <c r="Z218" s="13" t="s">
        <v>107</v>
      </c>
      <c r="AA218" s="9" t="s">
        <v>1715</v>
      </c>
    </row>
    <row r="219" spans="1:27" ht="80.099999999999994" customHeight="1" x14ac:dyDescent="0.25">
      <c r="A219" s="28">
        <f t="shared" si="43"/>
        <v>215</v>
      </c>
      <c r="B219" s="9">
        <v>1</v>
      </c>
      <c r="C219" s="9" t="s">
        <v>103</v>
      </c>
      <c r="D219" s="10" t="s">
        <v>1706</v>
      </c>
      <c r="E219" s="9" t="s">
        <v>1732</v>
      </c>
      <c r="F219" s="9" t="s">
        <v>3769</v>
      </c>
      <c r="G219" s="9" t="s">
        <v>3770</v>
      </c>
      <c r="H219" s="9" t="s">
        <v>3771</v>
      </c>
      <c r="I219" s="9" t="s">
        <v>3772</v>
      </c>
      <c r="J219" s="9">
        <v>3352993270</v>
      </c>
      <c r="K219" s="9" t="s">
        <v>3770</v>
      </c>
      <c r="L219" s="9">
        <v>28.254966</v>
      </c>
      <c r="M219" s="9">
        <v>66.672735000000003</v>
      </c>
      <c r="N219" s="9">
        <v>15</v>
      </c>
      <c r="O219" s="9">
        <v>10</v>
      </c>
      <c r="P219" s="9">
        <v>966893</v>
      </c>
      <c r="Q219" s="9" t="s">
        <v>3773</v>
      </c>
      <c r="R219" s="9">
        <v>1835</v>
      </c>
      <c r="S219" s="9" t="s">
        <v>3774</v>
      </c>
      <c r="T219" s="9" t="s">
        <v>1778</v>
      </c>
      <c r="U219" s="9" t="s">
        <v>3775</v>
      </c>
      <c r="V219" s="9" t="s">
        <v>3776</v>
      </c>
      <c r="W219" s="28">
        <v>725160</v>
      </c>
      <c r="X219" s="28" t="s">
        <v>3777</v>
      </c>
      <c r="Y219" s="28">
        <v>725160</v>
      </c>
      <c r="Z219" s="28" t="s">
        <v>3778</v>
      </c>
      <c r="AA219" s="9" t="s">
        <v>3743</v>
      </c>
    </row>
    <row r="220" spans="1:27" ht="80.099999999999994" customHeight="1" x14ac:dyDescent="0.25">
      <c r="A220" s="28">
        <f t="shared" si="43"/>
        <v>216</v>
      </c>
      <c r="B220" s="9">
        <f>B219+1</f>
        <v>2</v>
      </c>
      <c r="C220" s="9" t="s">
        <v>103</v>
      </c>
      <c r="D220" s="10" t="s">
        <v>1706</v>
      </c>
      <c r="E220" s="9" t="s">
        <v>1732</v>
      </c>
      <c r="F220" s="9" t="s">
        <v>3779</v>
      </c>
      <c r="G220" s="9" t="s">
        <v>3779</v>
      </c>
      <c r="H220" s="9" t="s">
        <v>1415</v>
      </c>
      <c r="I220" s="9" t="s">
        <v>3780</v>
      </c>
      <c r="J220" s="9">
        <v>3362768260</v>
      </c>
      <c r="K220" s="9" t="s">
        <v>3779</v>
      </c>
      <c r="L220" s="9">
        <v>28.115590000000001</v>
      </c>
      <c r="M220" s="9">
        <v>66.430179999999993</v>
      </c>
      <c r="N220" s="9">
        <v>20</v>
      </c>
      <c r="O220" s="9">
        <v>15</v>
      </c>
      <c r="P220" s="9">
        <v>966893</v>
      </c>
      <c r="Q220" s="9" t="s">
        <v>3773</v>
      </c>
      <c r="R220" s="9">
        <v>1835</v>
      </c>
      <c r="S220" s="9" t="s">
        <v>3774</v>
      </c>
      <c r="T220" s="9" t="s">
        <v>1778</v>
      </c>
      <c r="U220" s="9" t="s">
        <v>3781</v>
      </c>
      <c r="V220" s="35" t="s">
        <v>3782</v>
      </c>
      <c r="W220" s="28">
        <v>725160</v>
      </c>
      <c r="X220" s="28" t="s">
        <v>3777</v>
      </c>
      <c r="Y220" s="28">
        <v>725160</v>
      </c>
      <c r="Z220" s="28" t="s">
        <v>3778</v>
      </c>
      <c r="AA220" s="9" t="s">
        <v>3743</v>
      </c>
    </row>
    <row r="221" spans="1:27" s="31" customFormat="1" ht="80.099999999999994" customHeight="1" x14ac:dyDescent="0.25">
      <c r="A221" s="28">
        <f t="shared" si="43"/>
        <v>217</v>
      </c>
      <c r="B221" s="28">
        <v>1</v>
      </c>
      <c r="C221" s="28" t="s">
        <v>3878</v>
      </c>
      <c r="D221" s="10" t="s">
        <v>7775</v>
      </c>
      <c r="E221" s="28" t="s">
        <v>2025</v>
      </c>
      <c r="F221" s="28" t="s">
        <v>7776</v>
      </c>
      <c r="G221" s="28" t="s">
        <v>2301</v>
      </c>
      <c r="H221" s="28" t="s">
        <v>7777</v>
      </c>
      <c r="I221" s="28" t="s">
        <v>7778</v>
      </c>
      <c r="J221" s="28" t="s">
        <v>7779</v>
      </c>
      <c r="K221" s="28" t="s">
        <v>7776</v>
      </c>
      <c r="L221" s="28">
        <v>27.730899999999998</v>
      </c>
      <c r="M221" s="28">
        <v>66.948650000000001</v>
      </c>
      <c r="N221" s="28">
        <v>20</v>
      </c>
      <c r="O221" s="28">
        <v>18</v>
      </c>
      <c r="P221" s="28">
        <v>966893</v>
      </c>
      <c r="Q221" s="28" t="s">
        <v>7780</v>
      </c>
      <c r="R221" s="28">
        <v>1836</v>
      </c>
      <c r="S221" s="28" t="s">
        <v>7781</v>
      </c>
      <c r="T221" s="28" t="s">
        <v>1469</v>
      </c>
      <c r="U221" s="159">
        <v>44563</v>
      </c>
      <c r="V221" s="28" t="s">
        <v>1286</v>
      </c>
      <c r="W221" s="41">
        <v>957893.26187499997</v>
      </c>
      <c r="X221" s="28" t="s">
        <v>1286</v>
      </c>
      <c r="Y221" s="28">
        <v>725170</v>
      </c>
      <c r="Z221" s="10" t="s">
        <v>107</v>
      </c>
      <c r="AA221" s="10" t="s">
        <v>1471</v>
      </c>
    </row>
    <row r="222" spans="1:27" s="31" customFormat="1" ht="80.099999999999994" customHeight="1" x14ac:dyDescent="0.25">
      <c r="A222" s="28">
        <f t="shared" si="43"/>
        <v>218</v>
      </c>
      <c r="B222" s="28">
        <v>2</v>
      </c>
      <c r="C222" s="28" t="s">
        <v>3878</v>
      </c>
      <c r="D222" s="10" t="s">
        <v>7775</v>
      </c>
      <c r="E222" s="28" t="s">
        <v>2025</v>
      </c>
      <c r="F222" s="28" t="s">
        <v>7782</v>
      </c>
      <c r="G222" s="28" t="s">
        <v>2301</v>
      </c>
      <c r="H222" s="28" t="s">
        <v>7783</v>
      </c>
      <c r="I222" s="28" t="s">
        <v>7784</v>
      </c>
      <c r="J222" s="9" t="s">
        <v>7785</v>
      </c>
      <c r="K222" s="28" t="s">
        <v>7782</v>
      </c>
      <c r="L222" s="28">
        <v>27.730049999999999</v>
      </c>
      <c r="M222" s="28">
        <v>66.948729999999998</v>
      </c>
      <c r="N222" s="28">
        <v>22</v>
      </c>
      <c r="O222" s="28">
        <v>20</v>
      </c>
      <c r="P222" s="28">
        <v>966893</v>
      </c>
      <c r="Q222" s="28" t="s">
        <v>7780</v>
      </c>
      <c r="R222" s="28">
        <v>1836</v>
      </c>
      <c r="S222" s="28" t="s">
        <v>7781</v>
      </c>
      <c r="T222" s="28" t="s">
        <v>1469</v>
      </c>
      <c r="U222" s="159">
        <v>44563</v>
      </c>
      <c r="V222" s="28" t="s">
        <v>1286</v>
      </c>
      <c r="W222" s="41">
        <v>957893.26187499997</v>
      </c>
      <c r="X222" s="28" t="s">
        <v>1286</v>
      </c>
      <c r="Y222" s="28">
        <v>725170</v>
      </c>
      <c r="Z222" s="10" t="s">
        <v>107</v>
      </c>
      <c r="AA222" s="10" t="s">
        <v>1471</v>
      </c>
    </row>
    <row r="223" spans="1:27" s="31" customFormat="1" ht="80.099999999999994" customHeight="1" x14ac:dyDescent="0.25">
      <c r="A223" s="28">
        <f t="shared" si="43"/>
        <v>219</v>
      </c>
      <c r="B223" s="28">
        <v>3</v>
      </c>
      <c r="C223" s="28" t="s">
        <v>3878</v>
      </c>
      <c r="D223" s="10" t="s">
        <v>7775</v>
      </c>
      <c r="E223" s="28" t="s">
        <v>2025</v>
      </c>
      <c r="F223" s="28" t="s">
        <v>7782</v>
      </c>
      <c r="G223" s="28" t="s">
        <v>2301</v>
      </c>
      <c r="H223" s="28" t="s">
        <v>133</v>
      </c>
      <c r="I223" s="28" t="s">
        <v>7786</v>
      </c>
      <c r="J223" s="9" t="s">
        <v>7787</v>
      </c>
      <c r="K223" s="28" t="s">
        <v>7782</v>
      </c>
      <c r="L223" s="28">
        <v>27.709129999999998</v>
      </c>
      <c r="M223" s="28">
        <v>67.107240000000004</v>
      </c>
      <c r="N223" s="28">
        <v>24</v>
      </c>
      <c r="O223" s="28">
        <v>22</v>
      </c>
      <c r="P223" s="28">
        <v>966893</v>
      </c>
      <c r="Q223" s="28" t="s">
        <v>7780</v>
      </c>
      <c r="R223" s="28">
        <v>1836</v>
      </c>
      <c r="S223" s="28" t="s">
        <v>7781</v>
      </c>
      <c r="T223" s="28" t="s">
        <v>1469</v>
      </c>
      <c r="U223" s="159">
        <v>44563</v>
      </c>
      <c r="V223" s="28" t="s">
        <v>1286</v>
      </c>
      <c r="W223" s="41">
        <v>957893.26187499997</v>
      </c>
      <c r="X223" s="28" t="s">
        <v>1286</v>
      </c>
      <c r="Y223" s="28">
        <v>725170</v>
      </c>
      <c r="Z223" s="10" t="s">
        <v>107</v>
      </c>
      <c r="AA223" s="10" t="s">
        <v>1471</v>
      </c>
    </row>
    <row r="224" spans="1:27" s="31" customFormat="1" ht="80.099999999999994" customHeight="1" x14ac:dyDescent="0.25">
      <c r="A224" s="28">
        <f t="shared" ref="A224:A229" si="44">A223+1</f>
        <v>220</v>
      </c>
      <c r="B224" s="28">
        <v>4</v>
      </c>
      <c r="C224" s="28" t="s">
        <v>3878</v>
      </c>
      <c r="D224" s="10" t="s">
        <v>7775</v>
      </c>
      <c r="E224" s="28" t="s">
        <v>7788</v>
      </c>
      <c r="F224" s="28" t="s">
        <v>7789</v>
      </c>
      <c r="G224" s="28" t="s">
        <v>7789</v>
      </c>
      <c r="H224" s="28" t="s">
        <v>7790</v>
      </c>
      <c r="I224" s="28" t="s">
        <v>7723</v>
      </c>
      <c r="J224" s="28" t="s">
        <v>7724</v>
      </c>
      <c r="K224" s="28" t="s">
        <v>7789</v>
      </c>
      <c r="L224" s="28">
        <v>27.694355999999999</v>
      </c>
      <c r="M224" s="28">
        <v>67.128589000000005</v>
      </c>
      <c r="N224" s="28">
        <v>22</v>
      </c>
      <c r="O224" s="28">
        <v>18</v>
      </c>
      <c r="P224" s="28">
        <v>966893</v>
      </c>
      <c r="Q224" s="28" t="s">
        <v>7780</v>
      </c>
      <c r="R224" s="28">
        <v>1836</v>
      </c>
      <c r="S224" s="28" t="s">
        <v>7781</v>
      </c>
      <c r="T224" s="28" t="s">
        <v>1469</v>
      </c>
      <c r="U224" s="159">
        <v>44563</v>
      </c>
      <c r="V224" s="28" t="s">
        <v>1286</v>
      </c>
      <c r="W224" s="41">
        <v>957893.26187499997</v>
      </c>
      <c r="X224" s="28" t="s">
        <v>1286</v>
      </c>
      <c r="Y224" s="28">
        <v>725170</v>
      </c>
      <c r="Z224" s="10" t="s">
        <v>107</v>
      </c>
      <c r="AA224" s="10" t="s">
        <v>1471</v>
      </c>
    </row>
    <row r="225" spans="1:27" s="31" customFormat="1" ht="80.099999999999994" customHeight="1" x14ac:dyDescent="0.25">
      <c r="A225" s="28">
        <f t="shared" si="44"/>
        <v>221</v>
      </c>
      <c r="B225" s="28">
        <v>5</v>
      </c>
      <c r="C225" s="28" t="s">
        <v>3878</v>
      </c>
      <c r="D225" s="10" t="s">
        <v>7775</v>
      </c>
      <c r="E225" s="28" t="s">
        <v>7788</v>
      </c>
      <c r="F225" s="28" t="s">
        <v>7789</v>
      </c>
      <c r="G225" s="28" t="s">
        <v>7789</v>
      </c>
      <c r="H225" s="28" t="s">
        <v>6600</v>
      </c>
      <c r="I225" s="28" t="s">
        <v>7791</v>
      </c>
      <c r="J225" s="28" t="s">
        <v>7724</v>
      </c>
      <c r="K225" s="28" t="s">
        <v>7789</v>
      </c>
      <c r="L225" s="28">
        <v>27.707661999999999</v>
      </c>
      <c r="M225" s="28">
        <v>67.110742999999999</v>
      </c>
      <c r="N225" s="28">
        <v>18</v>
      </c>
      <c r="O225" s="28">
        <v>14</v>
      </c>
      <c r="P225" s="28">
        <v>966893</v>
      </c>
      <c r="Q225" s="28" t="s">
        <v>7780</v>
      </c>
      <c r="R225" s="28">
        <v>1836</v>
      </c>
      <c r="S225" s="28" t="s">
        <v>7781</v>
      </c>
      <c r="T225" s="28" t="s">
        <v>1469</v>
      </c>
      <c r="U225" s="159">
        <v>44563</v>
      </c>
      <c r="V225" s="28" t="s">
        <v>1286</v>
      </c>
      <c r="W225" s="41">
        <v>957893.26187499997</v>
      </c>
      <c r="X225" s="28" t="s">
        <v>1286</v>
      </c>
      <c r="Y225" s="28">
        <v>725170</v>
      </c>
      <c r="Z225" s="10" t="s">
        <v>107</v>
      </c>
      <c r="AA225" s="10" t="s">
        <v>1471</v>
      </c>
    </row>
    <row r="226" spans="1:27" s="31" customFormat="1" ht="80.099999999999994" customHeight="1" x14ac:dyDescent="0.25">
      <c r="A226" s="28">
        <f t="shared" si="44"/>
        <v>222</v>
      </c>
      <c r="B226" s="28">
        <v>6</v>
      </c>
      <c r="C226" s="28" t="s">
        <v>3878</v>
      </c>
      <c r="D226" s="10" t="s">
        <v>7775</v>
      </c>
      <c r="E226" s="28" t="s">
        <v>2045</v>
      </c>
      <c r="F226" s="28" t="s">
        <v>7792</v>
      </c>
      <c r="G226" s="28" t="s">
        <v>2045</v>
      </c>
      <c r="H226" s="28" t="s">
        <v>7731</v>
      </c>
      <c r="I226" s="28" t="s">
        <v>7732</v>
      </c>
      <c r="J226" s="28" t="s">
        <v>7793</v>
      </c>
      <c r="K226" s="28" t="s">
        <v>7792</v>
      </c>
      <c r="L226" s="9">
        <v>26.5457</v>
      </c>
      <c r="M226" s="9">
        <v>66.454800000000006</v>
      </c>
      <c r="N226" s="28">
        <v>26</v>
      </c>
      <c r="O226" s="28">
        <v>22</v>
      </c>
      <c r="P226" s="28">
        <v>966893</v>
      </c>
      <c r="Q226" s="28" t="s">
        <v>7780</v>
      </c>
      <c r="R226" s="28">
        <v>1836</v>
      </c>
      <c r="S226" s="28" t="s">
        <v>7781</v>
      </c>
      <c r="T226" s="28" t="s">
        <v>1469</v>
      </c>
      <c r="U226" s="159">
        <v>44563</v>
      </c>
      <c r="V226" s="28" t="s">
        <v>1286</v>
      </c>
      <c r="W226" s="41">
        <v>957893.26187499997</v>
      </c>
      <c r="X226" s="28" t="s">
        <v>1286</v>
      </c>
      <c r="Y226" s="28">
        <v>725170</v>
      </c>
      <c r="Z226" s="10" t="s">
        <v>107</v>
      </c>
      <c r="AA226" s="10" t="s">
        <v>1471</v>
      </c>
    </row>
    <row r="227" spans="1:27" s="31" customFormat="1" ht="80.099999999999994" customHeight="1" x14ac:dyDescent="0.25">
      <c r="A227" s="158">
        <f t="shared" si="44"/>
        <v>223</v>
      </c>
      <c r="B227" s="28">
        <v>7</v>
      </c>
      <c r="C227" s="28" t="s">
        <v>3878</v>
      </c>
      <c r="D227" s="10" t="s">
        <v>7775</v>
      </c>
      <c r="E227" s="28" t="s">
        <v>7775</v>
      </c>
      <c r="F227" s="28" t="s">
        <v>7794</v>
      </c>
      <c r="G227" s="28" t="s">
        <v>7794</v>
      </c>
      <c r="H227" s="28" t="s">
        <v>192</v>
      </c>
      <c r="I227" s="28" t="s">
        <v>7795</v>
      </c>
      <c r="J227" s="28" t="s">
        <v>7787</v>
      </c>
      <c r="K227" s="28" t="s">
        <v>7794</v>
      </c>
      <c r="L227" s="28">
        <v>27.750859999999999</v>
      </c>
      <c r="M227" s="28">
        <v>66.935119999999998</v>
      </c>
      <c r="N227" s="28">
        <v>31</v>
      </c>
      <c r="O227" s="28">
        <v>28</v>
      </c>
      <c r="P227" s="28">
        <v>966893</v>
      </c>
      <c r="Q227" s="28" t="s">
        <v>7780</v>
      </c>
      <c r="R227" s="158">
        <v>0</v>
      </c>
      <c r="S227" s="158">
        <v>0</v>
      </c>
      <c r="T227" s="28" t="s">
        <v>1469</v>
      </c>
      <c r="U227" s="159">
        <v>44563</v>
      </c>
      <c r="V227" s="28" t="s">
        <v>1286</v>
      </c>
      <c r="W227" s="41">
        <v>0</v>
      </c>
      <c r="X227" s="28" t="s">
        <v>1286</v>
      </c>
      <c r="Y227" s="28">
        <v>725170</v>
      </c>
      <c r="Z227" s="158" t="s">
        <v>3182</v>
      </c>
      <c r="AA227" s="158" t="s">
        <v>7796</v>
      </c>
    </row>
    <row r="228" spans="1:27" s="31" customFormat="1" ht="80.099999999999994" customHeight="1" x14ac:dyDescent="0.25">
      <c r="A228" s="158">
        <f t="shared" si="44"/>
        <v>224</v>
      </c>
      <c r="B228" s="28">
        <v>8</v>
      </c>
      <c r="C228" s="28" t="s">
        <v>3878</v>
      </c>
      <c r="D228" s="10" t="s">
        <v>7775</v>
      </c>
      <c r="E228" s="28" t="s">
        <v>7775</v>
      </c>
      <c r="F228" s="28" t="s">
        <v>7794</v>
      </c>
      <c r="G228" s="28" t="s">
        <v>7794</v>
      </c>
      <c r="H228" s="28" t="s">
        <v>192</v>
      </c>
      <c r="I228" s="28" t="s">
        <v>7795</v>
      </c>
      <c r="J228" s="28" t="s">
        <v>7787</v>
      </c>
      <c r="K228" s="28" t="s">
        <v>7794</v>
      </c>
      <c r="L228" s="28">
        <v>27.7514</v>
      </c>
      <c r="M228" s="28">
        <v>66.934889999999996</v>
      </c>
      <c r="N228" s="28">
        <v>31</v>
      </c>
      <c r="O228" s="28">
        <v>28</v>
      </c>
      <c r="P228" s="28">
        <v>966893</v>
      </c>
      <c r="Q228" s="28" t="s">
        <v>7780</v>
      </c>
      <c r="R228" s="158">
        <v>0</v>
      </c>
      <c r="S228" s="158">
        <v>0</v>
      </c>
      <c r="T228" s="28" t="s">
        <v>1469</v>
      </c>
      <c r="U228" s="159">
        <v>44563</v>
      </c>
      <c r="V228" s="28" t="s">
        <v>1286</v>
      </c>
      <c r="W228" s="41">
        <v>0</v>
      </c>
      <c r="X228" s="28" t="s">
        <v>1286</v>
      </c>
      <c r="Y228" s="28">
        <v>725170</v>
      </c>
      <c r="Z228" s="158" t="s">
        <v>3182</v>
      </c>
      <c r="AA228" s="158" t="s">
        <v>7796</v>
      </c>
    </row>
    <row r="229" spans="1:27" s="31" customFormat="1" ht="80.099999999999994" customHeight="1" x14ac:dyDescent="0.25">
      <c r="A229" s="28">
        <f t="shared" si="44"/>
        <v>225</v>
      </c>
      <c r="B229" s="28">
        <v>9</v>
      </c>
      <c r="C229" s="28" t="s">
        <v>3878</v>
      </c>
      <c r="D229" s="10" t="s">
        <v>7775</v>
      </c>
      <c r="E229" s="28" t="s">
        <v>7797</v>
      </c>
      <c r="F229" s="28" t="s">
        <v>7798</v>
      </c>
      <c r="G229" s="28" t="s">
        <v>2301</v>
      </c>
      <c r="H229" s="28" t="s">
        <v>7799</v>
      </c>
      <c r="I229" s="28" t="s">
        <v>7800</v>
      </c>
      <c r="J229" s="28" t="s">
        <v>7801</v>
      </c>
      <c r="K229" s="28" t="s">
        <v>7798</v>
      </c>
      <c r="L229" s="9">
        <v>28.570799999999998</v>
      </c>
      <c r="M229" s="9">
        <v>66.856099999999998</v>
      </c>
      <c r="N229" s="28">
        <v>27</v>
      </c>
      <c r="O229" s="28">
        <v>22</v>
      </c>
      <c r="P229" s="28">
        <v>966893</v>
      </c>
      <c r="Q229" s="28" t="s">
        <v>7780</v>
      </c>
      <c r="R229" s="28">
        <v>1836</v>
      </c>
      <c r="S229" s="28" t="s">
        <v>7781</v>
      </c>
      <c r="T229" s="28" t="s">
        <v>1469</v>
      </c>
      <c r="U229" s="159">
        <v>44563</v>
      </c>
      <c r="V229" s="28" t="s">
        <v>1286</v>
      </c>
      <c r="W229" s="41">
        <v>957893.26187499997</v>
      </c>
      <c r="X229" s="28" t="s">
        <v>1286</v>
      </c>
      <c r="Y229" s="28">
        <v>725170</v>
      </c>
      <c r="Z229" s="10" t="s">
        <v>107</v>
      </c>
      <c r="AA229" s="10" t="s">
        <v>1471</v>
      </c>
    </row>
    <row r="230" spans="1:27" ht="80.099999999999994" customHeight="1" x14ac:dyDescent="0.25">
      <c r="A230" s="28">
        <f>A229+1</f>
        <v>226</v>
      </c>
      <c r="B230" s="9">
        <v>1</v>
      </c>
      <c r="C230" s="9" t="s">
        <v>103</v>
      </c>
      <c r="D230" s="10" t="s">
        <v>6840</v>
      </c>
      <c r="E230" s="9" t="s">
        <v>6813</v>
      </c>
      <c r="F230" s="9" t="s">
        <v>6841</v>
      </c>
      <c r="G230" s="9" t="s">
        <v>6820</v>
      </c>
      <c r="H230" s="51" t="s">
        <v>6842</v>
      </c>
      <c r="I230" s="51" t="s">
        <v>6843</v>
      </c>
      <c r="J230" s="28" t="s">
        <v>6844</v>
      </c>
      <c r="K230" s="9" t="s">
        <v>6841</v>
      </c>
      <c r="L230" s="51" t="s">
        <v>7989</v>
      </c>
      <c r="M230" s="51" t="s">
        <v>7991</v>
      </c>
      <c r="N230" s="9">
        <v>12</v>
      </c>
      <c r="O230" s="9">
        <v>8</v>
      </c>
      <c r="P230" s="259">
        <v>966893</v>
      </c>
      <c r="Q230" s="69" t="s">
        <v>6808</v>
      </c>
      <c r="R230" s="102">
        <v>1936.8540280334137</v>
      </c>
      <c r="S230" s="9" t="s">
        <v>2179</v>
      </c>
      <c r="T230" s="35" t="s">
        <v>3153</v>
      </c>
      <c r="U230" s="9" t="s">
        <v>6809</v>
      </c>
      <c r="V230" s="9" t="s">
        <v>1275</v>
      </c>
      <c r="W230" s="257">
        <v>965538.53</v>
      </c>
      <c r="X230" s="9" t="s">
        <v>6810</v>
      </c>
      <c r="Y230" s="258">
        <v>725170</v>
      </c>
      <c r="Z230" s="5" t="s">
        <v>2311</v>
      </c>
      <c r="AA230" s="9" t="s">
        <v>6811</v>
      </c>
    </row>
    <row r="231" spans="1:27" ht="80.099999999999994" customHeight="1" x14ac:dyDescent="0.25">
      <c r="A231" s="28">
        <f t="shared" ref="A231" si="45">A230+1</f>
        <v>227</v>
      </c>
      <c r="B231" s="9">
        <v>2</v>
      </c>
      <c r="C231" s="9" t="s">
        <v>103</v>
      </c>
      <c r="D231" s="10" t="s">
        <v>6840</v>
      </c>
      <c r="E231" s="9" t="s">
        <v>6813</v>
      </c>
      <c r="F231" s="9" t="s">
        <v>6802</v>
      </c>
      <c r="G231" s="9" t="s">
        <v>6820</v>
      </c>
      <c r="H231" s="51" t="s">
        <v>3003</v>
      </c>
      <c r="I231" s="51" t="s">
        <v>6845</v>
      </c>
      <c r="J231" s="28" t="s">
        <v>4757</v>
      </c>
      <c r="K231" s="9" t="s">
        <v>6802</v>
      </c>
      <c r="L231" s="51" t="s">
        <v>7990</v>
      </c>
      <c r="M231" s="51" t="s">
        <v>7992</v>
      </c>
      <c r="N231" s="9">
        <v>15</v>
      </c>
      <c r="O231" s="9">
        <v>6</v>
      </c>
      <c r="P231" s="259">
        <v>966893</v>
      </c>
      <c r="Q231" s="69" t="s">
        <v>6808</v>
      </c>
      <c r="R231" s="102">
        <v>1936.8540280334137</v>
      </c>
      <c r="S231" s="9" t="s">
        <v>6846</v>
      </c>
      <c r="T231" s="35" t="s">
        <v>3153</v>
      </c>
      <c r="U231" s="9" t="s">
        <v>6809</v>
      </c>
      <c r="V231" s="9" t="s">
        <v>1275</v>
      </c>
      <c r="W231" s="257">
        <v>965538.54</v>
      </c>
      <c r="X231" s="9" t="s">
        <v>6810</v>
      </c>
      <c r="Y231" s="258">
        <v>725170</v>
      </c>
      <c r="Z231" s="5" t="s">
        <v>2311</v>
      </c>
      <c r="AA231" s="9" t="s">
        <v>6811</v>
      </c>
    </row>
    <row r="232" spans="1:27" ht="80.099999999999994" customHeight="1" x14ac:dyDescent="0.25">
      <c r="A232" s="28">
        <f>A231+1</f>
        <v>228</v>
      </c>
      <c r="B232" s="9">
        <v>1</v>
      </c>
      <c r="C232" s="9" t="s">
        <v>216</v>
      </c>
      <c r="D232" s="10" t="s">
        <v>4742</v>
      </c>
      <c r="E232" s="9" t="s">
        <v>4742</v>
      </c>
      <c r="F232" s="9" t="s">
        <v>4743</v>
      </c>
      <c r="G232" s="9" t="s">
        <v>4743</v>
      </c>
      <c r="H232" s="28" t="s">
        <v>4744</v>
      </c>
      <c r="I232" s="58" t="s">
        <v>4745</v>
      </c>
      <c r="J232" s="28" t="s">
        <v>4746</v>
      </c>
      <c r="K232" s="9" t="s">
        <v>4743</v>
      </c>
      <c r="L232" s="51" t="s">
        <v>4747</v>
      </c>
      <c r="M232" s="51" t="s">
        <v>4748</v>
      </c>
      <c r="N232" s="9">
        <v>18</v>
      </c>
      <c r="O232" s="9">
        <v>6</v>
      </c>
      <c r="P232" s="259">
        <v>966893</v>
      </c>
      <c r="Q232" s="69" t="s">
        <v>1468</v>
      </c>
      <c r="R232" s="102">
        <v>1936.8540280334137</v>
      </c>
      <c r="S232" s="9" t="s">
        <v>4749</v>
      </c>
      <c r="T232" s="9" t="s">
        <v>4750</v>
      </c>
      <c r="U232" s="35">
        <v>44682</v>
      </c>
      <c r="V232" s="9" t="s">
        <v>1286</v>
      </c>
      <c r="W232" s="260">
        <v>963734.13</v>
      </c>
      <c r="X232" s="35">
        <v>44653</v>
      </c>
      <c r="Y232" s="260">
        <v>725170</v>
      </c>
      <c r="Z232" s="13" t="s">
        <v>11</v>
      </c>
      <c r="AA232" s="10" t="s">
        <v>4751</v>
      </c>
    </row>
    <row r="233" spans="1:27" ht="80.099999999999994" customHeight="1" x14ac:dyDescent="0.25">
      <c r="A233" s="28">
        <f>A232+1</f>
        <v>229</v>
      </c>
      <c r="B233" s="9">
        <v>2</v>
      </c>
      <c r="C233" s="9" t="s">
        <v>216</v>
      </c>
      <c r="D233" s="10" t="s">
        <v>4742</v>
      </c>
      <c r="E233" s="9" t="s">
        <v>4752</v>
      </c>
      <c r="F233" s="9" t="s">
        <v>4753</v>
      </c>
      <c r="G233" s="9" t="s">
        <v>4754</v>
      </c>
      <c r="H233" s="28" t="s">
        <v>4755</v>
      </c>
      <c r="I233" s="58" t="s">
        <v>4756</v>
      </c>
      <c r="J233" s="28" t="s">
        <v>4757</v>
      </c>
      <c r="K233" s="9" t="s">
        <v>4753</v>
      </c>
      <c r="L233" s="51" t="s">
        <v>4758</v>
      </c>
      <c r="M233" s="51" t="s">
        <v>4759</v>
      </c>
      <c r="N233" s="9">
        <v>20</v>
      </c>
      <c r="O233" s="9">
        <v>7</v>
      </c>
      <c r="P233" s="259">
        <v>966893</v>
      </c>
      <c r="Q233" s="69" t="s">
        <v>1468</v>
      </c>
      <c r="R233" s="102">
        <v>1936.8540280334137</v>
      </c>
      <c r="S233" s="9" t="s">
        <v>4749</v>
      </c>
      <c r="T233" s="9" t="s">
        <v>4750</v>
      </c>
      <c r="U233" s="35">
        <v>44682</v>
      </c>
      <c r="V233" s="9" t="s">
        <v>1286</v>
      </c>
      <c r="W233" s="260">
        <v>963734.13</v>
      </c>
      <c r="X233" s="35">
        <v>44653</v>
      </c>
      <c r="Y233" s="260">
        <v>725170</v>
      </c>
      <c r="Z233" s="13" t="s">
        <v>11</v>
      </c>
      <c r="AA233" s="10" t="s">
        <v>4751</v>
      </c>
    </row>
    <row r="234" spans="1:27" ht="80.099999999999994" customHeight="1" x14ac:dyDescent="0.25">
      <c r="A234" s="28">
        <f>A233+1</f>
        <v>230</v>
      </c>
      <c r="B234" s="9">
        <v>3</v>
      </c>
      <c r="C234" s="9" t="s">
        <v>216</v>
      </c>
      <c r="D234" s="10" t="s">
        <v>4742</v>
      </c>
      <c r="E234" s="9" t="s">
        <v>4760</v>
      </c>
      <c r="F234" s="9" t="s">
        <v>4761</v>
      </c>
      <c r="G234" s="9" t="s">
        <v>4754</v>
      </c>
      <c r="H234" s="28" t="s">
        <v>4762</v>
      </c>
      <c r="I234" s="9" t="s">
        <v>4763</v>
      </c>
      <c r="J234" s="28" t="s">
        <v>4757</v>
      </c>
      <c r="K234" s="9" t="s">
        <v>4761</v>
      </c>
      <c r="L234" s="51" t="s">
        <v>4764</v>
      </c>
      <c r="M234" s="51" t="s">
        <v>4759</v>
      </c>
      <c r="N234" s="9">
        <v>17</v>
      </c>
      <c r="O234" s="9">
        <v>9</v>
      </c>
      <c r="P234" s="259">
        <v>966893</v>
      </c>
      <c r="Q234" s="69" t="s">
        <v>1468</v>
      </c>
      <c r="R234" s="102">
        <v>1936.8540280334137</v>
      </c>
      <c r="S234" s="9" t="s">
        <v>4749</v>
      </c>
      <c r="T234" s="9" t="s">
        <v>4750</v>
      </c>
      <c r="U234" s="35">
        <v>44682</v>
      </c>
      <c r="V234" s="9" t="s">
        <v>1286</v>
      </c>
      <c r="W234" s="260">
        <v>963734.13</v>
      </c>
      <c r="X234" s="35">
        <v>44653</v>
      </c>
      <c r="Y234" s="260">
        <v>725170</v>
      </c>
      <c r="Z234" s="13" t="s">
        <v>11</v>
      </c>
      <c r="AA234" s="10" t="s">
        <v>4751</v>
      </c>
    </row>
    <row r="235" spans="1:27" ht="80.099999999999994" customHeight="1" x14ac:dyDescent="0.25">
      <c r="A235" s="28">
        <f>A234+1</f>
        <v>231</v>
      </c>
      <c r="B235" s="9">
        <v>1</v>
      </c>
      <c r="C235" s="9" t="s">
        <v>103</v>
      </c>
      <c r="D235" s="10" t="s">
        <v>1305</v>
      </c>
      <c r="E235" s="9" t="s">
        <v>1339</v>
      </c>
      <c r="F235" s="9" t="s">
        <v>2306</v>
      </c>
      <c r="G235" s="9" t="s">
        <v>2306</v>
      </c>
      <c r="H235" s="9" t="s">
        <v>2307</v>
      </c>
      <c r="I235" s="64" t="s">
        <v>2670</v>
      </c>
      <c r="J235" s="9">
        <v>3162229724</v>
      </c>
      <c r="K235" s="9" t="s">
        <v>2306</v>
      </c>
      <c r="L235" s="75">
        <v>25.854420000000001</v>
      </c>
      <c r="M235" s="75">
        <v>62.271320000000003</v>
      </c>
      <c r="N235" s="9">
        <v>14</v>
      </c>
      <c r="O235" s="9">
        <v>1</v>
      </c>
      <c r="P235" s="9">
        <v>966893</v>
      </c>
      <c r="Q235" s="28" t="s">
        <v>1749</v>
      </c>
      <c r="R235" s="28">
        <v>1835</v>
      </c>
      <c r="S235" s="9" t="s">
        <v>3774</v>
      </c>
      <c r="T235" s="35">
        <v>44202</v>
      </c>
      <c r="U235" s="35">
        <v>44445</v>
      </c>
      <c r="V235" s="9" t="s">
        <v>1743</v>
      </c>
      <c r="W235" s="9">
        <v>966893</v>
      </c>
      <c r="X235" s="9" t="s">
        <v>2308</v>
      </c>
      <c r="Y235" s="9">
        <v>725170</v>
      </c>
      <c r="Z235" s="13" t="s">
        <v>107</v>
      </c>
      <c r="AA235" s="9" t="s">
        <v>2309</v>
      </c>
    </row>
    <row r="236" spans="1:27" ht="80.099999999999994" customHeight="1" x14ac:dyDescent="0.25">
      <c r="A236" s="28">
        <f>A235+1</f>
        <v>232</v>
      </c>
      <c r="B236" s="9">
        <f>B235+1</f>
        <v>2</v>
      </c>
      <c r="C236" s="9" t="s">
        <v>103</v>
      </c>
      <c r="D236" s="10" t="s">
        <v>1305</v>
      </c>
      <c r="E236" s="9" t="s">
        <v>1325</v>
      </c>
      <c r="F236" s="9" t="s">
        <v>2061</v>
      </c>
      <c r="G236" s="9" t="s">
        <v>2061</v>
      </c>
      <c r="H236" s="9" t="s">
        <v>39</v>
      </c>
      <c r="I236" s="9" t="s">
        <v>2310</v>
      </c>
      <c r="J236" s="9">
        <v>3132841159</v>
      </c>
      <c r="K236" s="9" t="s">
        <v>2061</v>
      </c>
      <c r="L236" s="9">
        <v>26.28379</v>
      </c>
      <c r="M236" s="9">
        <v>63.083635999999998</v>
      </c>
      <c r="N236" s="9">
        <v>14</v>
      </c>
      <c r="O236" s="9">
        <v>1</v>
      </c>
      <c r="P236" s="9">
        <v>966893</v>
      </c>
      <c r="Q236" s="28" t="s">
        <v>1749</v>
      </c>
      <c r="R236" s="28">
        <v>1835</v>
      </c>
      <c r="S236" s="9" t="s">
        <v>3774</v>
      </c>
      <c r="T236" s="35">
        <v>44202</v>
      </c>
      <c r="U236" s="35">
        <v>44445</v>
      </c>
      <c r="V236" s="9" t="s">
        <v>1743</v>
      </c>
      <c r="W236" s="9">
        <v>966893</v>
      </c>
      <c r="X236" s="9" t="s">
        <v>2308</v>
      </c>
      <c r="Y236" s="9">
        <v>725170</v>
      </c>
      <c r="Z236" s="13" t="s">
        <v>107</v>
      </c>
      <c r="AA236" s="9" t="s">
        <v>2309</v>
      </c>
    </row>
  </sheetData>
  <autoFilter ref="A1:A236"/>
  <mergeCells count="28">
    <mergeCell ref="K3:K4"/>
    <mergeCell ref="L3:M3"/>
    <mergeCell ref="U3:U4"/>
    <mergeCell ref="V3:V4"/>
    <mergeCell ref="F1:R1"/>
    <mergeCell ref="J2:M2"/>
    <mergeCell ref="S3:S4"/>
    <mergeCell ref="T3:T4"/>
    <mergeCell ref="N3:N4"/>
    <mergeCell ref="O3:O4"/>
    <mergeCell ref="P3:P4"/>
    <mergeCell ref="Q3:Q4"/>
    <mergeCell ref="R3:R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W3:W4"/>
    <mergeCell ref="X3:X4"/>
    <mergeCell ref="Y3:Y4"/>
    <mergeCell ref="Z3:Z4"/>
    <mergeCell ref="AA3:AA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Q214"/>
  <sheetViews>
    <sheetView topLeftCell="F1" zoomScale="46" zoomScaleNormal="46" workbookViewId="0">
      <selection activeCell="H3" sqref="H3:H4"/>
    </sheetView>
  </sheetViews>
  <sheetFormatPr defaultColWidth="9.140625" defaultRowHeight="15" x14ac:dyDescent="0.25"/>
  <cols>
    <col min="1" max="1" width="12.85546875" style="1" customWidth="1"/>
    <col min="2" max="2" width="10" style="1" bestFit="1" customWidth="1"/>
    <col min="3" max="3" width="13.5703125" style="1" customWidth="1"/>
    <col min="4" max="4" width="15.85546875" style="1" customWidth="1"/>
    <col min="5" max="5" width="17.140625" style="1" customWidth="1"/>
    <col min="6" max="6" width="19.140625" style="1" customWidth="1"/>
    <col min="7" max="7" width="23.7109375" style="1" customWidth="1"/>
    <col min="8" max="8" width="28.140625" style="1" customWidth="1"/>
    <col min="9" max="9" width="23" style="1" customWidth="1"/>
    <col min="10" max="10" width="19.5703125" style="1" customWidth="1"/>
    <col min="11" max="12" width="24.7109375" style="1" customWidth="1"/>
    <col min="13" max="13" width="20.42578125" style="1" customWidth="1"/>
    <col min="14" max="14" width="22" style="1" customWidth="1"/>
    <col min="15" max="15" width="20.42578125" style="1" customWidth="1"/>
    <col min="16" max="16" width="18.42578125" style="1" customWidth="1"/>
    <col min="17" max="17" width="15.5703125" style="1" customWidth="1"/>
    <col min="18" max="18" width="21.28515625" style="1" customWidth="1"/>
    <col min="19" max="19" width="20.28515625" style="1" customWidth="1"/>
    <col min="20" max="20" width="22.140625" style="1" customWidth="1"/>
    <col min="21" max="21" width="20" style="1" customWidth="1"/>
    <col min="22" max="22" width="16.85546875" style="1" customWidth="1"/>
    <col min="23" max="23" width="33.140625" style="1" customWidth="1"/>
    <col min="24" max="24" width="16" style="1" customWidth="1"/>
    <col min="25" max="25" width="10.85546875" style="1" bestFit="1" customWidth="1"/>
    <col min="26" max="26" width="9.140625" style="1"/>
    <col min="27" max="27" width="9.28515625" style="1" bestFit="1" customWidth="1"/>
    <col min="28" max="30" width="9.42578125" style="1" bestFit="1" customWidth="1"/>
    <col min="31" max="16384" width="9.140625" style="1"/>
  </cols>
  <sheetData>
    <row r="1" spans="1:110" ht="75" customHeight="1" x14ac:dyDescent="0.25">
      <c r="B1" s="2"/>
      <c r="C1" s="2"/>
      <c r="D1" s="2"/>
      <c r="E1" s="2"/>
      <c r="F1" s="313" t="s">
        <v>0</v>
      </c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2"/>
      <c r="T1" s="2"/>
      <c r="U1" s="2"/>
      <c r="V1" s="2"/>
      <c r="W1" s="2"/>
      <c r="X1" s="2"/>
      <c r="Y1" s="25"/>
      <c r="Z1" s="25"/>
      <c r="AA1" s="25"/>
      <c r="AB1" s="25"/>
      <c r="AC1" s="26"/>
    </row>
    <row r="2" spans="1:110" ht="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313" t="s">
        <v>3768</v>
      </c>
      <c r="K2" s="313"/>
      <c r="L2" s="313"/>
      <c r="M2" s="313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87"/>
      <c r="Z2" s="87"/>
      <c r="AA2" s="87"/>
      <c r="AB2" s="87"/>
      <c r="AC2" s="66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</row>
    <row r="3" spans="1:110" s="279" customFormat="1" ht="90" customHeight="1" x14ac:dyDescent="0.25">
      <c r="A3" s="307" t="s">
        <v>1453</v>
      </c>
      <c r="B3" s="307" t="s">
        <v>1454</v>
      </c>
      <c r="C3" s="307" t="s">
        <v>2068</v>
      </c>
      <c r="D3" s="307" t="s">
        <v>89</v>
      </c>
      <c r="E3" s="307" t="s">
        <v>3809</v>
      </c>
      <c r="F3" s="307" t="s">
        <v>90</v>
      </c>
      <c r="G3" s="307" t="s">
        <v>91</v>
      </c>
      <c r="H3" s="307" t="s">
        <v>92</v>
      </c>
      <c r="I3" s="307" t="s">
        <v>93</v>
      </c>
      <c r="J3" s="307" t="s">
        <v>94</v>
      </c>
      <c r="K3" s="307" t="s">
        <v>95</v>
      </c>
      <c r="L3" s="307" t="s">
        <v>96</v>
      </c>
      <c r="M3" s="307"/>
      <c r="N3" s="307" t="s">
        <v>1455</v>
      </c>
      <c r="O3" s="307" t="s">
        <v>1456</v>
      </c>
      <c r="P3" s="307" t="s">
        <v>8693</v>
      </c>
      <c r="Q3" s="307" t="s">
        <v>1458</v>
      </c>
      <c r="R3" s="307" t="s">
        <v>8695</v>
      </c>
      <c r="S3" s="307" t="s">
        <v>8694</v>
      </c>
      <c r="T3" s="307" t="s">
        <v>8696</v>
      </c>
      <c r="U3" s="307" t="s">
        <v>1788</v>
      </c>
      <c r="V3" s="307" t="s">
        <v>100</v>
      </c>
      <c r="W3" s="307" t="s">
        <v>249</v>
      </c>
      <c r="X3" s="281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  <c r="BL3" s="280"/>
      <c r="BM3" s="280"/>
      <c r="BN3" s="280"/>
      <c r="BO3" s="280"/>
      <c r="BP3" s="280"/>
      <c r="BQ3" s="280"/>
      <c r="BR3" s="280"/>
      <c r="BS3" s="280"/>
      <c r="BT3" s="280"/>
      <c r="BU3" s="280"/>
      <c r="BV3" s="280"/>
      <c r="BW3" s="280"/>
      <c r="BX3" s="280"/>
      <c r="BY3" s="280"/>
      <c r="BZ3" s="280"/>
      <c r="CA3" s="280"/>
      <c r="CB3" s="280"/>
      <c r="CC3" s="280"/>
      <c r="CD3" s="280"/>
      <c r="CE3" s="280"/>
      <c r="CF3" s="280"/>
      <c r="CG3" s="280"/>
      <c r="CH3" s="280"/>
      <c r="CI3" s="280"/>
      <c r="CJ3" s="280"/>
      <c r="CK3" s="280"/>
      <c r="CL3" s="280"/>
      <c r="CM3" s="280"/>
      <c r="CN3" s="280"/>
      <c r="CO3" s="280"/>
      <c r="CP3" s="280"/>
      <c r="CQ3" s="280"/>
      <c r="CR3" s="280"/>
      <c r="CS3" s="280"/>
      <c r="CT3" s="280"/>
      <c r="CU3" s="280"/>
      <c r="CV3" s="280"/>
      <c r="CW3" s="280"/>
      <c r="CX3" s="280"/>
      <c r="CY3" s="280"/>
      <c r="CZ3" s="280"/>
      <c r="DA3" s="280"/>
      <c r="DB3" s="280"/>
      <c r="DC3" s="280"/>
      <c r="DD3" s="280"/>
      <c r="DE3" s="280"/>
      <c r="DF3" s="280"/>
    </row>
    <row r="4" spans="1:110" s="279" customFormat="1" ht="90" customHeight="1" x14ac:dyDescent="0.25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182" t="s">
        <v>3810</v>
      </c>
      <c r="M4" s="182" t="s">
        <v>3811</v>
      </c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281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  <c r="BA4" s="280"/>
      <c r="BB4" s="280"/>
      <c r="BC4" s="280"/>
      <c r="BD4" s="280"/>
      <c r="BE4" s="280"/>
      <c r="BF4" s="280"/>
      <c r="BG4" s="280"/>
      <c r="BH4" s="280"/>
      <c r="BI4" s="280"/>
      <c r="BJ4" s="280"/>
      <c r="BK4" s="280"/>
      <c r="BL4" s="280"/>
      <c r="BM4" s="280"/>
      <c r="BN4" s="280"/>
      <c r="BO4" s="280"/>
      <c r="BP4" s="280"/>
      <c r="BQ4" s="280"/>
      <c r="BR4" s="280"/>
      <c r="BS4" s="280"/>
      <c r="BT4" s="280"/>
      <c r="BU4" s="280"/>
      <c r="BV4" s="280"/>
      <c r="BW4" s="280"/>
      <c r="BX4" s="280"/>
      <c r="BY4" s="280"/>
      <c r="BZ4" s="280"/>
      <c r="CA4" s="280"/>
      <c r="CB4" s="280"/>
      <c r="CC4" s="280"/>
      <c r="CD4" s="280"/>
      <c r="CE4" s="280"/>
      <c r="CF4" s="280"/>
      <c r="CG4" s="280"/>
      <c r="CH4" s="280"/>
      <c r="CI4" s="280"/>
      <c r="CJ4" s="280"/>
      <c r="CK4" s="280"/>
      <c r="CL4" s="280"/>
      <c r="CM4" s="280"/>
      <c r="CN4" s="280"/>
      <c r="CO4" s="280"/>
      <c r="CP4" s="280"/>
      <c r="CQ4" s="280"/>
      <c r="CR4" s="280"/>
      <c r="CS4" s="280"/>
      <c r="CT4" s="280"/>
      <c r="CU4" s="280"/>
      <c r="CV4" s="280"/>
      <c r="CW4" s="280"/>
      <c r="CX4" s="280"/>
      <c r="CY4" s="280"/>
      <c r="CZ4" s="280"/>
      <c r="DA4" s="280"/>
      <c r="DB4" s="280"/>
      <c r="DC4" s="280"/>
      <c r="DD4" s="280"/>
      <c r="DE4" s="280"/>
      <c r="DF4" s="280"/>
    </row>
    <row r="5" spans="1:110" s="2" customFormat="1" ht="80.099999999999994" customHeight="1" x14ac:dyDescent="0.25">
      <c r="A5" s="95">
        <v>1</v>
      </c>
      <c r="B5" s="9">
        <v>1</v>
      </c>
      <c r="C5" s="9" t="s">
        <v>3797</v>
      </c>
      <c r="D5" s="10" t="s">
        <v>6848</v>
      </c>
      <c r="E5" s="28" t="s">
        <v>6849</v>
      </c>
      <c r="F5" s="9" t="s">
        <v>6850</v>
      </c>
      <c r="G5" s="28" t="s">
        <v>6851</v>
      </c>
      <c r="H5" s="9" t="s">
        <v>739</v>
      </c>
      <c r="I5" s="9" t="s">
        <v>6852</v>
      </c>
      <c r="J5" s="9">
        <v>3337877453</v>
      </c>
      <c r="K5" s="9" t="s">
        <v>6850</v>
      </c>
      <c r="L5" s="95">
        <v>30.278420000000001</v>
      </c>
      <c r="M5" s="95">
        <v>67.184479999999994</v>
      </c>
      <c r="N5" s="9">
        <v>17</v>
      </c>
      <c r="O5" s="9">
        <v>477040</v>
      </c>
      <c r="P5" s="9" t="s">
        <v>6808</v>
      </c>
      <c r="Q5" s="9" t="s">
        <v>1462</v>
      </c>
      <c r="R5" s="9" t="s">
        <v>6854</v>
      </c>
      <c r="S5" s="9">
        <v>477040</v>
      </c>
      <c r="T5" s="9" t="s">
        <v>3146</v>
      </c>
      <c r="U5" s="9">
        <v>477040</v>
      </c>
      <c r="V5" s="105" t="s">
        <v>107</v>
      </c>
      <c r="W5" s="9" t="s">
        <v>1471</v>
      </c>
      <c r="X5" s="262"/>
      <c r="Y5" s="2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/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/>
      <c r="DE5" s="87"/>
      <c r="DF5" s="87"/>
    </row>
    <row r="6" spans="1:110" ht="80.099999999999994" customHeight="1" x14ac:dyDescent="0.25">
      <c r="A6" s="28">
        <f>A5+1</f>
        <v>2</v>
      </c>
      <c r="B6" s="9">
        <v>1</v>
      </c>
      <c r="C6" s="9" t="s">
        <v>3878</v>
      </c>
      <c r="D6" s="10" t="s">
        <v>6848</v>
      </c>
      <c r="E6" s="9" t="s">
        <v>6855</v>
      </c>
      <c r="F6" s="9" t="s">
        <v>6851</v>
      </c>
      <c r="G6" s="9" t="s">
        <v>6855</v>
      </c>
      <c r="H6" s="9" t="s">
        <v>5555</v>
      </c>
      <c r="I6" s="9" t="s">
        <v>6852</v>
      </c>
      <c r="J6" s="9">
        <v>3343613178</v>
      </c>
      <c r="K6" s="9" t="s">
        <v>6851</v>
      </c>
      <c r="L6" s="95">
        <v>30.1647</v>
      </c>
      <c r="M6" s="95">
        <v>67.111450000000005</v>
      </c>
      <c r="N6" s="9">
        <v>22</v>
      </c>
      <c r="O6" s="9">
        <v>477040</v>
      </c>
      <c r="P6" s="35" t="s">
        <v>1470</v>
      </c>
      <c r="Q6" s="96">
        <v>44207</v>
      </c>
      <c r="R6" s="95" t="s">
        <v>6856</v>
      </c>
      <c r="S6" s="9">
        <v>477040</v>
      </c>
      <c r="T6" s="95" t="s">
        <v>6858</v>
      </c>
      <c r="U6" s="9">
        <v>477040</v>
      </c>
      <c r="V6" s="10" t="s">
        <v>107</v>
      </c>
      <c r="W6" s="9" t="s">
        <v>4857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</row>
    <row r="7" spans="1:110" ht="80.099999999999994" customHeight="1" x14ac:dyDescent="0.25">
      <c r="A7" s="28">
        <f>A6+1</f>
        <v>3</v>
      </c>
      <c r="B7" s="9">
        <f>B6+1</f>
        <v>2</v>
      </c>
      <c r="C7" s="9" t="s">
        <v>3878</v>
      </c>
      <c r="D7" s="10" t="s">
        <v>6848</v>
      </c>
      <c r="E7" s="9" t="s">
        <v>6859</v>
      </c>
      <c r="F7" s="9" t="s">
        <v>6860</v>
      </c>
      <c r="G7" s="9" t="s">
        <v>6860</v>
      </c>
      <c r="H7" s="9" t="s">
        <v>3269</v>
      </c>
      <c r="I7" s="9" t="s">
        <v>6861</v>
      </c>
      <c r="J7" s="6">
        <v>3336515467</v>
      </c>
      <c r="K7" s="9" t="s">
        <v>6860</v>
      </c>
      <c r="L7" s="6">
        <v>30.33521</v>
      </c>
      <c r="M7" s="6">
        <v>66.752899999999997</v>
      </c>
      <c r="N7" s="9">
        <v>20</v>
      </c>
      <c r="O7" s="9">
        <v>477040</v>
      </c>
      <c r="P7" s="35" t="s">
        <v>1470</v>
      </c>
      <c r="Q7" s="96">
        <v>44207</v>
      </c>
      <c r="R7" s="95" t="s">
        <v>6871</v>
      </c>
      <c r="S7" s="9">
        <v>477040</v>
      </c>
      <c r="T7" s="95" t="s">
        <v>6858</v>
      </c>
      <c r="U7" s="9">
        <v>477040</v>
      </c>
      <c r="V7" s="10" t="s">
        <v>107</v>
      </c>
      <c r="W7" s="9" t="s">
        <v>4857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</row>
    <row r="8" spans="1:110" ht="80.099999999999994" customHeight="1" x14ac:dyDescent="0.25">
      <c r="A8" s="28">
        <f>A7+1</f>
        <v>4</v>
      </c>
      <c r="B8" s="9">
        <f>B7+1</f>
        <v>3</v>
      </c>
      <c r="C8" s="9" t="s">
        <v>3878</v>
      </c>
      <c r="D8" s="10" t="s">
        <v>6848</v>
      </c>
      <c r="E8" s="9" t="s">
        <v>6859</v>
      </c>
      <c r="F8" s="9" t="s">
        <v>6860</v>
      </c>
      <c r="G8" s="9" t="s">
        <v>6860</v>
      </c>
      <c r="H8" s="9" t="s">
        <v>6863</v>
      </c>
      <c r="I8" s="9" t="s">
        <v>6864</v>
      </c>
      <c r="J8" s="6">
        <v>3013744259</v>
      </c>
      <c r="K8" s="9" t="s">
        <v>6860</v>
      </c>
      <c r="L8" s="6">
        <v>30.892199999999999</v>
      </c>
      <c r="M8" s="6">
        <v>67.25461</v>
      </c>
      <c r="N8" s="9">
        <v>18</v>
      </c>
      <c r="O8" s="9">
        <v>477040</v>
      </c>
      <c r="P8" s="35" t="s">
        <v>1470</v>
      </c>
      <c r="Q8" s="96">
        <v>44207</v>
      </c>
      <c r="R8" s="95" t="s">
        <v>6865</v>
      </c>
      <c r="S8" s="9">
        <v>477040</v>
      </c>
      <c r="T8" s="95" t="s">
        <v>6858</v>
      </c>
      <c r="U8" s="9">
        <v>477040</v>
      </c>
      <c r="V8" s="10" t="s">
        <v>107</v>
      </c>
      <c r="W8" s="9" t="s">
        <v>4857</v>
      </c>
    </row>
    <row r="9" spans="1:110" ht="80.099999999999994" customHeight="1" x14ac:dyDescent="0.25">
      <c r="A9" s="28">
        <f t="shared" ref="A9:B10" si="0">A8+1</f>
        <v>5</v>
      </c>
      <c r="B9" s="9">
        <f t="shared" si="0"/>
        <v>4</v>
      </c>
      <c r="C9" s="9" t="s">
        <v>3878</v>
      </c>
      <c r="D9" s="10" t="s">
        <v>6848</v>
      </c>
      <c r="E9" s="9" t="s">
        <v>6859</v>
      </c>
      <c r="F9" s="9" t="s">
        <v>6866</v>
      </c>
      <c r="G9" s="9" t="s">
        <v>6859</v>
      </c>
      <c r="H9" s="9" t="s">
        <v>1392</v>
      </c>
      <c r="I9" s="9" t="s">
        <v>6867</v>
      </c>
      <c r="J9" s="6">
        <v>3139254731</v>
      </c>
      <c r="K9" s="9" t="s">
        <v>6866</v>
      </c>
      <c r="L9" s="6">
        <v>31.586400000000001</v>
      </c>
      <c r="M9" s="6">
        <v>66.327799999999996</v>
      </c>
      <c r="N9" s="9">
        <v>15</v>
      </c>
      <c r="O9" s="9">
        <v>477040</v>
      </c>
      <c r="P9" s="35" t="s">
        <v>1470</v>
      </c>
      <c r="Q9" s="96">
        <v>44207</v>
      </c>
      <c r="R9" s="95" t="s">
        <v>6871</v>
      </c>
      <c r="S9" s="9">
        <v>477040</v>
      </c>
      <c r="T9" s="95" t="s">
        <v>6858</v>
      </c>
      <c r="U9" s="9">
        <v>477040</v>
      </c>
      <c r="V9" s="10" t="s">
        <v>107</v>
      </c>
      <c r="W9" s="9" t="s">
        <v>4857</v>
      </c>
    </row>
    <row r="10" spans="1:110" ht="80.099999999999994" customHeight="1" x14ac:dyDescent="0.25">
      <c r="A10" s="28">
        <f t="shared" si="0"/>
        <v>6</v>
      </c>
      <c r="B10" s="9">
        <f t="shared" si="0"/>
        <v>5</v>
      </c>
      <c r="C10" s="9" t="s">
        <v>3878</v>
      </c>
      <c r="D10" s="10" t="s">
        <v>6848</v>
      </c>
      <c r="E10" s="9" t="s">
        <v>6859</v>
      </c>
      <c r="F10" s="9" t="s">
        <v>6860</v>
      </c>
      <c r="G10" s="9" t="s">
        <v>6860</v>
      </c>
      <c r="H10" s="9" t="s">
        <v>6869</v>
      </c>
      <c r="I10" s="9" t="s">
        <v>6870</v>
      </c>
      <c r="J10" s="6">
        <v>3323545217</v>
      </c>
      <c r="K10" s="9" t="s">
        <v>6860</v>
      </c>
      <c r="L10" s="6">
        <v>30.448820000000001</v>
      </c>
      <c r="M10" s="6">
        <v>67.221130000000002</v>
      </c>
      <c r="N10" s="9">
        <v>14</v>
      </c>
      <c r="O10" s="9">
        <v>477040</v>
      </c>
      <c r="P10" s="35" t="s">
        <v>1470</v>
      </c>
      <c r="Q10" s="96">
        <v>44207</v>
      </c>
      <c r="R10" s="95" t="s">
        <v>6871</v>
      </c>
      <c r="S10" s="9">
        <v>477040</v>
      </c>
      <c r="T10" s="95" t="s">
        <v>6858</v>
      </c>
      <c r="U10" s="9">
        <v>477040</v>
      </c>
      <c r="V10" s="10" t="s">
        <v>107</v>
      </c>
      <c r="W10" s="9" t="s">
        <v>4857</v>
      </c>
    </row>
    <row r="11" spans="1:110" ht="80.099999999999994" customHeight="1" x14ac:dyDescent="0.25">
      <c r="A11" s="28">
        <f>A10+1</f>
        <v>7</v>
      </c>
      <c r="B11" s="9">
        <v>1</v>
      </c>
      <c r="C11" s="11" t="s">
        <v>103</v>
      </c>
      <c r="D11" s="13" t="s">
        <v>110</v>
      </c>
      <c r="E11" s="11" t="s">
        <v>111</v>
      </c>
      <c r="F11" s="9" t="s">
        <v>2076</v>
      </c>
      <c r="G11" s="11" t="s">
        <v>151</v>
      </c>
      <c r="H11" s="11" t="s">
        <v>2343</v>
      </c>
      <c r="I11" s="9" t="s">
        <v>2077</v>
      </c>
      <c r="J11" s="28">
        <v>3328061771</v>
      </c>
      <c r="K11" s="9" t="s">
        <v>2076</v>
      </c>
      <c r="L11" s="6">
        <v>28.117587</v>
      </c>
      <c r="M11" s="6">
        <v>64.794182000000006</v>
      </c>
      <c r="N11" s="28">
        <v>14</v>
      </c>
      <c r="O11" s="28">
        <v>477040</v>
      </c>
      <c r="P11" s="28" t="s">
        <v>1462</v>
      </c>
      <c r="Q11" s="11" t="s">
        <v>1616</v>
      </c>
      <c r="R11" s="11">
        <v>44198</v>
      </c>
      <c r="S11" s="28">
        <v>477040</v>
      </c>
      <c r="T11" s="34" t="s">
        <v>218</v>
      </c>
      <c r="U11" s="28">
        <v>357780</v>
      </c>
      <c r="V11" s="5" t="s">
        <v>1465</v>
      </c>
      <c r="W11" s="28" t="s">
        <v>1466</v>
      </c>
    </row>
    <row r="12" spans="1:110" ht="80.099999999999994" customHeight="1" x14ac:dyDescent="0.25">
      <c r="A12" s="28">
        <f>A11+1</f>
        <v>8</v>
      </c>
      <c r="B12" s="9">
        <v>2</v>
      </c>
      <c r="C12" s="11" t="s">
        <v>103</v>
      </c>
      <c r="D12" s="13" t="s">
        <v>110</v>
      </c>
      <c r="E12" s="11" t="s">
        <v>111</v>
      </c>
      <c r="F12" s="9" t="s">
        <v>135</v>
      </c>
      <c r="G12" s="9" t="s">
        <v>2078</v>
      </c>
      <c r="H12" s="9" t="s">
        <v>144</v>
      </c>
      <c r="I12" s="9" t="s">
        <v>145</v>
      </c>
      <c r="J12" s="9">
        <v>3308716570</v>
      </c>
      <c r="K12" s="9" t="s">
        <v>135</v>
      </c>
      <c r="L12" s="9">
        <v>29.151271999999999</v>
      </c>
      <c r="M12" s="9">
        <v>64.695648000000006</v>
      </c>
      <c r="N12" s="9">
        <v>15</v>
      </c>
      <c r="O12" s="28">
        <v>477040</v>
      </c>
      <c r="P12" s="28" t="s">
        <v>1462</v>
      </c>
      <c r="Q12" s="11" t="s">
        <v>1616</v>
      </c>
      <c r="R12" s="11">
        <v>44198</v>
      </c>
      <c r="S12" s="28">
        <v>477040</v>
      </c>
      <c r="T12" s="34" t="s">
        <v>218</v>
      </c>
      <c r="U12" s="28">
        <v>357780</v>
      </c>
      <c r="V12" s="5" t="s">
        <v>1465</v>
      </c>
      <c r="W12" s="28" t="s">
        <v>1466</v>
      </c>
    </row>
    <row r="13" spans="1:110" ht="80.099999999999994" customHeight="1" x14ac:dyDescent="0.25">
      <c r="A13" s="28">
        <f>A12+1</f>
        <v>9</v>
      </c>
      <c r="B13" s="9">
        <v>1</v>
      </c>
      <c r="C13" s="6" t="s">
        <v>216</v>
      </c>
      <c r="D13" s="13" t="s">
        <v>110</v>
      </c>
      <c r="E13" s="11" t="s">
        <v>111</v>
      </c>
      <c r="F13" s="11" t="s">
        <v>2079</v>
      </c>
      <c r="G13" s="11" t="s">
        <v>2072</v>
      </c>
      <c r="H13" s="11" t="s">
        <v>2080</v>
      </c>
      <c r="I13" s="11" t="s">
        <v>223</v>
      </c>
      <c r="J13" s="9" t="s">
        <v>224</v>
      </c>
      <c r="K13" s="11" t="s">
        <v>2079</v>
      </c>
      <c r="L13" s="6">
        <v>28.880590000000002</v>
      </c>
      <c r="M13" s="6">
        <v>64.802441999999999</v>
      </c>
      <c r="N13" s="6">
        <v>14</v>
      </c>
      <c r="O13" s="28">
        <v>477040</v>
      </c>
      <c r="P13" s="28" t="s">
        <v>1468</v>
      </c>
      <c r="Q13" s="28" t="s">
        <v>1469</v>
      </c>
      <c r="R13" s="11" t="s">
        <v>1470</v>
      </c>
      <c r="S13" s="28">
        <v>477040</v>
      </c>
      <c r="T13" s="11">
        <v>44775</v>
      </c>
      <c r="U13" s="28">
        <v>357780</v>
      </c>
      <c r="V13" s="5" t="s">
        <v>11</v>
      </c>
      <c r="W13" s="28" t="s">
        <v>1466</v>
      </c>
    </row>
    <row r="14" spans="1:110" ht="80.099999999999994" customHeight="1" x14ac:dyDescent="0.25">
      <c r="A14" s="28">
        <f t="shared" ref="A14:B19" si="1">A13+1</f>
        <v>10</v>
      </c>
      <c r="B14" s="9">
        <f>B13+1</f>
        <v>2</v>
      </c>
      <c r="C14" s="6" t="s">
        <v>216</v>
      </c>
      <c r="D14" s="13" t="s">
        <v>110</v>
      </c>
      <c r="E14" s="11" t="s">
        <v>111</v>
      </c>
      <c r="F14" s="11" t="s">
        <v>2079</v>
      </c>
      <c r="G14" s="11" t="s">
        <v>2072</v>
      </c>
      <c r="H14" s="9" t="s">
        <v>176</v>
      </c>
      <c r="I14" s="9" t="s">
        <v>217</v>
      </c>
      <c r="J14" s="9" t="s">
        <v>225</v>
      </c>
      <c r="K14" s="11" t="s">
        <v>2079</v>
      </c>
      <c r="L14" s="9">
        <v>28.779399999999999</v>
      </c>
      <c r="M14" s="9">
        <v>64.504052000000001</v>
      </c>
      <c r="N14" s="9">
        <v>16</v>
      </c>
      <c r="O14" s="28">
        <v>477040</v>
      </c>
      <c r="P14" s="28" t="s">
        <v>1468</v>
      </c>
      <c r="Q14" s="28" t="s">
        <v>1469</v>
      </c>
      <c r="R14" s="11" t="s">
        <v>1470</v>
      </c>
      <c r="S14" s="28">
        <v>477040</v>
      </c>
      <c r="T14" s="11">
        <v>44775</v>
      </c>
      <c r="U14" s="28">
        <v>357780</v>
      </c>
      <c r="V14" s="5" t="s">
        <v>11</v>
      </c>
      <c r="W14" s="28" t="s">
        <v>1466</v>
      </c>
    </row>
    <row r="15" spans="1:110" ht="80.099999999999994" customHeight="1" x14ac:dyDescent="0.25">
      <c r="A15" s="28">
        <f t="shared" si="1"/>
        <v>11</v>
      </c>
      <c r="B15" s="9">
        <f t="shared" si="1"/>
        <v>3</v>
      </c>
      <c r="C15" s="6" t="s">
        <v>216</v>
      </c>
      <c r="D15" s="13" t="s">
        <v>110</v>
      </c>
      <c r="E15" s="11" t="s">
        <v>111</v>
      </c>
      <c r="F15" s="9" t="s">
        <v>2081</v>
      </c>
      <c r="G15" s="9" t="s">
        <v>111</v>
      </c>
      <c r="H15" s="9" t="s">
        <v>65</v>
      </c>
      <c r="I15" s="9" t="s">
        <v>2082</v>
      </c>
      <c r="J15" s="9" t="s">
        <v>2083</v>
      </c>
      <c r="K15" s="9" t="s">
        <v>2081</v>
      </c>
      <c r="L15" s="9">
        <v>28.751488999999999</v>
      </c>
      <c r="M15" s="9">
        <v>63.873910000000002</v>
      </c>
      <c r="N15" s="9">
        <v>22</v>
      </c>
      <c r="O15" s="28">
        <v>477040</v>
      </c>
      <c r="P15" s="28" t="s">
        <v>1468</v>
      </c>
      <c r="Q15" s="28" t="s">
        <v>1469</v>
      </c>
      <c r="R15" s="11" t="s">
        <v>1470</v>
      </c>
      <c r="S15" s="28">
        <v>509850</v>
      </c>
      <c r="T15" s="11">
        <v>44775</v>
      </c>
      <c r="U15" s="28">
        <v>357780</v>
      </c>
      <c r="V15" s="5" t="s">
        <v>11</v>
      </c>
      <c r="W15" s="28" t="s">
        <v>1466</v>
      </c>
    </row>
    <row r="16" spans="1:110" ht="80.099999999999994" customHeight="1" x14ac:dyDescent="0.25">
      <c r="A16" s="28">
        <f t="shared" si="1"/>
        <v>12</v>
      </c>
      <c r="B16" s="9">
        <f t="shared" si="1"/>
        <v>4</v>
      </c>
      <c r="C16" s="6" t="s">
        <v>216</v>
      </c>
      <c r="D16" s="13" t="s">
        <v>110</v>
      </c>
      <c r="E16" s="11" t="s">
        <v>111</v>
      </c>
      <c r="F16" s="9" t="s">
        <v>159</v>
      </c>
      <c r="G16" s="9" t="s">
        <v>110</v>
      </c>
      <c r="H16" s="9" t="s">
        <v>2084</v>
      </c>
      <c r="I16" s="9" t="s">
        <v>172</v>
      </c>
      <c r="J16" s="9" t="s">
        <v>231</v>
      </c>
      <c r="K16" s="9" t="s">
        <v>159</v>
      </c>
      <c r="L16" s="9">
        <v>29.365479000000001</v>
      </c>
      <c r="M16" s="9">
        <v>63.659744000000003</v>
      </c>
      <c r="N16" s="9">
        <v>18</v>
      </c>
      <c r="O16" s="28">
        <v>477040</v>
      </c>
      <c r="P16" s="28" t="s">
        <v>1468</v>
      </c>
      <c r="Q16" s="28" t="s">
        <v>1469</v>
      </c>
      <c r="R16" s="11" t="s">
        <v>1470</v>
      </c>
      <c r="S16" s="28">
        <v>477040</v>
      </c>
      <c r="T16" s="11">
        <v>44775</v>
      </c>
      <c r="U16" s="28">
        <v>357780</v>
      </c>
      <c r="V16" s="5" t="s">
        <v>11</v>
      </c>
      <c r="W16" s="28" t="s">
        <v>1466</v>
      </c>
    </row>
    <row r="17" spans="1:91" ht="80.099999999999994" customHeight="1" x14ac:dyDescent="0.25">
      <c r="A17" s="28">
        <f t="shared" si="1"/>
        <v>13</v>
      </c>
      <c r="B17" s="9">
        <f t="shared" si="1"/>
        <v>5</v>
      </c>
      <c r="C17" s="6" t="s">
        <v>216</v>
      </c>
      <c r="D17" s="13" t="s">
        <v>110</v>
      </c>
      <c r="E17" s="11" t="s">
        <v>111</v>
      </c>
      <c r="F17" s="9" t="s">
        <v>2358</v>
      </c>
      <c r="G17" s="9" t="s">
        <v>111</v>
      </c>
      <c r="H17" s="9" t="s">
        <v>2357</v>
      </c>
      <c r="I17" s="9" t="s">
        <v>2085</v>
      </c>
      <c r="J17" s="9" t="s">
        <v>2086</v>
      </c>
      <c r="K17" s="9" t="s">
        <v>2358</v>
      </c>
      <c r="L17" s="9">
        <v>29.000727999999999</v>
      </c>
      <c r="M17" s="9">
        <v>63.581586999999999</v>
      </c>
      <c r="N17" s="9">
        <v>21</v>
      </c>
      <c r="O17" s="28">
        <v>477040</v>
      </c>
      <c r="P17" s="28" t="s">
        <v>1468</v>
      </c>
      <c r="Q17" s="28" t="s">
        <v>1469</v>
      </c>
      <c r="R17" s="11" t="s">
        <v>1470</v>
      </c>
      <c r="S17" s="28">
        <v>477040</v>
      </c>
      <c r="T17" s="11">
        <v>44775</v>
      </c>
      <c r="U17" s="28">
        <v>357780</v>
      </c>
      <c r="V17" s="5" t="s">
        <v>11</v>
      </c>
      <c r="W17" s="28" t="s">
        <v>1466</v>
      </c>
    </row>
    <row r="18" spans="1:91" ht="80.099999999999994" customHeight="1" x14ac:dyDescent="0.25">
      <c r="A18" s="28">
        <f t="shared" si="1"/>
        <v>14</v>
      </c>
      <c r="B18" s="9">
        <f t="shared" si="1"/>
        <v>6</v>
      </c>
      <c r="C18" s="6" t="s">
        <v>216</v>
      </c>
      <c r="D18" s="13" t="s">
        <v>110</v>
      </c>
      <c r="E18" s="11" t="s">
        <v>111</v>
      </c>
      <c r="F18" s="9" t="s">
        <v>2359</v>
      </c>
      <c r="G18" s="9" t="s">
        <v>2087</v>
      </c>
      <c r="H18" s="9" t="s">
        <v>2088</v>
      </c>
      <c r="I18" s="9" t="s">
        <v>2089</v>
      </c>
      <c r="J18" s="9" t="s">
        <v>1478</v>
      </c>
      <c r="K18" s="9" t="s">
        <v>2359</v>
      </c>
      <c r="L18" s="9">
        <v>29.016390000000001</v>
      </c>
      <c r="M18" s="9">
        <v>64.481431999999998</v>
      </c>
      <c r="N18" s="9">
        <v>19</v>
      </c>
      <c r="O18" s="28">
        <v>477040</v>
      </c>
      <c r="P18" s="28" t="s">
        <v>1468</v>
      </c>
      <c r="Q18" s="28" t="s">
        <v>1469</v>
      </c>
      <c r="R18" s="11" t="s">
        <v>1470</v>
      </c>
      <c r="S18" s="28">
        <v>477040</v>
      </c>
      <c r="T18" s="11">
        <v>44775</v>
      </c>
      <c r="U18" s="28">
        <v>357780</v>
      </c>
      <c r="V18" s="5" t="s">
        <v>11</v>
      </c>
      <c r="W18" s="28" t="s">
        <v>1466</v>
      </c>
    </row>
    <row r="19" spans="1:91" ht="80.099999999999994" customHeight="1" x14ac:dyDescent="0.25">
      <c r="A19" s="28">
        <f t="shared" si="1"/>
        <v>15</v>
      </c>
      <c r="B19" s="9">
        <f t="shared" si="1"/>
        <v>7</v>
      </c>
      <c r="C19" s="6" t="s">
        <v>216</v>
      </c>
      <c r="D19" s="13" t="s">
        <v>110</v>
      </c>
      <c r="E19" s="11" t="s">
        <v>111</v>
      </c>
      <c r="F19" s="9" t="s">
        <v>2378</v>
      </c>
      <c r="G19" s="9" t="s">
        <v>2087</v>
      </c>
      <c r="H19" s="9" t="s">
        <v>636</v>
      </c>
      <c r="I19" s="9" t="s">
        <v>2090</v>
      </c>
      <c r="J19" s="9" t="s">
        <v>2091</v>
      </c>
      <c r="K19" s="9" t="s">
        <v>2378</v>
      </c>
      <c r="L19" s="9">
        <v>29.088009</v>
      </c>
      <c r="M19" s="9">
        <v>64.312147999999993</v>
      </c>
      <c r="N19" s="9">
        <v>20</v>
      </c>
      <c r="O19" s="28">
        <v>477040</v>
      </c>
      <c r="P19" s="28" t="s">
        <v>1468</v>
      </c>
      <c r="Q19" s="28" t="s">
        <v>1469</v>
      </c>
      <c r="R19" s="11" t="s">
        <v>1470</v>
      </c>
      <c r="S19" s="28">
        <v>477040</v>
      </c>
      <c r="T19" s="11">
        <v>44775</v>
      </c>
      <c r="U19" s="28">
        <v>357780</v>
      </c>
      <c r="V19" s="5" t="s">
        <v>11</v>
      </c>
      <c r="W19" s="28" t="s">
        <v>1466</v>
      </c>
    </row>
    <row r="20" spans="1:91" ht="80.099999999999994" customHeight="1" x14ac:dyDescent="0.25">
      <c r="A20" s="28">
        <f>A19+1</f>
        <v>16</v>
      </c>
      <c r="B20" s="28">
        <v>1</v>
      </c>
      <c r="C20" s="28" t="s">
        <v>109</v>
      </c>
      <c r="D20" s="10" t="s">
        <v>110</v>
      </c>
      <c r="E20" s="28" t="s">
        <v>111</v>
      </c>
      <c r="F20" s="28" t="s">
        <v>123</v>
      </c>
      <c r="G20" s="28" t="s">
        <v>2072</v>
      </c>
      <c r="H20" s="28" t="s">
        <v>124</v>
      </c>
      <c r="I20" s="28" t="s">
        <v>1809</v>
      </c>
      <c r="J20" s="28" t="s">
        <v>115</v>
      </c>
      <c r="K20" s="28" t="s">
        <v>123</v>
      </c>
      <c r="L20" s="28">
        <v>28.57686</v>
      </c>
      <c r="M20" s="28">
        <v>64.356719999999996</v>
      </c>
      <c r="N20" s="28">
        <v>14</v>
      </c>
      <c r="O20" s="28">
        <v>477040</v>
      </c>
      <c r="P20" s="28" t="s">
        <v>1792</v>
      </c>
      <c r="Q20" s="28" t="s">
        <v>1793</v>
      </c>
      <c r="R20" s="34">
        <v>43809</v>
      </c>
      <c r="S20" s="28">
        <v>477040</v>
      </c>
      <c r="T20" s="28" t="s">
        <v>116</v>
      </c>
      <c r="U20" s="28">
        <v>357780</v>
      </c>
      <c r="V20" s="5" t="s">
        <v>239</v>
      </c>
      <c r="W20" s="28" t="s">
        <v>1466</v>
      </c>
    </row>
    <row r="21" spans="1:91" ht="80.099999999999994" customHeight="1" x14ac:dyDescent="0.25">
      <c r="A21" s="28">
        <f>A20+1</f>
        <v>17</v>
      </c>
      <c r="B21" s="9">
        <v>1</v>
      </c>
      <c r="C21" s="6" t="s">
        <v>103</v>
      </c>
      <c r="D21" s="13" t="s">
        <v>1</v>
      </c>
      <c r="E21" s="11" t="s">
        <v>1</v>
      </c>
      <c r="F21" s="11" t="s">
        <v>2116</v>
      </c>
      <c r="G21" s="11" t="s">
        <v>38</v>
      </c>
      <c r="H21" s="11" t="s">
        <v>2117</v>
      </c>
      <c r="I21" s="11" t="s">
        <v>2118</v>
      </c>
      <c r="J21" s="9">
        <v>3448238531</v>
      </c>
      <c r="K21" s="11" t="s">
        <v>2116</v>
      </c>
      <c r="L21" s="6">
        <v>29.546834</v>
      </c>
      <c r="M21" s="6">
        <v>65.711661000000007</v>
      </c>
      <c r="N21" s="6">
        <v>14</v>
      </c>
      <c r="O21" s="28">
        <v>477040</v>
      </c>
      <c r="P21" s="28" t="s">
        <v>1494</v>
      </c>
      <c r="Q21" s="6" t="s">
        <v>1469</v>
      </c>
      <c r="R21" s="6" t="s">
        <v>1470</v>
      </c>
      <c r="S21" s="28">
        <v>477040</v>
      </c>
      <c r="T21" s="11">
        <v>44410</v>
      </c>
      <c r="U21" s="28">
        <v>357780</v>
      </c>
      <c r="V21" s="5" t="s">
        <v>107</v>
      </c>
      <c r="W21" s="28" t="s">
        <v>1466</v>
      </c>
    </row>
    <row r="22" spans="1:91" ht="80.099999999999994" customHeight="1" x14ac:dyDescent="0.25">
      <c r="A22" s="28">
        <f>A21+1</f>
        <v>18</v>
      </c>
      <c r="B22" s="9">
        <v>2</v>
      </c>
      <c r="C22" s="6" t="s">
        <v>103</v>
      </c>
      <c r="D22" s="13" t="s">
        <v>1</v>
      </c>
      <c r="E22" s="11" t="s">
        <v>1</v>
      </c>
      <c r="F22" s="11" t="s">
        <v>2391</v>
      </c>
      <c r="G22" s="11" t="s">
        <v>38</v>
      </c>
      <c r="H22" s="9" t="s">
        <v>39</v>
      </c>
      <c r="I22" s="9" t="s">
        <v>40</v>
      </c>
      <c r="J22" s="9">
        <v>3448020820</v>
      </c>
      <c r="K22" s="11" t="s">
        <v>2391</v>
      </c>
      <c r="L22" s="6">
        <v>29.3854215</v>
      </c>
      <c r="M22" s="6">
        <v>65.493881900000005</v>
      </c>
      <c r="N22" s="6">
        <v>16</v>
      </c>
      <c r="O22" s="28">
        <v>477040</v>
      </c>
      <c r="P22" s="28" t="s">
        <v>1494</v>
      </c>
      <c r="Q22" s="6" t="s">
        <v>1469</v>
      </c>
      <c r="R22" s="6" t="s">
        <v>1470</v>
      </c>
      <c r="S22" s="28">
        <v>477040</v>
      </c>
      <c r="T22" s="11">
        <v>44410</v>
      </c>
      <c r="U22" s="28">
        <v>357780</v>
      </c>
      <c r="V22" s="5" t="s">
        <v>107</v>
      </c>
      <c r="W22" s="28" t="s">
        <v>1466</v>
      </c>
    </row>
    <row r="23" spans="1:91" ht="80.099999999999994" customHeight="1" x14ac:dyDescent="0.25">
      <c r="A23" s="28">
        <f>A22+1</f>
        <v>19</v>
      </c>
      <c r="B23" s="28">
        <v>1</v>
      </c>
      <c r="C23" s="11" t="s">
        <v>216</v>
      </c>
      <c r="D23" s="10" t="s">
        <v>232</v>
      </c>
      <c r="E23" s="28" t="s">
        <v>232</v>
      </c>
      <c r="F23" s="9" t="s">
        <v>2094</v>
      </c>
      <c r="G23" s="9" t="s">
        <v>2094</v>
      </c>
      <c r="H23" s="11" t="s">
        <v>1217</v>
      </c>
      <c r="I23" s="9" t="s">
        <v>2092</v>
      </c>
      <c r="J23" s="28" t="s">
        <v>2093</v>
      </c>
      <c r="K23" s="9" t="s">
        <v>2094</v>
      </c>
      <c r="L23" s="6">
        <v>28.7971875</v>
      </c>
      <c r="M23" s="6">
        <v>65.621089999999995</v>
      </c>
      <c r="N23" s="28">
        <v>14</v>
      </c>
      <c r="O23" s="28">
        <v>477040</v>
      </c>
      <c r="P23" s="28" t="s">
        <v>1464</v>
      </c>
      <c r="Q23" s="11" t="s">
        <v>1501</v>
      </c>
      <c r="R23" s="11" t="s">
        <v>1502</v>
      </c>
      <c r="S23" s="28">
        <v>477040</v>
      </c>
      <c r="T23" s="34">
        <v>44869</v>
      </c>
      <c r="U23" s="28">
        <v>357780</v>
      </c>
      <c r="V23" s="5" t="s">
        <v>239</v>
      </c>
      <c r="W23" s="28" t="s">
        <v>1466</v>
      </c>
    </row>
    <row r="24" spans="1:91" ht="80.099999999999994" customHeight="1" x14ac:dyDescent="0.25">
      <c r="A24" s="28">
        <f>A23+1</f>
        <v>20</v>
      </c>
      <c r="B24" s="9">
        <f>B23+1</f>
        <v>2</v>
      </c>
      <c r="C24" s="9" t="s">
        <v>216</v>
      </c>
      <c r="D24" s="10" t="s">
        <v>232</v>
      </c>
      <c r="E24" s="28" t="s">
        <v>232</v>
      </c>
      <c r="F24" s="9" t="s">
        <v>2094</v>
      </c>
      <c r="G24" s="9" t="s">
        <v>2094</v>
      </c>
      <c r="H24" s="9" t="s">
        <v>2095</v>
      </c>
      <c r="I24" s="9" t="s">
        <v>2096</v>
      </c>
      <c r="J24" s="9" t="s">
        <v>2097</v>
      </c>
      <c r="K24" s="9" t="s">
        <v>2094</v>
      </c>
      <c r="L24" s="9">
        <v>28.798929999999999</v>
      </c>
      <c r="M24" s="9">
        <v>65.642799999999994</v>
      </c>
      <c r="N24" s="9">
        <v>15</v>
      </c>
      <c r="O24" s="28">
        <v>477040</v>
      </c>
      <c r="P24" s="28" t="s">
        <v>1464</v>
      </c>
      <c r="Q24" s="11" t="s">
        <v>1501</v>
      </c>
      <c r="R24" s="11" t="s">
        <v>1502</v>
      </c>
      <c r="S24" s="28">
        <v>477040</v>
      </c>
      <c r="T24" s="34">
        <v>44869</v>
      </c>
      <c r="U24" s="28">
        <v>357780</v>
      </c>
      <c r="V24" s="5" t="s">
        <v>239</v>
      </c>
      <c r="W24" s="28" t="s">
        <v>1466</v>
      </c>
    </row>
    <row r="25" spans="1:91" ht="80.099999999999994" customHeight="1" x14ac:dyDescent="0.25">
      <c r="A25" s="28">
        <f t="shared" ref="A25:B27" si="2">A24+1</f>
        <v>21</v>
      </c>
      <c r="B25" s="9">
        <f t="shared" si="2"/>
        <v>3</v>
      </c>
      <c r="C25" s="11" t="s">
        <v>216</v>
      </c>
      <c r="D25" s="10" t="s">
        <v>232</v>
      </c>
      <c r="E25" s="28" t="s">
        <v>232</v>
      </c>
      <c r="F25" s="9" t="s">
        <v>2101</v>
      </c>
      <c r="G25" s="9" t="s">
        <v>2094</v>
      </c>
      <c r="H25" s="9" t="s">
        <v>2098</v>
      </c>
      <c r="I25" s="9" t="s">
        <v>2099</v>
      </c>
      <c r="J25" s="9" t="s">
        <v>2100</v>
      </c>
      <c r="K25" s="9" t="s">
        <v>2101</v>
      </c>
      <c r="L25" s="9">
        <v>28.867719999999998</v>
      </c>
      <c r="M25" s="9">
        <v>65.650779999999997</v>
      </c>
      <c r="N25" s="9">
        <v>12</v>
      </c>
      <c r="O25" s="28">
        <v>477040</v>
      </c>
      <c r="P25" s="28" t="s">
        <v>1464</v>
      </c>
      <c r="Q25" s="11" t="s">
        <v>1501</v>
      </c>
      <c r="R25" s="11" t="s">
        <v>1502</v>
      </c>
      <c r="S25" s="28">
        <v>477040</v>
      </c>
      <c r="T25" s="34">
        <v>44869</v>
      </c>
      <c r="U25" s="28">
        <v>357780</v>
      </c>
      <c r="V25" s="5" t="s">
        <v>239</v>
      </c>
      <c r="W25" s="28" t="s">
        <v>1466</v>
      </c>
    </row>
    <row r="26" spans="1:91" ht="80.099999999999994" customHeight="1" x14ac:dyDescent="0.25">
      <c r="A26" s="28">
        <f t="shared" si="2"/>
        <v>22</v>
      </c>
      <c r="B26" s="9">
        <f t="shared" si="2"/>
        <v>4</v>
      </c>
      <c r="C26" s="9" t="s">
        <v>216</v>
      </c>
      <c r="D26" s="10" t="s">
        <v>232</v>
      </c>
      <c r="E26" s="28" t="s">
        <v>232</v>
      </c>
      <c r="F26" s="9" t="s">
        <v>2381</v>
      </c>
      <c r="G26" s="9" t="s">
        <v>2094</v>
      </c>
      <c r="H26" s="9" t="s">
        <v>1498</v>
      </c>
      <c r="I26" s="9" t="s">
        <v>2102</v>
      </c>
      <c r="J26" s="9" t="s">
        <v>2103</v>
      </c>
      <c r="K26" s="9" t="s">
        <v>2381</v>
      </c>
      <c r="L26" s="9">
        <v>28.820460000000001</v>
      </c>
      <c r="M26" s="9">
        <v>65.639160000000004</v>
      </c>
      <c r="N26" s="9">
        <v>10</v>
      </c>
      <c r="O26" s="28">
        <v>477040</v>
      </c>
      <c r="P26" s="28" t="s">
        <v>1464</v>
      </c>
      <c r="Q26" s="11" t="s">
        <v>1501</v>
      </c>
      <c r="R26" s="11" t="s">
        <v>1502</v>
      </c>
      <c r="S26" s="28">
        <v>477040</v>
      </c>
      <c r="T26" s="34">
        <v>44869</v>
      </c>
      <c r="U26" s="28">
        <v>357780</v>
      </c>
      <c r="V26" s="5" t="s">
        <v>239</v>
      </c>
      <c r="W26" s="28" t="s">
        <v>1466</v>
      </c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</row>
    <row r="27" spans="1:91" ht="80.099999999999994" customHeight="1" x14ac:dyDescent="0.25">
      <c r="A27" s="28">
        <f t="shared" si="2"/>
        <v>23</v>
      </c>
      <c r="B27" s="9">
        <f t="shared" si="2"/>
        <v>5</v>
      </c>
      <c r="C27" s="11" t="s">
        <v>216</v>
      </c>
      <c r="D27" s="10" t="s">
        <v>232</v>
      </c>
      <c r="E27" s="28" t="s">
        <v>232</v>
      </c>
      <c r="F27" s="9" t="s">
        <v>2108</v>
      </c>
      <c r="G27" s="9" t="s">
        <v>2104</v>
      </c>
      <c r="H27" s="9" t="s">
        <v>2105</v>
      </c>
      <c r="I27" s="9" t="s">
        <v>2106</v>
      </c>
      <c r="J27" s="9" t="s">
        <v>2107</v>
      </c>
      <c r="K27" s="9" t="s">
        <v>2108</v>
      </c>
      <c r="L27" s="9">
        <v>28.7774</v>
      </c>
      <c r="M27" s="9">
        <v>65.721860000000007</v>
      </c>
      <c r="N27" s="9">
        <v>5</v>
      </c>
      <c r="O27" s="28">
        <v>477040</v>
      </c>
      <c r="P27" s="28" t="s">
        <v>1464</v>
      </c>
      <c r="Q27" s="11" t="s">
        <v>1501</v>
      </c>
      <c r="R27" s="11" t="s">
        <v>1502</v>
      </c>
      <c r="S27" s="28">
        <v>477040</v>
      </c>
      <c r="T27" s="34">
        <v>44869</v>
      </c>
      <c r="U27" s="28">
        <v>357780</v>
      </c>
      <c r="V27" s="5" t="s">
        <v>239</v>
      </c>
      <c r="W27" s="28" t="s">
        <v>1466</v>
      </c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</row>
    <row r="28" spans="1:91" s="7" customFormat="1" ht="80.099999999999994" customHeight="1" x14ac:dyDescent="0.25">
      <c r="A28" s="14">
        <f>A27+1</f>
        <v>24</v>
      </c>
      <c r="B28" s="6">
        <v>1</v>
      </c>
      <c r="C28" s="6" t="s">
        <v>3797</v>
      </c>
      <c r="D28" s="5" t="s">
        <v>232</v>
      </c>
      <c r="E28" s="6" t="s">
        <v>232</v>
      </c>
      <c r="F28" s="6" t="s">
        <v>3798</v>
      </c>
      <c r="G28" s="6" t="s">
        <v>3799</v>
      </c>
      <c r="H28" s="6" t="s">
        <v>3800</v>
      </c>
      <c r="I28" s="6" t="s">
        <v>3801</v>
      </c>
      <c r="J28" s="6" t="s">
        <v>3802</v>
      </c>
      <c r="K28" s="6" t="s">
        <v>3798</v>
      </c>
      <c r="L28" s="6">
        <v>28.653189999999999</v>
      </c>
      <c r="M28" s="6">
        <v>65.406250999999997</v>
      </c>
      <c r="N28" s="6">
        <v>14</v>
      </c>
      <c r="O28" s="6">
        <v>477040</v>
      </c>
      <c r="P28" s="6" t="s">
        <v>1701</v>
      </c>
      <c r="Q28" s="6" t="s">
        <v>3803</v>
      </c>
      <c r="R28" s="6" t="s">
        <v>3804</v>
      </c>
      <c r="S28" s="6">
        <v>477040</v>
      </c>
      <c r="T28" s="6" t="s">
        <v>1275</v>
      </c>
      <c r="U28" s="6">
        <v>357780</v>
      </c>
      <c r="V28" s="5" t="s">
        <v>107</v>
      </c>
      <c r="W28" s="5" t="s">
        <v>1466</v>
      </c>
      <c r="X28" s="15"/>
      <c r="Y28" s="15"/>
      <c r="Z28" s="16"/>
      <c r="AA28" s="22"/>
      <c r="AB28" s="22"/>
      <c r="AC28" s="31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</row>
    <row r="29" spans="1:91" ht="80.099999999999994" customHeight="1" x14ac:dyDescent="0.25">
      <c r="A29" s="14">
        <f>A28+1</f>
        <v>25</v>
      </c>
      <c r="B29" s="6">
        <v>2</v>
      </c>
      <c r="C29" s="6" t="s">
        <v>3797</v>
      </c>
      <c r="D29" s="5" t="s">
        <v>232</v>
      </c>
      <c r="E29" s="6" t="s">
        <v>232</v>
      </c>
      <c r="F29" s="6" t="s">
        <v>1497</v>
      </c>
      <c r="G29" s="6" t="s">
        <v>232</v>
      </c>
      <c r="H29" s="9" t="s">
        <v>3805</v>
      </c>
      <c r="I29" s="6" t="s">
        <v>3806</v>
      </c>
      <c r="J29" s="6" t="s">
        <v>3802</v>
      </c>
      <c r="K29" s="6" t="s">
        <v>1497</v>
      </c>
      <c r="L29" s="6">
        <v>29.080648</v>
      </c>
      <c r="M29" s="9">
        <v>65.748267999999996</v>
      </c>
      <c r="N29" s="9">
        <v>16</v>
      </c>
      <c r="O29" s="6">
        <v>477040</v>
      </c>
      <c r="P29" s="6" t="s">
        <v>1701</v>
      </c>
      <c r="Q29" s="6" t="s">
        <v>3803</v>
      </c>
      <c r="R29" s="6" t="s">
        <v>3804</v>
      </c>
      <c r="S29" s="6">
        <v>477040</v>
      </c>
      <c r="T29" s="6" t="s">
        <v>1275</v>
      </c>
      <c r="U29" s="6">
        <v>357780</v>
      </c>
      <c r="V29" s="5" t="s">
        <v>107</v>
      </c>
      <c r="W29" s="5" t="s">
        <v>1466</v>
      </c>
      <c r="X29" s="15"/>
      <c r="Y29" s="15"/>
      <c r="Z29" s="16"/>
      <c r="AA29" s="22"/>
      <c r="AB29" s="22"/>
      <c r="AC29" s="31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</row>
    <row r="30" spans="1:91" s="2" customFormat="1" ht="80.099999999999994" customHeight="1" x14ac:dyDescent="0.25">
      <c r="A30" s="28">
        <f>A29+1</f>
        <v>26</v>
      </c>
      <c r="B30" s="9">
        <v>1</v>
      </c>
      <c r="C30" s="9" t="s">
        <v>3797</v>
      </c>
      <c r="D30" s="10" t="s">
        <v>250</v>
      </c>
      <c r="E30" s="9" t="s">
        <v>4818</v>
      </c>
      <c r="F30" s="9" t="s">
        <v>4825</v>
      </c>
      <c r="G30" s="9" t="s">
        <v>4826</v>
      </c>
      <c r="H30" s="9" t="s">
        <v>4827</v>
      </c>
      <c r="I30" s="28" t="s">
        <v>4828</v>
      </c>
      <c r="J30" s="28" t="s">
        <v>4829</v>
      </c>
      <c r="K30" s="28" t="s">
        <v>4825</v>
      </c>
      <c r="L30" s="28">
        <v>30.744509999999998</v>
      </c>
      <c r="M30" s="28">
        <v>66.662390000000002</v>
      </c>
      <c r="N30" s="28">
        <v>17</v>
      </c>
      <c r="O30" s="9">
        <v>477040</v>
      </c>
      <c r="P30" s="9" t="s">
        <v>1701</v>
      </c>
      <c r="Q30" s="34">
        <v>44317</v>
      </c>
      <c r="R30" s="34">
        <v>44471</v>
      </c>
      <c r="S30" s="9">
        <v>477040</v>
      </c>
      <c r="T30" s="28" t="s">
        <v>1581</v>
      </c>
      <c r="U30" s="28">
        <v>357780</v>
      </c>
      <c r="V30" s="5" t="s">
        <v>1465</v>
      </c>
      <c r="W30" s="10" t="s">
        <v>1466</v>
      </c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</row>
    <row r="31" spans="1:91" s="2" customFormat="1" ht="80.099999999999994" customHeight="1" x14ac:dyDescent="0.25">
      <c r="A31" s="28">
        <f t="shared" ref="A31:B35" si="3">A30+1</f>
        <v>27</v>
      </c>
      <c r="B31" s="9">
        <f t="shared" si="3"/>
        <v>2</v>
      </c>
      <c r="C31" s="9" t="s">
        <v>3797</v>
      </c>
      <c r="D31" s="10" t="s">
        <v>250</v>
      </c>
      <c r="E31" s="9" t="s">
        <v>4830</v>
      </c>
      <c r="F31" s="9" t="s">
        <v>4831</v>
      </c>
      <c r="G31" s="9" t="s">
        <v>4830</v>
      </c>
      <c r="H31" s="9" t="s">
        <v>153</v>
      </c>
      <c r="I31" s="28" t="s">
        <v>4832</v>
      </c>
      <c r="J31" s="28" t="s">
        <v>4833</v>
      </c>
      <c r="K31" s="28" t="s">
        <v>4831</v>
      </c>
      <c r="L31" s="28">
        <v>30.744489999999999</v>
      </c>
      <c r="M31" s="28">
        <v>66.739760000000004</v>
      </c>
      <c r="N31" s="28">
        <v>15</v>
      </c>
      <c r="O31" s="9">
        <v>477040</v>
      </c>
      <c r="P31" s="9" t="s">
        <v>1701</v>
      </c>
      <c r="Q31" s="34">
        <v>44317</v>
      </c>
      <c r="R31" s="34">
        <v>44471</v>
      </c>
      <c r="S31" s="9">
        <v>477040</v>
      </c>
      <c r="T31" s="28" t="s">
        <v>1581</v>
      </c>
      <c r="U31" s="28">
        <v>357780</v>
      </c>
      <c r="V31" s="5" t="s">
        <v>1465</v>
      </c>
      <c r="W31" s="10" t="s">
        <v>1466</v>
      </c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</row>
    <row r="32" spans="1:91" s="2" customFormat="1" ht="80.099999999999994" customHeight="1" x14ac:dyDescent="0.25">
      <c r="A32" s="28">
        <f t="shared" si="3"/>
        <v>28</v>
      </c>
      <c r="B32" s="9">
        <f t="shared" si="3"/>
        <v>3</v>
      </c>
      <c r="C32" s="9" t="s">
        <v>3797</v>
      </c>
      <c r="D32" s="10" t="s">
        <v>250</v>
      </c>
      <c r="E32" s="9" t="s">
        <v>4830</v>
      </c>
      <c r="F32" s="9" t="s">
        <v>4834</v>
      </c>
      <c r="G32" s="9" t="s">
        <v>4830</v>
      </c>
      <c r="H32" s="9" t="s">
        <v>619</v>
      </c>
      <c r="I32" s="28" t="s">
        <v>4835</v>
      </c>
      <c r="J32" s="28" t="s">
        <v>4836</v>
      </c>
      <c r="K32" s="28" t="s">
        <v>4834</v>
      </c>
      <c r="L32" s="28">
        <v>30.702850000000002</v>
      </c>
      <c r="M32" s="28">
        <v>66.724163000000004</v>
      </c>
      <c r="N32" s="28">
        <v>19</v>
      </c>
      <c r="O32" s="9">
        <v>477040</v>
      </c>
      <c r="P32" s="9" t="s">
        <v>1701</v>
      </c>
      <c r="Q32" s="34">
        <v>44317</v>
      </c>
      <c r="R32" s="34">
        <v>44471</v>
      </c>
      <c r="S32" s="9">
        <v>477040</v>
      </c>
      <c r="T32" s="28" t="s">
        <v>1581</v>
      </c>
      <c r="U32" s="28">
        <v>357780</v>
      </c>
      <c r="V32" s="5" t="s">
        <v>1465</v>
      </c>
      <c r="W32" s="10" t="s">
        <v>1466</v>
      </c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</row>
    <row r="33" spans="1:91" s="2" customFormat="1" ht="80.099999999999994" customHeight="1" x14ac:dyDescent="0.25">
      <c r="A33" s="28">
        <f t="shared" si="3"/>
        <v>29</v>
      </c>
      <c r="B33" s="9">
        <f t="shared" si="3"/>
        <v>4</v>
      </c>
      <c r="C33" s="9" t="s">
        <v>3797</v>
      </c>
      <c r="D33" s="10" t="s">
        <v>250</v>
      </c>
      <c r="E33" s="9" t="s">
        <v>4830</v>
      </c>
      <c r="F33" s="9" t="s">
        <v>4837</v>
      </c>
      <c r="G33" s="9" t="s">
        <v>4830</v>
      </c>
      <c r="H33" s="9" t="s">
        <v>3849</v>
      </c>
      <c r="I33" s="28" t="s">
        <v>4838</v>
      </c>
      <c r="J33" s="28" t="s">
        <v>4839</v>
      </c>
      <c r="K33" s="28" t="s">
        <v>4837</v>
      </c>
      <c r="L33" s="28">
        <v>30.688800000000001</v>
      </c>
      <c r="M33" s="28">
        <v>66.778809999999993</v>
      </c>
      <c r="N33" s="28">
        <v>20</v>
      </c>
      <c r="O33" s="9">
        <v>477040</v>
      </c>
      <c r="P33" s="9" t="s">
        <v>1701</v>
      </c>
      <c r="Q33" s="34">
        <v>44317</v>
      </c>
      <c r="R33" s="34">
        <v>44471</v>
      </c>
      <c r="S33" s="9">
        <v>477040</v>
      </c>
      <c r="T33" s="28" t="s">
        <v>1581</v>
      </c>
      <c r="U33" s="28">
        <v>357780</v>
      </c>
      <c r="V33" s="5" t="s">
        <v>1465</v>
      </c>
      <c r="W33" s="10" t="s">
        <v>1466</v>
      </c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</row>
    <row r="34" spans="1:91" s="2" customFormat="1" ht="80.099999999999994" customHeight="1" x14ac:dyDescent="0.25">
      <c r="A34" s="28">
        <f t="shared" si="3"/>
        <v>30</v>
      </c>
      <c r="B34" s="9">
        <f t="shared" si="3"/>
        <v>5</v>
      </c>
      <c r="C34" s="9" t="s">
        <v>3797</v>
      </c>
      <c r="D34" s="10" t="s">
        <v>250</v>
      </c>
      <c r="E34" s="9" t="s">
        <v>4840</v>
      </c>
      <c r="F34" s="9" t="s">
        <v>4841</v>
      </c>
      <c r="G34" s="9" t="s">
        <v>4840</v>
      </c>
      <c r="H34" s="9" t="s">
        <v>576</v>
      </c>
      <c r="I34" s="28" t="s">
        <v>4842</v>
      </c>
      <c r="J34" s="28" t="s">
        <v>4843</v>
      </c>
      <c r="K34" s="28" t="s">
        <v>4841</v>
      </c>
      <c r="L34" s="28">
        <v>30.701840000000001</v>
      </c>
      <c r="M34" s="28">
        <v>66.762860000000003</v>
      </c>
      <c r="N34" s="28">
        <v>25</v>
      </c>
      <c r="O34" s="9">
        <v>477040</v>
      </c>
      <c r="P34" s="9" t="s">
        <v>1701</v>
      </c>
      <c r="Q34" s="34">
        <v>44317</v>
      </c>
      <c r="R34" s="34">
        <v>44471</v>
      </c>
      <c r="S34" s="9">
        <v>477040</v>
      </c>
      <c r="T34" s="28" t="s">
        <v>1581</v>
      </c>
      <c r="U34" s="28">
        <v>357780</v>
      </c>
      <c r="V34" s="5" t="s">
        <v>1465</v>
      </c>
      <c r="W34" s="10" t="s">
        <v>1466</v>
      </c>
    </row>
    <row r="35" spans="1:91" s="2" customFormat="1" ht="80.099999999999994" customHeight="1" x14ac:dyDescent="0.25">
      <c r="A35" s="28">
        <f t="shared" si="3"/>
        <v>31</v>
      </c>
      <c r="B35" s="9">
        <f t="shared" si="3"/>
        <v>6</v>
      </c>
      <c r="C35" s="9" t="s">
        <v>3797</v>
      </c>
      <c r="D35" s="10" t="s">
        <v>250</v>
      </c>
      <c r="E35" s="28" t="s">
        <v>4844</v>
      </c>
      <c r="F35" s="9" t="s">
        <v>4846</v>
      </c>
      <c r="G35" s="9" t="s">
        <v>4846</v>
      </c>
      <c r="H35" s="9" t="s">
        <v>253</v>
      </c>
      <c r="I35" s="28" t="s">
        <v>4847</v>
      </c>
      <c r="J35" s="28" t="s">
        <v>4848</v>
      </c>
      <c r="K35" s="28" t="s">
        <v>4844</v>
      </c>
      <c r="L35" s="28">
        <v>30.71688</v>
      </c>
      <c r="M35" s="28">
        <v>66.74682</v>
      </c>
      <c r="N35" s="28">
        <v>16</v>
      </c>
      <c r="O35" s="9">
        <v>477040</v>
      </c>
      <c r="P35" s="9" t="s">
        <v>1701</v>
      </c>
      <c r="Q35" s="34">
        <v>44317</v>
      </c>
      <c r="R35" s="34">
        <v>44471</v>
      </c>
      <c r="S35" s="9">
        <v>477040</v>
      </c>
      <c r="T35" s="28" t="s">
        <v>1581</v>
      </c>
      <c r="U35" s="28">
        <v>357780</v>
      </c>
      <c r="V35" s="5" t="s">
        <v>1465</v>
      </c>
      <c r="W35" s="10" t="s">
        <v>1466</v>
      </c>
    </row>
    <row r="36" spans="1:91" ht="80.099999999999994" customHeight="1" x14ac:dyDescent="0.25">
      <c r="A36" s="28">
        <f>A35+1</f>
        <v>32</v>
      </c>
      <c r="B36" s="28">
        <v>1</v>
      </c>
      <c r="C36" s="28" t="s">
        <v>216</v>
      </c>
      <c r="D36" s="10" t="s">
        <v>250</v>
      </c>
      <c r="E36" s="28" t="s">
        <v>251</v>
      </c>
      <c r="F36" s="11" t="s">
        <v>3812</v>
      </c>
      <c r="G36" s="28" t="s">
        <v>272</v>
      </c>
      <c r="H36" s="28" t="s">
        <v>2822</v>
      </c>
      <c r="I36" s="28" t="s">
        <v>3813</v>
      </c>
      <c r="J36" s="28" t="s">
        <v>3814</v>
      </c>
      <c r="K36" s="11" t="s">
        <v>3812</v>
      </c>
      <c r="L36" s="28">
        <v>30.942173</v>
      </c>
      <c r="M36" s="28" t="s">
        <v>3816</v>
      </c>
      <c r="N36" s="28">
        <v>14</v>
      </c>
      <c r="O36" s="77">
        <v>477040</v>
      </c>
      <c r="P36" s="34">
        <v>44420</v>
      </c>
      <c r="Q36" s="34">
        <v>44510</v>
      </c>
      <c r="R36" s="11" t="s">
        <v>3818</v>
      </c>
      <c r="S36" s="28">
        <v>477040</v>
      </c>
      <c r="T36" s="34">
        <v>44682</v>
      </c>
      <c r="U36" s="77">
        <v>357780</v>
      </c>
      <c r="V36" s="13" t="s">
        <v>11</v>
      </c>
      <c r="W36" s="10" t="s">
        <v>3819</v>
      </c>
    </row>
    <row r="37" spans="1:91" ht="80.099999999999994" customHeight="1" x14ac:dyDescent="0.25">
      <c r="A37" s="28">
        <f>A36+1</f>
        <v>33</v>
      </c>
      <c r="B37" s="28">
        <v>2</v>
      </c>
      <c r="C37" s="28" t="s">
        <v>216</v>
      </c>
      <c r="D37" s="10" t="s">
        <v>250</v>
      </c>
      <c r="E37" s="28" t="s">
        <v>251</v>
      </c>
      <c r="F37" s="11" t="s">
        <v>3820</v>
      </c>
      <c r="G37" s="28" t="s">
        <v>272</v>
      </c>
      <c r="H37" s="28" t="s">
        <v>3821</v>
      </c>
      <c r="I37" s="28" t="s">
        <v>3822</v>
      </c>
      <c r="J37" s="28" t="s">
        <v>3823</v>
      </c>
      <c r="K37" s="11" t="s">
        <v>3820</v>
      </c>
      <c r="L37" s="28">
        <v>30.942789000000001</v>
      </c>
      <c r="M37" s="28" t="s">
        <v>3825</v>
      </c>
      <c r="N37" s="28">
        <v>17</v>
      </c>
      <c r="O37" s="77">
        <v>477040</v>
      </c>
      <c r="P37" s="34">
        <v>44420</v>
      </c>
      <c r="Q37" s="34">
        <v>44510</v>
      </c>
      <c r="R37" s="11" t="s">
        <v>3818</v>
      </c>
      <c r="S37" s="28">
        <v>477040</v>
      </c>
      <c r="T37" s="34">
        <v>44682</v>
      </c>
      <c r="U37" s="77">
        <v>357780</v>
      </c>
      <c r="V37" s="13" t="s">
        <v>11</v>
      </c>
      <c r="W37" s="10" t="s">
        <v>3819</v>
      </c>
    </row>
    <row r="38" spans="1:91" ht="80.099999999999994" customHeight="1" x14ac:dyDescent="0.25">
      <c r="A38" s="28">
        <f t="shared" ref="A38:A46" si="4">A37+1</f>
        <v>34</v>
      </c>
      <c r="B38" s="28">
        <v>3</v>
      </c>
      <c r="C38" s="28" t="s">
        <v>216</v>
      </c>
      <c r="D38" s="10" t="s">
        <v>250</v>
      </c>
      <c r="E38" s="28" t="s">
        <v>251</v>
      </c>
      <c r="F38" s="11" t="s">
        <v>3826</v>
      </c>
      <c r="G38" s="28" t="s">
        <v>272</v>
      </c>
      <c r="H38" s="28" t="s">
        <v>3827</v>
      </c>
      <c r="I38" s="28" t="s">
        <v>3828</v>
      </c>
      <c r="J38" s="28" t="s">
        <v>3829</v>
      </c>
      <c r="K38" s="11" t="s">
        <v>3826</v>
      </c>
      <c r="L38" s="28">
        <v>30.936955999999999</v>
      </c>
      <c r="M38" s="28" t="s">
        <v>3831</v>
      </c>
      <c r="N38" s="28">
        <v>15</v>
      </c>
      <c r="O38" s="77">
        <v>477040</v>
      </c>
      <c r="P38" s="34">
        <v>44420</v>
      </c>
      <c r="Q38" s="34">
        <v>44510</v>
      </c>
      <c r="R38" s="11" t="s">
        <v>3818</v>
      </c>
      <c r="S38" s="28">
        <v>477040</v>
      </c>
      <c r="T38" s="34">
        <v>44682</v>
      </c>
      <c r="U38" s="77">
        <v>357780</v>
      </c>
      <c r="V38" s="13" t="s">
        <v>11</v>
      </c>
      <c r="W38" s="10" t="s">
        <v>3819</v>
      </c>
    </row>
    <row r="39" spans="1:91" ht="80.099999999999994" customHeight="1" x14ac:dyDescent="0.25">
      <c r="A39" s="28">
        <f t="shared" si="4"/>
        <v>35</v>
      </c>
      <c r="B39" s="28">
        <v>4</v>
      </c>
      <c r="C39" s="28" t="s">
        <v>216</v>
      </c>
      <c r="D39" s="10" t="s">
        <v>250</v>
      </c>
      <c r="E39" s="28" t="s">
        <v>251</v>
      </c>
      <c r="F39" s="11" t="s">
        <v>3832</v>
      </c>
      <c r="G39" s="28" t="s">
        <v>272</v>
      </c>
      <c r="H39" s="28" t="s">
        <v>3833</v>
      </c>
      <c r="I39" s="28" t="s">
        <v>3834</v>
      </c>
      <c r="J39" s="28" t="s">
        <v>3835</v>
      </c>
      <c r="K39" s="11" t="s">
        <v>3832</v>
      </c>
      <c r="L39" s="28">
        <v>30.955985999999999</v>
      </c>
      <c r="M39" s="28" t="s">
        <v>3837</v>
      </c>
      <c r="N39" s="28">
        <v>17</v>
      </c>
      <c r="O39" s="77">
        <v>477040</v>
      </c>
      <c r="P39" s="34">
        <v>44420</v>
      </c>
      <c r="Q39" s="34">
        <v>44510</v>
      </c>
      <c r="R39" s="11" t="s">
        <v>3818</v>
      </c>
      <c r="S39" s="28">
        <v>467040</v>
      </c>
      <c r="T39" s="34">
        <v>44682</v>
      </c>
      <c r="U39" s="77">
        <v>357780</v>
      </c>
      <c r="V39" s="13" t="s">
        <v>11</v>
      </c>
      <c r="W39" s="10" t="s">
        <v>3819</v>
      </c>
    </row>
    <row r="40" spans="1:91" ht="80.099999999999994" customHeight="1" x14ac:dyDescent="0.25">
      <c r="A40" s="28">
        <f t="shared" si="4"/>
        <v>36</v>
      </c>
      <c r="B40" s="28">
        <v>5</v>
      </c>
      <c r="C40" s="28" t="s">
        <v>216</v>
      </c>
      <c r="D40" s="10" t="s">
        <v>250</v>
      </c>
      <c r="E40" s="28" t="s">
        <v>251</v>
      </c>
      <c r="F40" s="11" t="s">
        <v>3812</v>
      </c>
      <c r="G40" s="28" t="s">
        <v>272</v>
      </c>
      <c r="H40" s="28" t="s">
        <v>3838</v>
      </c>
      <c r="I40" s="28" t="s">
        <v>3839</v>
      </c>
      <c r="J40" s="28" t="s">
        <v>3840</v>
      </c>
      <c r="K40" s="11" t="s">
        <v>3812</v>
      </c>
      <c r="L40" s="28">
        <v>30.957460000000001</v>
      </c>
      <c r="M40" s="28" t="s">
        <v>3842</v>
      </c>
      <c r="N40" s="28">
        <v>13</v>
      </c>
      <c r="O40" s="77">
        <v>477040</v>
      </c>
      <c r="P40" s="34">
        <v>44420</v>
      </c>
      <c r="Q40" s="34">
        <v>44510</v>
      </c>
      <c r="R40" s="11" t="s">
        <v>3818</v>
      </c>
      <c r="S40" s="28">
        <v>477040</v>
      </c>
      <c r="T40" s="34">
        <v>44682</v>
      </c>
      <c r="U40" s="77">
        <v>357780</v>
      </c>
      <c r="V40" s="13" t="s">
        <v>11</v>
      </c>
      <c r="W40" s="10" t="s">
        <v>3819</v>
      </c>
    </row>
    <row r="41" spans="1:91" ht="80.099999999999994" customHeight="1" x14ac:dyDescent="0.25">
      <c r="A41" s="28">
        <f t="shared" si="4"/>
        <v>37</v>
      </c>
      <c r="B41" s="28">
        <v>6</v>
      </c>
      <c r="C41" s="28" t="s">
        <v>216</v>
      </c>
      <c r="D41" s="10" t="s">
        <v>250</v>
      </c>
      <c r="E41" s="28" t="s">
        <v>251</v>
      </c>
      <c r="F41" s="11" t="s">
        <v>3843</v>
      </c>
      <c r="G41" s="28" t="s">
        <v>272</v>
      </c>
      <c r="H41" s="28" t="s">
        <v>3844</v>
      </c>
      <c r="I41" s="28" t="s">
        <v>3845</v>
      </c>
      <c r="J41" s="28" t="s">
        <v>3846</v>
      </c>
      <c r="K41" s="11" t="s">
        <v>3843</v>
      </c>
      <c r="L41" s="28">
        <v>30.954847000000001</v>
      </c>
      <c r="M41" s="28" t="s">
        <v>3848</v>
      </c>
      <c r="N41" s="28">
        <v>14</v>
      </c>
      <c r="O41" s="77">
        <v>477040</v>
      </c>
      <c r="P41" s="34">
        <v>44420</v>
      </c>
      <c r="Q41" s="34">
        <v>44510</v>
      </c>
      <c r="R41" s="11" t="s">
        <v>3818</v>
      </c>
      <c r="S41" s="28">
        <v>477040</v>
      </c>
      <c r="T41" s="34">
        <v>44682</v>
      </c>
      <c r="U41" s="77">
        <v>357780</v>
      </c>
      <c r="V41" s="13" t="s">
        <v>11</v>
      </c>
      <c r="W41" s="10" t="s">
        <v>3819</v>
      </c>
    </row>
    <row r="42" spans="1:91" ht="80.099999999999994" customHeight="1" x14ac:dyDescent="0.25">
      <c r="A42" s="28">
        <f t="shared" si="4"/>
        <v>38</v>
      </c>
      <c r="B42" s="28">
        <v>7</v>
      </c>
      <c r="C42" s="28" t="s">
        <v>216</v>
      </c>
      <c r="D42" s="10" t="s">
        <v>250</v>
      </c>
      <c r="E42" s="28" t="s">
        <v>251</v>
      </c>
      <c r="F42" s="11" t="s">
        <v>3812</v>
      </c>
      <c r="G42" s="28" t="s">
        <v>272</v>
      </c>
      <c r="H42" s="28" t="s">
        <v>3849</v>
      </c>
      <c r="I42" s="28" t="s">
        <v>3850</v>
      </c>
      <c r="J42" s="14" t="s">
        <v>3851</v>
      </c>
      <c r="K42" s="11" t="s">
        <v>3812</v>
      </c>
      <c r="L42" s="28">
        <v>30.943693</v>
      </c>
      <c r="M42" s="28" t="s">
        <v>3853</v>
      </c>
      <c r="N42" s="28">
        <v>15</v>
      </c>
      <c r="O42" s="77">
        <v>477040</v>
      </c>
      <c r="P42" s="34">
        <v>44420</v>
      </c>
      <c r="Q42" s="34">
        <v>44510</v>
      </c>
      <c r="R42" s="11" t="s">
        <v>3818</v>
      </c>
      <c r="S42" s="28">
        <v>477040</v>
      </c>
      <c r="T42" s="34">
        <v>44682</v>
      </c>
      <c r="U42" s="77">
        <v>357780</v>
      </c>
      <c r="V42" s="13" t="s">
        <v>11</v>
      </c>
      <c r="W42" s="10" t="s">
        <v>3819</v>
      </c>
    </row>
    <row r="43" spans="1:91" ht="80.099999999999994" customHeight="1" x14ac:dyDescent="0.25">
      <c r="A43" s="28">
        <f t="shared" si="4"/>
        <v>39</v>
      </c>
      <c r="B43" s="28">
        <v>8</v>
      </c>
      <c r="C43" s="28" t="s">
        <v>216</v>
      </c>
      <c r="D43" s="10" t="s">
        <v>250</v>
      </c>
      <c r="E43" s="28" t="s">
        <v>251</v>
      </c>
      <c r="F43" s="11" t="s">
        <v>3820</v>
      </c>
      <c r="G43" s="28" t="s">
        <v>272</v>
      </c>
      <c r="H43" s="28" t="s">
        <v>3854</v>
      </c>
      <c r="I43" s="28" t="s">
        <v>3855</v>
      </c>
      <c r="J43" s="28" t="s">
        <v>3856</v>
      </c>
      <c r="K43" s="11" t="s">
        <v>3820</v>
      </c>
      <c r="L43" s="28">
        <v>30.945373</v>
      </c>
      <c r="M43" s="28" t="s">
        <v>3858</v>
      </c>
      <c r="N43" s="28">
        <v>16</v>
      </c>
      <c r="O43" s="77">
        <v>477040</v>
      </c>
      <c r="P43" s="34">
        <v>44420</v>
      </c>
      <c r="Q43" s="34">
        <v>44510</v>
      </c>
      <c r="R43" s="11" t="s">
        <v>3818</v>
      </c>
      <c r="S43" s="28">
        <v>477040</v>
      </c>
      <c r="T43" s="34">
        <v>44682</v>
      </c>
      <c r="U43" s="77">
        <v>357780</v>
      </c>
      <c r="V43" s="13" t="s">
        <v>11</v>
      </c>
      <c r="W43" s="10" t="s">
        <v>3819</v>
      </c>
    </row>
    <row r="44" spans="1:91" ht="80.099999999999994" customHeight="1" x14ac:dyDescent="0.25">
      <c r="A44" s="28">
        <f t="shared" si="4"/>
        <v>40</v>
      </c>
      <c r="B44" s="28">
        <v>9</v>
      </c>
      <c r="C44" s="28" t="s">
        <v>216</v>
      </c>
      <c r="D44" s="10" t="s">
        <v>250</v>
      </c>
      <c r="E44" s="28" t="s">
        <v>251</v>
      </c>
      <c r="F44" s="11" t="s">
        <v>3843</v>
      </c>
      <c r="G44" s="28" t="s">
        <v>272</v>
      </c>
      <c r="H44" s="28" t="s">
        <v>3545</v>
      </c>
      <c r="I44" s="28" t="s">
        <v>3859</v>
      </c>
      <c r="J44" s="28" t="s">
        <v>3860</v>
      </c>
      <c r="K44" s="11" t="s">
        <v>3843</v>
      </c>
      <c r="L44" s="28">
        <v>30.955963000000001</v>
      </c>
      <c r="M44" s="28" t="s">
        <v>3862</v>
      </c>
      <c r="N44" s="28">
        <v>10</v>
      </c>
      <c r="O44" s="77">
        <v>477040</v>
      </c>
      <c r="P44" s="34">
        <v>44420</v>
      </c>
      <c r="Q44" s="34">
        <v>44510</v>
      </c>
      <c r="R44" s="11" t="s">
        <v>3818</v>
      </c>
      <c r="S44" s="28">
        <v>467040</v>
      </c>
      <c r="T44" s="34">
        <v>44682</v>
      </c>
      <c r="U44" s="77">
        <v>357780</v>
      </c>
      <c r="V44" s="13" t="s">
        <v>11</v>
      </c>
      <c r="W44" s="10" t="s">
        <v>3819</v>
      </c>
    </row>
    <row r="45" spans="1:91" ht="80.099999999999994" customHeight="1" x14ac:dyDescent="0.25">
      <c r="A45" s="28">
        <f t="shared" si="4"/>
        <v>41</v>
      </c>
      <c r="B45" s="28">
        <v>10</v>
      </c>
      <c r="C45" s="28" t="s">
        <v>216</v>
      </c>
      <c r="D45" s="10" t="s">
        <v>250</v>
      </c>
      <c r="E45" s="28" t="s">
        <v>251</v>
      </c>
      <c r="F45" s="11" t="s">
        <v>3863</v>
      </c>
      <c r="G45" s="28" t="s">
        <v>272</v>
      </c>
      <c r="H45" s="28" t="s">
        <v>2490</v>
      </c>
      <c r="I45" s="28" t="s">
        <v>3864</v>
      </c>
      <c r="J45" s="28" t="s">
        <v>3865</v>
      </c>
      <c r="K45" s="11" t="s">
        <v>3863</v>
      </c>
      <c r="L45" s="28">
        <v>30.270897999999999</v>
      </c>
      <c r="M45" s="28" t="s">
        <v>3867</v>
      </c>
      <c r="N45" s="28">
        <v>14</v>
      </c>
      <c r="O45" s="77">
        <v>477040</v>
      </c>
      <c r="P45" s="34">
        <v>44420</v>
      </c>
      <c r="Q45" s="34">
        <v>44510</v>
      </c>
      <c r="R45" s="11" t="s">
        <v>3818</v>
      </c>
      <c r="S45" s="28">
        <v>467040</v>
      </c>
      <c r="T45" s="34">
        <v>44682</v>
      </c>
      <c r="U45" s="77">
        <v>357780</v>
      </c>
      <c r="V45" s="13" t="s">
        <v>11</v>
      </c>
      <c r="W45" s="10" t="s">
        <v>3819</v>
      </c>
    </row>
    <row r="46" spans="1:91" ht="80.099999999999994" customHeight="1" x14ac:dyDescent="0.25">
      <c r="A46" s="28">
        <f t="shared" si="4"/>
        <v>42</v>
      </c>
      <c r="B46" s="28">
        <v>11</v>
      </c>
      <c r="C46" s="28" t="s">
        <v>216</v>
      </c>
      <c r="D46" s="10" t="s">
        <v>250</v>
      </c>
      <c r="E46" s="28" t="s">
        <v>251</v>
      </c>
      <c r="F46" s="11" t="s">
        <v>3868</v>
      </c>
      <c r="G46" s="28" t="s">
        <v>272</v>
      </c>
      <c r="H46" s="28" t="s">
        <v>3869</v>
      </c>
      <c r="I46" s="28" t="s">
        <v>3870</v>
      </c>
      <c r="J46" s="28" t="s">
        <v>3871</v>
      </c>
      <c r="K46" s="11" t="s">
        <v>3868</v>
      </c>
      <c r="L46" s="6" t="s">
        <v>3872</v>
      </c>
      <c r="M46" s="6" t="s">
        <v>3873</v>
      </c>
      <c r="N46" s="28">
        <v>16</v>
      </c>
      <c r="O46" s="77">
        <v>477040</v>
      </c>
      <c r="P46" s="34">
        <v>44420</v>
      </c>
      <c r="Q46" s="34">
        <v>44510</v>
      </c>
      <c r="R46" s="11" t="s">
        <v>3818</v>
      </c>
      <c r="S46" s="28">
        <v>477040</v>
      </c>
      <c r="T46" s="34">
        <v>44682</v>
      </c>
      <c r="U46" s="77">
        <v>357780</v>
      </c>
      <c r="V46" s="13" t="s">
        <v>11</v>
      </c>
      <c r="W46" s="10" t="s">
        <v>3819</v>
      </c>
    </row>
    <row r="47" spans="1:91" s="82" customFormat="1" ht="80.099999999999994" customHeight="1" x14ac:dyDescent="0.2">
      <c r="A47" s="28">
        <f>A46+1</f>
        <v>43</v>
      </c>
      <c r="B47" s="9">
        <v>1</v>
      </c>
      <c r="C47" s="9" t="s">
        <v>1518</v>
      </c>
      <c r="D47" s="10" t="s">
        <v>7743</v>
      </c>
      <c r="E47" s="9" t="s">
        <v>3932</v>
      </c>
      <c r="F47" s="9" t="s">
        <v>7744</v>
      </c>
      <c r="G47" s="9" t="s">
        <v>7745</v>
      </c>
      <c r="H47" s="9" t="s">
        <v>2807</v>
      </c>
      <c r="I47" s="9" t="s">
        <v>7746</v>
      </c>
      <c r="J47" s="9">
        <v>3337866950</v>
      </c>
      <c r="K47" s="9" t="s">
        <v>7744</v>
      </c>
      <c r="L47" s="28">
        <v>30.611999999999998</v>
      </c>
      <c r="M47" s="28">
        <v>67.820599999999999</v>
      </c>
      <c r="N47" s="9">
        <v>14</v>
      </c>
      <c r="O47" s="28">
        <v>477040</v>
      </c>
      <c r="P47" s="28" t="s">
        <v>7802</v>
      </c>
      <c r="Q47" s="9" t="s">
        <v>7749</v>
      </c>
      <c r="R47" s="35">
        <v>44693</v>
      </c>
      <c r="S47" s="9">
        <v>477040</v>
      </c>
      <c r="T47" s="28" t="s">
        <v>7060</v>
      </c>
      <c r="U47" s="28">
        <v>357181</v>
      </c>
      <c r="V47" s="10" t="s">
        <v>239</v>
      </c>
      <c r="W47" s="10"/>
    </row>
    <row r="48" spans="1:91" ht="80.099999999999994" customHeight="1" x14ac:dyDescent="0.25">
      <c r="A48" s="28">
        <f>A47+1</f>
        <v>44</v>
      </c>
      <c r="B48" s="9">
        <f>1</f>
        <v>1</v>
      </c>
      <c r="C48" s="9" t="s">
        <v>216</v>
      </c>
      <c r="D48" s="10" t="s">
        <v>1519</v>
      </c>
      <c r="E48" s="9" t="s">
        <v>1553</v>
      </c>
      <c r="F48" s="9" t="s">
        <v>1553</v>
      </c>
      <c r="G48" s="9" t="s">
        <v>2142</v>
      </c>
      <c r="H48" s="9" t="s">
        <v>2143</v>
      </c>
      <c r="I48" s="9" t="s">
        <v>2144</v>
      </c>
      <c r="J48" s="9" t="s">
        <v>2145</v>
      </c>
      <c r="K48" s="9" t="s">
        <v>1553</v>
      </c>
      <c r="L48" s="9">
        <v>30.763086000000001</v>
      </c>
      <c r="M48" s="9">
        <v>67.147711000000001</v>
      </c>
      <c r="N48" s="9">
        <v>14</v>
      </c>
      <c r="O48" s="9">
        <v>477040</v>
      </c>
      <c r="P48" s="35">
        <v>44775</v>
      </c>
      <c r="Q48" s="35">
        <v>44569</v>
      </c>
      <c r="R48" s="35">
        <v>44602</v>
      </c>
      <c r="S48" s="9">
        <v>467040</v>
      </c>
      <c r="T48" s="35">
        <v>44693</v>
      </c>
      <c r="U48" s="9">
        <v>357780</v>
      </c>
      <c r="V48" s="5" t="s">
        <v>2311</v>
      </c>
      <c r="W48" s="9" t="s">
        <v>3319</v>
      </c>
    </row>
    <row r="49" spans="1:24" ht="80.099999999999994" customHeight="1" x14ac:dyDescent="0.25">
      <c r="A49" s="28">
        <f>A48+1</f>
        <v>45</v>
      </c>
      <c r="B49" s="9">
        <f>B48+1</f>
        <v>2</v>
      </c>
      <c r="C49" s="9" t="s">
        <v>216</v>
      </c>
      <c r="D49" s="10" t="s">
        <v>2120</v>
      </c>
      <c r="E49" s="9" t="s">
        <v>2121</v>
      </c>
      <c r="F49" s="9" t="s">
        <v>2122</v>
      </c>
      <c r="G49" s="9" t="s">
        <v>2123</v>
      </c>
      <c r="H49" s="28" t="s">
        <v>2124</v>
      </c>
      <c r="I49" s="9" t="s">
        <v>2125</v>
      </c>
      <c r="J49" s="9">
        <v>3150002394</v>
      </c>
      <c r="K49" s="9" t="s">
        <v>2126</v>
      </c>
      <c r="L49" s="28">
        <v>30.754145000000001</v>
      </c>
      <c r="M49" s="28">
        <v>67.152011299999998</v>
      </c>
      <c r="N49" s="9">
        <v>10</v>
      </c>
      <c r="O49" s="9">
        <v>477040</v>
      </c>
      <c r="P49" s="35">
        <v>44775</v>
      </c>
      <c r="Q49" s="35">
        <v>44569</v>
      </c>
      <c r="R49" s="35">
        <v>44601</v>
      </c>
      <c r="S49" s="9">
        <v>467040</v>
      </c>
      <c r="T49" s="35">
        <v>44693</v>
      </c>
      <c r="U49" s="9">
        <v>357780</v>
      </c>
      <c r="V49" s="5" t="s">
        <v>2311</v>
      </c>
      <c r="W49" s="9" t="s">
        <v>3319</v>
      </c>
    </row>
    <row r="50" spans="1:24" ht="80.099999999999994" customHeight="1" x14ac:dyDescent="0.25">
      <c r="A50" s="28">
        <f>A49+1</f>
        <v>46</v>
      </c>
      <c r="B50" s="9">
        <f t="shared" ref="B50:B56" si="5">B49+1</f>
        <v>3</v>
      </c>
      <c r="C50" s="9" t="s">
        <v>216</v>
      </c>
      <c r="D50" s="10" t="s">
        <v>2120</v>
      </c>
      <c r="E50" s="9" t="s">
        <v>1531</v>
      </c>
      <c r="F50" s="9" t="s">
        <v>2129</v>
      </c>
      <c r="G50" s="9" t="s">
        <v>2130</v>
      </c>
      <c r="H50" s="28" t="s">
        <v>2131</v>
      </c>
      <c r="I50" s="9" t="s">
        <v>2132</v>
      </c>
      <c r="J50" s="9">
        <v>3341832464</v>
      </c>
      <c r="K50" s="9" t="s">
        <v>1531</v>
      </c>
      <c r="L50" s="28">
        <v>30.751593</v>
      </c>
      <c r="M50" s="28" t="s">
        <v>7975</v>
      </c>
      <c r="N50" s="9">
        <v>12</v>
      </c>
      <c r="O50" s="9">
        <v>477040</v>
      </c>
      <c r="P50" s="35">
        <v>44775</v>
      </c>
      <c r="Q50" s="35">
        <v>44569</v>
      </c>
      <c r="R50" s="35">
        <v>44601</v>
      </c>
      <c r="S50" s="9">
        <v>467040</v>
      </c>
      <c r="T50" s="35">
        <v>44693</v>
      </c>
      <c r="U50" s="9">
        <v>357780</v>
      </c>
      <c r="V50" s="5" t="s">
        <v>2311</v>
      </c>
      <c r="W50" s="9" t="s">
        <v>3319</v>
      </c>
    </row>
    <row r="51" spans="1:24" ht="80.099999999999994" customHeight="1" x14ac:dyDescent="0.25">
      <c r="A51" s="28">
        <f t="shared" ref="A51:A56" si="6">A50+1</f>
        <v>47</v>
      </c>
      <c r="B51" s="9">
        <f t="shared" si="5"/>
        <v>4</v>
      </c>
      <c r="C51" s="9" t="s">
        <v>216</v>
      </c>
      <c r="D51" s="10" t="s">
        <v>2120</v>
      </c>
      <c r="E51" s="9" t="s">
        <v>2120</v>
      </c>
      <c r="F51" s="9" t="s">
        <v>2134</v>
      </c>
      <c r="G51" s="9" t="s">
        <v>1856</v>
      </c>
      <c r="H51" s="28" t="s">
        <v>2135</v>
      </c>
      <c r="I51" s="9" t="s">
        <v>2136</v>
      </c>
      <c r="J51" s="9">
        <v>3333728488</v>
      </c>
      <c r="K51" s="9" t="s">
        <v>1856</v>
      </c>
      <c r="L51" s="28">
        <v>30.754059999999999</v>
      </c>
      <c r="M51" s="28">
        <v>30.427569999999999</v>
      </c>
      <c r="N51" s="9">
        <v>17</v>
      </c>
      <c r="O51" s="9">
        <v>477040</v>
      </c>
      <c r="P51" s="35">
        <v>44775</v>
      </c>
      <c r="Q51" s="35">
        <v>44569</v>
      </c>
      <c r="R51" s="35">
        <v>44601</v>
      </c>
      <c r="S51" s="9">
        <v>467040</v>
      </c>
      <c r="T51" s="35">
        <v>44693</v>
      </c>
      <c r="U51" s="9">
        <v>357780</v>
      </c>
      <c r="V51" s="5" t="s">
        <v>2311</v>
      </c>
      <c r="W51" s="9" t="s">
        <v>3319</v>
      </c>
    </row>
    <row r="52" spans="1:24" ht="80.099999999999994" customHeight="1" x14ac:dyDescent="0.25">
      <c r="A52" s="28">
        <f t="shared" si="6"/>
        <v>48</v>
      </c>
      <c r="B52" s="9">
        <f t="shared" si="5"/>
        <v>5</v>
      </c>
      <c r="C52" s="9" t="s">
        <v>216</v>
      </c>
      <c r="D52" s="10" t="s">
        <v>2120</v>
      </c>
      <c r="E52" s="9" t="s">
        <v>2120</v>
      </c>
      <c r="F52" s="9" t="s">
        <v>2134</v>
      </c>
      <c r="G52" s="9" t="s">
        <v>1856</v>
      </c>
      <c r="H52" s="28" t="s">
        <v>2137</v>
      </c>
      <c r="I52" s="9" t="s">
        <v>2138</v>
      </c>
      <c r="J52" s="9">
        <v>3003902799</v>
      </c>
      <c r="K52" s="9" t="s">
        <v>1856</v>
      </c>
      <c r="L52" s="28">
        <v>30.815818</v>
      </c>
      <c r="M52" s="28">
        <v>67.304277999999996</v>
      </c>
      <c r="N52" s="9">
        <v>20</v>
      </c>
      <c r="O52" s="9">
        <v>477040</v>
      </c>
      <c r="P52" s="35">
        <v>44775</v>
      </c>
      <c r="Q52" s="35">
        <v>44569</v>
      </c>
      <c r="R52" s="35">
        <v>44601</v>
      </c>
      <c r="S52" s="9">
        <v>467040</v>
      </c>
      <c r="T52" s="35">
        <v>44693</v>
      </c>
      <c r="U52" s="9">
        <v>357780</v>
      </c>
      <c r="V52" s="5" t="s">
        <v>2311</v>
      </c>
      <c r="W52" s="9" t="s">
        <v>3319</v>
      </c>
    </row>
    <row r="53" spans="1:24" ht="80.099999999999994" customHeight="1" x14ac:dyDescent="0.25">
      <c r="A53" s="28">
        <f t="shared" si="6"/>
        <v>49</v>
      </c>
      <c r="B53" s="9">
        <f t="shared" si="5"/>
        <v>6</v>
      </c>
      <c r="C53" s="9" t="s">
        <v>216</v>
      </c>
      <c r="D53" s="10" t="s">
        <v>2120</v>
      </c>
      <c r="E53" s="9" t="s">
        <v>2139</v>
      </c>
      <c r="F53" s="9" t="s">
        <v>1520</v>
      </c>
      <c r="G53" s="9" t="s">
        <v>1926</v>
      </c>
      <c r="H53" s="28" t="s">
        <v>2312</v>
      </c>
      <c r="I53" s="9" t="s">
        <v>2313</v>
      </c>
      <c r="J53" s="9">
        <v>3108279406</v>
      </c>
      <c r="K53" s="9" t="s">
        <v>2141</v>
      </c>
      <c r="L53" s="28">
        <v>30.792017000000001</v>
      </c>
      <c r="M53" s="28">
        <v>67.235489999999999</v>
      </c>
      <c r="N53" s="9">
        <v>18</v>
      </c>
      <c r="O53" s="9">
        <v>477040</v>
      </c>
      <c r="P53" s="35">
        <v>44775</v>
      </c>
      <c r="Q53" s="35">
        <v>44569</v>
      </c>
      <c r="R53" s="35">
        <v>44601</v>
      </c>
      <c r="S53" s="9">
        <v>467040</v>
      </c>
      <c r="T53" s="35">
        <v>44693</v>
      </c>
      <c r="U53" s="9">
        <v>357780</v>
      </c>
      <c r="V53" s="5" t="s">
        <v>2311</v>
      </c>
      <c r="W53" s="9" t="s">
        <v>3319</v>
      </c>
    </row>
    <row r="54" spans="1:24" ht="80.099999999999994" customHeight="1" x14ac:dyDescent="0.25">
      <c r="A54" s="28">
        <f>A53+1</f>
        <v>50</v>
      </c>
      <c r="B54" s="9">
        <f t="shared" si="5"/>
        <v>7</v>
      </c>
      <c r="C54" s="9" t="s">
        <v>216</v>
      </c>
      <c r="D54" s="10" t="s">
        <v>1519</v>
      </c>
      <c r="E54" s="9" t="s">
        <v>2146</v>
      </c>
      <c r="F54" s="9" t="s">
        <v>2147</v>
      </c>
      <c r="G54" s="9" t="s">
        <v>2146</v>
      </c>
      <c r="H54" s="9" t="s">
        <v>1665</v>
      </c>
      <c r="I54" s="9" t="s">
        <v>2322</v>
      </c>
      <c r="J54" s="9">
        <v>3016554843</v>
      </c>
      <c r="K54" s="9" t="s">
        <v>2336</v>
      </c>
      <c r="L54" s="9">
        <v>30.256540000000001</v>
      </c>
      <c r="M54" s="9">
        <v>69.235489999999999</v>
      </c>
      <c r="N54" s="9">
        <v>13</v>
      </c>
      <c r="O54" s="9">
        <v>477040</v>
      </c>
      <c r="P54" s="35">
        <v>44775</v>
      </c>
      <c r="Q54" s="35">
        <v>44569</v>
      </c>
      <c r="R54" s="35">
        <v>44603</v>
      </c>
      <c r="S54" s="9">
        <v>467040</v>
      </c>
      <c r="T54" s="35">
        <v>44693</v>
      </c>
      <c r="U54" s="9">
        <v>357780</v>
      </c>
      <c r="V54" s="5" t="s">
        <v>2311</v>
      </c>
      <c r="W54" s="9" t="s">
        <v>3319</v>
      </c>
    </row>
    <row r="55" spans="1:24" ht="80.099999999999994" customHeight="1" x14ac:dyDescent="0.25">
      <c r="A55" s="28">
        <f t="shared" si="6"/>
        <v>51</v>
      </c>
      <c r="B55" s="9">
        <f t="shared" si="5"/>
        <v>8</v>
      </c>
      <c r="C55" s="9" t="s">
        <v>216</v>
      </c>
      <c r="D55" s="10" t="s">
        <v>1519</v>
      </c>
      <c r="E55" s="9" t="s">
        <v>2148</v>
      </c>
      <c r="F55" s="9" t="s">
        <v>2149</v>
      </c>
      <c r="G55" s="9" t="s">
        <v>1519</v>
      </c>
      <c r="H55" s="9" t="s">
        <v>2150</v>
      </c>
      <c r="I55" s="9" t="s">
        <v>2151</v>
      </c>
      <c r="J55" s="9" t="s">
        <v>2152</v>
      </c>
      <c r="K55" s="9" t="s">
        <v>2337</v>
      </c>
      <c r="L55" s="9">
        <v>30.760791999999999</v>
      </c>
      <c r="M55" s="9">
        <v>67.087553999999997</v>
      </c>
      <c r="N55" s="9">
        <v>10</v>
      </c>
      <c r="O55" s="9">
        <v>477040</v>
      </c>
      <c r="P55" s="35">
        <v>44775</v>
      </c>
      <c r="Q55" s="35">
        <v>44569</v>
      </c>
      <c r="R55" s="35">
        <v>44604</v>
      </c>
      <c r="S55" s="9">
        <v>467040</v>
      </c>
      <c r="T55" s="35">
        <v>44693</v>
      </c>
      <c r="U55" s="9">
        <v>357780</v>
      </c>
      <c r="V55" s="5" t="s">
        <v>2311</v>
      </c>
      <c r="W55" s="9" t="s">
        <v>3319</v>
      </c>
    </row>
    <row r="56" spans="1:24" ht="80.099999999999994" customHeight="1" x14ac:dyDescent="0.25">
      <c r="A56" s="28">
        <f t="shared" si="6"/>
        <v>52</v>
      </c>
      <c r="B56" s="9">
        <f t="shared" si="5"/>
        <v>9</v>
      </c>
      <c r="C56" s="9" t="s">
        <v>216</v>
      </c>
      <c r="D56" s="10" t="s">
        <v>1519</v>
      </c>
      <c r="E56" s="9" t="s">
        <v>2153</v>
      </c>
      <c r="F56" s="9" t="s">
        <v>2154</v>
      </c>
      <c r="G56" s="9" t="s">
        <v>1519</v>
      </c>
      <c r="H56" s="9" t="s">
        <v>2155</v>
      </c>
      <c r="I56" s="9" t="s">
        <v>2156</v>
      </c>
      <c r="J56" s="9" t="s">
        <v>2157</v>
      </c>
      <c r="K56" s="9" t="s">
        <v>2335</v>
      </c>
      <c r="L56" s="9">
        <v>30.168793000000001</v>
      </c>
      <c r="M56" s="9">
        <v>67.080774000000005</v>
      </c>
      <c r="N56" s="9">
        <v>12</v>
      </c>
      <c r="O56" s="9">
        <v>477040</v>
      </c>
      <c r="P56" s="35">
        <v>44775</v>
      </c>
      <c r="Q56" s="35">
        <v>44569</v>
      </c>
      <c r="R56" s="35">
        <v>44605</v>
      </c>
      <c r="S56" s="9">
        <v>467040</v>
      </c>
      <c r="T56" s="35">
        <v>44693</v>
      </c>
      <c r="U56" s="9">
        <v>357780</v>
      </c>
      <c r="V56" s="5" t="s">
        <v>2311</v>
      </c>
      <c r="W56" s="9" t="s">
        <v>3319</v>
      </c>
    </row>
    <row r="57" spans="1:24" ht="80.099999999999994" customHeight="1" x14ac:dyDescent="0.25">
      <c r="A57" s="28">
        <f>A56+1</f>
        <v>53</v>
      </c>
      <c r="B57" s="9">
        <v>1</v>
      </c>
      <c r="C57" s="9" t="s">
        <v>103</v>
      </c>
      <c r="D57" s="10" t="s">
        <v>1915</v>
      </c>
      <c r="E57" s="9" t="s">
        <v>1916</v>
      </c>
      <c r="F57" s="9" t="s">
        <v>3299</v>
      </c>
      <c r="G57" s="9" t="s">
        <v>3307</v>
      </c>
      <c r="H57" s="9" t="s">
        <v>3301</v>
      </c>
      <c r="I57" s="9" t="s">
        <v>3302</v>
      </c>
      <c r="J57" s="9">
        <v>3254847854</v>
      </c>
      <c r="K57" s="9" t="s">
        <v>3299</v>
      </c>
      <c r="L57" s="9">
        <v>30.245000000000001</v>
      </c>
      <c r="M57" s="9">
        <v>68.272739999999999</v>
      </c>
      <c r="N57" s="9">
        <v>65</v>
      </c>
      <c r="O57" s="9">
        <v>477040</v>
      </c>
      <c r="P57" s="35">
        <v>44411</v>
      </c>
      <c r="Q57" s="9" t="s">
        <v>3303</v>
      </c>
      <c r="R57" s="35">
        <v>44442</v>
      </c>
      <c r="S57" s="9">
        <v>467040</v>
      </c>
      <c r="T57" s="9" t="s">
        <v>3304</v>
      </c>
      <c r="U57" s="9">
        <v>357780</v>
      </c>
      <c r="V57" s="5" t="s">
        <v>2311</v>
      </c>
      <c r="W57" s="9" t="s">
        <v>3305</v>
      </c>
    </row>
    <row r="58" spans="1:24" ht="80.099999999999994" customHeight="1" x14ac:dyDescent="0.25">
      <c r="A58" s="28">
        <f>A57+1</f>
        <v>54</v>
      </c>
      <c r="B58" s="9">
        <v>2</v>
      </c>
      <c r="C58" s="9" t="s">
        <v>103</v>
      </c>
      <c r="D58" s="10" t="s">
        <v>1915</v>
      </c>
      <c r="E58" s="9" t="s">
        <v>1916</v>
      </c>
      <c r="F58" s="9" t="s">
        <v>1917</v>
      </c>
      <c r="G58" s="9" t="s">
        <v>1917</v>
      </c>
      <c r="H58" s="9" t="s">
        <v>1110</v>
      </c>
      <c r="I58" s="9" t="s">
        <v>3306</v>
      </c>
      <c r="J58" s="9" t="s">
        <v>835</v>
      </c>
      <c r="K58" s="9" t="s">
        <v>1917</v>
      </c>
      <c r="L58" s="9">
        <v>30.186489999999999</v>
      </c>
      <c r="M58" s="9">
        <v>68.316659999999999</v>
      </c>
      <c r="N58" s="9">
        <v>55</v>
      </c>
      <c r="O58" s="9">
        <v>477040</v>
      </c>
      <c r="P58" s="35">
        <v>44411</v>
      </c>
      <c r="Q58" s="9" t="s">
        <v>3303</v>
      </c>
      <c r="R58" s="35">
        <v>44442</v>
      </c>
      <c r="S58" s="9">
        <v>467040</v>
      </c>
      <c r="T58" s="9" t="s">
        <v>3304</v>
      </c>
      <c r="U58" s="9">
        <v>357780</v>
      </c>
      <c r="V58" s="5" t="s">
        <v>2311</v>
      </c>
      <c r="W58" s="9" t="s">
        <v>3305</v>
      </c>
    </row>
    <row r="59" spans="1:24" ht="80.099999999999994" customHeight="1" x14ac:dyDescent="0.25">
      <c r="A59" s="28">
        <f>A58+1</f>
        <v>55</v>
      </c>
      <c r="B59" s="9">
        <v>1</v>
      </c>
      <c r="C59" s="9" t="s">
        <v>7698</v>
      </c>
      <c r="D59" s="10" t="s">
        <v>1915</v>
      </c>
      <c r="E59" s="9" t="s">
        <v>1916</v>
      </c>
      <c r="F59" s="9" t="s">
        <v>7750</v>
      </c>
      <c r="G59" s="9" t="s">
        <v>7710</v>
      </c>
      <c r="H59" s="9" t="s">
        <v>7751</v>
      </c>
      <c r="I59" s="9" t="s">
        <v>7752</v>
      </c>
      <c r="J59" s="28">
        <v>3337898466</v>
      </c>
      <c r="K59" s="9" t="s">
        <v>7750</v>
      </c>
      <c r="L59" s="142" t="s">
        <v>7803</v>
      </c>
      <c r="M59" s="142" t="s">
        <v>7804</v>
      </c>
      <c r="N59" s="9">
        <v>15</v>
      </c>
      <c r="O59" s="9">
        <v>477040</v>
      </c>
      <c r="P59" s="9" t="s">
        <v>7753</v>
      </c>
      <c r="Q59" s="9" t="s">
        <v>1464</v>
      </c>
      <c r="R59" s="9" t="s">
        <v>4907</v>
      </c>
      <c r="S59" s="9">
        <v>477040</v>
      </c>
      <c r="T59" s="35">
        <v>44732</v>
      </c>
      <c r="U59" s="9">
        <v>357780</v>
      </c>
      <c r="V59" s="10" t="s">
        <v>117</v>
      </c>
      <c r="W59" s="9"/>
      <c r="X59" s="2"/>
    </row>
    <row r="60" spans="1:24" ht="80.099999999999994" customHeight="1" x14ac:dyDescent="0.25">
      <c r="A60" s="28">
        <f>A59+1</f>
        <v>56</v>
      </c>
      <c r="B60" s="9">
        <v>2</v>
      </c>
      <c r="C60" s="9" t="s">
        <v>7698</v>
      </c>
      <c r="D60" s="10" t="s">
        <v>1915</v>
      </c>
      <c r="E60" s="9" t="s">
        <v>1916</v>
      </c>
      <c r="F60" s="9" t="s">
        <v>7755</v>
      </c>
      <c r="G60" s="9" t="s">
        <v>7700</v>
      </c>
      <c r="H60" s="9" t="s">
        <v>3545</v>
      </c>
      <c r="I60" s="9" t="s">
        <v>7756</v>
      </c>
      <c r="J60" s="28">
        <v>3317259733</v>
      </c>
      <c r="K60" s="9" t="s">
        <v>7755</v>
      </c>
      <c r="L60" s="142" t="s">
        <v>7805</v>
      </c>
      <c r="M60" s="142">
        <v>68.837463999999997</v>
      </c>
      <c r="N60" s="9">
        <v>18</v>
      </c>
      <c r="O60" s="9">
        <v>477040</v>
      </c>
      <c r="P60" s="9" t="s">
        <v>7753</v>
      </c>
      <c r="Q60" s="9" t="s">
        <v>1464</v>
      </c>
      <c r="R60" s="9" t="s">
        <v>4907</v>
      </c>
      <c r="S60" s="9">
        <v>477040</v>
      </c>
      <c r="T60" s="35">
        <v>44732</v>
      </c>
      <c r="U60" s="9">
        <v>357780</v>
      </c>
      <c r="V60" s="10" t="s">
        <v>117</v>
      </c>
      <c r="W60" s="9"/>
      <c r="X60" s="2"/>
    </row>
    <row r="61" spans="1:24" ht="80.099999999999994" customHeight="1" x14ac:dyDescent="0.25">
      <c r="A61" s="28">
        <f>A60+1</f>
        <v>57</v>
      </c>
      <c r="B61" s="9">
        <v>3</v>
      </c>
      <c r="C61" s="9" t="s">
        <v>7698</v>
      </c>
      <c r="D61" s="10" t="s">
        <v>1915</v>
      </c>
      <c r="E61" s="9" t="s">
        <v>1916</v>
      </c>
      <c r="F61" s="9" t="s">
        <v>7757</v>
      </c>
      <c r="G61" s="9" t="s">
        <v>7700</v>
      </c>
      <c r="H61" s="9" t="s">
        <v>1304</v>
      </c>
      <c r="I61" s="9" t="s">
        <v>7758</v>
      </c>
      <c r="J61" s="28">
        <v>3446172554</v>
      </c>
      <c r="K61" s="9" t="s">
        <v>7757</v>
      </c>
      <c r="L61" s="142" t="s">
        <v>7806</v>
      </c>
      <c r="M61" s="142" t="s">
        <v>7807</v>
      </c>
      <c r="N61" s="9">
        <v>21</v>
      </c>
      <c r="O61" s="9">
        <v>477040</v>
      </c>
      <c r="P61" s="9" t="s">
        <v>7753</v>
      </c>
      <c r="Q61" s="9" t="s">
        <v>1464</v>
      </c>
      <c r="R61" s="9" t="s">
        <v>4907</v>
      </c>
      <c r="S61" s="9">
        <v>477040</v>
      </c>
      <c r="T61" s="35">
        <v>44732</v>
      </c>
      <c r="U61" s="9">
        <v>357780</v>
      </c>
      <c r="V61" s="10" t="s">
        <v>117</v>
      </c>
      <c r="W61" s="9"/>
    </row>
    <row r="62" spans="1:24" ht="80.099999999999994" customHeight="1" x14ac:dyDescent="0.25">
      <c r="A62" s="28">
        <f t="shared" ref="A62:A70" si="7">A61+1</f>
        <v>58</v>
      </c>
      <c r="B62" s="9">
        <v>4</v>
      </c>
      <c r="C62" s="9" t="s">
        <v>7698</v>
      </c>
      <c r="D62" s="10" t="s">
        <v>1915</v>
      </c>
      <c r="E62" s="9" t="s">
        <v>1916</v>
      </c>
      <c r="F62" s="9" t="s">
        <v>3633</v>
      </c>
      <c r="G62" s="9" t="s">
        <v>7759</v>
      </c>
      <c r="H62" s="9" t="s">
        <v>174</v>
      </c>
      <c r="I62" s="9" t="s">
        <v>7760</v>
      </c>
      <c r="J62" s="28">
        <v>3422228096</v>
      </c>
      <c r="K62" s="9" t="s">
        <v>3633</v>
      </c>
      <c r="L62" s="142">
        <v>30.549189999999999</v>
      </c>
      <c r="M62" s="142" t="s">
        <v>7808</v>
      </c>
      <c r="N62" s="9">
        <v>14</v>
      </c>
      <c r="O62" s="9">
        <v>477040</v>
      </c>
      <c r="P62" s="9" t="s">
        <v>7753</v>
      </c>
      <c r="Q62" s="9" t="s">
        <v>1464</v>
      </c>
      <c r="R62" s="9" t="s">
        <v>4907</v>
      </c>
      <c r="S62" s="9">
        <v>477040</v>
      </c>
      <c r="T62" s="35">
        <v>44732</v>
      </c>
      <c r="U62" s="9">
        <v>357780</v>
      </c>
      <c r="V62" s="10" t="s">
        <v>117</v>
      </c>
      <c r="W62" s="9"/>
    </row>
    <row r="63" spans="1:24" ht="80.099999999999994" customHeight="1" x14ac:dyDescent="0.25">
      <c r="A63" s="28">
        <f t="shared" si="7"/>
        <v>59</v>
      </c>
      <c r="B63" s="9">
        <v>5</v>
      </c>
      <c r="C63" s="9" t="s">
        <v>7698</v>
      </c>
      <c r="D63" s="10" t="s">
        <v>1915</v>
      </c>
      <c r="E63" s="9" t="s">
        <v>1916</v>
      </c>
      <c r="F63" s="9" t="s">
        <v>3420</v>
      </c>
      <c r="G63" s="9" t="s">
        <v>7710</v>
      </c>
      <c r="H63" s="9" t="s">
        <v>3368</v>
      </c>
      <c r="I63" s="9" t="s">
        <v>7761</v>
      </c>
      <c r="J63" s="28">
        <v>3313400406</v>
      </c>
      <c r="K63" s="9" t="s">
        <v>3420</v>
      </c>
      <c r="L63" s="142" t="s">
        <v>7809</v>
      </c>
      <c r="M63" s="142" t="s">
        <v>7810</v>
      </c>
      <c r="N63" s="9">
        <v>19</v>
      </c>
      <c r="O63" s="9">
        <v>477040</v>
      </c>
      <c r="P63" s="9" t="s">
        <v>7753</v>
      </c>
      <c r="Q63" s="9" t="s">
        <v>1464</v>
      </c>
      <c r="R63" s="9" t="s">
        <v>4907</v>
      </c>
      <c r="S63" s="9">
        <v>477040</v>
      </c>
      <c r="T63" s="35">
        <v>44732</v>
      </c>
      <c r="U63" s="9">
        <v>357780</v>
      </c>
      <c r="V63" s="10" t="s">
        <v>117</v>
      </c>
      <c r="W63" s="9"/>
    </row>
    <row r="64" spans="1:24" ht="80.099999999999994" customHeight="1" x14ac:dyDescent="0.25">
      <c r="A64" s="28">
        <f t="shared" si="7"/>
        <v>60</v>
      </c>
      <c r="B64" s="9">
        <v>6</v>
      </c>
      <c r="C64" s="9" t="s">
        <v>7698</v>
      </c>
      <c r="D64" s="10" t="s">
        <v>1915</v>
      </c>
      <c r="E64" s="9" t="s">
        <v>1916</v>
      </c>
      <c r="F64" s="9" t="s">
        <v>3420</v>
      </c>
      <c r="G64" s="9" t="s">
        <v>7710</v>
      </c>
      <c r="H64" s="9" t="s">
        <v>4955</v>
      </c>
      <c r="I64" s="9" t="s">
        <v>7762</v>
      </c>
      <c r="J64" s="28">
        <v>3356623202</v>
      </c>
      <c r="K64" s="9" t="s">
        <v>3420</v>
      </c>
      <c r="L64" s="142" t="s">
        <v>7811</v>
      </c>
      <c r="M64" s="142">
        <v>68.411994000000007</v>
      </c>
      <c r="N64" s="9">
        <v>20</v>
      </c>
      <c r="O64" s="9">
        <v>477040</v>
      </c>
      <c r="P64" s="9" t="s">
        <v>7753</v>
      </c>
      <c r="Q64" s="9" t="s">
        <v>1464</v>
      </c>
      <c r="R64" s="9" t="s">
        <v>4907</v>
      </c>
      <c r="S64" s="9">
        <v>477040</v>
      </c>
      <c r="T64" s="35">
        <v>44732</v>
      </c>
      <c r="U64" s="9">
        <v>357780</v>
      </c>
      <c r="V64" s="10" t="s">
        <v>117</v>
      </c>
      <c r="W64" s="9"/>
    </row>
    <row r="65" spans="1:277" ht="80.099999999999994" customHeight="1" x14ac:dyDescent="0.25">
      <c r="A65" s="28">
        <f t="shared" si="7"/>
        <v>61</v>
      </c>
      <c r="B65" s="9">
        <v>7</v>
      </c>
      <c r="C65" s="9" t="s">
        <v>7698</v>
      </c>
      <c r="D65" s="10" t="s">
        <v>1915</v>
      </c>
      <c r="E65" s="9" t="s">
        <v>1916</v>
      </c>
      <c r="F65" s="9" t="s">
        <v>3367</v>
      </c>
      <c r="G65" s="9" t="s">
        <v>3367</v>
      </c>
      <c r="H65" s="9" t="s">
        <v>7763</v>
      </c>
      <c r="I65" s="9" t="s">
        <v>7764</v>
      </c>
      <c r="J65" s="28">
        <v>3317836842</v>
      </c>
      <c r="K65" s="9" t="s">
        <v>3367</v>
      </c>
      <c r="L65" s="142">
        <v>30.202390000000001</v>
      </c>
      <c r="M65" s="142">
        <v>68.466909999999999</v>
      </c>
      <c r="N65" s="9">
        <v>25</v>
      </c>
      <c r="O65" s="9">
        <v>477040</v>
      </c>
      <c r="P65" s="9" t="s">
        <v>7753</v>
      </c>
      <c r="Q65" s="9" t="s">
        <v>1464</v>
      </c>
      <c r="R65" s="9" t="s">
        <v>4907</v>
      </c>
      <c r="S65" s="9">
        <v>477040</v>
      </c>
      <c r="T65" s="35">
        <v>44732</v>
      </c>
      <c r="U65" s="9">
        <v>357780</v>
      </c>
      <c r="V65" s="10" t="s">
        <v>117</v>
      </c>
      <c r="W65" s="9"/>
    </row>
    <row r="66" spans="1:277" ht="80.099999999999994" customHeight="1" x14ac:dyDescent="0.25">
      <c r="A66" s="28">
        <f t="shared" si="7"/>
        <v>62</v>
      </c>
      <c r="B66" s="9">
        <v>8</v>
      </c>
      <c r="C66" s="9" t="s">
        <v>7698</v>
      </c>
      <c r="D66" s="10" t="s">
        <v>1915</v>
      </c>
      <c r="E66" s="9" t="s">
        <v>1916</v>
      </c>
      <c r="F66" s="9" t="s">
        <v>3367</v>
      </c>
      <c r="G66" s="9" t="s">
        <v>3367</v>
      </c>
      <c r="H66" s="28" t="s">
        <v>3550</v>
      </c>
      <c r="I66" s="9" t="s">
        <v>7765</v>
      </c>
      <c r="J66" s="28">
        <v>3128053510</v>
      </c>
      <c r="K66" s="9" t="s">
        <v>3367</v>
      </c>
      <c r="L66" s="142">
        <v>30.210380000000001</v>
      </c>
      <c r="M66" s="142">
        <v>68.44408</v>
      </c>
      <c r="N66" s="9">
        <v>22</v>
      </c>
      <c r="O66" s="9">
        <v>477040</v>
      </c>
      <c r="P66" s="9" t="s">
        <v>7753</v>
      </c>
      <c r="Q66" s="9" t="s">
        <v>1464</v>
      </c>
      <c r="R66" s="9" t="s">
        <v>4907</v>
      </c>
      <c r="S66" s="9">
        <v>477040</v>
      </c>
      <c r="T66" s="35">
        <v>44732</v>
      </c>
      <c r="U66" s="9">
        <v>357780</v>
      </c>
      <c r="V66" s="10" t="s">
        <v>117</v>
      </c>
      <c r="W66" s="9"/>
    </row>
    <row r="67" spans="1:277" ht="80.099999999999994" customHeight="1" x14ac:dyDescent="0.25">
      <c r="A67" s="28">
        <f t="shared" si="7"/>
        <v>63</v>
      </c>
      <c r="B67" s="9">
        <v>9</v>
      </c>
      <c r="C67" s="9" t="s">
        <v>7698</v>
      </c>
      <c r="D67" s="10" t="s">
        <v>1915</v>
      </c>
      <c r="E67" s="9" t="s">
        <v>1916</v>
      </c>
      <c r="F67" s="9" t="s">
        <v>7766</v>
      </c>
      <c r="G67" s="9" t="s">
        <v>7700</v>
      </c>
      <c r="H67" s="9" t="s">
        <v>2871</v>
      </c>
      <c r="I67" s="142" t="s">
        <v>7767</v>
      </c>
      <c r="J67" s="28">
        <v>3338699319</v>
      </c>
      <c r="K67" s="9" t="s">
        <v>7766</v>
      </c>
      <c r="L67" s="142">
        <v>30.396435</v>
      </c>
      <c r="M67" s="142">
        <v>68.853810999999993</v>
      </c>
      <c r="N67" s="9">
        <v>18</v>
      </c>
      <c r="O67" s="9">
        <v>477040</v>
      </c>
      <c r="P67" s="9" t="s">
        <v>7753</v>
      </c>
      <c r="Q67" s="9" t="s">
        <v>1464</v>
      </c>
      <c r="R67" s="9" t="s">
        <v>4907</v>
      </c>
      <c r="S67" s="9">
        <v>477040</v>
      </c>
      <c r="T67" s="35">
        <v>44732</v>
      </c>
      <c r="U67" s="9">
        <v>357780</v>
      </c>
      <c r="V67" s="10" t="s">
        <v>117</v>
      </c>
      <c r="W67" s="9"/>
    </row>
    <row r="68" spans="1:277" ht="80.099999999999994" customHeight="1" x14ac:dyDescent="0.25">
      <c r="A68" s="28">
        <f t="shared" si="7"/>
        <v>64</v>
      </c>
      <c r="B68" s="9">
        <v>10</v>
      </c>
      <c r="C68" s="9" t="s">
        <v>7698</v>
      </c>
      <c r="D68" s="10" t="s">
        <v>1915</v>
      </c>
      <c r="E68" s="9" t="s">
        <v>1916</v>
      </c>
      <c r="F68" s="9" t="s">
        <v>3343</v>
      </c>
      <c r="G68" s="9" t="s">
        <v>3343</v>
      </c>
      <c r="H68" s="9" t="s">
        <v>7768</v>
      </c>
      <c r="I68" s="9" t="s">
        <v>7769</v>
      </c>
      <c r="J68" s="28">
        <v>3312427086</v>
      </c>
      <c r="K68" s="9" t="s">
        <v>3343</v>
      </c>
      <c r="L68" s="142">
        <v>30.389882</v>
      </c>
      <c r="M68" s="142">
        <v>68.808329000000001</v>
      </c>
      <c r="N68" s="9">
        <v>25</v>
      </c>
      <c r="O68" s="9">
        <v>477040</v>
      </c>
      <c r="P68" s="9" t="s">
        <v>7812</v>
      </c>
      <c r="Q68" s="9" t="s">
        <v>1464</v>
      </c>
      <c r="R68" s="9" t="s">
        <v>4907</v>
      </c>
      <c r="S68" s="9">
        <v>477040</v>
      </c>
      <c r="T68" s="35">
        <v>44732</v>
      </c>
      <c r="U68" s="9">
        <v>357780</v>
      </c>
      <c r="V68" s="10" t="s">
        <v>117</v>
      </c>
      <c r="W68" s="9"/>
    </row>
    <row r="69" spans="1:277" ht="80.099999999999994" customHeight="1" x14ac:dyDescent="0.25">
      <c r="A69" s="28">
        <f t="shared" si="7"/>
        <v>65</v>
      </c>
      <c r="B69" s="9">
        <v>11</v>
      </c>
      <c r="C69" s="9" t="s">
        <v>7698</v>
      </c>
      <c r="D69" s="10" t="s">
        <v>1915</v>
      </c>
      <c r="E69" s="9" t="s">
        <v>1916</v>
      </c>
      <c r="F69" s="9" t="s">
        <v>1917</v>
      </c>
      <c r="G69" s="9" t="s">
        <v>1917</v>
      </c>
      <c r="H69" s="9" t="s">
        <v>7770</v>
      </c>
      <c r="I69" s="9" t="s">
        <v>7771</v>
      </c>
      <c r="J69" s="28">
        <v>3337933723</v>
      </c>
      <c r="K69" s="9" t="s">
        <v>1917</v>
      </c>
      <c r="L69" s="142">
        <v>30.313341000000001</v>
      </c>
      <c r="M69" s="142">
        <v>68.530188999999993</v>
      </c>
      <c r="N69" s="9">
        <v>23</v>
      </c>
      <c r="O69" s="9">
        <v>477040</v>
      </c>
      <c r="P69" s="9" t="s">
        <v>7812</v>
      </c>
      <c r="Q69" s="9" t="s">
        <v>1464</v>
      </c>
      <c r="R69" s="9" t="s">
        <v>4907</v>
      </c>
      <c r="S69" s="9">
        <v>477040</v>
      </c>
      <c r="T69" s="35">
        <v>44732</v>
      </c>
      <c r="U69" s="9">
        <v>357780</v>
      </c>
      <c r="V69" s="10" t="s">
        <v>117</v>
      </c>
      <c r="W69" s="9"/>
      <c r="X69" s="2"/>
      <c r="Y69" s="2"/>
    </row>
    <row r="70" spans="1:277" ht="80.099999999999994" customHeight="1" x14ac:dyDescent="0.25">
      <c r="A70" s="28">
        <f t="shared" si="7"/>
        <v>66</v>
      </c>
      <c r="B70" s="9">
        <v>12</v>
      </c>
      <c r="C70" s="9" t="s">
        <v>7698</v>
      </c>
      <c r="D70" s="10" t="s">
        <v>1915</v>
      </c>
      <c r="E70" s="9" t="s">
        <v>1916</v>
      </c>
      <c r="F70" s="9" t="s">
        <v>7772</v>
      </c>
      <c r="G70" s="9" t="s">
        <v>7772</v>
      </c>
      <c r="H70" s="9" t="s">
        <v>7773</v>
      </c>
      <c r="I70" s="9" t="s">
        <v>7774</v>
      </c>
      <c r="J70" s="9">
        <v>3313400406</v>
      </c>
      <c r="K70" s="9" t="s">
        <v>7772</v>
      </c>
      <c r="L70" s="142">
        <v>30.317208000000001</v>
      </c>
      <c r="M70" s="142">
        <v>68.540482999999995</v>
      </c>
      <c r="N70" s="9">
        <v>22</v>
      </c>
      <c r="O70" s="9">
        <v>477040</v>
      </c>
      <c r="P70" s="9" t="s">
        <v>7812</v>
      </c>
      <c r="Q70" s="9" t="s">
        <v>1464</v>
      </c>
      <c r="R70" s="9" t="s">
        <v>4907</v>
      </c>
      <c r="S70" s="9">
        <v>477040</v>
      </c>
      <c r="T70" s="35">
        <v>44732</v>
      </c>
      <c r="U70" s="9">
        <v>357780</v>
      </c>
      <c r="V70" s="10" t="s">
        <v>117</v>
      </c>
      <c r="W70" s="9"/>
      <c r="X70" s="2"/>
      <c r="Y70" s="2"/>
    </row>
    <row r="71" spans="1:277" ht="80.099999999999994" customHeight="1" x14ac:dyDescent="0.25">
      <c r="A71" s="28">
        <f>A70+1</f>
        <v>67</v>
      </c>
      <c r="B71" s="9">
        <v>1</v>
      </c>
      <c r="C71" s="9" t="s">
        <v>103</v>
      </c>
      <c r="D71" s="10" t="s">
        <v>1583</v>
      </c>
      <c r="E71" s="9" t="s">
        <v>1583</v>
      </c>
      <c r="F71" s="28" t="s">
        <v>2166</v>
      </c>
      <c r="G71" s="28" t="s">
        <v>2167</v>
      </c>
      <c r="H71" s="9" t="s">
        <v>2168</v>
      </c>
      <c r="I71" s="9" t="s">
        <v>2163</v>
      </c>
      <c r="J71" s="28">
        <v>3377857770</v>
      </c>
      <c r="K71" s="9" t="s">
        <v>2166</v>
      </c>
      <c r="L71" s="28">
        <v>31.371575</v>
      </c>
      <c r="M71" s="28">
        <v>69.241287999999997</v>
      </c>
      <c r="N71" s="9">
        <v>16</v>
      </c>
      <c r="O71" s="28">
        <v>477040</v>
      </c>
      <c r="P71" s="28" t="s">
        <v>1579</v>
      </c>
      <c r="Q71" s="34">
        <v>44310</v>
      </c>
      <c r="R71" s="34">
        <v>44233</v>
      </c>
      <c r="S71" s="6">
        <v>477040</v>
      </c>
      <c r="T71" s="28" t="s">
        <v>1609</v>
      </c>
      <c r="U71" s="28">
        <v>357780</v>
      </c>
      <c r="V71" s="5" t="s">
        <v>107</v>
      </c>
      <c r="W71" s="9" t="s">
        <v>1610</v>
      </c>
    </row>
    <row r="72" spans="1:277" ht="80.099999999999994" customHeight="1" x14ac:dyDescent="0.25">
      <c r="A72" s="28">
        <f>A71+1</f>
        <v>68</v>
      </c>
      <c r="B72" s="9">
        <v>1</v>
      </c>
      <c r="C72" s="9" t="s">
        <v>103</v>
      </c>
      <c r="D72" s="10" t="s">
        <v>3704</v>
      </c>
      <c r="E72" s="9" t="s">
        <v>3704</v>
      </c>
      <c r="F72" s="28" t="s">
        <v>3714</v>
      </c>
      <c r="G72" s="28" t="s">
        <v>3714</v>
      </c>
      <c r="H72" s="9" t="s">
        <v>3715</v>
      </c>
      <c r="I72" s="9" t="s">
        <v>3716</v>
      </c>
      <c r="J72" s="28">
        <v>3347293919</v>
      </c>
      <c r="K72" s="28" t="s">
        <v>3714</v>
      </c>
      <c r="L72" s="102">
        <v>30.246289999999998</v>
      </c>
      <c r="M72" s="102">
        <v>69.580290000000005</v>
      </c>
      <c r="N72" s="9">
        <v>18</v>
      </c>
      <c r="O72" s="28">
        <v>477040</v>
      </c>
      <c r="P72" s="28" t="s">
        <v>3717</v>
      </c>
      <c r="Q72" s="34">
        <v>44221</v>
      </c>
      <c r="R72" s="34">
        <v>44249</v>
      </c>
      <c r="S72" s="9">
        <v>477040</v>
      </c>
      <c r="T72" s="34">
        <v>44370</v>
      </c>
      <c r="U72" s="28">
        <v>357780</v>
      </c>
      <c r="V72" s="10" t="s">
        <v>239</v>
      </c>
      <c r="W72" s="9" t="s">
        <v>3708</v>
      </c>
    </row>
    <row r="73" spans="1:277" s="50" customFormat="1" ht="80.099999999999994" customHeight="1" x14ac:dyDescent="0.2">
      <c r="A73" s="28">
        <f>A72+1</f>
        <v>69</v>
      </c>
      <c r="B73" s="9">
        <v>1</v>
      </c>
      <c r="C73" s="14" t="s">
        <v>1518</v>
      </c>
      <c r="D73" s="5" t="s">
        <v>276</v>
      </c>
      <c r="E73" s="51" t="s">
        <v>280</v>
      </c>
      <c r="F73" s="51" t="s">
        <v>280</v>
      </c>
      <c r="G73" s="51" t="s">
        <v>281</v>
      </c>
      <c r="H73" s="51" t="s">
        <v>3972</v>
      </c>
      <c r="I73" s="136" t="s">
        <v>3973</v>
      </c>
      <c r="J73" s="51">
        <v>3317314388</v>
      </c>
      <c r="K73" s="51" t="s">
        <v>280</v>
      </c>
      <c r="L73" s="14">
        <v>30.822631000000001</v>
      </c>
      <c r="M73" s="28">
        <v>69.732951</v>
      </c>
      <c r="N73" s="51">
        <v>24</v>
      </c>
      <c r="O73" s="28">
        <v>477040</v>
      </c>
      <c r="P73" s="28" t="s">
        <v>3974</v>
      </c>
      <c r="Q73" s="9" t="s">
        <v>3975</v>
      </c>
      <c r="R73" s="9" t="s">
        <v>3976</v>
      </c>
      <c r="S73" s="28">
        <v>467040</v>
      </c>
      <c r="T73" s="9" t="s">
        <v>3978</v>
      </c>
      <c r="U73" s="28">
        <v>357780</v>
      </c>
      <c r="V73" s="10" t="s">
        <v>239</v>
      </c>
      <c r="W73" s="10" t="s">
        <v>1466</v>
      </c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  <c r="IW73" s="17"/>
      <c r="IX73" s="17"/>
      <c r="IY73" s="17"/>
      <c r="IZ73" s="17"/>
      <c r="JA73" s="17"/>
      <c r="JB73" s="17"/>
      <c r="JC73" s="17"/>
      <c r="JD73" s="17"/>
      <c r="JE73" s="17"/>
      <c r="JF73" s="17"/>
      <c r="JG73" s="17"/>
      <c r="JH73" s="17"/>
      <c r="JI73" s="17"/>
      <c r="JJ73" s="17"/>
      <c r="JK73" s="17"/>
      <c r="JL73" s="17"/>
      <c r="JM73" s="17"/>
      <c r="JN73" s="17"/>
      <c r="JO73" s="17"/>
      <c r="JP73" s="17"/>
      <c r="JQ73" s="17"/>
    </row>
    <row r="74" spans="1:277" s="50" customFormat="1" ht="80.099999999999994" customHeight="1" x14ac:dyDescent="0.2">
      <c r="A74" s="28">
        <f>A73+1</f>
        <v>70</v>
      </c>
      <c r="B74" s="9">
        <v>2</v>
      </c>
      <c r="C74" s="14" t="s">
        <v>1518</v>
      </c>
      <c r="D74" s="5" t="s">
        <v>276</v>
      </c>
      <c r="E74" s="51" t="s">
        <v>280</v>
      </c>
      <c r="F74" s="51" t="s">
        <v>280</v>
      </c>
      <c r="G74" s="51" t="s">
        <v>1243</v>
      </c>
      <c r="H74" s="51" t="s">
        <v>2847</v>
      </c>
      <c r="I74" s="136" t="s">
        <v>3979</v>
      </c>
      <c r="J74" s="51">
        <v>3472516103</v>
      </c>
      <c r="K74" s="51" t="s">
        <v>280</v>
      </c>
      <c r="L74" s="14">
        <v>30.827658</v>
      </c>
      <c r="M74" s="28">
        <v>69.784521999999996</v>
      </c>
      <c r="N74" s="51">
        <v>23</v>
      </c>
      <c r="O74" s="28">
        <v>477040</v>
      </c>
      <c r="P74" s="28" t="s">
        <v>3974</v>
      </c>
      <c r="Q74" s="9" t="s">
        <v>3975</v>
      </c>
      <c r="R74" s="9" t="s">
        <v>3976</v>
      </c>
      <c r="S74" s="28">
        <v>467040</v>
      </c>
      <c r="T74" s="9" t="s">
        <v>3978</v>
      </c>
      <c r="U74" s="28">
        <v>357780</v>
      </c>
      <c r="V74" s="10" t="s">
        <v>239</v>
      </c>
      <c r="W74" s="10" t="s">
        <v>1466</v>
      </c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  <c r="IW74" s="17"/>
      <c r="IX74" s="17"/>
      <c r="IY74" s="17"/>
      <c r="IZ74" s="17"/>
      <c r="JA74" s="17"/>
      <c r="JB74" s="17"/>
      <c r="JC74" s="17"/>
      <c r="JD74" s="17"/>
      <c r="JE74" s="17"/>
      <c r="JF74" s="17"/>
      <c r="JG74" s="17"/>
      <c r="JH74" s="17"/>
      <c r="JI74" s="17"/>
      <c r="JJ74" s="17"/>
      <c r="JK74" s="17"/>
      <c r="JL74" s="17"/>
      <c r="JM74" s="17"/>
      <c r="JN74" s="17"/>
      <c r="JO74" s="17"/>
      <c r="JP74" s="17"/>
      <c r="JQ74" s="17"/>
    </row>
    <row r="75" spans="1:277" s="50" customFormat="1" ht="80.099999999999994" customHeight="1" x14ac:dyDescent="0.2">
      <c r="A75" s="28">
        <f t="shared" ref="A75:A79" si="8">A74+1</f>
        <v>71</v>
      </c>
      <c r="B75" s="9">
        <v>3</v>
      </c>
      <c r="C75" s="14" t="s">
        <v>1518</v>
      </c>
      <c r="D75" s="5" t="s">
        <v>276</v>
      </c>
      <c r="E75" s="51" t="s">
        <v>280</v>
      </c>
      <c r="F75" s="51" t="s">
        <v>280</v>
      </c>
      <c r="G75" s="51" t="s">
        <v>3980</v>
      </c>
      <c r="H75" s="51" t="s">
        <v>3981</v>
      </c>
      <c r="I75" s="136" t="s">
        <v>3982</v>
      </c>
      <c r="J75" s="51">
        <v>3366013808</v>
      </c>
      <c r="K75" s="51" t="s">
        <v>280</v>
      </c>
      <c r="L75" s="14">
        <v>30.950526</v>
      </c>
      <c r="M75" s="28">
        <v>69.881788999999998</v>
      </c>
      <c r="N75" s="51">
        <v>24</v>
      </c>
      <c r="O75" s="28">
        <v>477040</v>
      </c>
      <c r="P75" s="28" t="s">
        <v>3974</v>
      </c>
      <c r="Q75" s="9" t="s">
        <v>3975</v>
      </c>
      <c r="R75" s="9" t="s">
        <v>3976</v>
      </c>
      <c r="S75" s="28">
        <v>467040</v>
      </c>
      <c r="T75" s="9" t="s">
        <v>3978</v>
      </c>
      <c r="U75" s="28">
        <v>357780</v>
      </c>
      <c r="V75" s="10" t="s">
        <v>239</v>
      </c>
      <c r="W75" s="10" t="s">
        <v>1466</v>
      </c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  <c r="IW75" s="17"/>
      <c r="IX75" s="17"/>
      <c r="IY75" s="17"/>
      <c r="IZ75" s="17"/>
      <c r="JA75" s="17"/>
      <c r="JB75" s="17"/>
      <c r="JC75" s="17"/>
      <c r="JD75" s="17"/>
      <c r="JE75" s="17"/>
      <c r="JF75" s="17"/>
      <c r="JG75" s="17"/>
      <c r="JH75" s="17"/>
      <c r="JI75" s="17"/>
      <c r="JJ75" s="17"/>
      <c r="JK75" s="17"/>
      <c r="JL75" s="17"/>
      <c r="JM75" s="17"/>
      <c r="JN75" s="17"/>
      <c r="JO75" s="17"/>
      <c r="JP75" s="17"/>
      <c r="JQ75" s="17"/>
    </row>
    <row r="76" spans="1:277" s="50" customFormat="1" ht="80.099999999999994" customHeight="1" x14ac:dyDescent="0.2">
      <c r="A76" s="28">
        <f t="shared" si="8"/>
        <v>72</v>
      </c>
      <c r="B76" s="9">
        <v>4</v>
      </c>
      <c r="C76" s="14" t="s">
        <v>1518</v>
      </c>
      <c r="D76" s="5" t="s">
        <v>276</v>
      </c>
      <c r="E76" s="51" t="s">
        <v>3983</v>
      </c>
      <c r="F76" s="51" t="s">
        <v>3983</v>
      </c>
      <c r="G76" s="51" t="s">
        <v>3984</v>
      </c>
      <c r="H76" s="51" t="s">
        <v>3985</v>
      </c>
      <c r="I76" s="136" t="s">
        <v>3986</v>
      </c>
      <c r="J76" s="51">
        <v>6405242198</v>
      </c>
      <c r="K76" s="51" t="s">
        <v>3983</v>
      </c>
      <c r="L76" s="14">
        <v>30.797129999999999</v>
      </c>
      <c r="M76" s="28">
        <v>70.163520000000005</v>
      </c>
      <c r="N76" s="51">
        <v>25</v>
      </c>
      <c r="O76" s="28">
        <v>477040</v>
      </c>
      <c r="P76" s="28" t="s">
        <v>3974</v>
      </c>
      <c r="Q76" s="9" t="s">
        <v>3975</v>
      </c>
      <c r="R76" s="9" t="s">
        <v>3976</v>
      </c>
      <c r="S76" s="28">
        <v>467040</v>
      </c>
      <c r="T76" s="9" t="s">
        <v>3978</v>
      </c>
      <c r="U76" s="28">
        <v>357780</v>
      </c>
      <c r="V76" s="10" t="s">
        <v>239</v>
      </c>
      <c r="W76" s="10" t="s">
        <v>1466</v>
      </c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  <c r="IW76" s="17"/>
      <c r="IX76" s="17"/>
      <c r="IY76" s="17"/>
      <c r="IZ76" s="17"/>
      <c r="JA76" s="17"/>
      <c r="JB76" s="17"/>
      <c r="JC76" s="17"/>
      <c r="JD76" s="17"/>
      <c r="JE76" s="17"/>
      <c r="JF76" s="17"/>
      <c r="JG76" s="17"/>
      <c r="JH76" s="17"/>
      <c r="JI76" s="17"/>
      <c r="JJ76" s="17"/>
      <c r="JK76" s="17"/>
      <c r="JL76" s="17"/>
      <c r="JM76" s="17"/>
      <c r="JN76" s="17"/>
      <c r="JO76" s="17"/>
      <c r="JP76" s="17"/>
      <c r="JQ76" s="17"/>
    </row>
    <row r="77" spans="1:277" s="50" customFormat="1" ht="80.099999999999994" customHeight="1" x14ac:dyDescent="0.2">
      <c r="A77" s="28">
        <f t="shared" si="8"/>
        <v>73</v>
      </c>
      <c r="B77" s="9">
        <v>5</v>
      </c>
      <c r="C77" s="14" t="s">
        <v>1518</v>
      </c>
      <c r="D77" s="5" t="s">
        <v>276</v>
      </c>
      <c r="E77" s="51" t="s">
        <v>3983</v>
      </c>
      <c r="F77" s="51" t="s">
        <v>3983</v>
      </c>
      <c r="G77" s="51" t="s">
        <v>3987</v>
      </c>
      <c r="H77" s="51" t="s">
        <v>3988</v>
      </c>
      <c r="I77" s="136" t="s">
        <v>3989</v>
      </c>
      <c r="J77" s="51">
        <v>3485314069</v>
      </c>
      <c r="K77" s="51" t="s">
        <v>3983</v>
      </c>
      <c r="L77" s="14">
        <v>31.394698000000002</v>
      </c>
      <c r="M77" s="28">
        <v>70.096688</v>
      </c>
      <c r="N77" s="51">
        <v>20</v>
      </c>
      <c r="O77" s="28">
        <v>477040</v>
      </c>
      <c r="P77" s="28" t="s">
        <v>3974</v>
      </c>
      <c r="Q77" s="9" t="s">
        <v>3975</v>
      </c>
      <c r="R77" s="9" t="s">
        <v>3976</v>
      </c>
      <c r="S77" s="28">
        <v>467040</v>
      </c>
      <c r="T77" s="9" t="s">
        <v>3978</v>
      </c>
      <c r="U77" s="28">
        <v>357780</v>
      </c>
      <c r="V77" s="10" t="s">
        <v>239</v>
      </c>
      <c r="W77" s="10" t="s">
        <v>1466</v>
      </c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17"/>
      <c r="GS77" s="17"/>
      <c r="GT77" s="17"/>
      <c r="GU77" s="17"/>
      <c r="GV77" s="17"/>
      <c r="GW77" s="17"/>
      <c r="GX77" s="17"/>
      <c r="GY77" s="17"/>
      <c r="GZ77" s="17"/>
      <c r="HA77" s="17"/>
      <c r="HB77" s="17"/>
      <c r="HC77" s="17"/>
      <c r="HD77" s="17"/>
      <c r="HE77" s="17"/>
      <c r="HF77" s="17"/>
      <c r="HG77" s="17"/>
      <c r="HH77" s="17"/>
      <c r="HI77" s="17"/>
      <c r="HJ77" s="17"/>
      <c r="HK77" s="17"/>
      <c r="HL77" s="17"/>
      <c r="HM77" s="17"/>
      <c r="HN77" s="17"/>
      <c r="HO77" s="17"/>
      <c r="HP77" s="17"/>
      <c r="HQ77" s="17"/>
      <c r="HR77" s="17"/>
      <c r="HS77" s="17"/>
      <c r="HT77" s="17"/>
      <c r="HU77" s="17"/>
      <c r="HV77" s="17"/>
      <c r="HW77" s="17"/>
      <c r="HX77" s="17"/>
      <c r="HY77" s="17"/>
      <c r="HZ77" s="17"/>
      <c r="IA77" s="17"/>
      <c r="IB77" s="17"/>
      <c r="IC77" s="17"/>
      <c r="ID77" s="17"/>
      <c r="IE77" s="17"/>
      <c r="IF77" s="17"/>
      <c r="IG77" s="17"/>
      <c r="IH77" s="17"/>
      <c r="II77" s="17"/>
      <c r="IJ77" s="17"/>
      <c r="IK77" s="17"/>
      <c r="IL77" s="17"/>
      <c r="IM77" s="17"/>
      <c r="IN77" s="17"/>
      <c r="IO77" s="17"/>
      <c r="IP77" s="17"/>
      <c r="IQ77" s="17"/>
      <c r="IR77" s="17"/>
      <c r="IS77" s="17"/>
      <c r="IT77" s="17"/>
      <c r="IU77" s="17"/>
      <c r="IV77" s="17"/>
      <c r="IW77" s="17"/>
      <c r="IX77" s="17"/>
      <c r="IY77" s="17"/>
      <c r="IZ77" s="17"/>
      <c r="JA77" s="17"/>
      <c r="JB77" s="17"/>
      <c r="JC77" s="17"/>
      <c r="JD77" s="17"/>
      <c r="JE77" s="17"/>
      <c r="JF77" s="17"/>
      <c r="JG77" s="17"/>
      <c r="JH77" s="17"/>
      <c r="JI77" s="17"/>
      <c r="JJ77" s="17"/>
      <c r="JK77" s="17"/>
      <c r="JL77" s="17"/>
      <c r="JM77" s="17"/>
      <c r="JN77" s="17"/>
      <c r="JO77" s="17"/>
      <c r="JP77" s="17"/>
      <c r="JQ77" s="17"/>
    </row>
    <row r="78" spans="1:277" s="50" customFormat="1" ht="80.099999999999994" customHeight="1" x14ac:dyDescent="0.2">
      <c r="A78" s="28">
        <f t="shared" si="8"/>
        <v>74</v>
      </c>
      <c r="B78" s="9">
        <v>6</v>
      </c>
      <c r="C78" s="14" t="s">
        <v>1518</v>
      </c>
      <c r="D78" s="5" t="s">
        <v>276</v>
      </c>
      <c r="E78" s="51" t="s">
        <v>3711</v>
      </c>
      <c r="F78" s="51" t="s">
        <v>3711</v>
      </c>
      <c r="G78" s="51" t="s">
        <v>3990</v>
      </c>
      <c r="H78" s="51" t="s">
        <v>3991</v>
      </c>
      <c r="I78" s="136" t="s">
        <v>3992</v>
      </c>
      <c r="J78" s="51">
        <v>3337847210</v>
      </c>
      <c r="K78" s="51" t="s">
        <v>3711</v>
      </c>
      <c r="L78" s="14">
        <v>30.409911999999998</v>
      </c>
      <c r="M78" s="28">
        <v>69.965276000000003</v>
      </c>
      <c r="N78" s="51">
        <v>18</v>
      </c>
      <c r="O78" s="28">
        <v>477040</v>
      </c>
      <c r="P78" s="28" t="s">
        <v>3974</v>
      </c>
      <c r="Q78" s="9" t="s">
        <v>3975</v>
      </c>
      <c r="R78" s="9" t="s">
        <v>3976</v>
      </c>
      <c r="S78" s="28">
        <v>467040</v>
      </c>
      <c r="T78" s="9" t="s">
        <v>3978</v>
      </c>
      <c r="U78" s="28">
        <v>357780</v>
      </c>
      <c r="V78" s="10" t="s">
        <v>239</v>
      </c>
      <c r="W78" s="10" t="s">
        <v>1466</v>
      </c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  <c r="BP78" s="17"/>
      <c r="BQ78" s="17"/>
      <c r="BR78" s="17"/>
      <c r="BS78" s="17"/>
      <c r="BT78" s="17"/>
      <c r="BU78" s="17"/>
      <c r="BV78" s="17"/>
      <c r="BW78" s="17"/>
      <c r="BX78" s="17"/>
      <c r="BY78" s="17"/>
      <c r="BZ78" s="17"/>
      <c r="CA78" s="17"/>
      <c r="CB78" s="17"/>
      <c r="CC78" s="17"/>
      <c r="CD78" s="17"/>
      <c r="CE78" s="17"/>
      <c r="CF78" s="17"/>
      <c r="CG78" s="17"/>
      <c r="CH78" s="17"/>
      <c r="CI78" s="17"/>
      <c r="CJ78" s="17"/>
      <c r="CK78" s="17"/>
      <c r="CL78" s="17"/>
      <c r="CM78" s="17"/>
      <c r="CN78" s="17"/>
      <c r="CO78" s="17"/>
      <c r="CP78" s="17"/>
      <c r="CQ78" s="17"/>
      <c r="CR78" s="17"/>
      <c r="CS78" s="17"/>
      <c r="CT78" s="17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7"/>
      <c r="DH78" s="17"/>
      <c r="DI78" s="17"/>
      <c r="DJ78" s="17"/>
      <c r="DK78" s="17"/>
      <c r="DL78" s="17"/>
      <c r="DM78" s="17"/>
      <c r="DN78" s="17"/>
      <c r="DO78" s="17"/>
      <c r="DP78" s="17"/>
      <c r="DQ78" s="17"/>
      <c r="DR78" s="17"/>
      <c r="DS78" s="17"/>
      <c r="DT78" s="17"/>
      <c r="DU78" s="17"/>
      <c r="DV78" s="17"/>
      <c r="DW78" s="17"/>
      <c r="DX78" s="17"/>
      <c r="DY78" s="17"/>
      <c r="DZ78" s="17"/>
      <c r="EA78" s="17"/>
      <c r="EB78" s="17"/>
      <c r="EC78" s="17"/>
      <c r="ED78" s="17"/>
      <c r="EE78" s="17"/>
      <c r="EF78" s="17"/>
      <c r="EG78" s="17"/>
      <c r="EH78" s="17"/>
      <c r="EI78" s="17"/>
      <c r="EJ78" s="17"/>
      <c r="EK78" s="17"/>
      <c r="EL78" s="17"/>
      <c r="EM78" s="17"/>
      <c r="EN78" s="17"/>
      <c r="EO78" s="17"/>
      <c r="EP78" s="17"/>
      <c r="EQ78" s="17"/>
      <c r="ER78" s="17"/>
      <c r="ES78" s="17"/>
      <c r="ET78" s="17"/>
      <c r="EU78" s="17"/>
      <c r="EV78" s="17"/>
      <c r="EW78" s="17"/>
      <c r="EX78" s="17"/>
      <c r="EY78" s="17"/>
      <c r="EZ78" s="17"/>
      <c r="FA78" s="17"/>
      <c r="FB78" s="17"/>
      <c r="FC78" s="17"/>
      <c r="FD78" s="17"/>
      <c r="FE78" s="17"/>
      <c r="FF78" s="17"/>
      <c r="FG78" s="17"/>
      <c r="FH78" s="17"/>
      <c r="FI78" s="17"/>
      <c r="FJ78" s="17"/>
      <c r="FK78" s="17"/>
      <c r="FL78" s="17"/>
      <c r="FM78" s="17"/>
      <c r="FN78" s="17"/>
      <c r="FO78" s="17"/>
      <c r="FP78" s="17"/>
      <c r="FQ78" s="17"/>
      <c r="FR78" s="17"/>
      <c r="FS78" s="17"/>
      <c r="FT78" s="17"/>
      <c r="FU78" s="17"/>
      <c r="FV78" s="17"/>
      <c r="FW78" s="17"/>
      <c r="FX78" s="17"/>
      <c r="FY78" s="17"/>
      <c r="FZ78" s="17"/>
      <c r="GA78" s="17"/>
      <c r="GB78" s="17"/>
      <c r="GC78" s="17"/>
      <c r="GD78" s="17"/>
      <c r="GE78" s="17"/>
      <c r="GF78" s="17"/>
      <c r="GG78" s="17"/>
      <c r="GH78" s="17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7"/>
      <c r="GU78" s="17"/>
      <c r="GV78" s="17"/>
      <c r="GW78" s="17"/>
      <c r="GX78" s="17"/>
      <c r="GY78" s="17"/>
      <c r="GZ78" s="17"/>
      <c r="HA78" s="17"/>
      <c r="HB78" s="17"/>
      <c r="HC78" s="17"/>
      <c r="HD78" s="17"/>
      <c r="HE78" s="17"/>
      <c r="HF78" s="17"/>
      <c r="HG78" s="17"/>
      <c r="HH78" s="17"/>
      <c r="HI78" s="17"/>
      <c r="HJ78" s="17"/>
      <c r="HK78" s="17"/>
      <c r="HL78" s="17"/>
      <c r="HM78" s="17"/>
      <c r="HN78" s="17"/>
      <c r="HO78" s="17"/>
      <c r="HP78" s="17"/>
      <c r="HQ78" s="17"/>
      <c r="HR78" s="17"/>
      <c r="HS78" s="17"/>
      <c r="HT78" s="17"/>
      <c r="HU78" s="17"/>
      <c r="HV78" s="17"/>
      <c r="HW78" s="17"/>
      <c r="HX78" s="17"/>
      <c r="HY78" s="17"/>
      <c r="HZ78" s="17"/>
      <c r="IA78" s="17"/>
      <c r="IB78" s="17"/>
      <c r="IC78" s="17"/>
      <c r="ID78" s="17"/>
      <c r="IE78" s="17"/>
      <c r="IF78" s="17"/>
      <c r="IG78" s="17"/>
      <c r="IH78" s="17"/>
      <c r="II78" s="17"/>
      <c r="IJ78" s="17"/>
      <c r="IK78" s="17"/>
      <c r="IL78" s="17"/>
      <c r="IM78" s="17"/>
      <c r="IN78" s="17"/>
      <c r="IO78" s="17"/>
      <c r="IP78" s="17"/>
      <c r="IQ78" s="17"/>
      <c r="IR78" s="17"/>
      <c r="IS78" s="17"/>
      <c r="IT78" s="17"/>
      <c r="IU78" s="17"/>
      <c r="IV78" s="17"/>
      <c r="IW78" s="17"/>
      <c r="IX78" s="17"/>
      <c r="IY78" s="17"/>
      <c r="IZ78" s="17"/>
      <c r="JA78" s="17"/>
      <c r="JB78" s="17"/>
      <c r="JC78" s="17"/>
      <c r="JD78" s="17"/>
      <c r="JE78" s="17"/>
      <c r="JF78" s="17"/>
      <c r="JG78" s="17"/>
      <c r="JH78" s="17"/>
      <c r="JI78" s="17"/>
      <c r="JJ78" s="17"/>
      <c r="JK78" s="17"/>
      <c r="JL78" s="17"/>
      <c r="JM78" s="17"/>
      <c r="JN78" s="17"/>
      <c r="JO78" s="17"/>
      <c r="JP78" s="17"/>
      <c r="JQ78" s="17"/>
    </row>
    <row r="79" spans="1:277" s="50" customFormat="1" ht="80.099999999999994" customHeight="1" x14ac:dyDescent="0.2">
      <c r="A79" s="28">
        <f t="shared" si="8"/>
        <v>75</v>
      </c>
      <c r="B79" s="9">
        <v>7</v>
      </c>
      <c r="C79" s="14" t="s">
        <v>1518</v>
      </c>
      <c r="D79" s="5" t="s">
        <v>276</v>
      </c>
      <c r="E79" s="51" t="s">
        <v>280</v>
      </c>
      <c r="F79" s="51" t="s">
        <v>280</v>
      </c>
      <c r="G79" s="51" t="s">
        <v>281</v>
      </c>
      <c r="H79" s="51" t="s">
        <v>3993</v>
      </c>
      <c r="I79" s="136" t="s">
        <v>3994</v>
      </c>
      <c r="J79" s="51">
        <v>3468704437</v>
      </c>
      <c r="K79" s="51" t="s">
        <v>280</v>
      </c>
      <c r="L79" s="14">
        <v>30.834776999999999</v>
      </c>
      <c r="M79" s="28">
        <v>69.760980000000004</v>
      </c>
      <c r="N79" s="51">
        <v>19</v>
      </c>
      <c r="O79" s="28">
        <v>477040</v>
      </c>
      <c r="P79" s="28" t="s">
        <v>3974</v>
      </c>
      <c r="Q79" s="9" t="s">
        <v>3975</v>
      </c>
      <c r="R79" s="9" t="s">
        <v>3976</v>
      </c>
      <c r="S79" s="28">
        <v>467040</v>
      </c>
      <c r="T79" s="9" t="s">
        <v>3978</v>
      </c>
      <c r="U79" s="28">
        <v>357780</v>
      </c>
      <c r="V79" s="10" t="s">
        <v>239</v>
      </c>
      <c r="W79" s="10" t="s">
        <v>1466</v>
      </c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  <c r="IW79" s="17"/>
      <c r="IX79" s="17"/>
      <c r="IY79" s="17"/>
      <c r="IZ79" s="17"/>
      <c r="JA79" s="17"/>
      <c r="JB79" s="17"/>
      <c r="JC79" s="17"/>
      <c r="JD79" s="17"/>
      <c r="JE79" s="17"/>
      <c r="JF79" s="17"/>
      <c r="JG79" s="17"/>
      <c r="JH79" s="17"/>
      <c r="JI79" s="17"/>
      <c r="JJ79" s="17"/>
      <c r="JK79" s="17"/>
      <c r="JL79" s="17"/>
      <c r="JM79" s="17"/>
      <c r="JN79" s="17"/>
      <c r="JO79" s="17"/>
      <c r="JP79" s="17"/>
      <c r="JQ79" s="17"/>
    </row>
    <row r="80" spans="1:277" ht="80.099999999999994" customHeight="1" x14ac:dyDescent="0.25">
      <c r="A80" s="28">
        <f>A79+1</f>
        <v>76</v>
      </c>
      <c r="B80" s="9">
        <v>1</v>
      </c>
      <c r="C80" s="9" t="s">
        <v>103</v>
      </c>
      <c r="D80" s="10" t="s">
        <v>308</v>
      </c>
      <c r="E80" s="28" t="s">
        <v>2169</v>
      </c>
      <c r="F80" s="9" t="s">
        <v>2629</v>
      </c>
      <c r="G80" s="9" t="s">
        <v>2629</v>
      </c>
      <c r="H80" s="28" t="s">
        <v>2627</v>
      </c>
      <c r="I80" s="9" t="s">
        <v>2628</v>
      </c>
      <c r="J80" s="28">
        <v>3130830586</v>
      </c>
      <c r="K80" s="9" t="s">
        <v>2629</v>
      </c>
      <c r="L80" s="9">
        <v>30.649509999999999</v>
      </c>
      <c r="M80" s="9">
        <v>68.778954999999996</v>
      </c>
      <c r="N80" s="9">
        <v>20</v>
      </c>
      <c r="O80" s="6">
        <v>477040</v>
      </c>
      <c r="P80" s="28" t="s">
        <v>1609</v>
      </c>
      <c r="Q80" s="28" t="s">
        <v>2314</v>
      </c>
      <c r="R80" s="28" t="s">
        <v>2315</v>
      </c>
      <c r="S80" s="6">
        <v>467040</v>
      </c>
      <c r="T80" s="28" t="s">
        <v>2316</v>
      </c>
      <c r="U80" s="14">
        <v>357780</v>
      </c>
      <c r="V80" s="5" t="s">
        <v>107</v>
      </c>
      <c r="W80" s="9" t="s">
        <v>1566</v>
      </c>
    </row>
    <row r="81" spans="1:29" ht="80.099999999999994" customHeight="1" x14ac:dyDescent="0.25">
      <c r="A81" s="28">
        <f>A80+1</f>
        <v>77</v>
      </c>
      <c r="B81" s="9">
        <v>1</v>
      </c>
      <c r="C81" s="9" t="s">
        <v>216</v>
      </c>
      <c r="D81" s="10" t="s">
        <v>308</v>
      </c>
      <c r="E81" s="9" t="s">
        <v>316</v>
      </c>
      <c r="F81" s="9" t="s">
        <v>2173</v>
      </c>
      <c r="G81" s="9" t="s">
        <v>2174</v>
      </c>
      <c r="H81" s="67" t="s">
        <v>2175</v>
      </c>
      <c r="I81" s="68" t="s">
        <v>2176</v>
      </c>
      <c r="J81" s="9">
        <v>3158844124</v>
      </c>
      <c r="K81" s="39" t="s">
        <v>2178</v>
      </c>
      <c r="L81" s="28">
        <v>30.753737999999998</v>
      </c>
      <c r="M81" s="28">
        <v>67.512469999999993</v>
      </c>
      <c r="N81" s="9">
        <v>35</v>
      </c>
      <c r="O81" s="6">
        <v>477040</v>
      </c>
      <c r="P81" s="28" t="s">
        <v>1630</v>
      </c>
      <c r="Q81" s="9" t="s">
        <v>1875</v>
      </c>
      <c r="R81" s="9" t="s">
        <v>1876</v>
      </c>
      <c r="S81" s="6">
        <v>467040</v>
      </c>
      <c r="T81" s="28" t="s">
        <v>1299</v>
      </c>
      <c r="U81" s="14">
        <v>357780</v>
      </c>
      <c r="V81" s="5" t="s">
        <v>107</v>
      </c>
      <c r="W81" s="9" t="s">
        <v>1627</v>
      </c>
    </row>
    <row r="82" spans="1:29" ht="80.099999999999994" customHeight="1" x14ac:dyDescent="0.25">
      <c r="A82" s="28">
        <f t="shared" ref="A82:B89" si="9">A81+1</f>
        <v>78</v>
      </c>
      <c r="B82" s="9">
        <f>B81+1</f>
        <v>2</v>
      </c>
      <c r="C82" s="9" t="s">
        <v>216</v>
      </c>
      <c r="D82" s="10" t="s">
        <v>308</v>
      </c>
      <c r="E82" s="9" t="s">
        <v>309</v>
      </c>
      <c r="F82" s="9" t="s">
        <v>2181</v>
      </c>
      <c r="G82" s="9" t="s">
        <v>2182</v>
      </c>
      <c r="H82" s="67" t="s">
        <v>2183</v>
      </c>
      <c r="I82" s="68" t="s">
        <v>2184</v>
      </c>
      <c r="J82" s="9">
        <v>3373116148</v>
      </c>
      <c r="K82" s="39" t="s">
        <v>2186</v>
      </c>
      <c r="L82" s="28">
        <v>31.141684000000001</v>
      </c>
      <c r="M82" s="28">
        <v>68.910934999999995</v>
      </c>
      <c r="N82" s="9">
        <v>45</v>
      </c>
      <c r="O82" s="6">
        <v>477040</v>
      </c>
      <c r="P82" s="28" t="s">
        <v>1630</v>
      </c>
      <c r="Q82" s="9" t="s">
        <v>1875</v>
      </c>
      <c r="R82" s="9" t="s">
        <v>1876</v>
      </c>
      <c r="S82" s="6">
        <v>467040</v>
      </c>
      <c r="T82" s="28" t="s">
        <v>1299</v>
      </c>
      <c r="U82" s="14">
        <v>357780</v>
      </c>
      <c r="V82" s="5" t="s">
        <v>107</v>
      </c>
      <c r="W82" s="9" t="s">
        <v>1627</v>
      </c>
    </row>
    <row r="83" spans="1:29" ht="80.099999999999994" customHeight="1" x14ac:dyDescent="0.25">
      <c r="A83" s="28">
        <f t="shared" si="9"/>
        <v>79</v>
      </c>
      <c r="B83" s="9">
        <f t="shared" si="9"/>
        <v>3</v>
      </c>
      <c r="C83" s="9" t="s">
        <v>216</v>
      </c>
      <c r="D83" s="10" t="s">
        <v>308</v>
      </c>
      <c r="E83" s="9" t="s">
        <v>309</v>
      </c>
      <c r="F83" s="9" t="s">
        <v>1567</v>
      </c>
      <c r="G83" s="9" t="s">
        <v>389</v>
      </c>
      <c r="H83" s="67" t="s">
        <v>2188</v>
      </c>
      <c r="I83" s="68" t="s">
        <v>2189</v>
      </c>
      <c r="J83" s="9">
        <v>3347393068</v>
      </c>
      <c r="K83" s="39" t="s">
        <v>2191</v>
      </c>
      <c r="L83" s="28">
        <v>30.644534</v>
      </c>
      <c r="M83" s="28">
        <v>68.467240000000004</v>
      </c>
      <c r="N83" s="9">
        <v>34</v>
      </c>
      <c r="O83" s="6">
        <v>477040</v>
      </c>
      <c r="P83" s="28" t="s">
        <v>1630</v>
      </c>
      <c r="Q83" s="9" t="s">
        <v>1875</v>
      </c>
      <c r="R83" s="9" t="s">
        <v>1876</v>
      </c>
      <c r="S83" s="6">
        <v>467040</v>
      </c>
      <c r="T83" s="28" t="s">
        <v>1299</v>
      </c>
      <c r="U83" s="14">
        <v>357780</v>
      </c>
      <c r="V83" s="5" t="s">
        <v>107</v>
      </c>
      <c r="W83" s="9" t="s">
        <v>1627</v>
      </c>
    </row>
    <row r="84" spans="1:29" ht="80.099999999999994" customHeight="1" x14ac:dyDescent="0.25">
      <c r="A84" s="28">
        <f t="shared" si="9"/>
        <v>80</v>
      </c>
      <c r="B84" s="9">
        <f t="shared" si="9"/>
        <v>4</v>
      </c>
      <c r="C84" s="9" t="s">
        <v>216</v>
      </c>
      <c r="D84" s="10" t="s">
        <v>308</v>
      </c>
      <c r="E84" s="28" t="s">
        <v>2169</v>
      </c>
      <c r="F84" s="9" t="s">
        <v>2630</v>
      </c>
      <c r="G84" s="9" t="s">
        <v>2630</v>
      </c>
      <c r="H84" s="28" t="s">
        <v>2204</v>
      </c>
      <c r="I84" s="9" t="s">
        <v>2628</v>
      </c>
      <c r="J84" s="28">
        <v>3130830586</v>
      </c>
      <c r="K84" s="9" t="s">
        <v>2630</v>
      </c>
      <c r="L84" s="9">
        <v>30.649509999999999</v>
      </c>
      <c r="M84" s="9">
        <v>68.778954999999996</v>
      </c>
      <c r="N84" s="9">
        <v>20</v>
      </c>
      <c r="O84" s="9">
        <v>477040</v>
      </c>
      <c r="P84" s="28" t="s">
        <v>1630</v>
      </c>
      <c r="Q84" s="9" t="s">
        <v>1875</v>
      </c>
      <c r="R84" s="9" t="s">
        <v>1876</v>
      </c>
      <c r="S84" s="6">
        <v>467040</v>
      </c>
      <c r="T84" s="28" t="s">
        <v>1299</v>
      </c>
      <c r="U84" s="14">
        <v>357780</v>
      </c>
      <c r="V84" s="5" t="s">
        <v>107</v>
      </c>
      <c r="W84" s="9" t="s">
        <v>2198</v>
      </c>
    </row>
    <row r="85" spans="1:29" ht="80.099999999999994" customHeight="1" x14ac:dyDescent="0.25">
      <c r="A85" s="28">
        <f t="shared" si="9"/>
        <v>81</v>
      </c>
      <c r="B85" s="9">
        <f t="shared" si="9"/>
        <v>5</v>
      </c>
      <c r="C85" s="9" t="s">
        <v>216</v>
      </c>
      <c r="D85" s="10" t="s">
        <v>308</v>
      </c>
      <c r="E85" s="9" t="s">
        <v>309</v>
      </c>
      <c r="F85" s="9" t="s">
        <v>2192</v>
      </c>
      <c r="G85" s="9" t="s">
        <v>311</v>
      </c>
      <c r="H85" s="28" t="s">
        <v>2193</v>
      </c>
      <c r="I85" s="9" t="s">
        <v>2194</v>
      </c>
      <c r="J85" s="9">
        <v>3218070255</v>
      </c>
      <c r="K85" s="9" t="s">
        <v>2196</v>
      </c>
      <c r="L85" s="9">
        <v>30.578173</v>
      </c>
      <c r="M85" s="9">
        <v>68.247550000000004</v>
      </c>
      <c r="N85" s="9">
        <v>20</v>
      </c>
      <c r="O85" s="9">
        <v>477040</v>
      </c>
      <c r="P85" s="28" t="s">
        <v>1630</v>
      </c>
      <c r="Q85" s="9" t="s">
        <v>1875</v>
      </c>
      <c r="R85" s="9" t="s">
        <v>1876</v>
      </c>
      <c r="S85" s="6">
        <v>467040</v>
      </c>
      <c r="T85" s="28" t="s">
        <v>1299</v>
      </c>
      <c r="U85" s="14">
        <v>357780</v>
      </c>
      <c r="V85" s="5" t="s">
        <v>107</v>
      </c>
      <c r="W85" s="9" t="s">
        <v>2198</v>
      </c>
    </row>
    <row r="86" spans="1:29" ht="80.099999999999994" customHeight="1" x14ac:dyDescent="0.25">
      <c r="A86" s="28">
        <f t="shared" si="9"/>
        <v>82</v>
      </c>
      <c r="B86" s="9">
        <f t="shared" si="9"/>
        <v>6</v>
      </c>
      <c r="C86" s="9" t="s">
        <v>216</v>
      </c>
      <c r="D86" s="10" t="s">
        <v>308</v>
      </c>
      <c r="E86" s="9" t="s">
        <v>309</v>
      </c>
      <c r="F86" s="9" t="s">
        <v>2199</v>
      </c>
      <c r="G86" s="9" t="s">
        <v>379</v>
      </c>
      <c r="H86" s="28" t="s">
        <v>2200</v>
      </c>
      <c r="I86" s="9" t="s">
        <v>2201</v>
      </c>
      <c r="J86" s="9">
        <v>3318487454</v>
      </c>
      <c r="K86" s="9" t="s">
        <v>2203</v>
      </c>
      <c r="L86" s="9">
        <v>31.054328000000002</v>
      </c>
      <c r="M86" s="9">
        <v>68.598759999999999</v>
      </c>
      <c r="N86" s="9">
        <v>36</v>
      </c>
      <c r="O86" s="9">
        <v>477040</v>
      </c>
      <c r="P86" s="28" t="s">
        <v>1630</v>
      </c>
      <c r="Q86" s="9" t="s">
        <v>1875</v>
      </c>
      <c r="R86" s="9" t="s">
        <v>1876</v>
      </c>
      <c r="S86" s="6">
        <v>467040</v>
      </c>
      <c r="T86" s="28" t="s">
        <v>1299</v>
      </c>
      <c r="U86" s="14">
        <v>357780</v>
      </c>
      <c r="V86" s="5" t="s">
        <v>107</v>
      </c>
      <c r="W86" s="9" t="s">
        <v>2198</v>
      </c>
    </row>
    <row r="87" spans="1:29" ht="80.099999999999994" customHeight="1" x14ac:dyDescent="0.25">
      <c r="A87" s="28">
        <f t="shared" si="9"/>
        <v>83</v>
      </c>
      <c r="B87" s="9">
        <f t="shared" si="9"/>
        <v>7</v>
      </c>
      <c r="C87" s="9" t="s">
        <v>216</v>
      </c>
      <c r="D87" s="10" t="s">
        <v>308</v>
      </c>
      <c r="E87" s="9" t="s">
        <v>316</v>
      </c>
      <c r="F87" s="9" t="s">
        <v>2205</v>
      </c>
      <c r="G87" s="9" t="s">
        <v>2206</v>
      </c>
      <c r="H87" s="67" t="s">
        <v>2207</v>
      </c>
      <c r="I87" s="68" t="s">
        <v>2208</v>
      </c>
      <c r="J87" s="9">
        <v>3337886692</v>
      </c>
      <c r="K87" s="39" t="s">
        <v>2210</v>
      </c>
      <c r="L87" s="28">
        <v>30.844031000000001</v>
      </c>
      <c r="M87" s="28">
        <v>68.229982000000007</v>
      </c>
      <c r="N87" s="9">
        <v>38</v>
      </c>
      <c r="O87" s="9">
        <v>477040</v>
      </c>
      <c r="P87" s="28" t="s">
        <v>1630</v>
      </c>
      <c r="Q87" s="9" t="s">
        <v>1875</v>
      </c>
      <c r="R87" s="9" t="s">
        <v>1876</v>
      </c>
      <c r="S87" s="6">
        <v>467040</v>
      </c>
      <c r="T87" s="28" t="s">
        <v>1299</v>
      </c>
      <c r="U87" s="14">
        <v>357780</v>
      </c>
      <c r="V87" s="5" t="s">
        <v>107</v>
      </c>
      <c r="W87" s="9" t="s">
        <v>1634</v>
      </c>
    </row>
    <row r="88" spans="1:29" ht="80.099999999999994" customHeight="1" x14ac:dyDescent="0.25">
      <c r="A88" s="28">
        <f t="shared" si="9"/>
        <v>84</v>
      </c>
      <c r="B88" s="9">
        <f t="shared" si="9"/>
        <v>8</v>
      </c>
      <c r="C88" s="9" t="s">
        <v>216</v>
      </c>
      <c r="D88" s="10" t="s">
        <v>308</v>
      </c>
      <c r="E88" s="9" t="s">
        <v>309</v>
      </c>
      <c r="F88" s="9" t="s">
        <v>2211</v>
      </c>
      <c r="G88" s="9" t="s">
        <v>379</v>
      </c>
      <c r="H88" s="67" t="s">
        <v>2212</v>
      </c>
      <c r="I88" s="68" t="s">
        <v>2213</v>
      </c>
      <c r="J88" s="9">
        <v>3313156095</v>
      </c>
      <c r="K88" s="39" t="s">
        <v>2215</v>
      </c>
      <c r="L88" s="28">
        <v>31.055308</v>
      </c>
      <c r="M88" s="28">
        <v>68.611990000000006</v>
      </c>
      <c r="N88" s="9">
        <v>46</v>
      </c>
      <c r="O88" s="9">
        <v>477040</v>
      </c>
      <c r="P88" s="28" t="s">
        <v>1630</v>
      </c>
      <c r="Q88" s="9" t="s">
        <v>1875</v>
      </c>
      <c r="R88" s="9" t="s">
        <v>1876</v>
      </c>
      <c r="S88" s="6">
        <v>467040</v>
      </c>
      <c r="T88" s="28" t="s">
        <v>1299</v>
      </c>
      <c r="U88" s="14">
        <v>357780</v>
      </c>
      <c r="V88" s="5" t="s">
        <v>107</v>
      </c>
      <c r="W88" s="9" t="s">
        <v>1634</v>
      </c>
    </row>
    <row r="89" spans="1:29" ht="80.099999999999994" customHeight="1" x14ac:dyDescent="0.25">
      <c r="A89" s="28">
        <f t="shared" si="9"/>
        <v>85</v>
      </c>
      <c r="B89" s="9">
        <f t="shared" si="9"/>
        <v>9</v>
      </c>
      <c r="C89" s="9" t="s">
        <v>216</v>
      </c>
      <c r="D89" s="10" t="s">
        <v>308</v>
      </c>
      <c r="E89" s="9" t="s">
        <v>308</v>
      </c>
      <c r="F89" s="9" t="s">
        <v>2216</v>
      </c>
      <c r="G89" s="9" t="s">
        <v>2217</v>
      </c>
      <c r="H89" s="67" t="s">
        <v>496</v>
      </c>
      <c r="I89" s="70" t="s">
        <v>2218</v>
      </c>
      <c r="J89" s="28">
        <v>33278809999</v>
      </c>
      <c r="K89" s="69" t="s">
        <v>2220</v>
      </c>
      <c r="L89" s="28">
        <v>30.706302000000001</v>
      </c>
      <c r="M89" s="28">
        <v>67.520487000000003</v>
      </c>
      <c r="N89" s="9">
        <v>57</v>
      </c>
      <c r="O89" s="9">
        <v>477040</v>
      </c>
      <c r="P89" s="28" t="s">
        <v>1630</v>
      </c>
      <c r="Q89" s="9" t="s">
        <v>1875</v>
      </c>
      <c r="R89" s="9" t="s">
        <v>1876</v>
      </c>
      <c r="S89" s="6">
        <v>467040</v>
      </c>
      <c r="T89" s="28" t="s">
        <v>1299</v>
      </c>
      <c r="U89" s="14">
        <v>357780</v>
      </c>
      <c r="V89" s="5" t="s">
        <v>107</v>
      </c>
      <c r="W89" s="9" t="s">
        <v>1634</v>
      </c>
    </row>
    <row r="90" spans="1:29" ht="80.099999999999994" customHeight="1" x14ac:dyDescent="0.25">
      <c r="A90" s="28">
        <f>A89+1</f>
        <v>86</v>
      </c>
      <c r="B90" s="9">
        <v>1</v>
      </c>
      <c r="C90" s="9" t="s">
        <v>103</v>
      </c>
      <c r="D90" s="10" t="s">
        <v>607</v>
      </c>
      <c r="E90" s="9" t="s">
        <v>607</v>
      </c>
      <c r="F90" s="9" t="s">
        <v>2461</v>
      </c>
      <c r="G90" s="9" t="s">
        <v>2461</v>
      </c>
      <c r="H90" s="28" t="s">
        <v>204</v>
      </c>
      <c r="I90" s="28" t="s">
        <v>2226</v>
      </c>
      <c r="J90" s="28">
        <v>3332031062</v>
      </c>
      <c r="K90" s="9" t="s">
        <v>2461</v>
      </c>
      <c r="L90" s="9">
        <v>30.3125</v>
      </c>
      <c r="M90" s="9">
        <v>68.953469999999996</v>
      </c>
      <c r="N90" s="9">
        <v>20</v>
      </c>
      <c r="O90" s="28">
        <v>477040</v>
      </c>
      <c r="P90" s="28" t="s">
        <v>1579</v>
      </c>
      <c r="Q90" s="28" t="s">
        <v>1616</v>
      </c>
      <c r="R90" s="28" t="s">
        <v>1617</v>
      </c>
      <c r="S90" s="28">
        <v>477040</v>
      </c>
      <c r="T90" s="28" t="s">
        <v>1618</v>
      </c>
      <c r="U90" s="28">
        <v>357780</v>
      </c>
      <c r="V90" s="5" t="s">
        <v>107</v>
      </c>
      <c r="W90" s="9" t="s">
        <v>1566</v>
      </c>
    </row>
    <row r="91" spans="1:29" ht="80.099999999999994" customHeight="1" x14ac:dyDescent="0.25">
      <c r="A91" s="28">
        <f>A90+1</f>
        <v>87</v>
      </c>
      <c r="B91" s="9">
        <v>1</v>
      </c>
      <c r="C91" s="9" t="s">
        <v>216</v>
      </c>
      <c r="D91" s="10" t="s">
        <v>607</v>
      </c>
      <c r="E91" s="9" t="s">
        <v>607</v>
      </c>
      <c r="F91" s="6" t="s">
        <v>1625</v>
      </c>
      <c r="G91" s="6" t="s">
        <v>1625</v>
      </c>
      <c r="H91" s="14" t="s">
        <v>2233</v>
      </c>
      <c r="I91" s="28" t="s">
        <v>2234</v>
      </c>
      <c r="J91" s="28">
        <v>3333264050</v>
      </c>
      <c r="K91" s="6" t="s">
        <v>1625</v>
      </c>
      <c r="L91" s="9">
        <v>30.0210334</v>
      </c>
      <c r="M91" s="9">
        <v>69.314672000000002</v>
      </c>
      <c r="N91" s="9">
        <v>18</v>
      </c>
      <c r="O91" s="9">
        <v>477040</v>
      </c>
      <c r="P91" s="28" t="s">
        <v>1468</v>
      </c>
      <c r="Q91" s="34" t="s">
        <v>1621</v>
      </c>
      <c r="R91" s="34">
        <v>44896</v>
      </c>
      <c r="S91" s="9">
        <v>467040</v>
      </c>
      <c r="T91" s="28" t="s">
        <v>1622</v>
      </c>
      <c r="U91" s="28">
        <v>357780</v>
      </c>
      <c r="V91" s="5" t="s">
        <v>107</v>
      </c>
      <c r="W91" s="9" t="s">
        <v>1582</v>
      </c>
    </row>
    <row r="92" spans="1:29" ht="80.099999999999994" customHeight="1" x14ac:dyDescent="0.25">
      <c r="A92" s="28">
        <f>A91+1</f>
        <v>88</v>
      </c>
      <c r="B92" s="9">
        <f>B91+1</f>
        <v>2</v>
      </c>
      <c r="C92" s="9" t="s">
        <v>216</v>
      </c>
      <c r="D92" s="10" t="s">
        <v>607</v>
      </c>
      <c r="E92" s="9" t="s">
        <v>607</v>
      </c>
      <c r="F92" s="6" t="s">
        <v>2236</v>
      </c>
      <c r="G92" s="6" t="s">
        <v>2236</v>
      </c>
      <c r="H92" s="14" t="s">
        <v>2237</v>
      </c>
      <c r="I92" s="6" t="s">
        <v>2238</v>
      </c>
      <c r="J92" s="28">
        <v>3312882513</v>
      </c>
      <c r="K92" s="6" t="s">
        <v>2236</v>
      </c>
      <c r="L92" s="6">
        <v>30.012352</v>
      </c>
      <c r="M92" s="6">
        <v>69.183166999999997</v>
      </c>
      <c r="N92" s="6">
        <v>16</v>
      </c>
      <c r="O92" s="9">
        <v>477040</v>
      </c>
      <c r="P92" s="28" t="s">
        <v>1468</v>
      </c>
      <c r="Q92" s="34" t="s">
        <v>1621</v>
      </c>
      <c r="R92" s="34">
        <v>44896</v>
      </c>
      <c r="S92" s="9">
        <v>477040</v>
      </c>
      <c r="T92" s="28" t="s">
        <v>1622</v>
      </c>
      <c r="U92" s="28">
        <v>357780</v>
      </c>
      <c r="V92" s="5" t="s">
        <v>107</v>
      </c>
      <c r="W92" s="9" t="s">
        <v>1634</v>
      </c>
    </row>
    <row r="93" spans="1:29" ht="80.099999999999994" customHeight="1" x14ac:dyDescent="0.25">
      <c r="A93" s="28">
        <f>A92+1</f>
        <v>89</v>
      </c>
      <c r="B93" s="9">
        <f t="shared" ref="B93:B95" si="10">B92+1</f>
        <v>3</v>
      </c>
      <c r="C93" s="6" t="s">
        <v>216</v>
      </c>
      <c r="D93" s="10" t="s">
        <v>607</v>
      </c>
      <c r="E93" s="9" t="s">
        <v>607</v>
      </c>
      <c r="F93" s="28" t="s">
        <v>1611</v>
      </c>
      <c r="G93" s="28" t="s">
        <v>1611</v>
      </c>
      <c r="H93" s="28" t="s">
        <v>2228</v>
      </c>
      <c r="I93" s="9" t="s">
        <v>2229</v>
      </c>
      <c r="J93" s="28">
        <v>3352785410</v>
      </c>
      <c r="K93" s="28" t="s">
        <v>1611</v>
      </c>
      <c r="L93" s="28">
        <v>30.261023999999999</v>
      </c>
      <c r="M93" s="28">
        <v>69.246352000000002</v>
      </c>
      <c r="N93" s="28">
        <v>18</v>
      </c>
      <c r="O93" s="28">
        <v>477040</v>
      </c>
      <c r="P93" s="14" t="s">
        <v>1999</v>
      </c>
      <c r="Q93" s="28" t="s">
        <v>1621</v>
      </c>
      <c r="R93" s="34">
        <v>44896</v>
      </c>
      <c r="S93" s="28">
        <v>477040</v>
      </c>
      <c r="T93" s="28" t="s">
        <v>1622</v>
      </c>
      <c r="U93" s="28">
        <v>357780</v>
      </c>
      <c r="V93" s="5" t="s">
        <v>107</v>
      </c>
      <c r="W93" s="9" t="s">
        <v>1949</v>
      </c>
      <c r="X93" s="81"/>
      <c r="Y93" s="81"/>
      <c r="Z93" s="81"/>
      <c r="AA93" s="81"/>
      <c r="AB93" s="81"/>
      <c r="AC93" s="81"/>
    </row>
    <row r="94" spans="1:29" ht="80.099999999999994" customHeight="1" x14ac:dyDescent="0.25">
      <c r="A94" s="28">
        <f>A93+1</f>
        <v>90</v>
      </c>
      <c r="B94" s="9">
        <f t="shared" si="10"/>
        <v>4</v>
      </c>
      <c r="C94" s="6" t="s">
        <v>216</v>
      </c>
      <c r="D94" s="10" t="s">
        <v>607</v>
      </c>
      <c r="E94" s="9" t="s">
        <v>607</v>
      </c>
      <c r="F94" s="11" t="s">
        <v>1611</v>
      </c>
      <c r="G94" s="11" t="s">
        <v>1611</v>
      </c>
      <c r="H94" s="28" t="s">
        <v>2230</v>
      </c>
      <c r="I94" s="9" t="s">
        <v>2231</v>
      </c>
      <c r="J94" s="9" t="s">
        <v>2232</v>
      </c>
      <c r="K94" s="11" t="s">
        <v>1611</v>
      </c>
      <c r="L94" s="28">
        <v>30.039929000000001</v>
      </c>
      <c r="M94" s="28">
        <v>69.001177999999996</v>
      </c>
      <c r="N94" s="28">
        <v>21</v>
      </c>
      <c r="O94" s="28">
        <v>477040</v>
      </c>
      <c r="P94" s="14" t="s">
        <v>1999</v>
      </c>
      <c r="Q94" s="28" t="s">
        <v>1621</v>
      </c>
      <c r="R94" s="34">
        <v>44896</v>
      </c>
      <c r="S94" s="28">
        <v>477040</v>
      </c>
      <c r="T94" s="28" t="s">
        <v>1622</v>
      </c>
      <c r="U94" s="28">
        <v>357780</v>
      </c>
      <c r="V94" s="5" t="s">
        <v>107</v>
      </c>
      <c r="W94" s="9" t="s">
        <v>1949</v>
      </c>
      <c r="X94" s="81"/>
      <c r="Y94" s="81"/>
      <c r="Z94" s="81"/>
      <c r="AA94" s="81"/>
      <c r="AB94" s="81"/>
      <c r="AC94" s="81"/>
    </row>
    <row r="95" spans="1:29" ht="80.099999999999994" customHeight="1" x14ac:dyDescent="0.25">
      <c r="A95" s="28">
        <f>+A94+1</f>
        <v>91</v>
      </c>
      <c r="B95" s="9">
        <f t="shared" si="10"/>
        <v>5</v>
      </c>
      <c r="C95" s="6" t="s">
        <v>216</v>
      </c>
      <c r="D95" s="10" t="s">
        <v>607</v>
      </c>
      <c r="E95" s="9" t="s">
        <v>607</v>
      </c>
      <c r="F95" s="6" t="s">
        <v>1625</v>
      </c>
      <c r="G95" s="6" t="s">
        <v>1625</v>
      </c>
      <c r="H95" s="28" t="s">
        <v>569</v>
      </c>
      <c r="I95" s="28" t="s">
        <v>1626</v>
      </c>
      <c r="J95" s="28">
        <v>3337795803</v>
      </c>
      <c r="K95" s="6" t="s">
        <v>1625</v>
      </c>
      <c r="L95" s="28">
        <v>30.045214999999999</v>
      </c>
      <c r="M95" s="28">
        <v>69.145852000000005</v>
      </c>
      <c r="N95" s="28">
        <v>17</v>
      </c>
      <c r="O95" s="28">
        <v>477040</v>
      </c>
      <c r="P95" s="14" t="s">
        <v>1999</v>
      </c>
      <c r="Q95" s="28" t="s">
        <v>1621</v>
      </c>
      <c r="R95" s="34">
        <v>44896</v>
      </c>
      <c r="S95" s="28">
        <v>477040</v>
      </c>
      <c r="T95" s="28" t="s">
        <v>1622</v>
      </c>
      <c r="U95" s="28">
        <v>357780</v>
      </c>
      <c r="V95" s="5" t="s">
        <v>107</v>
      </c>
      <c r="W95" s="9" t="s">
        <v>1949</v>
      </c>
    </row>
    <row r="96" spans="1:29" ht="80.099999999999994" customHeight="1" x14ac:dyDescent="0.25">
      <c r="A96" s="86">
        <f t="shared" ref="A96:A101" si="11">A95+1</f>
        <v>92</v>
      </c>
      <c r="B96" s="9">
        <v>1</v>
      </c>
      <c r="C96" s="9" t="s">
        <v>103</v>
      </c>
      <c r="D96" s="10" t="s">
        <v>689</v>
      </c>
      <c r="E96" s="9" t="s">
        <v>689</v>
      </c>
      <c r="F96" s="28" t="s">
        <v>2239</v>
      </c>
      <c r="G96" s="28" t="s">
        <v>2453</v>
      </c>
      <c r="H96" s="9" t="s">
        <v>2452</v>
      </c>
      <c r="I96" s="9" t="s">
        <v>2240</v>
      </c>
      <c r="J96" s="28">
        <v>3499994028</v>
      </c>
      <c r="K96" s="28" t="s">
        <v>2453</v>
      </c>
      <c r="L96" s="102">
        <v>31.21781</v>
      </c>
      <c r="M96" s="102">
        <v>69.383759999999995</v>
      </c>
      <c r="N96" s="9">
        <v>18</v>
      </c>
      <c r="O96" s="28">
        <v>477040</v>
      </c>
      <c r="P96" s="28" t="s">
        <v>1579</v>
      </c>
      <c r="Q96" s="28" t="s">
        <v>1580</v>
      </c>
      <c r="R96" s="28" t="s">
        <v>1581</v>
      </c>
      <c r="S96" s="9">
        <v>467040</v>
      </c>
      <c r="T96" s="28" t="s">
        <v>692</v>
      </c>
      <c r="U96" s="28">
        <v>357780</v>
      </c>
      <c r="V96" s="5" t="s">
        <v>107</v>
      </c>
      <c r="W96" s="9" t="s">
        <v>1582</v>
      </c>
    </row>
    <row r="97" spans="1:39" ht="80.099999999999994" customHeight="1" x14ac:dyDescent="0.25">
      <c r="A97" s="28">
        <f t="shared" si="11"/>
        <v>93</v>
      </c>
      <c r="B97" s="9">
        <v>1</v>
      </c>
      <c r="C97" s="9" t="s">
        <v>216</v>
      </c>
      <c r="D97" s="10" t="s">
        <v>689</v>
      </c>
      <c r="E97" s="9" t="s">
        <v>689</v>
      </c>
      <c r="F97" s="9" t="s">
        <v>2613</v>
      </c>
      <c r="G97" s="9" t="s">
        <v>2567</v>
      </c>
      <c r="H97" s="9" t="s">
        <v>2612</v>
      </c>
      <c r="I97" s="9" t="s">
        <v>2568</v>
      </c>
      <c r="J97" s="28">
        <v>3465225997</v>
      </c>
      <c r="K97" s="9" t="s">
        <v>2613</v>
      </c>
      <c r="L97" s="9">
        <v>31.322310000000002</v>
      </c>
      <c r="M97" s="9">
        <v>69.472139999999996</v>
      </c>
      <c r="N97" s="9">
        <v>15</v>
      </c>
      <c r="O97" s="9">
        <v>477040</v>
      </c>
      <c r="P97" s="28" t="s">
        <v>2569</v>
      </c>
      <c r="Q97" s="34">
        <v>44389</v>
      </c>
      <c r="R97" s="28" t="s">
        <v>2570</v>
      </c>
      <c r="S97" s="9">
        <v>467040</v>
      </c>
      <c r="T97" s="28" t="s">
        <v>703</v>
      </c>
      <c r="U97" s="14">
        <v>357780</v>
      </c>
      <c r="V97" s="5" t="s">
        <v>107</v>
      </c>
      <c r="W97" s="9" t="s">
        <v>2587</v>
      </c>
    </row>
    <row r="98" spans="1:39" ht="80.099999999999994" customHeight="1" x14ac:dyDescent="0.25">
      <c r="A98" s="28">
        <f t="shared" si="11"/>
        <v>94</v>
      </c>
      <c r="B98" s="6">
        <f>B97+1</f>
        <v>2</v>
      </c>
      <c r="C98" s="6" t="s">
        <v>216</v>
      </c>
      <c r="D98" s="10" t="s">
        <v>689</v>
      </c>
      <c r="E98" s="9" t="s">
        <v>689</v>
      </c>
      <c r="F98" s="9" t="s">
        <v>710</v>
      </c>
      <c r="G98" s="9" t="s">
        <v>2567</v>
      </c>
      <c r="H98" s="6" t="s">
        <v>2611</v>
      </c>
      <c r="I98" s="6" t="s">
        <v>2571</v>
      </c>
      <c r="J98" s="28">
        <v>3225488654</v>
      </c>
      <c r="K98" s="9" t="s">
        <v>710</v>
      </c>
      <c r="L98" s="6">
        <v>31.28659</v>
      </c>
      <c r="M98" s="6">
        <v>69.485650000000007</v>
      </c>
      <c r="N98" s="9">
        <v>15</v>
      </c>
      <c r="O98" s="9">
        <v>477040</v>
      </c>
      <c r="P98" s="28" t="s">
        <v>2569</v>
      </c>
      <c r="Q98" s="34">
        <v>44389</v>
      </c>
      <c r="R98" s="28" t="s">
        <v>2570</v>
      </c>
      <c r="S98" s="9">
        <v>467040</v>
      </c>
      <c r="T98" s="28" t="s">
        <v>703</v>
      </c>
      <c r="U98" s="14">
        <v>357780</v>
      </c>
      <c r="V98" s="5" t="s">
        <v>107</v>
      </c>
      <c r="W98" s="6" t="s">
        <v>2602</v>
      </c>
      <c r="X98" s="81"/>
      <c r="AE98" s="81"/>
      <c r="AF98" s="81"/>
      <c r="AG98" s="81"/>
      <c r="AH98" s="81"/>
      <c r="AI98" s="81"/>
      <c r="AJ98" s="81"/>
      <c r="AK98" s="81"/>
      <c r="AL98" s="81"/>
      <c r="AM98" s="81"/>
    </row>
    <row r="99" spans="1:39" ht="80.099999999999994" customHeight="1" x14ac:dyDescent="0.25">
      <c r="A99" s="28">
        <f t="shared" si="11"/>
        <v>95</v>
      </c>
      <c r="B99" s="6">
        <f t="shared" ref="B99:B100" si="12">B98+1</f>
        <v>3</v>
      </c>
      <c r="C99" s="9" t="s">
        <v>216</v>
      </c>
      <c r="D99" s="10" t="s">
        <v>689</v>
      </c>
      <c r="E99" s="9" t="s">
        <v>689</v>
      </c>
      <c r="F99" s="9" t="s">
        <v>804</v>
      </c>
      <c r="G99" s="9" t="s">
        <v>2567</v>
      </c>
      <c r="H99" s="9" t="s">
        <v>760</v>
      </c>
      <c r="I99" s="9" t="s">
        <v>2572</v>
      </c>
      <c r="J99" s="28">
        <v>3215869883</v>
      </c>
      <c r="K99" s="9" t="s">
        <v>804</v>
      </c>
      <c r="L99" s="9">
        <v>31.2652</v>
      </c>
      <c r="M99" s="9">
        <v>69.505740000000003</v>
      </c>
      <c r="N99" s="9">
        <v>22</v>
      </c>
      <c r="O99" s="9">
        <v>477040</v>
      </c>
      <c r="P99" s="28" t="s">
        <v>2569</v>
      </c>
      <c r="Q99" s="34">
        <v>44389</v>
      </c>
      <c r="R99" s="28" t="s">
        <v>2570</v>
      </c>
      <c r="S99" s="9">
        <v>467040</v>
      </c>
      <c r="T99" s="28" t="s">
        <v>703</v>
      </c>
      <c r="U99" s="14">
        <v>357780</v>
      </c>
      <c r="V99" s="5" t="s">
        <v>107</v>
      </c>
      <c r="W99" s="9" t="s">
        <v>2614</v>
      </c>
    </row>
    <row r="100" spans="1:39" ht="80.099999999999994" customHeight="1" x14ac:dyDescent="0.25">
      <c r="A100" s="28">
        <f t="shared" si="11"/>
        <v>96</v>
      </c>
      <c r="B100" s="6">
        <f t="shared" si="12"/>
        <v>4</v>
      </c>
      <c r="C100" s="6" t="s">
        <v>216</v>
      </c>
      <c r="D100" s="10" t="s">
        <v>689</v>
      </c>
      <c r="E100" s="9" t="s">
        <v>689</v>
      </c>
      <c r="F100" s="9" t="s">
        <v>690</v>
      </c>
      <c r="G100" s="9" t="s">
        <v>2567</v>
      </c>
      <c r="H100" s="6" t="s">
        <v>705</v>
      </c>
      <c r="I100" s="6" t="s">
        <v>2573</v>
      </c>
      <c r="J100" s="28">
        <v>3189687882</v>
      </c>
      <c r="K100" s="9" t="s">
        <v>690</v>
      </c>
      <c r="L100" s="6">
        <v>31.338080000000001</v>
      </c>
      <c r="M100" s="6">
        <v>69.49727</v>
      </c>
      <c r="N100" s="9">
        <v>18</v>
      </c>
      <c r="O100" s="9">
        <v>477040</v>
      </c>
      <c r="P100" s="28" t="s">
        <v>2569</v>
      </c>
      <c r="Q100" s="34">
        <v>44389</v>
      </c>
      <c r="R100" s="28" t="s">
        <v>2570</v>
      </c>
      <c r="S100" s="9">
        <v>467040</v>
      </c>
      <c r="T100" s="28" t="s">
        <v>703</v>
      </c>
      <c r="U100" s="14">
        <v>357780</v>
      </c>
      <c r="V100" s="5" t="s">
        <v>107</v>
      </c>
      <c r="W100" s="6" t="s">
        <v>2602</v>
      </c>
    </row>
    <row r="101" spans="1:39" ht="80.099999999999994" customHeight="1" x14ac:dyDescent="0.25">
      <c r="A101" s="28">
        <f t="shared" si="11"/>
        <v>97</v>
      </c>
      <c r="B101" s="9">
        <v>1</v>
      </c>
      <c r="C101" s="9" t="s">
        <v>3878</v>
      </c>
      <c r="D101" s="10" t="s">
        <v>4849</v>
      </c>
      <c r="E101" s="9" t="s">
        <v>4850</v>
      </c>
      <c r="F101" s="9" t="s">
        <v>4851</v>
      </c>
      <c r="G101" s="9" t="s">
        <v>4852</v>
      </c>
      <c r="H101" s="9" t="s">
        <v>4853</v>
      </c>
      <c r="I101" s="9" t="s">
        <v>4854</v>
      </c>
      <c r="J101" s="9">
        <v>3337804173</v>
      </c>
      <c r="K101" s="9" t="s">
        <v>4851</v>
      </c>
      <c r="L101" s="9">
        <v>28.810572000000001</v>
      </c>
      <c r="M101" s="9">
        <v>69.281863999999999</v>
      </c>
      <c r="N101" s="9">
        <v>22</v>
      </c>
      <c r="O101" s="9">
        <v>477040</v>
      </c>
      <c r="P101" s="35">
        <v>44420</v>
      </c>
      <c r="Q101" s="9">
        <v>44480</v>
      </c>
      <c r="R101" s="9" t="s">
        <v>4856</v>
      </c>
      <c r="S101" s="9">
        <v>477040</v>
      </c>
      <c r="T101" s="9" t="s">
        <v>1286</v>
      </c>
      <c r="U101" s="9">
        <v>357780</v>
      </c>
      <c r="V101" s="10" t="s">
        <v>107</v>
      </c>
      <c r="W101" s="10" t="s">
        <v>4857</v>
      </c>
    </row>
    <row r="102" spans="1:39" ht="80.099999999999994" customHeight="1" x14ac:dyDescent="0.25">
      <c r="A102" s="28">
        <f t="shared" ref="A102:A112" si="13">A101+1</f>
        <v>98</v>
      </c>
      <c r="B102" s="9">
        <v>2</v>
      </c>
      <c r="C102" s="9" t="s">
        <v>3878</v>
      </c>
      <c r="D102" s="10" t="s">
        <v>4849</v>
      </c>
      <c r="E102" s="9" t="s">
        <v>4850</v>
      </c>
      <c r="F102" s="9" t="s">
        <v>4858</v>
      </c>
      <c r="G102" s="9" t="s">
        <v>4859</v>
      </c>
      <c r="H102" s="6" t="s">
        <v>4860</v>
      </c>
      <c r="I102" s="9" t="s">
        <v>4861</v>
      </c>
      <c r="J102" s="9">
        <v>3370675731</v>
      </c>
      <c r="K102" s="9" t="s">
        <v>4858</v>
      </c>
      <c r="L102" s="9">
        <v>29.016216</v>
      </c>
      <c r="M102" s="9">
        <v>69.424881999999997</v>
      </c>
      <c r="N102" s="9">
        <v>28</v>
      </c>
      <c r="O102" s="9">
        <v>477040</v>
      </c>
      <c r="P102" s="35">
        <v>44420</v>
      </c>
      <c r="Q102" s="9">
        <v>44480</v>
      </c>
      <c r="R102" s="9" t="s">
        <v>4856</v>
      </c>
      <c r="S102" s="9">
        <v>477040</v>
      </c>
      <c r="T102" s="9" t="s">
        <v>1286</v>
      </c>
      <c r="U102" s="9">
        <v>357780</v>
      </c>
      <c r="V102" s="10" t="s">
        <v>107</v>
      </c>
      <c r="W102" s="10" t="s">
        <v>4857</v>
      </c>
    </row>
    <row r="103" spans="1:39" ht="80.099999999999994" customHeight="1" x14ac:dyDescent="0.25">
      <c r="A103" s="28">
        <f t="shared" si="13"/>
        <v>99</v>
      </c>
      <c r="B103" s="9">
        <v>3</v>
      </c>
      <c r="C103" s="9" t="s">
        <v>3878</v>
      </c>
      <c r="D103" s="10" t="s">
        <v>4849</v>
      </c>
      <c r="E103" s="9" t="s">
        <v>4850</v>
      </c>
      <c r="F103" s="9" t="s">
        <v>4863</v>
      </c>
      <c r="G103" s="9" t="s">
        <v>4859</v>
      </c>
      <c r="H103" s="6" t="s">
        <v>4051</v>
      </c>
      <c r="I103" s="9" t="s">
        <v>4864</v>
      </c>
      <c r="J103" s="9">
        <v>3353112224</v>
      </c>
      <c r="K103" s="9" t="s">
        <v>4863</v>
      </c>
      <c r="L103" s="9">
        <v>29.004832</v>
      </c>
      <c r="M103" s="9">
        <v>69.453215</v>
      </c>
      <c r="N103" s="9">
        <v>20</v>
      </c>
      <c r="O103" s="9">
        <v>477040</v>
      </c>
      <c r="P103" s="35">
        <v>44420</v>
      </c>
      <c r="Q103" s="9">
        <v>44480</v>
      </c>
      <c r="R103" s="9" t="s">
        <v>4856</v>
      </c>
      <c r="S103" s="9">
        <v>477040</v>
      </c>
      <c r="T103" s="9" t="s">
        <v>1286</v>
      </c>
      <c r="U103" s="9">
        <v>357780</v>
      </c>
      <c r="V103" s="10" t="s">
        <v>107</v>
      </c>
      <c r="W103" s="10" t="s">
        <v>4857</v>
      </c>
    </row>
    <row r="104" spans="1:39" ht="80.099999999999994" customHeight="1" x14ac:dyDescent="0.25">
      <c r="A104" s="28">
        <f t="shared" si="13"/>
        <v>100</v>
      </c>
      <c r="B104" s="9">
        <v>4</v>
      </c>
      <c r="C104" s="9" t="s">
        <v>3878</v>
      </c>
      <c r="D104" s="10" t="s">
        <v>4849</v>
      </c>
      <c r="E104" s="9" t="s">
        <v>4850</v>
      </c>
      <c r="F104" s="9" t="s">
        <v>4858</v>
      </c>
      <c r="G104" s="9" t="s">
        <v>4859</v>
      </c>
      <c r="H104" s="6" t="s">
        <v>174</v>
      </c>
      <c r="I104" s="9" t="s">
        <v>4866</v>
      </c>
      <c r="J104" s="9">
        <v>3313163228</v>
      </c>
      <c r="K104" s="9" t="s">
        <v>4858</v>
      </c>
      <c r="L104" s="9">
        <v>29.029837000000001</v>
      </c>
      <c r="M104" s="9">
        <v>69.446944000000002</v>
      </c>
      <c r="N104" s="9">
        <v>18</v>
      </c>
      <c r="O104" s="9">
        <v>477040</v>
      </c>
      <c r="P104" s="35">
        <v>44420</v>
      </c>
      <c r="Q104" s="9">
        <v>44480</v>
      </c>
      <c r="R104" s="9" t="s">
        <v>4856</v>
      </c>
      <c r="S104" s="9">
        <v>477040</v>
      </c>
      <c r="T104" s="9" t="s">
        <v>1286</v>
      </c>
      <c r="U104" s="9">
        <v>357780</v>
      </c>
      <c r="V104" s="10" t="s">
        <v>107</v>
      </c>
      <c r="W104" s="10" t="s">
        <v>4857</v>
      </c>
    </row>
    <row r="105" spans="1:39" ht="80.099999999999994" customHeight="1" x14ac:dyDescent="0.25">
      <c r="A105" s="28">
        <f t="shared" si="13"/>
        <v>101</v>
      </c>
      <c r="B105" s="9">
        <v>5</v>
      </c>
      <c r="C105" s="9" t="s">
        <v>3878</v>
      </c>
      <c r="D105" s="10" t="s">
        <v>4849</v>
      </c>
      <c r="E105" s="9" t="s">
        <v>4849</v>
      </c>
      <c r="F105" s="9" t="s">
        <v>4868</v>
      </c>
      <c r="G105" s="9" t="s">
        <v>4869</v>
      </c>
      <c r="H105" s="6" t="s">
        <v>4870</v>
      </c>
      <c r="I105" s="9" t="s">
        <v>4871</v>
      </c>
      <c r="J105" s="9">
        <v>3348858883</v>
      </c>
      <c r="K105" s="9" t="s">
        <v>4868</v>
      </c>
      <c r="L105" s="9">
        <v>29.084768</v>
      </c>
      <c r="M105" s="9">
        <v>68.906301999999997</v>
      </c>
      <c r="N105" s="9">
        <v>23</v>
      </c>
      <c r="O105" s="9">
        <v>477040</v>
      </c>
      <c r="P105" s="35">
        <v>44420</v>
      </c>
      <c r="Q105" s="9">
        <v>44480</v>
      </c>
      <c r="R105" s="9" t="s">
        <v>4856</v>
      </c>
      <c r="S105" s="9">
        <v>477040</v>
      </c>
      <c r="T105" s="9" t="s">
        <v>1286</v>
      </c>
      <c r="U105" s="9">
        <v>357780</v>
      </c>
      <c r="V105" s="10" t="s">
        <v>107</v>
      </c>
      <c r="W105" s="10" t="s">
        <v>4857</v>
      </c>
    </row>
    <row r="106" spans="1:39" ht="80.099999999999994" customHeight="1" x14ac:dyDescent="0.25">
      <c r="A106" s="28">
        <f t="shared" si="13"/>
        <v>102</v>
      </c>
      <c r="B106" s="14">
        <v>1</v>
      </c>
      <c r="C106" s="14" t="s">
        <v>4873</v>
      </c>
      <c r="D106" s="273" t="s">
        <v>4849</v>
      </c>
      <c r="E106" s="51" t="s">
        <v>4850</v>
      </c>
      <c r="F106" s="51" t="s">
        <v>4874</v>
      </c>
      <c r="G106" s="51" t="s">
        <v>4852</v>
      </c>
      <c r="H106" s="136" t="s">
        <v>4875</v>
      </c>
      <c r="I106" s="51" t="s">
        <v>4876</v>
      </c>
      <c r="J106" s="51" t="s">
        <v>4877</v>
      </c>
      <c r="K106" s="14" t="s">
        <v>4874</v>
      </c>
      <c r="L106" s="28">
        <v>28.731573999999998</v>
      </c>
      <c r="M106" s="51">
        <v>69.280779999999993</v>
      </c>
      <c r="N106" s="28">
        <v>23</v>
      </c>
      <c r="O106" s="28">
        <v>477040</v>
      </c>
      <c r="P106" s="9" t="s">
        <v>4878</v>
      </c>
      <c r="Q106" s="9" t="s">
        <v>4879</v>
      </c>
      <c r="R106" s="35">
        <v>44846</v>
      </c>
      <c r="S106" s="9">
        <v>477040</v>
      </c>
      <c r="T106" s="28" t="s">
        <v>2773</v>
      </c>
      <c r="U106" s="9">
        <v>357780</v>
      </c>
      <c r="V106" s="10" t="s">
        <v>239</v>
      </c>
      <c r="W106" s="10" t="s">
        <v>4857</v>
      </c>
    </row>
    <row r="107" spans="1:39" ht="80.099999999999994" customHeight="1" x14ac:dyDescent="0.25">
      <c r="A107" s="28">
        <f t="shared" si="13"/>
        <v>103</v>
      </c>
      <c r="B107" s="14">
        <v>2</v>
      </c>
      <c r="C107" s="14" t="s">
        <v>4873</v>
      </c>
      <c r="D107" s="273" t="s">
        <v>4849</v>
      </c>
      <c r="E107" s="51" t="s">
        <v>4850</v>
      </c>
      <c r="F107" s="51" t="s">
        <v>4880</v>
      </c>
      <c r="G107" s="51" t="s">
        <v>4852</v>
      </c>
      <c r="H107" s="136" t="s">
        <v>4881</v>
      </c>
      <c r="I107" s="51" t="s">
        <v>4882</v>
      </c>
      <c r="J107" s="51" t="s">
        <v>4883</v>
      </c>
      <c r="K107" s="14" t="s">
        <v>4880</v>
      </c>
      <c r="L107" s="28">
        <v>28.736550000000001</v>
      </c>
      <c r="M107" s="51">
        <v>69.280445</v>
      </c>
      <c r="N107" s="28">
        <v>28</v>
      </c>
      <c r="O107" s="28">
        <v>477040</v>
      </c>
      <c r="P107" s="9" t="s">
        <v>4878</v>
      </c>
      <c r="Q107" s="9" t="s">
        <v>4879</v>
      </c>
      <c r="R107" s="35">
        <v>44846</v>
      </c>
      <c r="S107" s="9">
        <v>477040</v>
      </c>
      <c r="T107" s="28" t="s">
        <v>2773</v>
      </c>
      <c r="U107" s="9">
        <v>357780</v>
      </c>
      <c r="V107" s="10" t="s">
        <v>239</v>
      </c>
      <c r="W107" s="10" t="s">
        <v>4857</v>
      </c>
    </row>
    <row r="108" spans="1:39" ht="80.099999999999994" customHeight="1" x14ac:dyDescent="0.25">
      <c r="A108" s="28">
        <f t="shared" si="13"/>
        <v>104</v>
      </c>
      <c r="B108" s="14">
        <v>3</v>
      </c>
      <c r="C108" s="14" t="s">
        <v>4873</v>
      </c>
      <c r="D108" s="273" t="s">
        <v>4849</v>
      </c>
      <c r="E108" s="51" t="s">
        <v>4850</v>
      </c>
      <c r="F108" s="51" t="s">
        <v>4884</v>
      </c>
      <c r="G108" s="51" t="s">
        <v>4852</v>
      </c>
      <c r="H108" s="136" t="s">
        <v>4885</v>
      </c>
      <c r="I108" s="51" t="s">
        <v>4886</v>
      </c>
      <c r="J108" s="51" t="s">
        <v>4887</v>
      </c>
      <c r="K108" s="14" t="s">
        <v>4884</v>
      </c>
      <c r="L108" s="28">
        <v>28.732821000000001</v>
      </c>
      <c r="M108" s="51">
        <v>69.281513000000004</v>
      </c>
      <c r="N108" s="28">
        <v>20</v>
      </c>
      <c r="O108" s="28">
        <v>477040</v>
      </c>
      <c r="P108" s="9" t="s">
        <v>4878</v>
      </c>
      <c r="Q108" s="9" t="s">
        <v>4879</v>
      </c>
      <c r="R108" s="35">
        <v>44846</v>
      </c>
      <c r="S108" s="9">
        <v>477040</v>
      </c>
      <c r="T108" s="28" t="s">
        <v>2773</v>
      </c>
      <c r="U108" s="9">
        <v>357780</v>
      </c>
      <c r="V108" s="10" t="s">
        <v>239</v>
      </c>
      <c r="W108" s="10" t="s">
        <v>4857</v>
      </c>
    </row>
    <row r="109" spans="1:39" ht="80.099999999999994" customHeight="1" x14ac:dyDescent="0.25">
      <c r="A109" s="28">
        <f t="shared" si="13"/>
        <v>105</v>
      </c>
      <c r="B109" s="14">
        <v>4</v>
      </c>
      <c r="C109" s="14" t="s">
        <v>4873</v>
      </c>
      <c r="D109" s="273" t="s">
        <v>4849</v>
      </c>
      <c r="E109" s="51" t="s">
        <v>4850</v>
      </c>
      <c r="F109" s="51" t="s">
        <v>4884</v>
      </c>
      <c r="G109" s="51" t="s">
        <v>4852</v>
      </c>
      <c r="H109" s="136" t="s">
        <v>4888</v>
      </c>
      <c r="I109" s="51" t="s">
        <v>4889</v>
      </c>
      <c r="J109" s="51" t="s">
        <v>4890</v>
      </c>
      <c r="K109" s="14" t="s">
        <v>4884</v>
      </c>
      <c r="L109" s="28">
        <v>28.727708</v>
      </c>
      <c r="M109" s="51">
        <v>69.221768999999995</v>
      </c>
      <c r="N109" s="28">
        <v>18</v>
      </c>
      <c r="O109" s="28">
        <v>477040</v>
      </c>
      <c r="P109" s="9" t="s">
        <v>4878</v>
      </c>
      <c r="Q109" s="9" t="s">
        <v>4879</v>
      </c>
      <c r="R109" s="35">
        <v>44846</v>
      </c>
      <c r="S109" s="9">
        <v>477040</v>
      </c>
      <c r="T109" s="28" t="s">
        <v>2773</v>
      </c>
      <c r="U109" s="9">
        <v>357780</v>
      </c>
      <c r="V109" s="10" t="s">
        <v>239</v>
      </c>
      <c r="W109" s="10" t="s">
        <v>4857</v>
      </c>
    </row>
    <row r="110" spans="1:39" ht="80.099999999999994" customHeight="1" x14ac:dyDescent="0.25">
      <c r="A110" s="28">
        <f t="shared" si="13"/>
        <v>106</v>
      </c>
      <c r="B110" s="14">
        <v>5</v>
      </c>
      <c r="C110" s="14" t="s">
        <v>4873</v>
      </c>
      <c r="D110" s="273" t="s">
        <v>4849</v>
      </c>
      <c r="E110" s="51" t="s">
        <v>4850</v>
      </c>
      <c r="F110" s="51" t="s">
        <v>4891</v>
      </c>
      <c r="G110" s="51" t="s">
        <v>4892</v>
      </c>
      <c r="H110" s="136" t="s">
        <v>4893</v>
      </c>
      <c r="I110" s="51" t="s">
        <v>4894</v>
      </c>
      <c r="J110" s="51" t="s">
        <v>4895</v>
      </c>
      <c r="K110" s="14" t="s">
        <v>4891</v>
      </c>
      <c r="L110" s="28">
        <v>28.621458000000001</v>
      </c>
      <c r="M110" s="51">
        <v>69.193695000000005</v>
      </c>
      <c r="N110" s="28">
        <v>23</v>
      </c>
      <c r="O110" s="28">
        <v>477040</v>
      </c>
      <c r="P110" s="9" t="s">
        <v>4878</v>
      </c>
      <c r="Q110" s="9" t="s">
        <v>4879</v>
      </c>
      <c r="R110" s="35">
        <v>44846</v>
      </c>
      <c r="S110" s="9">
        <v>477040</v>
      </c>
      <c r="T110" s="28" t="s">
        <v>2773</v>
      </c>
      <c r="U110" s="9">
        <v>357780</v>
      </c>
      <c r="V110" s="10" t="s">
        <v>239</v>
      </c>
      <c r="W110" s="10" t="s">
        <v>4857</v>
      </c>
    </row>
    <row r="111" spans="1:39" ht="80.099999999999994" customHeight="1" x14ac:dyDescent="0.25">
      <c r="A111" s="28">
        <f t="shared" si="13"/>
        <v>107</v>
      </c>
      <c r="B111" s="14">
        <v>6</v>
      </c>
      <c r="C111" s="14" t="s">
        <v>4873</v>
      </c>
      <c r="D111" s="273" t="s">
        <v>4849</v>
      </c>
      <c r="E111" s="51" t="s">
        <v>4850</v>
      </c>
      <c r="F111" s="51" t="s">
        <v>4896</v>
      </c>
      <c r="G111" s="51" t="s">
        <v>4852</v>
      </c>
      <c r="H111" s="136" t="s">
        <v>4897</v>
      </c>
      <c r="I111" s="51" t="s">
        <v>4898</v>
      </c>
      <c r="J111" s="51" t="s">
        <v>4899</v>
      </c>
      <c r="K111" s="14" t="s">
        <v>4896</v>
      </c>
      <c r="L111" s="28">
        <v>28.603342999999999</v>
      </c>
      <c r="M111" s="51">
        <v>69.331023000000002</v>
      </c>
      <c r="N111" s="28">
        <v>18</v>
      </c>
      <c r="O111" s="28">
        <v>477040</v>
      </c>
      <c r="P111" s="9" t="s">
        <v>4878</v>
      </c>
      <c r="Q111" s="9" t="s">
        <v>4879</v>
      </c>
      <c r="R111" s="35">
        <v>44846</v>
      </c>
      <c r="S111" s="9">
        <v>477040</v>
      </c>
      <c r="T111" s="28" t="s">
        <v>2773</v>
      </c>
      <c r="U111" s="9">
        <v>357780</v>
      </c>
      <c r="V111" s="10" t="s">
        <v>239</v>
      </c>
      <c r="W111" s="10" t="s">
        <v>4857</v>
      </c>
    </row>
    <row r="112" spans="1:39" ht="80.099999999999994" customHeight="1" x14ac:dyDescent="0.25">
      <c r="A112" s="28">
        <f t="shared" si="13"/>
        <v>108</v>
      </c>
      <c r="B112" s="14">
        <v>7</v>
      </c>
      <c r="C112" s="14" t="s">
        <v>4873</v>
      </c>
      <c r="D112" s="273" t="s">
        <v>4849</v>
      </c>
      <c r="E112" s="51" t="s">
        <v>4850</v>
      </c>
      <c r="F112" s="51" t="s">
        <v>4880</v>
      </c>
      <c r="G112" s="51" t="s">
        <v>4852</v>
      </c>
      <c r="H112" s="136" t="s">
        <v>4900</v>
      </c>
      <c r="I112" s="51" t="s">
        <v>4901</v>
      </c>
      <c r="J112" s="51" t="s">
        <v>4902</v>
      </c>
      <c r="K112" s="14" t="s">
        <v>4880</v>
      </c>
      <c r="L112" s="28">
        <v>28.730405000000001</v>
      </c>
      <c r="M112" s="51">
        <v>69.280360000000002</v>
      </c>
      <c r="N112" s="28">
        <v>23</v>
      </c>
      <c r="O112" s="28">
        <v>477040</v>
      </c>
      <c r="P112" s="9" t="s">
        <v>4878</v>
      </c>
      <c r="Q112" s="9" t="s">
        <v>4879</v>
      </c>
      <c r="R112" s="35">
        <v>44846</v>
      </c>
      <c r="S112" s="9">
        <v>477040</v>
      </c>
      <c r="T112" s="28" t="s">
        <v>2773</v>
      </c>
      <c r="U112" s="9">
        <v>357780</v>
      </c>
      <c r="V112" s="10" t="s">
        <v>239</v>
      </c>
      <c r="W112" s="10" t="s">
        <v>4857</v>
      </c>
    </row>
    <row r="113" spans="1:75" ht="80.099999999999994" customHeight="1" x14ac:dyDescent="0.25">
      <c r="A113" s="28">
        <f>A112+1</f>
        <v>109</v>
      </c>
      <c r="B113" s="9">
        <v>1</v>
      </c>
      <c r="C113" s="9" t="s">
        <v>3797</v>
      </c>
      <c r="D113" s="10" t="s">
        <v>4387</v>
      </c>
      <c r="E113" s="9" t="s">
        <v>4388</v>
      </c>
      <c r="F113" s="9" t="s">
        <v>4389</v>
      </c>
      <c r="G113" s="9" t="s">
        <v>4390</v>
      </c>
      <c r="H113" s="9" t="s">
        <v>4391</v>
      </c>
      <c r="I113" s="9" t="s">
        <v>4392</v>
      </c>
      <c r="J113" s="9" t="s">
        <v>4393</v>
      </c>
      <c r="K113" s="9" t="s">
        <v>4389</v>
      </c>
      <c r="L113" s="9">
        <v>29.720330000000001</v>
      </c>
      <c r="M113" s="9">
        <v>68.950969000000001</v>
      </c>
      <c r="N113" s="28">
        <v>14</v>
      </c>
      <c r="O113" s="9">
        <v>477040</v>
      </c>
      <c r="P113" s="34">
        <v>44257</v>
      </c>
      <c r="Q113" s="34">
        <v>44357</v>
      </c>
      <c r="R113" s="28" t="s">
        <v>1641</v>
      </c>
      <c r="S113" s="9">
        <v>477040</v>
      </c>
      <c r="T113" s="28" t="s">
        <v>1275</v>
      </c>
      <c r="U113" s="28">
        <v>357780</v>
      </c>
      <c r="V113" s="10" t="s">
        <v>107</v>
      </c>
      <c r="W113" s="10" t="s">
        <v>4394</v>
      </c>
    </row>
    <row r="114" spans="1:75" s="27" customFormat="1" ht="80.099999999999994" customHeight="1" x14ac:dyDescent="0.25">
      <c r="A114" s="28">
        <f>A113+1</f>
        <v>110</v>
      </c>
      <c r="B114" s="28">
        <v>1</v>
      </c>
      <c r="C114" s="28" t="s">
        <v>103</v>
      </c>
      <c r="D114" s="10" t="s">
        <v>2692</v>
      </c>
      <c r="E114" s="28" t="s">
        <v>2672</v>
      </c>
      <c r="F114" s="12" t="s">
        <v>2677</v>
      </c>
      <c r="G114" s="28" t="s">
        <v>2673</v>
      </c>
      <c r="H114" s="28" t="s">
        <v>2693</v>
      </c>
      <c r="I114" s="12" t="s">
        <v>2690</v>
      </c>
      <c r="J114" s="28">
        <v>3334043458</v>
      </c>
      <c r="K114" s="12" t="s">
        <v>2677</v>
      </c>
      <c r="L114" s="14">
        <v>28.635059999999999</v>
      </c>
      <c r="M114" s="14">
        <v>67.358036999999996</v>
      </c>
      <c r="N114" s="28">
        <v>15</v>
      </c>
      <c r="O114" s="28">
        <v>477040</v>
      </c>
      <c r="P114" s="12" t="s">
        <v>1701</v>
      </c>
      <c r="Q114" s="34">
        <v>44357</v>
      </c>
      <c r="R114" s="28" t="s">
        <v>1641</v>
      </c>
      <c r="S114" s="28">
        <v>477040</v>
      </c>
      <c r="T114" s="28" t="s">
        <v>2676</v>
      </c>
      <c r="U114" s="28">
        <v>357780</v>
      </c>
      <c r="V114" s="5" t="s">
        <v>107</v>
      </c>
      <c r="W114" s="9" t="s">
        <v>3741</v>
      </c>
    </row>
    <row r="115" spans="1:75" ht="80.099999999999994" customHeight="1" x14ac:dyDescent="0.25">
      <c r="A115" s="28">
        <f>A114+1</f>
        <v>111</v>
      </c>
      <c r="B115" s="9">
        <v>1</v>
      </c>
      <c r="C115" s="9" t="s">
        <v>3878</v>
      </c>
      <c r="D115" s="10" t="s">
        <v>2684</v>
      </c>
      <c r="E115" s="9" t="s">
        <v>2684</v>
      </c>
      <c r="F115" s="9" t="s">
        <v>4903</v>
      </c>
      <c r="G115" s="9" t="s">
        <v>4903</v>
      </c>
      <c r="H115" s="9" t="s">
        <v>4904</v>
      </c>
      <c r="I115" s="9" t="s">
        <v>4905</v>
      </c>
      <c r="J115" s="28">
        <v>3337503586</v>
      </c>
      <c r="K115" s="9" t="s">
        <v>4903</v>
      </c>
      <c r="L115" s="28">
        <v>28.91666</v>
      </c>
      <c r="M115" s="28">
        <v>67.155461000000003</v>
      </c>
      <c r="N115" s="28">
        <v>14</v>
      </c>
      <c r="O115" s="9">
        <v>477040</v>
      </c>
      <c r="P115" s="34" t="s">
        <v>1468</v>
      </c>
      <c r="Q115" s="28" t="s">
        <v>4906</v>
      </c>
      <c r="R115" s="28" t="s">
        <v>4907</v>
      </c>
      <c r="S115" s="9">
        <v>477040</v>
      </c>
      <c r="T115" s="34">
        <v>44682</v>
      </c>
      <c r="U115" s="28">
        <v>357780</v>
      </c>
      <c r="V115" s="13" t="s">
        <v>107</v>
      </c>
      <c r="W115" s="10" t="s">
        <v>1471</v>
      </c>
      <c r="X115" s="1" t="s">
        <v>4931</v>
      </c>
    </row>
    <row r="116" spans="1:75" ht="80.099999999999994" customHeight="1" x14ac:dyDescent="0.25">
      <c r="A116" s="28">
        <f t="shared" ref="A116:B118" si="14">A115+1</f>
        <v>112</v>
      </c>
      <c r="B116" s="9">
        <f t="shared" si="14"/>
        <v>2</v>
      </c>
      <c r="C116" s="9" t="s">
        <v>3878</v>
      </c>
      <c r="D116" s="10" t="s">
        <v>2684</v>
      </c>
      <c r="E116" s="28" t="s">
        <v>2684</v>
      </c>
      <c r="F116" s="9" t="s">
        <v>4908</v>
      </c>
      <c r="G116" s="9" t="s">
        <v>4909</v>
      </c>
      <c r="H116" s="9" t="s">
        <v>4910</v>
      </c>
      <c r="I116" s="9" t="s">
        <v>4911</v>
      </c>
      <c r="J116" s="28">
        <v>3342010230</v>
      </c>
      <c r="K116" s="9" t="s">
        <v>4908</v>
      </c>
      <c r="L116" s="28">
        <v>27.97663</v>
      </c>
      <c r="M116" s="28">
        <v>67.536969999999997</v>
      </c>
      <c r="N116" s="28">
        <v>18</v>
      </c>
      <c r="O116" s="9">
        <v>477040</v>
      </c>
      <c r="P116" s="34" t="s">
        <v>1468</v>
      </c>
      <c r="Q116" s="28" t="s">
        <v>4906</v>
      </c>
      <c r="R116" s="28" t="s">
        <v>4907</v>
      </c>
      <c r="S116" s="9">
        <v>477040</v>
      </c>
      <c r="T116" s="34">
        <v>44682</v>
      </c>
      <c r="U116" s="28">
        <v>357780</v>
      </c>
      <c r="V116" s="13" t="s">
        <v>107</v>
      </c>
      <c r="W116" s="10" t="s">
        <v>1471</v>
      </c>
      <c r="X116" s="1" t="s">
        <v>4931</v>
      </c>
    </row>
    <row r="117" spans="1:75" ht="80.099999999999994" customHeight="1" x14ac:dyDescent="0.25">
      <c r="A117" s="28">
        <f t="shared" si="14"/>
        <v>113</v>
      </c>
      <c r="B117" s="9">
        <f t="shared" si="14"/>
        <v>3</v>
      </c>
      <c r="C117" s="9" t="s">
        <v>3878</v>
      </c>
      <c r="D117" s="10" t="s">
        <v>2684</v>
      </c>
      <c r="E117" s="28" t="s">
        <v>4912</v>
      </c>
      <c r="F117" s="9" t="s">
        <v>4913</v>
      </c>
      <c r="G117" s="28" t="s">
        <v>4912</v>
      </c>
      <c r="H117" s="9" t="s">
        <v>4914</v>
      </c>
      <c r="I117" s="9" t="s">
        <v>4915</v>
      </c>
      <c r="J117" s="28">
        <v>3332078678</v>
      </c>
      <c r="K117" s="9" t="s">
        <v>4913</v>
      </c>
      <c r="L117" s="28">
        <v>28.61092</v>
      </c>
      <c r="M117" s="28">
        <v>67.483869999999996</v>
      </c>
      <c r="N117" s="28">
        <v>20</v>
      </c>
      <c r="O117" s="9">
        <v>477040</v>
      </c>
      <c r="P117" s="34" t="s">
        <v>1468</v>
      </c>
      <c r="Q117" s="28" t="s">
        <v>4906</v>
      </c>
      <c r="R117" s="28" t="s">
        <v>4907</v>
      </c>
      <c r="S117" s="9">
        <v>477040</v>
      </c>
      <c r="T117" s="34">
        <v>44682</v>
      </c>
      <c r="U117" s="28">
        <v>357780</v>
      </c>
      <c r="V117" s="13" t="s">
        <v>107</v>
      </c>
      <c r="W117" s="10" t="s">
        <v>1471</v>
      </c>
      <c r="X117" s="1" t="s">
        <v>4931</v>
      </c>
    </row>
    <row r="118" spans="1:75" s="27" customFormat="1" ht="80.099999999999994" customHeight="1" x14ac:dyDescent="0.25">
      <c r="A118" s="28">
        <f t="shared" si="14"/>
        <v>114</v>
      </c>
      <c r="B118" s="28">
        <f t="shared" si="14"/>
        <v>4</v>
      </c>
      <c r="C118" s="28" t="s">
        <v>3878</v>
      </c>
      <c r="D118" s="10" t="s">
        <v>2684</v>
      </c>
      <c r="E118" s="28" t="s">
        <v>4912</v>
      </c>
      <c r="F118" s="28" t="s">
        <v>4916</v>
      </c>
      <c r="G118" s="28" t="s">
        <v>4917</v>
      </c>
      <c r="H118" s="28" t="s">
        <v>4918</v>
      </c>
      <c r="I118" s="28" t="s">
        <v>4919</v>
      </c>
      <c r="J118" s="28">
        <v>3336632924</v>
      </c>
      <c r="K118" s="28" t="s">
        <v>4916</v>
      </c>
      <c r="L118" s="28">
        <v>28.333970000000001</v>
      </c>
      <c r="M118" s="28">
        <v>67.33672</v>
      </c>
      <c r="N118" s="28">
        <v>19</v>
      </c>
      <c r="O118" s="28">
        <v>477040</v>
      </c>
      <c r="P118" s="34" t="s">
        <v>1468</v>
      </c>
      <c r="Q118" s="28" t="s">
        <v>4906</v>
      </c>
      <c r="R118" s="28" t="s">
        <v>4907</v>
      </c>
      <c r="S118" s="9">
        <v>477040</v>
      </c>
      <c r="T118" s="34">
        <v>44682</v>
      </c>
      <c r="U118" s="28">
        <v>357780</v>
      </c>
      <c r="V118" s="13" t="s">
        <v>107</v>
      </c>
      <c r="W118" s="10" t="s">
        <v>1471</v>
      </c>
      <c r="X118" s="27" t="s">
        <v>4931</v>
      </c>
    </row>
    <row r="119" spans="1:75" s="156" customFormat="1" ht="80.099999999999994" customHeight="1" x14ac:dyDescent="0.2">
      <c r="A119" s="59">
        <f t="shared" ref="A119:A124" si="15">A118+1</f>
        <v>115</v>
      </c>
      <c r="B119" s="60">
        <v>1</v>
      </c>
      <c r="C119" s="60" t="s">
        <v>4424</v>
      </c>
      <c r="D119" s="253" t="s">
        <v>822</v>
      </c>
      <c r="E119" s="60" t="s">
        <v>6020</v>
      </c>
      <c r="F119" s="60" t="s">
        <v>6021</v>
      </c>
      <c r="G119" s="60" t="s">
        <v>6022</v>
      </c>
      <c r="H119" s="60" t="s">
        <v>3611</v>
      </c>
      <c r="I119" s="60" t="s">
        <v>6023</v>
      </c>
      <c r="J119" s="60">
        <v>3338937975</v>
      </c>
      <c r="K119" s="60" t="s">
        <v>6021</v>
      </c>
      <c r="L119" s="60">
        <v>29.108152</v>
      </c>
      <c r="M119" s="60">
        <v>67.952875000000006</v>
      </c>
      <c r="N119" s="60">
        <v>25</v>
      </c>
      <c r="O119" s="60">
        <v>868354</v>
      </c>
      <c r="P119" s="264">
        <v>43962</v>
      </c>
      <c r="Q119" s="60" t="s">
        <v>6024</v>
      </c>
      <c r="R119" s="264">
        <v>43802</v>
      </c>
      <c r="S119" s="60">
        <v>1157805</v>
      </c>
      <c r="T119" s="60" t="s">
        <v>933</v>
      </c>
      <c r="U119" s="60">
        <v>868354</v>
      </c>
      <c r="V119" s="253" t="s">
        <v>107</v>
      </c>
      <c r="W119" s="60" t="s">
        <v>4857</v>
      </c>
      <c r="X119" s="161"/>
      <c r="Y119" s="157"/>
      <c r="Z119" s="161"/>
      <c r="AA119" s="161"/>
      <c r="AB119" s="161"/>
      <c r="AC119" s="161"/>
      <c r="AD119" s="161"/>
      <c r="AE119" s="161"/>
      <c r="AF119" s="161"/>
      <c r="AG119" s="161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  <c r="AV119" s="161"/>
      <c r="AW119" s="161"/>
      <c r="AX119" s="161"/>
      <c r="AY119" s="161"/>
      <c r="AZ119" s="161"/>
      <c r="BA119" s="161"/>
      <c r="BB119" s="161"/>
      <c r="BC119" s="161"/>
      <c r="BD119" s="161"/>
      <c r="BE119" s="161"/>
      <c r="BF119" s="161"/>
      <c r="BG119" s="161"/>
      <c r="BH119" s="161"/>
      <c r="BI119" s="161"/>
      <c r="BJ119" s="161"/>
      <c r="BK119" s="161"/>
      <c r="BL119" s="161"/>
      <c r="BM119" s="161"/>
      <c r="BN119" s="161"/>
      <c r="BO119" s="161"/>
      <c r="BP119" s="161"/>
      <c r="BQ119" s="161"/>
      <c r="BR119" s="161"/>
      <c r="BS119" s="161"/>
      <c r="BT119" s="161"/>
      <c r="BU119" s="161"/>
      <c r="BV119" s="161"/>
    </row>
    <row r="120" spans="1:75" s="156" customFormat="1" ht="80.099999999999994" customHeight="1" x14ac:dyDescent="0.2">
      <c r="A120" s="59">
        <f t="shared" si="15"/>
        <v>116</v>
      </c>
      <c r="B120" s="60">
        <v>2</v>
      </c>
      <c r="C120" s="60" t="s">
        <v>4424</v>
      </c>
      <c r="D120" s="253" t="s">
        <v>822</v>
      </c>
      <c r="E120" s="60" t="s">
        <v>2408</v>
      </c>
      <c r="F120" s="60" t="s">
        <v>2408</v>
      </c>
      <c r="G120" s="60" t="s">
        <v>6025</v>
      </c>
      <c r="H120" s="60" t="s">
        <v>6026</v>
      </c>
      <c r="I120" s="60" t="s">
        <v>1675</v>
      </c>
      <c r="J120" s="60">
        <v>3337486910</v>
      </c>
      <c r="K120" s="60" t="s">
        <v>2408</v>
      </c>
      <c r="L120" s="60">
        <v>29.109153500000001</v>
      </c>
      <c r="M120" s="60">
        <v>67.952868499999994</v>
      </c>
      <c r="N120" s="60">
        <v>22</v>
      </c>
      <c r="O120" s="60">
        <v>868354</v>
      </c>
      <c r="P120" s="264">
        <v>43962</v>
      </c>
      <c r="Q120" s="60" t="s">
        <v>6024</v>
      </c>
      <c r="R120" s="264">
        <v>43802</v>
      </c>
      <c r="S120" s="60">
        <v>1157805</v>
      </c>
      <c r="T120" s="60" t="s">
        <v>933</v>
      </c>
      <c r="U120" s="60">
        <v>868354</v>
      </c>
      <c r="V120" s="253" t="s">
        <v>107</v>
      </c>
      <c r="W120" s="60" t="s">
        <v>4857</v>
      </c>
      <c r="X120" s="161"/>
      <c r="Y120" s="157"/>
      <c r="Z120" s="161"/>
      <c r="AA120" s="161"/>
      <c r="AB120" s="161"/>
      <c r="AC120" s="161"/>
      <c r="AD120" s="161"/>
      <c r="AE120" s="161"/>
      <c r="AF120" s="161"/>
      <c r="AG120" s="161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  <c r="AV120" s="161"/>
      <c r="AW120" s="161"/>
      <c r="AX120" s="161"/>
      <c r="AY120" s="161"/>
      <c r="AZ120" s="161"/>
      <c r="BA120" s="161"/>
      <c r="BB120" s="161"/>
      <c r="BC120" s="161"/>
      <c r="BD120" s="161"/>
      <c r="BE120" s="161"/>
      <c r="BF120" s="161"/>
      <c r="BG120" s="161"/>
      <c r="BH120" s="161"/>
      <c r="BI120" s="161"/>
      <c r="BJ120" s="161"/>
      <c r="BK120" s="161"/>
      <c r="BL120" s="161"/>
      <c r="BM120" s="161"/>
      <c r="BN120" s="161"/>
      <c r="BO120" s="161"/>
      <c r="BP120" s="161"/>
      <c r="BQ120" s="161"/>
      <c r="BR120" s="161"/>
      <c r="BS120" s="161"/>
      <c r="BT120" s="161"/>
      <c r="BU120" s="161"/>
      <c r="BV120" s="161"/>
    </row>
    <row r="121" spans="1:75" s="156" customFormat="1" ht="80.099999999999994" customHeight="1" x14ac:dyDescent="0.2">
      <c r="A121" s="59">
        <f t="shared" si="15"/>
        <v>117</v>
      </c>
      <c r="B121" s="60">
        <v>3</v>
      </c>
      <c r="C121" s="60" t="s">
        <v>4424</v>
      </c>
      <c r="D121" s="253" t="s">
        <v>822</v>
      </c>
      <c r="E121" s="60" t="s">
        <v>6020</v>
      </c>
      <c r="F121" s="60" t="s">
        <v>6027</v>
      </c>
      <c r="G121" s="60" t="s">
        <v>6027</v>
      </c>
      <c r="H121" s="60" t="s">
        <v>6028</v>
      </c>
      <c r="I121" s="60" t="s">
        <v>6029</v>
      </c>
      <c r="J121" s="60">
        <v>3013253425</v>
      </c>
      <c r="K121" s="60" t="s">
        <v>6027</v>
      </c>
      <c r="L121" s="60">
        <v>29.222094999999999</v>
      </c>
      <c r="M121" s="60">
        <v>67.515942999999993</v>
      </c>
      <c r="N121" s="60">
        <v>26</v>
      </c>
      <c r="O121" s="60">
        <v>868354</v>
      </c>
      <c r="P121" s="264">
        <v>43962</v>
      </c>
      <c r="Q121" s="60" t="s">
        <v>6024</v>
      </c>
      <c r="R121" s="264">
        <v>43802</v>
      </c>
      <c r="S121" s="60">
        <v>1157805</v>
      </c>
      <c r="T121" s="60" t="s">
        <v>933</v>
      </c>
      <c r="U121" s="60">
        <v>868354</v>
      </c>
      <c r="V121" s="253" t="s">
        <v>107</v>
      </c>
      <c r="W121" s="60" t="s">
        <v>4857</v>
      </c>
      <c r="X121" s="161"/>
      <c r="Y121" s="157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  <c r="AV121" s="161"/>
      <c r="AW121" s="161"/>
      <c r="AX121" s="161"/>
      <c r="AY121" s="161"/>
      <c r="AZ121" s="161"/>
      <c r="BA121" s="161"/>
      <c r="BB121" s="161"/>
      <c r="BC121" s="161"/>
      <c r="BD121" s="161"/>
      <c r="BE121" s="161"/>
      <c r="BF121" s="161"/>
      <c r="BG121" s="161"/>
      <c r="BH121" s="161"/>
      <c r="BI121" s="161"/>
      <c r="BJ121" s="161"/>
      <c r="BK121" s="161"/>
      <c r="BL121" s="161"/>
      <c r="BM121" s="161"/>
      <c r="BN121" s="161"/>
      <c r="BO121" s="161"/>
      <c r="BP121" s="161"/>
      <c r="BQ121" s="161"/>
      <c r="BR121" s="161"/>
      <c r="BS121" s="161"/>
      <c r="BT121" s="161"/>
      <c r="BU121" s="161"/>
      <c r="BV121" s="161"/>
    </row>
    <row r="122" spans="1:75" s="21" customFormat="1" ht="80.099999999999994" customHeight="1" x14ac:dyDescent="0.25">
      <c r="A122" s="60">
        <f t="shared" si="15"/>
        <v>118</v>
      </c>
      <c r="B122" s="60">
        <v>1</v>
      </c>
      <c r="C122" s="60" t="s">
        <v>103</v>
      </c>
      <c r="D122" s="253" t="s">
        <v>822</v>
      </c>
      <c r="E122" s="60" t="s">
        <v>6030</v>
      </c>
      <c r="F122" s="60" t="s">
        <v>6030</v>
      </c>
      <c r="G122" s="60" t="s">
        <v>6031</v>
      </c>
      <c r="H122" s="60" t="s">
        <v>6032</v>
      </c>
      <c r="I122" s="274" t="s">
        <v>6036</v>
      </c>
      <c r="J122" s="60" t="s">
        <v>6037</v>
      </c>
      <c r="K122" s="60" t="s">
        <v>6035</v>
      </c>
      <c r="L122" s="60">
        <v>29.479769999999998</v>
      </c>
      <c r="M122" s="60">
        <v>67.624080000000006</v>
      </c>
      <c r="N122" s="60">
        <v>18</v>
      </c>
      <c r="O122" s="60">
        <v>477040</v>
      </c>
      <c r="P122" s="60" t="s">
        <v>1701</v>
      </c>
      <c r="Q122" s="264">
        <v>43962</v>
      </c>
      <c r="R122" s="34">
        <v>44166</v>
      </c>
      <c r="S122" s="60">
        <v>477040</v>
      </c>
      <c r="T122" s="60" t="s">
        <v>1275</v>
      </c>
      <c r="U122" s="60">
        <v>357780</v>
      </c>
      <c r="V122" s="253" t="s">
        <v>107</v>
      </c>
      <c r="W122" s="60" t="s">
        <v>4857</v>
      </c>
      <c r="X122" s="1"/>
      <c r="Y122" s="27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44"/>
    </row>
    <row r="123" spans="1:75" s="8" customFormat="1" ht="80.099999999999994" customHeight="1" x14ac:dyDescent="0.25">
      <c r="A123" s="9">
        <f t="shared" si="15"/>
        <v>119</v>
      </c>
      <c r="B123" s="9">
        <v>1</v>
      </c>
      <c r="C123" s="9" t="s">
        <v>216</v>
      </c>
      <c r="D123" s="10" t="s">
        <v>822</v>
      </c>
      <c r="E123" s="9" t="s">
        <v>6030</v>
      </c>
      <c r="F123" s="9" t="s">
        <v>6690</v>
      </c>
      <c r="G123" s="9" t="s">
        <v>6030</v>
      </c>
      <c r="H123" s="9" t="s">
        <v>6691</v>
      </c>
      <c r="I123" s="9" t="s">
        <v>6692</v>
      </c>
      <c r="J123" s="9" t="s">
        <v>6693</v>
      </c>
      <c r="K123" s="9" t="s">
        <v>6690</v>
      </c>
      <c r="L123" s="9">
        <v>29.437449999999998</v>
      </c>
      <c r="M123" s="9">
        <v>67.667169999999999</v>
      </c>
      <c r="N123" s="9">
        <v>20</v>
      </c>
      <c r="O123" s="9">
        <v>477040</v>
      </c>
      <c r="P123" s="9" t="s">
        <v>1464</v>
      </c>
      <c r="Q123" s="9" t="s">
        <v>6694</v>
      </c>
      <c r="R123" s="9" t="s">
        <v>6695</v>
      </c>
      <c r="S123" s="9">
        <v>477040</v>
      </c>
      <c r="T123" s="9" t="s">
        <v>1286</v>
      </c>
      <c r="U123" s="9">
        <v>357780</v>
      </c>
      <c r="V123" s="10" t="s">
        <v>107</v>
      </c>
      <c r="W123" s="10" t="s">
        <v>4857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</row>
    <row r="124" spans="1:75" s="8" customFormat="1" ht="80.099999999999994" customHeight="1" x14ac:dyDescent="0.25">
      <c r="A124" s="9">
        <f t="shared" si="15"/>
        <v>120</v>
      </c>
      <c r="B124" s="9">
        <v>2</v>
      </c>
      <c r="C124" s="9" t="s">
        <v>216</v>
      </c>
      <c r="D124" s="10" t="s">
        <v>822</v>
      </c>
      <c r="E124" s="9" t="s">
        <v>6030</v>
      </c>
      <c r="F124" s="9" t="s">
        <v>6696</v>
      </c>
      <c r="G124" s="9" t="s">
        <v>6030</v>
      </c>
      <c r="H124" s="9" t="s">
        <v>6697</v>
      </c>
      <c r="I124" s="9" t="s">
        <v>6698</v>
      </c>
      <c r="J124" s="9">
        <v>3013253425</v>
      </c>
      <c r="K124" s="9" t="s">
        <v>6696</v>
      </c>
      <c r="L124" s="9">
        <v>29.387090000000001</v>
      </c>
      <c r="M124" s="9">
        <v>67.839780000000005</v>
      </c>
      <c r="N124" s="9">
        <v>24</v>
      </c>
      <c r="O124" s="9">
        <v>477040</v>
      </c>
      <c r="P124" s="9" t="s">
        <v>1464</v>
      </c>
      <c r="Q124" s="9" t="s">
        <v>6694</v>
      </c>
      <c r="R124" s="9" t="s">
        <v>6695</v>
      </c>
      <c r="S124" s="9">
        <v>477040</v>
      </c>
      <c r="T124" s="9" t="s">
        <v>1286</v>
      </c>
      <c r="U124" s="9">
        <v>357780</v>
      </c>
      <c r="V124" s="10" t="s">
        <v>107</v>
      </c>
      <c r="W124" s="10" t="s">
        <v>4857</v>
      </c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</row>
    <row r="125" spans="1:75" s="8" customFormat="1" ht="80.099999999999994" customHeight="1" x14ac:dyDescent="0.25">
      <c r="A125" s="9">
        <f t="shared" ref="A125:A128" si="16">A124+1</f>
        <v>121</v>
      </c>
      <c r="B125" s="9">
        <v>3</v>
      </c>
      <c r="C125" s="9" t="s">
        <v>216</v>
      </c>
      <c r="D125" s="10" t="s">
        <v>822</v>
      </c>
      <c r="E125" s="9" t="s">
        <v>2407</v>
      </c>
      <c r="F125" s="9" t="s">
        <v>6699</v>
      </c>
      <c r="G125" s="9" t="s">
        <v>6038</v>
      </c>
      <c r="H125" s="9" t="s">
        <v>6701</v>
      </c>
      <c r="I125" s="9" t="s">
        <v>1673</v>
      </c>
      <c r="J125" s="9">
        <v>3106078432</v>
      </c>
      <c r="K125" s="9" t="s">
        <v>6699</v>
      </c>
      <c r="L125" s="9">
        <v>29.61009</v>
      </c>
      <c r="M125" s="9">
        <v>67.495710000000003</v>
      </c>
      <c r="N125" s="9">
        <v>19</v>
      </c>
      <c r="O125" s="9">
        <v>477040</v>
      </c>
      <c r="P125" s="9" t="s">
        <v>1464</v>
      </c>
      <c r="Q125" s="9" t="s">
        <v>6694</v>
      </c>
      <c r="R125" s="9" t="s">
        <v>6695</v>
      </c>
      <c r="S125" s="9">
        <v>477040</v>
      </c>
      <c r="T125" s="9" t="s">
        <v>1286</v>
      </c>
      <c r="U125" s="9">
        <v>357780</v>
      </c>
      <c r="V125" s="10" t="s">
        <v>107</v>
      </c>
      <c r="W125" s="10" t="s">
        <v>4857</v>
      </c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</row>
    <row r="126" spans="1:75" s="8" customFormat="1" ht="80.099999999999994" customHeight="1" x14ac:dyDescent="0.25">
      <c r="A126" s="9">
        <f t="shared" si="16"/>
        <v>122</v>
      </c>
      <c r="B126" s="9">
        <v>4</v>
      </c>
      <c r="C126" s="9" t="s">
        <v>216</v>
      </c>
      <c r="D126" s="10" t="s">
        <v>822</v>
      </c>
      <c r="E126" s="9" t="s">
        <v>2407</v>
      </c>
      <c r="F126" s="9" t="s">
        <v>6699</v>
      </c>
      <c r="G126" s="9" t="s">
        <v>6038</v>
      </c>
      <c r="H126" s="9" t="s">
        <v>6702</v>
      </c>
      <c r="I126" s="9" t="s">
        <v>6703</v>
      </c>
      <c r="J126" s="9">
        <v>3098400554</v>
      </c>
      <c r="K126" s="9" t="s">
        <v>6699</v>
      </c>
      <c r="L126" s="9">
        <v>29.611129999999999</v>
      </c>
      <c r="M126" s="9">
        <v>67.500389999999996</v>
      </c>
      <c r="N126" s="9">
        <v>16</v>
      </c>
      <c r="O126" s="9">
        <v>477040</v>
      </c>
      <c r="P126" s="9" t="s">
        <v>1464</v>
      </c>
      <c r="Q126" s="9" t="s">
        <v>6694</v>
      </c>
      <c r="R126" s="9" t="s">
        <v>6695</v>
      </c>
      <c r="S126" s="9">
        <v>477040</v>
      </c>
      <c r="T126" s="9" t="s">
        <v>1286</v>
      </c>
      <c r="U126" s="9">
        <v>357780</v>
      </c>
      <c r="V126" s="10" t="s">
        <v>107</v>
      </c>
      <c r="W126" s="10" t="s">
        <v>4857</v>
      </c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</row>
    <row r="127" spans="1:75" s="8" customFormat="1" ht="80.099999999999994" customHeight="1" x14ac:dyDescent="0.25">
      <c r="A127" s="9">
        <f t="shared" si="16"/>
        <v>123</v>
      </c>
      <c r="B127" s="9">
        <v>5</v>
      </c>
      <c r="C127" s="9" t="s">
        <v>216</v>
      </c>
      <c r="D127" s="10" t="s">
        <v>822</v>
      </c>
      <c r="E127" s="9" t="s">
        <v>2407</v>
      </c>
      <c r="F127" s="9" t="s">
        <v>6699</v>
      </c>
      <c r="G127" s="9" t="s">
        <v>6038</v>
      </c>
      <c r="H127" s="9" t="s">
        <v>6704</v>
      </c>
      <c r="I127" s="9" t="s">
        <v>6705</v>
      </c>
      <c r="J127" s="9">
        <v>3331763710</v>
      </c>
      <c r="K127" s="9" t="s">
        <v>6699</v>
      </c>
      <c r="L127" s="9">
        <v>29.614820000000002</v>
      </c>
      <c r="M127" s="9">
        <v>67.498429999999999</v>
      </c>
      <c r="N127" s="9">
        <v>18</v>
      </c>
      <c r="O127" s="9">
        <v>477040</v>
      </c>
      <c r="P127" s="9" t="s">
        <v>1464</v>
      </c>
      <c r="Q127" s="9" t="s">
        <v>6694</v>
      </c>
      <c r="R127" s="9" t="s">
        <v>6695</v>
      </c>
      <c r="S127" s="9">
        <v>477040</v>
      </c>
      <c r="T127" s="9" t="s">
        <v>1286</v>
      </c>
      <c r="U127" s="9">
        <v>357780</v>
      </c>
      <c r="V127" s="10" t="s">
        <v>107</v>
      </c>
      <c r="W127" s="10" t="s">
        <v>4857</v>
      </c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</row>
    <row r="128" spans="1:75" s="8" customFormat="1" ht="80.099999999999994" customHeight="1" x14ac:dyDescent="0.25">
      <c r="A128" s="9">
        <f t="shared" si="16"/>
        <v>124</v>
      </c>
      <c r="B128" s="9">
        <v>6</v>
      </c>
      <c r="C128" s="9" t="s">
        <v>216</v>
      </c>
      <c r="D128" s="10" t="s">
        <v>822</v>
      </c>
      <c r="E128" s="9" t="s">
        <v>6661</v>
      </c>
      <c r="F128" s="9" t="s">
        <v>6706</v>
      </c>
      <c r="G128" s="9" t="s">
        <v>6494</v>
      </c>
      <c r="H128" s="9" t="s">
        <v>6707</v>
      </c>
      <c r="I128" s="9" t="s">
        <v>6708</v>
      </c>
      <c r="J128" s="9">
        <v>3337944645</v>
      </c>
      <c r="K128" s="9" t="s">
        <v>6706</v>
      </c>
      <c r="L128" s="9">
        <v>29.387869999999999</v>
      </c>
      <c r="M128" s="9">
        <v>67.83954</v>
      </c>
      <c r="N128" s="9">
        <v>17</v>
      </c>
      <c r="O128" s="9">
        <v>477040</v>
      </c>
      <c r="P128" s="9" t="s">
        <v>1464</v>
      </c>
      <c r="Q128" s="9" t="s">
        <v>6694</v>
      </c>
      <c r="R128" s="9" t="s">
        <v>6695</v>
      </c>
      <c r="S128" s="9">
        <v>477040</v>
      </c>
      <c r="T128" s="9" t="s">
        <v>1286</v>
      </c>
      <c r="U128" s="9">
        <v>357780</v>
      </c>
      <c r="V128" s="10" t="s">
        <v>107</v>
      </c>
      <c r="W128" s="10" t="s">
        <v>4857</v>
      </c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</row>
    <row r="129" spans="1:29" s="2" customFormat="1" ht="80.099999999999994" customHeight="1" x14ac:dyDescent="0.25">
      <c r="A129" s="275">
        <f>A128+1</f>
        <v>125</v>
      </c>
      <c r="B129" s="173">
        <v>1</v>
      </c>
      <c r="C129" s="173" t="s">
        <v>4424</v>
      </c>
      <c r="D129" s="276" t="s">
        <v>6508</v>
      </c>
      <c r="E129" s="173" t="s">
        <v>6508</v>
      </c>
      <c r="F129" s="173" t="s">
        <v>6520</v>
      </c>
      <c r="G129" s="173" t="s">
        <v>6648</v>
      </c>
      <c r="H129" s="173" t="s">
        <v>8681</v>
      </c>
      <c r="I129" s="172" t="s">
        <v>8458</v>
      </c>
      <c r="J129" s="277">
        <v>3337729049</v>
      </c>
      <c r="K129" s="173" t="s">
        <v>6520</v>
      </c>
      <c r="L129" s="173">
        <v>29.315107000000001</v>
      </c>
      <c r="M129" s="173">
        <v>67.515798000000004</v>
      </c>
      <c r="N129" s="172">
        <v>20</v>
      </c>
      <c r="O129" s="9">
        <v>1157806</v>
      </c>
      <c r="P129" s="278">
        <v>44049</v>
      </c>
      <c r="Q129" s="9" t="s">
        <v>8682</v>
      </c>
      <c r="R129" s="35">
        <v>44109</v>
      </c>
      <c r="S129" s="28">
        <v>0</v>
      </c>
      <c r="T129" s="9" t="s">
        <v>2295</v>
      </c>
      <c r="U129" s="9">
        <v>868354</v>
      </c>
      <c r="V129" s="158" t="s">
        <v>8683</v>
      </c>
      <c r="W129" s="28" t="s">
        <v>6516</v>
      </c>
      <c r="X129" s="177"/>
      <c r="Y129" s="1"/>
      <c r="AA129" s="2" t="s">
        <v>1560</v>
      </c>
    </row>
    <row r="130" spans="1:29" s="2" customFormat="1" ht="80.099999999999994" customHeight="1" x14ac:dyDescent="0.25">
      <c r="A130" s="158">
        <f>A129+1</f>
        <v>126</v>
      </c>
      <c r="B130" s="9">
        <v>2</v>
      </c>
      <c r="C130" s="9" t="s">
        <v>4424</v>
      </c>
      <c r="D130" s="10" t="s">
        <v>6508</v>
      </c>
      <c r="E130" s="9" t="s">
        <v>6508</v>
      </c>
      <c r="F130" s="173" t="s">
        <v>6520</v>
      </c>
      <c r="G130" s="9" t="s">
        <v>6648</v>
      </c>
      <c r="H130" s="9" t="s">
        <v>2839</v>
      </c>
      <c r="I130" s="9" t="s">
        <v>8463</v>
      </c>
      <c r="J130" s="277">
        <v>3368106219</v>
      </c>
      <c r="K130" s="173" t="s">
        <v>6520</v>
      </c>
      <c r="L130" s="9">
        <v>29.308669999999999</v>
      </c>
      <c r="M130" s="9">
        <v>67485079</v>
      </c>
      <c r="N130" s="9">
        <v>15</v>
      </c>
      <c r="O130" s="9">
        <v>1157806</v>
      </c>
      <c r="P130" s="278">
        <v>44049</v>
      </c>
      <c r="Q130" s="9" t="s">
        <v>8682</v>
      </c>
      <c r="R130" s="35">
        <v>44109</v>
      </c>
      <c r="S130" s="28">
        <v>0</v>
      </c>
      <c r="T130" s="9" t="s">
        <v>2295</v>
      </c>
      <c r="U130" s="9">
        <v>868354</v>
      </c>
      <c r="V130" s="158" t="s">
        <v>8683</v>
      </c>
      <c r="W130" s="28" t="s">
        <v>6516</v>
      </c>
      <c r="X130" s="177"/>
      <c r="Y130" s="1"/>
    </row>
    <row r="131" spans="1:29" s="2" customFormat="1" ht="80.099999999999994" customHeight="1" x14ac:dyDescent="0.25">
      <c r="A131" s="158">
        <f>A130+1</f>
        <v>127</v>
      </c>
      <c r="B131" s="9">
        <v>3</v>
      </c>
      <c r="C131" s="9" t="s">
        <v>4424</v>
      </c>
      <c r="D131" s="10" t="s">
        <v>6508</v>
      </c>
      <c r="E131" s="9" t="s">
        <v>6508</v>
      </c>
      <c r="F131" s="9" t="s">
        <v>8684</v>
      </c>
      <c r="G131" s="9" t="s">
        <v>6648</v>
      </c>
      <c r="H131" s="9" t="s">
        <v>8685</v>
      </c>
      <c r="I131" s="9" t="s">
        <v>8686</v>
      </c>
      <c r="J131" s="277">
        <v>3337721276</v>
      </c>
      <c r="K131" s="9" t="s">
        <v>8684</v>
      </c>
      <c r="L131" s="9">
        <v>29.351420999999998</v>
      </c>
      <c r="M131" s="9">
        <v>67.485151000000002</v>
      </c>
      <c r="N131" s="9">
        <v>18</v>
      </c>
      <c r="O131" s="9">
        <v>1157806</v>
      </c>
      <c r="P131" s="278">
        <v>44049</v>
      </c>
      <c r="Q131" s="9" t="s">
        <v>8682</v>
      </c>
      <c r="R131" s="35">
        <v>44109</v>
      </c>
      <c r="S131" s="28">
        <v>0</v>
      </c>
      <c r="T131" s="9" t="s">
        <v>2295</v>
      </c>
      <c r="U131" s="9">
        <v>868354</v>
      </c>
      <c r="V131" s="158" t="s">
        <v>8683</v>
      </c>
      <c r="W131" s="28" t="s">
        <v>6516</v>
      </c>
      <c r="X131" s="177"/>
      <c r="Y131" s="1"/>
    </row>
    <row r="132" spans="1:29" s="2" customFormat="1" ht="80.099999999999994" customHeight="1" x14ac:dyDescent="0.25">
      <c r="A132" s="158">
        <f>A131+1</f>
        <v>128</v>
      </c>
      <c r="B132" s="9">
        <f>B128+1</f>
        <v>7</v>
      </c>
      <c r="C132" s="9" t="s">
        <v>103</v>
      </c>
      <c r="D132" s="10" t="s">
        <v>6508</v>
      </c>
      <c r="E132" s="9" t="s">
        <v>6508</v>
      </c>
      <c r="F132" s="9" t="s">
        <v>6679</v>
      </c>
      <c r="G132" s="9" t="s">
        <v>6648</v>
      </c>
      <c r="H132" s="28" t="s">
        <v>2777</v>
      </c>
      <c r="I132" s="9" t="s">
        <v>6680</v>
      </c>
      <c r="J132" s="9" t="s">
        <v>6681</v>
      </c>
      <c r="K132" s="9" t="s">
        <v>6679</v>
      </c>
      <c r="L132" s="9">
        <v>29.324095</v>
      </c>
      <c r="M132" s="9">
        <v>67.485568999999998</v>
      </c>
      <c r="N132" s="9">
        <v>30</v>
      </c>
      <c r="O132" s="9">
        <v>477040</v>
      </c>
      <c r="P132" s="9" t="s">
        <v>6682</v>
      </c>
      <c r="Q132" s="9" t="s">
        <v>6683</v>
      </c>
      <c r="R132" s="9" t="s">
        <v>6684</v>
      </c>
      <c r="S132" s="9">
        <v>0</v>
      </c>
      <c r="T132" s="9" t="s">
        <v>6670</v>
      </c>
      <c r="U132" s="9">
        <v>357780</v>
      </c>
      <c r="V132" s="158" t="s">
        <v>4431</v>
      </c>
      <c r="W132" s="28" t="s">
        <v>6685</v>
      </c>
      <c r="X132" s="147" t="s">
        <v>6716</v>
      </c>
      <c r="Y132" s="1"/>
    </row>
    <row r="133" spans="1:29" s="2" customFormat="1" ht="80.099999999999994" customHeight="1" x14ac:dyDescent="0.25">
      <c r="A133" s="158">
        <f t="shared" ref="A133:B134" si="17">A132+1</f>
        <v>129</v>
      </c>
      <c r="B133" s="9">
        <f t="shared" si="17"/>
        <v>8</v>
      </c>
      <c r="C133" s="9" t="s">
        <v>103</v>
      </c>
      <c r="D133" s="10" t="s">
        <v>6508</v>
      </c>
      <c r="E133" s="9" t="s">
        <v>6508</v>
      </c>
      <c r="F133" s="9" t="s">
        <v>6679</v>
      </c>
      <c r="G133" s="9" t="s">
        <v>6648</v>
      </c>
      <c r="H133" s="28" t="s">
        <v>6686</v>
      </c>
      <c r="I133" s="9" t="s">
        <v>6687</v>
      </c>
      <c r="J133" s="9" t="s">
        <v>6688</v>
      </c>
      <c r="K133" s="9" t="s">
        <v>6679</v>
      </c>
      <c r="L133" s="9">
        <v>29.333976</v>
      </c>
      <c r="M133" s="9">
        <v>67.495639999999995</v>
      </c>
      <c r="N133" s="9">
        <v>30</v>
      </c>
      <c r="O133" s="9">
        <v>477040</v>
      </c>
      <c r="P133" s="9" t="s">
        <v>6682</v>
      </c>
      <c r="Q133" s="9" t="s">
        <v>6683</v>
      </c>
      <c r="R133" s="9" t="s">
        <v>6684</v>
      </c>
      <c r="S133" s="9">
        <v>0</v>
      </c>
      <c r="T133" s="9" t="s">
        <v>6670</v>
      </c>
      <c r="U133" s="9">
        <v>357780</v>
      </c>
      <c r="V133" s="158" t="s">
        <v>4431</v>
      </c>
      <c r="W133" s="28" t="s">
        <v>6685</v>
      </c>
      <c r="X133" s="147" t="s">
        <v>6716</v>
      </c>
      <c r="Y133" s="1"/>
    </row>
    <row r="134" spans="1:29" s="2" customFormat="1" ht="80.099999999999994" customHeight="1" x14ac:dyDescent="0.25">
      <c r="A134" s="158">
        <f t="shared" si="17"/>
        <v>130</v>
      </c>
      <c r="B134" s="9">
        <f t="shared" si="17"/>
        <v>9</v>
      </c>
      <c r="C134" s="9" t="s">
        <v>103</v>
      </c>
      <c r="D134" s="10" t="s">
        <v>6508</v>
      </c>
      <c r="E134" s="9" t="s">
        <v>6508</v>
      </c>
      <c r="F134" s="9" t="s">
        <v>6554</v>
      </c>
      <c r="G134" s="9" t="s">
        <v>6689</v>
      </c>
      <c r="H134" s="28" t="s">
        <v>6556</v>
      </c>
      <c r="I134" s="9" t="s">
        <v>6557</v>
      </c>
      <c r="J134" s="9">
        <v>3328887994</v>
      </c>
      <c r="K134" s="9" t="s">
        <v>6689</v>
      </c>
      <c r="L134" s="9">
        <v>29.457735</v>
      </c>
      <c r="M134" s="9">
        <v>68.924779999999998</v>
      </c>
      <c r="N134" s="9">
        <v>25</v>
      </c>
      <c r="O134" s="9">
        <v>477040</v>
      </c>
      <c r="P134" s="9" t="s">
        <v>6682</v>
      </c>
      <c r="Q134" s="9" t="s">
        <v>6683</v>
      </c>
      <c r="R134" s="9" t="s">
        <v>6684</v>
      </c>
      <c r="S134" s="9">
        <v>0</v>
      </c>
      <c r="T134" s="9" t="s">
        <v>6670</v>
      </c>
      <c r="U134" s="9">
        <v>357780</v>
      </c>
      <c r="V134" s="158" t="s">
        <v>4431</v>
      </c>
      <c r="W134" s="28" t="s">
        <v>6685</v>
      </c>
      <c r="X134" s="147" t="s">
        <v>6716</v>
      </c>
      <c r="Y134" s="1"/>
    </row>
    <row r="135" spans="1:29" s="2" customFormat="1" ht="80.099999999999994" customHeight="1" x14ac:dyDescent="0.25">
      <c r="A135" s="158">
        <f>A134+1</f>
        <v>131</v>
      </c>
      <c r="B135" s="9">
        <v>1</v>
      </c>
      <c r="C135" s="9" t="s">
        <v>216</v>
      </c>
      <c r="D135" s="10" t="s">
        <v>6508</v>
      </c>
      <c r="E135" s="9" t="s">
        <v>6508</v>
      </c>
      <c r="F135" s="9" t="s">
        <v>6509</v>
      </c>
      <c r="G135" s="9" t="s">
        <v>6509</v>
      </c>
      <c r="H135" s="9" t="s">
        <v>6510</v>
      </c>
      <c r="I135" s="9" t="s">
        <v>6511</v>
      </c>
      <c r="J135" s="9">
        <v>3362534027</v>
      </c>
      <c r="K135" s="9" t="s">
        <v>6509</v>
      </c>
      <c r="L135" s="9">
        <v>29.594252000000001</v>
      </c>
      <c r="M135" s="9">
        <v>67.827119999999994</v>
      </c>
      <c r="N135" s="9">
        <v>25</v>
      </c>
      <c r="O135" s="9">
        <v>477040</v>
      </c>
      <c r="P135" s="9" t="s">
        <v>2569</v>
      </c>
      <c r="Q135" s="35" t="s">
        <v>6513</v>
      </c>
      <c r="R135" s="9" t="s">
        <v>6514</v>
      </c>
      <c r="S135" s="9">
        <v>0</v>
      </c>
      <c r="T135" s="9" t="s">
        <v>6550</v>
      </c>
      <c r="U135" s="28">
        <v>357780</v>
      </c>
      <c r="V135" s="140" t="s">
        <v>2903</v>
      </c>
      <c r="W135" s="28" t="s">
        <v>6516</v>
      </c>
      <c r="X135" s="1"/>
    </row>
    <row r="136" spans="1:29" s="2" customFormat="1" ht="80.099999999999994" customHeight="1" x14ac:dyDescent="0.25">
      <c r="A136" s="158">
        <f>A135+1</f>
        <v>132</v>
      </c>
      <c r="B136" s="9">
        <f>B135+1</f>
        <v>2</v>
      </c>
      <c r="C136" s="9" t="s">
        <v>216</v>
      </c>
      <c r="D136" s="10" t="s">
        <v>6508</v>
      </c>
      <c r="E136" s="9" t="s">
        <v>6508</v>
      </c>
      <c r="F136" s="9" t="s">
        <v>6517</v>
      </c>
      <c r="G136" s="9" t="s">
        <v>6517</v>
      </c>
      <c r="H136" s="9" t="s">
        <v>6518</v>
      </c>
      <c r="I136" s="9" t="s">
        <v>6519</v>
      </c>
      <c r="J136" s="9">
        <v>3337721276</v>
      </c>
      <c r="K136" s="9" t="s">
        <v>6517</v>
      </c>
      <c r="L136" s="9">
        <v>29.491008999999998</v>
      </c>
      <c r="M136" s="9">
        <v>67.918582000000001</v>
      </c>
      <c r="N136" s="9">
        <v>20</v>
      </c>
      <c r="O136" s="9">
        <v>477040</v>
      </c>
      <c r="P136" s="9" t="s">
        <v>2569</v>
      </c>
      <c r="Q136" s="35" t="s">
        <v>6513</v>
      </c>
      <c r="R136" s="9" t="s">
        <v>6514</v>
      </c>
      <c r="S136" s="9">
        <v>0</v>
      </c>
      <c r="T136" s="9" t="s">
        <v>6550</v>
      </c>
      <c r="U136" s="28">
        <v>357780</v>
      </c>
      <c r="V136" s="140" t="s">
        <v>2903</v>
      </c>
      <c r="W136" s="28" t="s">
        <v>6516</v>
      </c>
      <c r="X136" s="1"/>
    </row>
    <row r="137" spans="1:29" s="2" customFormat="1" ht="80.099999999999994" customHeight="1" x14ac:dyDescent="0.25">
      <c r="A137" s="158">
        <f>A136+1</f>
        <v>133</v>
      </c>
      <c r="B137" s="9">
        <f>B136+1</f>
        <v>3</v>
      </c>
      <c r="C137" s="9" t="s">
        <v>216</v>
      </c>
      <c r="D137" s="10" t="s">
        <v>6508</v>
      </c>
      <c r="E137" s="9" t="s">
        <v>6508</v>
      </c>
      <c r="F137" s="9" t="s">
        <v>6520</v>
      </c>
      <c r="G137" s="9" t="s">
        <v>6520</v>
      </c>
      <c r="H137" s="9" t="s">
        <v>6521</v>
      </c>
      <c r="I137" s="9" t="s">
        <v>6522</v>
      </c>
      <c r="J137" s="9">
        <v>3337751999</v>
      </c>
      <c r="K137" s="9" t="s">
        <v>6520</v>
      </c>
      <c r="L137" s="9">
        <v>29.524570000000001</v>
      </c>
      <c r="M137" s="9">
        <v>67.918797999999995</v>
      </c>
      <c r="N137" s="9">
        <v>22</v>
      </c>
      <c r="O137" s="9">
        <v>477040</v>
      </c>
      <c r="P137" s="9" t="s">
        <v>2569</v>
      </c>
      <c r="Q137" s="35" t="s">
        <v>6513</v>
      </c>
      <c r="R137" s="9" t="s">
        <v>6514</v>
      </c>
      <c r="S137" s="9">
        <v>0</v>
      </c>
      <c r="T137" s="9" t="s">
        <v>6550</v>
      </c>
      <c r="U137" s="28">
        <v>357780</v>
      </c>
      <c r="V137" s="140" t="s">
        <v>2903</v>
      </c>
      <c r="W137" s="28" t="s">
        <v>6516</v>
      </c>
      <c r="X137" s="1"/>
    </row>
    <row r="138" spans="1:29" s="17" customFormat="1" ht="80.099999999999994" customHeight="1" x14ac:dyDescent="0.2">
      <c r="A138" s="28">
        <f>A137+1</f>
        <v>134</v>
      </c>
      <c r="B138" s="9">
        <v>1</v>
      </c>
      <c r="C138" s="9" t="s">
        <v>4424</v>
      </c>
      <c r="D138" s="10" t="s">
        <v>4425</v>
      </c>
      <c r="E138" s="9" t="s">
        <v>4425</v>
      </c>
      <c r="F138" s="9" t="s">
        <v>4426</v>
      </c>
      <c r="G138" s="9" t="s">
        <v>4427</v>
      </c>
      <c r="H138" s="9" t="s">
        <v>772</v>
      </c>
      <c r="I138" s="9" t="s">
        <v>4428</v>
      </c>
      <c r="J138" s="9" t="s">
        <v>4429</v>
      </c>
      <c r="K138" s="9" t="s">
        <v>4430</v>
      </c>
      <c r="L138" s="9">
        <v>30.818950000000001</v>
      </c>
      <c r="M138" s="9">
        <v>68.204530000000005</v>
      </c>
      <c r="N138" s="6">
        <v>18</v>
      </c>
      <c r="O138" s="6">
        <v>1157806</v>
      </c>
      <c r="P138" s="35">
        <v>43896</v>
      </c>
      <c r="Q138" s="35">
        <v>44048</v>
      </c>
      <c r="R138" s="9" t="s">
        <v>2300</v>
      </c>
      <c r="S138" s="6">
        <v>1157806</v>
      </c>
      <c r="T138" s="9" t="s">
        <v>933</v>
      </c>
      <c r="U138" s="6">
        <v>868354</v>
      </c>
      <c r="V138" s="5" t="s">
        <v>107</v>
      </c>
      <c r="W138" s="5" t="s">
        <v>1466</v>
      </c>
      <c r="X138" s="1"/>
      <c r="Y138" s="1"/>
      <c r="Z138" s="1"/>
      <c r="AA138" s="1"/>
      <c r="AB138" s="1"/>
      <c r="AC138" s="53"/>
    </row>
    <row r="139" spans="1:29" s="17" customFormat="1" ht="80.099999999999994" customHeight="1" x14ac:dyDescent="0.2">
      <c r="A139" s="28">
        <f>A138+1</f>
        <v>135</v>
      </c>
      <c r="B139" s="9">
        <v>2</v>
      </c>
      <c r="C139" s="9" t="s">
        <v>4424</v>
      </c>
      <c r="D139" s="10" t="s">
        <v>4425</v>
      </c>
      <c r="E139" s="9" t="s">
        <v>4425</v>
      </c>
      <c r="F139" s="9" t="s">
        <v>4433</v>
      </c>
      <c r="G139" s="9" t="s">
        <v>4427</v>
      </c>
      <c r="H139" s="9" t="s">
        <v>4434</v>
      </c>
      <c r="I139" s="9" t="s">
        <v>4435</v>
      </c>
      <c r="J139" s="9" t="s">
        <v>4436</v>
      </c>
      <c r="K139" s="9" t="s">
        <v>4433</v>
      </c>
      <c r="L139" s="9">
        <v>30.19519</v>
      </c>
      <c r="M139" s="9">
        <v>68.123609999999999</v>
      </c>
      <c r="N139" s="6">
        <v>16</v>
      </c>
      <c r="O139" s="6">
        <v>1157806</v>
      </c>
      <c r="P139" s="35">
        <v>43896</v>
      </c>
      <c r="Q139" s="35">
        <v>44048</v>
      </c>
      <c r="R139" s="9" t="s">
        <v>2300</v>
      </c>
      <c r="S139" s="6">
        <v>1157806</v>
      </c>
      <c r="T139" s="9" t="s">
        <v>933</v>
      </c>
      <c r="U139" s="6">
        <v>868354</v>
      </c>
      <c r="V139" s="5" t="s">
        <v>107</v>
      </c>
      <c r="W139" s="5" t="s">
        <v>1466</v>
      </c>
      <c r="X139" s="1"/>
      <c r="Y139" s="1"/>
      <c r="Z139" s="1"/>
      <c r="AA139" s="1"/>
      <c r="AB139" s="1"/>
      <c r="AC139" s="53"/>
    </row>
    <row r="140" spans="1:29" s="17" customFormat="1" ht="80.099999999999994" customHeight="1" x14ac:dyDescent="0.2">
      <c r="A140" s="28">
        <f t="shared" ref="A140:A141" si="18">A139+1</f>
        <v>136</v>
      </c>
      <c r="B140" s="9">
        <v>3</v>
      </c>
      <c r="C140" s="9" t="s">
        <v>4424</v>
      </c>
      <c r="D140" s="10" t="s">
        <v>4425</v>
      </c>
      <c r="E140" s="9" t="s">
        <v>4425</v>
      </c>
      <c r="F140" s="9" t="s">
        <v>4437</v>
      </c>
      <c r="G140" s="9" t="s">
        <v>4427</v>
      </c>
      <c r="H140" s="9" t="s">
        <v>4438</v>
      </c>
      <c r="I140" s="9" t="s">
        <v>4439</v>
      </c>
      <c r="J140" s="9" t="s">
        <v>4440</v>
      </c>
      <c r="K140" s="9" t="s">
        <v>4437</v>
      </c>
      <c r="L140" s="9">
        <v>30.261513000000001</v>
      </c>
      <c r="M140" s="9">
        <v>68.263881999999995</v>
      </c>
      <c r="N140" s="6">
        <v>22</v>
      </c>
      <c r="O140" s="6">
        <v>1157806</v>
      </c>
      <c r="P140" s="35">
        <v>43896</v>
      </c>
      <c r="Q140" s="35">
        <v>44048</v>
      </c>
      <c r="R140" s="9" t="s">
        <v>2300</v>
      </c>
      <c r="S140" s="6">
        <v>1157806</v>
      </c>
      <c r="T140" s="9" t="s">
        <v>933</v>
      </c>
      <c r="U140" s="6">
        <v>868354</v>
      </c>
      <c r="V140" s="5" t="s">
        <v>107</v>
      </c>
      <c r="W140" s="5" t="s">
        <v>1466</v>
      </c>
      <c r="X140" s="1"/>
      <c r="Y140" s="1"/>
      <c r="Z140" s="1"/>
      <c r="AA140" s="1"/>
      <c r="AB140" s="1"/>
      <c r="AC140" s="53"/>
    </row>
    <row r="141" spans="1:29" s="17" customFormat="1" ht="80.099999999999994" customHeight="1" x14ac:dyDescent="0.2">
      <c r="A141" s="28">
        <f t="shared" si="18"/>
        <v>137</v>
      </c>
      <c r="B141" s="9">
        <v>4</v>
      </c>
      <c r="C141" s="9" t="s">
        <v>4424</v>
      </c>
      <c r="D141" s="10" t="s">
        <v>4425</v>
      </c>
      <c r="E141" s="9" t="s">
        <v>4425</v>
      </c>
      <c r="F141" s="9" t="s">
        <v>4441</v>
      </c>
      <c r="G141" s="9" t="s">
        <v>4427</v>
      </c>
      <c r="H141" s="9" t="s">
        <v>1392</v>
      </c>
      <c r="I141" s="9" t="s">
        <v>4442</v>
      </c>
      <c r="J141" s="9" t="s">
        <v>4443</v>
      </c>
      <c r="K141" s="9" t="s">
        <v>4441</v>
      </c>
      <c r="L141" s="9">
        <v>30.275459999999999</v>
      </c>
      <c r="M141" s="9">
        <v>67.347673999999998</v>
      </c>
      <c r="N141" s="6">
        <v>15</v>
      </c>
      <c r="O141" s="6">
        <v>1157806</v>
      </c>
      <c r="P141" s="35">
        <v>43896</v>
      </c>
      <c r="Q141" s="35">
        <v>44048</v>
      </c>
      <c r="R141" s="9" t="s">
        <v>2300</v>
      </c>
      <c r="S141" s="6">
        <v>1157806</v>
      </c>
      <c r="T141" s="9" t="s">
        <v>933</v>
      </c>
      <c r="U141" s="6">
        <v>868354</v>
      </c>
      <c r="V141" s="5" t="s">
        <v>107</v>
      </c>
      <c r="W141" s="5" t="s">
        <v>1466</v>
      </c>
      <c r="X141" s="1"/>
      <c r="Y141" s="1"/>
      <c r="Z141" s="1"/>
      <c r="AA141" s="1"/>
      <c r="AB141" s="1"/>
      <c r="AC141" s="53"/>
    </row>
    <row r="142" spans="1:29" s="17" customFormat="1" ht="80.099999999999994" customHeight="1" x14ac:dyDescent="0.2">
      <c r="A142" s="158">
        <f>A141+1</f>
        <v>138</v>
      </c>
      <c r="B142" s="9">
        <v>1</v>
      </c>
      <c r="C142" s="9" t="s">
        <v>3797</v>
      </c>
      <c r="D142" s="10" t="s">
        <v>4425</v>
      </c>
      <c r="E142" s="9" t="s">
        <v>4425</v>
      </c>
      <c r="F142" s="9" t="s">
        <v>4444</v>
      </c>
      <c r="G142" s="9" t="s">
        <v>4427</v>
      </c>
      <c r="H142" s="9" t="s">
        <v>4445</v>
      </c>
      <c r="I142" s="9" t="s">
        <v>4446</v>
      </c>
      <c r="J142" s="9" t="s">
        <v>3802</v>
      </c>
      <c r="K142" s="9" t="s">
        <v>4444</v>
      </c>
      <c r="L142" s="9">
        <v>30.275459999999999</v>
      </c>
      <c r="M142" s="9">
        <v>67.347763999999998</v>
      </c>
      <c r="N142" s="9">
        <v>24</v>
      </c>
      <c r="O142" s="6">
        <v>477040</v>
      </c>
      <c r="P142" s="35">
        <v>44533</v>
      </c>
      <c r="Q142" s="9" t="s">
        <v>4447</v>
      </c>
      <c r="R142" s="9" t="s">
        <v>1701</v>
      </c>
      <c r="S142" s="6">
        <v>0</v>
      </c>
      <c r="T142" s="9" t="s">
        <v>1275</v>
      </c>
      <c r="U142" s="6">
        <v>357780</v>
      </c>
      <c r="V142" s="52" t="s">
        <v>4431</v>
      </c>
      <c r="W142" s="52" t="s">
        <v>4448</v>
      </c>
      <c r="X142" s="1"/>
      <c r="Y142" s="1"/>
      <c r="Z142" s="1"/>
      <c r="AA142" s="1"/>
      <c r="AB142" s="1"/>
      <c r="AC142" s="53"/>
    </row>
    <row r="143" spans="1:29" s="17" customFormat="1" ht="80.099999999999994" customHeight="1" x14ac:dyDescent="0.2">
      <c r="A143" s="28">
        <f>A142+1</f>
        <v>139</v>
      </c>
      <c r="B143" s="9">
        <v>1</v>
      </c>
      <c r="C143" s="9" t="s">
        <v>3878</v>
      </c>
      <c r="D143" s="10" t="s">
        <v>4425</v>
      </c>
      <c r="E143" s="9" t="s">
        <v>4425</v>
      </c>
      <c r="F143" s="9" t="s">
        <v>4444</v>
      </c>
      <c r="G143" s="9" t="s">
        <v>4427</v>
      </c>
      <c r="H143" s="9" t="s">
        <v>4920</v>
      </c>
      <c r="I143" s="9" t="s">
        <v>4921</v>
      </c>
      <c r="J143" s="9" t="s">
        <v>4922</v>
      </c>
      <c r="K143" s="9" t="s">
        <v>4444</v>
      </c>
      <c r="L143" s="9">
        <v>30.261199999999999</v>
      </c>
      <c r="M143" s="9">
        <v>67.451099999999997</v>
      </c>
      <c r="N143" s="6">
        <v>18</v>
      </c>
      <c r="O143" s="6">
        <v>477040</v>
      </c>
      <c r="P143" s="9" t="s">
        <v>1470</v>
      </c>
      <c r="Q143" s="35" t="s">
        <v>4923</v>
      </c>
      <c r="R143" s="9" t="s">
        <v>4924</v>
      </c>
      <c r="S143" s="6">
        <v>477040</v>
      </c>
      <c r="T143" s="9" t="s">
        <v>1286</v>
      </c>
      <c r="U143" s="6">
        <v>357780</v>
      </c>
      <c r="V143" s="5" t="s">
        <v>107</v>
      </c>
      <c r="W143" s="5" t="s">
        <v>1466</v>
      </c>
      <c r="X143" s="1"/>
      <c r="Y143" s="1"/>
      <c r="Z143" s="1"/>
      <c r="AA143" s="1"/>
      <c r="AB143" s="1"/>
      <c r="AC143" s="53"/>
    </row>
    <row r="144" spans="1:29" s="17" customFormat="1" ht="80.099999999999994" customHeight="1" x14ac:dyDescent="0.2">
      <c r="A144" s="28">
        <f t="shared" ref="A144:A145" si="19">A143+1</f>
        <v>140</v>
      </c>
      <c r="B144" s="9">
        <v>2</v>
      </c>
      <c r="C144" s="9" t="s">
        <v>3878</v>
      </c>
      <c r="D144" s="10" t="s">
        <v>4425</v>
      </c>
      <c r="E144" s="9" t="s">
        <v>4425</v>
      </c>
      <c r="F144" s="9" t="s">
        <v>4925</v>
      </c>
      <c r="G144" s="9" t="s">
        <v>4427</v>
      </c>
      <c r="H144" s="9" t="s">
        <v>3993</v>
      </c>
      <c r="I144" s="9" t="s">
        <v>4926</v>
      </c>
      <c r="J144" s="9" t="s">
        <v>4927</v>
      </c>
      <c r="K144" s="9" t="s">
        <v>4925</v>
      </c>
      <c r="L144" s="9">
        <v>30.312999999999999</v>
      </c>
      <c r="M144" s="9">
        <v>67.5916</v>
      </c>
      <c r="N144" s="6">
        <v>16</v>
      </c>
      <c r="O144" s="6">
        <v>477040</v>
      </c>
      <c r="P144" s="9" t="s">
        <v>1470</v>
      </c>
      <c r="Q144" s="35" t="s">
        <v>4923</v>
      </c>
      <c r="R144" s="9" t="s">
        <v>4924</v>
      </c>
      <c r="S144" s="6">
        <v>477040</v>
      </c>
      <c r="T144" s="9" t="s">
        <v>1286</v>
      </c>
      <c r="U144" s="6">
        <v>357780</v>
      </c>
      <c r="V144" s="5" t="s">
        <v>107</v>
      </c>
      <c r="W144" s="5" t="s">
        <v>1466</v>
      </c>
      <c r="X144" s="1"/>
      <c r="Y144" s="1"/>
      <c r="Z144" s="1"/>
      <c r="AA144" s="1"/>
      <c r="AB144" s="1"/>
      <c r="AC144" s="53"/>
    </row>
    <row r="145" spans="1:29" s="17" customFormat="1" ht="80.099999999999994" customHeight="1" x14ac:dyDescent="0.2">
      <c r="A145" s="28">
        <f t="shared" si="19"/>
        <v>141</v>
      </c>
      <c r="B145" s="9">
        <v>3</v>
      </c>
      <c r="C145" s="9" t="s">
        <v>3878</v>
      </c>
      <c r="D145" s="10" t="s">
        <v>4425</v>
      </c>
      <c r="E145" s="9" t="s">
        <v>4425</v>
      </c>
      <c r="F145" s="9" t="s">
        <v>4928</v>
      </c>
      <c r="G145" s="9" t="s">
        <v>4427</v>
      </c>
      <c r="H145" s="9" t="s">
        <v>260</v>
      </c>
      <c r="I145" s="9" t="s">
        <v>4929</v>
      </c>
      <c r="J145" s="9" t="s">
        <v>4930</v>
      </c>
      <c r="K145" s="9" t="s">
        <v>4928</v>
      </c>
      <c r="L145" s="9">
        <v>30.207699999999999</v>
      </c>
      <c r="M145" s="9">
        <v>67.4589</v>
      </c>
      <c r="N145" s="6">
        <v>20</v>
      </c>
      <c r="O145" s="6">
        <v>477040</v>
      </c>
      <c r="P145" s="9" t="s">
        <v>1470</v>
      </c>
      <c r="Q145" s="35" t="s">
        <v>4923</v>
      </c>
      <c r="R145" s="9" t="s">
        <v>4924</v>
      </c>
      <c r="S145" s="6">
        <v>477040</v>
      </c>
      <c r="T145" s="9" t="s">
        <v>1286</v>
      </c>
      <c r="U145" s="6">
        <v>357780</v>
      </c>
      <c r="V145" s="5" t="s">
        <v>107</v>
      </c>
      <c r="W145" s="5" t="s">
        <v>1466</v>
      </c>
      <c r="X145" s="1"/>
      <c r="Y145" s="1"/>
      <c r="Z145" s="1"/>
      <c r="AA145" s="1"/>
      <c r="AB145" s="1"/>
      <c r="AC145" s="53"/>
    </row>
    <row r="146" spans="1:29" ht="80.099999999999994" customHeight="1" x14ac:dyDescent="0.25">
      <c r="A146" s="28">
        <f>A145+1</f>
        <v>142</v>
      </c>
      <c r="B146" s="9">
        <v>1</v>
      </c>
      <c r="C146" s="9" t="s">
        <v>103</v>
      </c>
      <c r="D146" s="10" t="s">
        <v>4503</v>
      </c>
      <c r="E146" s="9" t="s">
        <v>4504</v>
      </c>
      <c r="F146" s="9" t="s">
        <v>4521</v>
      </c>
      <c r="G146" s="9" t="s">
        <v>4506</v>
      </c>
      <c r="H146" s="9" t="s">
        <v>2822</v>
      </c>
      <c r="I146" s="9" t="s">
        <v>4522</v>
      </c>
      <c r="J146" s="9">
        <v>3361870835</v>
      </c>
      <c r="K146" s="9" t="s">
        <v>4521</v>
      </c>
      <c r="L146" s="28">
        <v>29.342878800000001</v>
      </c>
      <c r="M146" s="28">
        <v>66.953654159999999</v>
      </c>
      <c r="N146" s="9">
        <v>18</v>
      </c>
      <c r="O146" s="28">
        <v>477040</v>
      </c>
      <c r="P146" s="28" t="s">
        <v>1701</v>
      </c>
      <c r="Q146" s="9" t="s">
        <v>4523</v>
      </c>
      <c r="R146" s="9" t="s">
        <v>4524</v>
      </c>
      <c r="S146" s="28">
        <v>477040</v>
      </c>
      <c r="T146" s="35">
        <v>44534</v>
      </c>
      <c r="U146" s="28">
        <v>357780</v>
      </c>
      <c r="V146" s="5" t="s">
        <v>117</v>
      </c>
      <c r="W146" s="10" t="s">
        <v>4532</v>
      </c>
    </row>
    <row r="147" spans="1:29" s="17" customFormat="1" ht="80.099999999999994" customHeight="1" x14ac:dyDescent="0.2">
      <c r="A147" s="28">
        <f t="shared" ref="A147:B149" si="20">A146+1</f>
        <v>143</v>
      </c>
      <c r="B147" s="9">
        <f t="shared" si="20"/>
        <v>2</v>
      </c>
      <c r="C147" s="9" t="s">
        <v>103</v>
      </c>
      <c r="D147" s="10" t="s">
        <v>4503</v>
      </c>
      <c r="E147" s="9" t="s">
        <v>4504</v>
      </c>
      <c r="F147" s="9" t="s">
        <v>4521</v>
      </c>
      <c r="G147" s="9" t="s">
        <v>4506</v>
      </c>
      <c r="H147" s="9" t="s">
        <v>4526</v>
      </c>
      <c r="I147" s="9" t="s">
        <v>4527</v>
      </c>
      <c r="J147" s="9">
        <v>3361870835</v>
      </c>
      <c r="K147" s="9" t="s">
        <v>4521</v>
      </c>
      <c r="L147" s="28">
        <v>29.342658</v>
      </c>
      <c r="M147" s="28">
        <v>66.953631999999999</v>
      </c>
      <c r="N147" s="9">
        <v>12</v>
      </c>
      <c r="O147" s="28">
        <v>477040</v>
      </c>
      <c r="P147" s="28" t="s">
        <v>1701</v>
      </c>
      <c r="Q147" s="9" t="s">
        <v>4523</v>
      </c>
      <c r="R147" s="9" t="s">
        <v>4524</v>
      </c>
      <c r="S147" s="28">
        <v>477040</v>
      </c>
      <c r="T147" s="35">
        <v>44534</v>
      </c>
      <c r="U147" s="28">
        <v>357780</v>
      </c>
      <c r="V147" s="5" t="s">
        <v>117</v>
      </c>
      <c r="W147" s="10" t="s">
        <v>4532</v>
      </c>
    </row>
    <row r="148" spans="1:29" s="17" customFormat="1" ht="80.099999999999994" customHeight="1" x14ac:dyDescent="0.2">
      <c r="A148" s="28">
        <f t="shared" si="20"/>
        <v>144</v>
      </c>
      <c r="B148" s="9">
        <f t="shared" si="20"/>
        <v>3</v>
      </c>
      <c r="C148" s="9" t="s">
        <v>103</v>
      </c>
      <c r="D148" s="10" t="s">
        <v>4503</v>
      </c>
      <c r="E148" s="9" t="s">
        <v>4504</v>
      </c>
      <c r="F148" s="9" t="s">
        <v>4521</v>
      </c>
      <c r="G148" s="9" t="s">
        <v>4506</v>
      </c>
      <c r="H148" s="9" t="s">
        <v>4517</v>
      </c>
      <c r="I148" s="9" t="s">
        <v>4528</v>
      </c>
      <c r="J148" s="9">
        <v>3361870835</v>
      </c>
      <c r="K148" s="9" t="s">
        <v>4521</v>
      </c>
      <c r="L148" s="28">
        <v>29.342887999999999</v>
      </c>
      <c r="M148" s="28">
        <v>66.953986</v>
      </c>
      <c r="N148" s="9">
        <v>25</v>
      </c>
      <c r="O148" s="28">
        <v>477040</v>
      </c>
      <c r="P148" s="28" t="s">
        <v>1701</v>
      </c>
      <c r="Q148" s="9" t="s">
        <v>4523</v>
      </c>
      <c r="R148" s="9" t="s">
        <v>4524</v>
      </c>
      <c r="S148" s="28">
        <v>477040</v>
      </c>
      <c r="T148" s="35">
        <v>44534</v>
      </c>
      <c r="U148" s="28">
        <v>357780</v>
      </c>
      <c r="V148" s="5" t="s">
        <v>117</v>
      </c>
      <c r="W148" s="10" t="s">
        <v>4532</v>
      </c>
    </row>
    <row r="149" spans="1:29" s="17" customFormat="1" ht="80.099999999999994" customHeight="1" x14ac:dyDescent="0.2">
      <c r="A149" s="28">
        <f t="shared" si="20"/>
        <v>145</v>
      </c>
      <c r="B149" s="9">
        <f t="shared" si="20"/>
        <v>4</v>
      </c>
      <c r="C149" s="9" t="s">
        <v>103</v>
      </c>
      <c r="D149" s="10" t="s">
        <v>4503</v>
      </c>
      <c r="E149" s="9" t="s">
        <v>4503</v>
      </c>
      <c r="F149" s="9" t="s">
        <v>4529</v>
      </c>
      <c r="G149" s="9" t="s">
        <v>4530</v>
      </c>
      <c r="H149" s="9" t="s">
        <v>133</v>
      </c>
      <c r="I149" s="9" t="s">
        <v>4531</v>
      </c>
      <c r="J149" s="9">
        <v>3323514833</v>
      </c>
      <c r="K149" s="9" t="s">
        <v>4529</v>
      </c>
      <c r="L149" s="28">
        <v>29.51895</v>
      </c>
      <c r="M149" s="28">
        <v>66.354550000000003</v>
      </c>
      <c r="N149" s="9">
        <v>17</v>
      </c>
      <c r="O149" s="28">
        <v>477040</v>
      </c>
      <c r="P149" s="28" t="s">
        <v>1701</v>
      </c>
      <c r="Q149" s="9" t="s">
        <v>4523</v>
      </c>
      <c r="R149" s="9" t="s">
        <v>4524</v>
      </c>
      <c r="S149" s="28">
        <v>477040</v>
      </c>
      <c r="T149" s="35">
        <v>44534</v>
      </c>
      <c r="U149" s="28">
        <v>357780</v>
      </c>
      <c r="V149" s="5" t="s">
        <v>117</v>
      </c>
      <c r="W149" s="10" t="s">
        <v>4532</v>
      </c>
    </row>
    <row r="150" spans="1:29" ht="80.099999999999994" customHeight="1" x14ac:dyDescent="0.25">
      <c r="A150" s="28">
        <f>A149+1</f>
        <v>146</v>
      </c>
      <c r="B150" s="28">
        <v>1</v>
      </c>
      <c r="C150" s="9" t="s">
        <v>109</v>
      </c>
      <c r="D150" s="13" t="s">
        <v>1636</v>
      </c>
      <c r="E150" s="11" t="s">
        <v>1636</v>
      </c>
      <c r="F150" s="11" t="s">
        <v>3155</v>
      </c>
      <c r="G150" s="11" t="s">
        <v>3155</v>
      </c>
      <c r="H150" s="11" t="s">
        <v>3166</v>
      </c>
      <c r="I150" s="11" t="s">
        <v>3167</v>
      </c>
      <c r="J150" s="9">
        <v>3336832648</v>
      </c>
      <c r="K150" s="11" t="s">
        <v>3155</v>
      </c>
      <c r="L150" s="6">
        <v>29.906032</v>
      </c>
      <c r="M150" s="6">
        <v>66.894049999999993</v>
      </c>
      <c r="N150" s="6">
        <v>17</v>
      </c>
      <c r="O150" s="28">
        <v>477040</v>
      </c>
      <c r="P150" s="12">
        <v>43896</v>
      </c>
      <c r="Q150" s="35">
        <v>44048</v>
      </c>
      <c r="R150" s="35">
        <v>44170</v>
      </c>
      <c r="S150" s="28">
        <v>477040</v>
      </c>
      <c r="T150" s="9" t="s">
        <v>1590</v>
      </c>
      <c r="U150" s="28">
        <v>357780</v>
      </c>
      <c r="V150" s="10" t="s">
        <v>11</v>
      </c>
      <c r="W150" s="9" t="s">
        <v>3741</v>
      </c>
    </row>
    <row r="151" spans="1:29" ht="80.099999999999994" customHeight="1" x14ac:dyDescent="0.25">
      <c r="A151" s="28">
        <f t="shared" ref="A151:B165" si="21">A150+1</f>
        <v>147</v>
      </c>
      <c r="B151" s="9">
        <f>B150+1</f>
        <v>2</v>
      </c>
      <c r="C151" s="9" t="s">
        <v>109</v>
      </c>
      <c r="D151" s="13" t="s">
        <v>1636</v>
      </c>
      <c r="E151" s="11" t="s">
        <v>1636</v>
      </c>
      <c r="F151" s="9" t="s">
        <v>2255</v>
      </c>
      <c r="G151" s="9" t="s">
        <v>2255</v>
      </c>
      <c r="H151" s="9" t="s">
        <v>3169</v>
      </c>
      <c r="I151" s="9" t="s">
        <v>3170</v>
      </c>
      <c r="J151" s="9">
        <v>3333786543</v>
      </c>
      <c r="K151" s="9" t="s">
        <v>2255</v>
      </c>
      <c r="L151" s="9">
        <v>29.762829</v>
      </c>
      <c r="M151" s="9">
        <v>66.858937999999995</v>
      </c>
      <c r="N151" s="9">
        <v>19</v>
      </c>
      <c r="O151" s="28">
        <v>477040</v>
      </c>
      <c r="P151" s="12">
        <v>43896</v>
      </c>
      <c r="Q151" s="35">
        <v>44048</v>
      </c>
      <c r="R151" s="35">
        <v>44170</v>
      </c>
      <c r="S151" s="28">
        <v>477040</v>
      </c>
      <c r="T151" s="9" t="s">
        <v>1590</v>
      </c>
      <c r="U151" s="9">
        <f>U150</f>
        <v>357780</v>
      </c>
      <c r="V151" s="10" t="s">
        <v>11</v>
      </c>
      <c r="W151" s="9" t="s">
        <v>3741</v>
      </c>
    </row>
    <row r="152" spans="1:29" ht="80.099999999999994" customHeight="1" x14ac:dyDescent="0.25">
      <c r="A152" s="28">
        <f t="shared" si="21"/>
        <v>148</v>
      </c>
      <c r="B152" s="9">
        <f t="shared" si="21"/>
        <v>3</v>
      </c>
      <c r="C152" s="9" t="s">
        <v>109</v>
      </c>
      <c r="D152" s="13" t="s">
        <v>1636</v>
      </c>
      <c r="E152" s="11" t="s">
        <v>1636</v>
      </c>
      <c r="F152" s="9" t="s">
        <v>3171</v>
      </c>
      <c r="G152" s="9" t="s">
        <v>3171</v>
      </c>
      <c r="H152" s="9" t="s">
        <v>3172</v>
      </c>
      <c r="I152" s="9" t="s">
        <v>3173</v>
      </c>
      <c r="J152" s="9">
        <v>3073902875</v>
      </c>
      <c r="K152" s="9" t="s">
        <v>3171</v>
      </c>
      <c r="L152" s="9">
        <v>29.811876999999999</v>
      </c>
      <c r="M152" s="9">
        <v>66.919157999999996</v>
      </c>
      <c r="N152" s="9">
        <v>18</v>
      </c>
      <c r="O152" s="28">
        <v>477040</v>
      </c>
      <c r="P152" s="12">
        <v>43896</v>
      </c>
      <c r="Q152" s="35">
        <v>44048</v>
      </c>
      <c r="R152" s="35">
        <v>44170</v>
      </c>
      <c r="S152" s="28">
        <v>477040</v>
      </c>
      <c r="T152" s="9" t="s">
        <v>1590</v>
      </c>
      <c r="U152" s="9">
        <f>U151</f>
        <v>357780</v>
      </c>
      <c r="V152" s="10" t="s">
        <v>11</v>
      </c>
      <c r="W152" s="9" t="s">
        <v>3741</v>
      </c>
    </row>
    <row r="153" spans="1:29" ht="80.099999999999994" customHeight="1" x14ac:dyDescent="0.25">
      <c r="A153" s="28">
        <f t="shared" si="21"/>
        <v>149</v>
      </c>
      <c r="B153" s="9">
        <f t="shared" si="21"/>
        <v>4</v>
      </c>
      <c r="C153" s="9" t="s">
        <v>109</v>
      </c>
      <c r="D153" s="13" t="s">
        <v>1636</v>
      </c>
      <c r="E153" s="11" t="s">
        <v>1636</v>
      </c>
      <c r="F153" s="9" t="s">
        <v>3175</v>
      </c>
      <c r="G153" s="9" t="s">
        <v>3175</v>
      </c>
      <c r="H153" s="9" t="s">
        <v>3176</v>
      </c>
      <c r="I153" s="9" t="s">
        <v>3177</v>
      </c>
      <c r="J153" s="9">
        <v>3336264107</v>
      </c>
      <c r="K153" s="9" t="s">
        <v>3175</v>
      </c>
      <c r="L153" s="9">
        <v>29.907122999999999</v>
      </c>
      <c r="M153" s="9">
        <v>66.894052000000002</v>
      </c>
      <c r="N153" s="9">
        <v>23</v>
      </c>
      <c r="O153" s="28">
        <v>477040</v>
      </c>
      <c r="P153" s="12">
        <v>43896</v>
      </c>
      <c r="Q153" s="35">
        <v>44048</v>
      </c>
      <c r="R153" s="35">
        <v>44170</v>
      </c>
      <c r="S153" s="28">
        <v>477040</v>
      </c>
      <c r="T153" s="9" t="s">
        <v>1590</v>
      </c>
      <c r="U153" s="9">
        <f>U152</f>
        <v>357780</v>
      </c>
      <c r="V153" s="10" t="s">
        <v>11</v>
      </c>
      <c r="W153" s="9" t="s">
        <v>3741</v>
      </c>
    </row>
    <row r="154" spans="1:29" ht="80.099999999999994" customHeight="1" x14ac:dyDescent="0.25">
      <c r="A154" s="28">
        <f t="shared" si="21"/>
        <v>150</v>
      </c>
      <c r="B154" s="9">
        <v>1</v>
      </c>
      <c r="C154" s="9" t="s">
        <v>103</v>
      </c>
      <c r="D154" s="10" t="s">
        <v>1636</v>
      </c>
      <c r="E154" s="9" t="s">
        <v>1636</v>
      </c>
      <c r="F154" s="9" t="s">
        <v>2255</v>
      </c>
      <c r="G154" s="9" t="s">
        <v>2255</v>
      </c>
      <c r="H154" s="9" t="s">
        <v>3151</v>
      </c>
      <c r="I154" s="9" t="s">
        <v>3152</v>
      </c>
      <c r="J154" s="9">
        <v>3337855775</v>
      </c>
      <c r="K154" s="9" t="s">
        <v>2255</v>
      </c>
      <c r="L154" s="28">
        <v>29.762796999999999</v>
      </c>
      <c r="M154" s="28">
        <v>66.858914999999996</v>
      </c>
      <c r="N154" s="28">
        <v>3</v>
      </c>
      <c r="O154" s="28">
        <v>477040</v>
      </c>
      <c r="P154" s="28" t="s">
        <v>1494</v>
      </c>
      <c r="Q154" s="28" t="s">
        <v>3134</v>
      </c>
      <c r="R154" s="28" t="s">
        <v>3153</v>
      </c>
      <c r="S154" s="28">
        <v>467040</v>
      </c>
      <c r="T154" s="28" t="s">
        <v>3154</v>
      </c>
      <c r="U154" s="28">
        <v>357780</v>
      </c>
      <c r="V154" s="10" t="s">
        <v>11</v>
      </c>
      <c r="W154" s="9" t="s">
        <v>3722</v>
      </c>
    </row>
    <row r="155" spans="1:29" ht="80.099999999999994" customHeight="1" x14ac:dyDescent="0.25">
      <c r="A155" s="28">
        <f t="shared" si="21"/>
        <v>151</v>
      </c>
      <c r="B155" s="9">
        <f>B154+1</f>
        <v>2</v>
      </c>
      <c r="C155" s="9" t="s">
        <v>103</v>
      </c>
      <c r="D155" s="10" t="s">
        <v>1636</v>
      </c>
      <c r="E155" s="9" t="s">
        <v>1636</v>
      </c>
      <c r="F155" s="9" t="s">
        <v>3155</v>
      </c>
      <c r="G155" s="9" t="s">
        <v>1339</v>
      </c>
      <c r="H155" s="9" t="s">
        <v>3156</v>
      </c>
      <c r="I155" s="9" t="s">
        <v>3157</v>
      </c>
      <c r="J155" s="28">
        <v>3353201968</v>
      </c>
      <c r="K155" s="9" t="s">
        <v>3155</v>
      </c>
      <c r="L155" s="28">
        <v>29.906040999999998</v>
      </c>
      <c r="M155" s="28">
        <v>66.894026999999994</v>
      </c>
      <c r="N155" s="28">
        <v>2</v>
      </c>
      <c r="O155" s="28">
        <v>477040</v>
      </c>
      <c r="P155" s="28" t="s">
        <v>1494</v>
      </c>
      <c r="Q155" s="28" t="s">
        <v>3134</v>
      </c>
      <c r="R155" s="34">
        <v>44317</v>
      </c>
      <c r="S155" s="28">
        <v>467040</v>
      </c>
      <c r="T155" s="28" t="s">
        <v>3154</v>
      </c>
      <c r="U155" s="28">
        <v>357780</v>
      </c>
      <c r="V155" s="10" t="s">
        <v>11</v>
      </c>
      <c r="W155" s="9" t="s">
        <v>3722</v>
      </c>
    </row>
    <row r="156" spans="1:29" ht="80.099999999999994" customHeight="1" x14ac:dyDescent="0.25">
      <c r="A156" s="28">
        <f t="shared" si="21"/>
        <v>152</v>
      </c>
      <c r="B156" s="9">
        <f>B155+1</f>
        <v>3</v>
      </c>
      <c r="C156" s="9" t="s">
        <v>103</v>
      </c>
      <c r="D156" s="10" t="s">
        <v>1636</v>
      </c>
      <c r="E156" s="28" t="s">
        <v>1636</v>
      </c>
      <c r="F156" s="28" t="s">
        <v>3178</v>
      </c>
      <c r="G156" s="28" t="s">
        <v>2261</v>
      </c>
      <c r="H156" s="9" t="s">
        <v>3179</v>
      </c>
      <c r="I156" s="64" t="s">
        <v>3180</v>
      </c>
      <c r="J156" s="28">
        <v>3313657985</v>
      </c>
      <c r="K156" s="9" t="s">
        <v>3178</v>
      </c>
      <c r="L156" s="28">
        <v>29.862397000000001</v>
      </c>
      <c r="M156" s="28">
        <v>66.909796</v>
      </c>
      <c r="N156" s="28">
        <v>2</v>
      </c>
      <c r="O156" s="28">
        <v>477040</v>
      </c>
      <c r="P156" s="28" t="s">
        <v>1494</v>
      </c>
      <c r="Q156" s="28" t="s">
        <v>3134</v>
      </c>
      <c r="R156" s="34">
        <v>44409</v>
      </c>
      <c r="S156" s="28">
        <v>467040</v>
      </c>
      <c r="T156" s="28" t="s">
        <v>3181</v>
      </c>
      <c r="U156" s="28">
        <v>357780</v>
      </c>
      <c r="V156" s="10" t="s">
        <v>11</v>
      </c>
      <c r="W156" s="9" t="s">
        <v>3305</v>
      </c>
    </row>
    <row r="157" spans="1:29" ht="80.099999999999994" customHeight="1" x14ac:dyDescent="0.25">
      <c r="A157" s="28">
        <f t="shared" si="21"/>
        <v>153</v>
      </c>
      <c r="B157" s="28">
        <v>1</v>
      </c>
      <c r="C157" s="11" t="s">
        <v>216</v>
      </c>
      <c r="D157" s="13" t="s">
        <v>1636</v>
      </c>
      <c r="E157" s="11" t="s">
        <v>1636</v>
      </c>
      <c r="F157" s="11" t="s">
        <v>2242</v>
      </c>
      <c r="G157" s="11" t="s">
        <v>1660</v>
      </c>
      <c r="H157" s="11" t="s">
        <v>2243</v>
      </c>
      <c r="I157" s="12" t="s">
        <v>2244</v>
      </c>
      <c r="J157" s="6">
        <v>3331224107</v>
      </c>
      <c r="K157" s="11" t="s">
        <v>1660</v>
      </c>
      <c r="L157" s="28">
        <v>29.55452</v>
      </c>
      <c r="M157" s="28">
        <v>66.872299999999996</v>
      </c>
      <c r="N157" s="28">
        <v>2</v>
      </c>
      <c r="O157" s="28">
        <v>477040</v>
      </c>
      <c r="P157" s="28" t="s">
        <v>1621</v>
      </c>
      <c r="Q157" s="11">
        <v>44418</v>
      </c>
      <c r="R157" s="11">
        <v>44540</v>
      </c>
      <c r="S157" s="28">
        <v>467040</v>
      </c>
      <c r="T157" s="11" t="s">
        <v>2246</v>
      </c>
      <c r="U157" s="28">
        <v>357780</v>
      </c>
      <c r="V157" s="10" t="s">
        <v>11</v>
      </c>
      <c r="W157" s="9" t="s">
        <v>3743</v>
      </c>
    </row>
    <row r="158" spans="1:29" ht="80.099999999999994" customHeight="1" x14ac:dyDescent="0.25">
      <c r="A158" s="28">
        <f t="shared" si="21"/>
        <v>154</v>
      </c>
      <c r="B158" s="28">
        <f>B157+1</f>
        <v>2</v>
      </c>
      <c r="C158" s="11" t="s">
        <v>216</v>
      </c>
      <c r="D158" s="10" t="s">
        <v>1636</v>
      </c>
      <c r="E158" s="28" t="s">
        <v>1636</v>
      </c>
      <c r="F158" s="28" t="s">
        <v>3158</v>
      </c>
      <c r="G158" s="28" t="s">
        <v>3158</v>
      </c>
      <c r="H158" s="28" t="s">
        <v>3137</v>
      </c>
      <c r="I158" s="41" t="s">
        <v>3138</v>
      </c>
      <c r="J158" s="28">
        <v>3322830701</v>
      </c>
      <c r="K158" s="28" t="s">
        <v>3158</v>
      </c>
      <c r="L158" s="28">
        <v>29.68862</v>
      </c>
      <c r="M158" s="28">
        <v>66.443200000000004</v>
      </c>
      <c r="N158" s="28">
        <v>2</v>
      </c>
      <c r="O158" s="28">
        <v>477040</v>
      </c>
      <c r="P158" s="28" t="s">
        <v>1621</v>
      </c>
      <c r="Q158" s="34">
        <v>44418</v>
      </c>
      <c r="R158" s="34">
        <v>44540</v>
      </c>
      <c r="S158" s="28">
        <v>467040</v>
      </c>
      <c r="T158" s="28" t="s">
        <v>2246</v>
      </c>
      <c r="U158" s="28">
        <v>357780</v>
      </c>
      <c r="V158" s="10" t="s">
        <v>11</v>
      </c>
      <c r="W158" s="9" t="s">
        <v>3743</v>
      </c>
    </row>
    <row r="159" spans="1:29" ht="80.099999999999994" customHeight="1" x14ac:dyDescent="0.25">
      <c r="A159" s="28">
        <f t="shared" si="21"/>
        <v>155</v>
      </c>
      <c r="B159" s="28">
        <f t="shared" si="21"/>
        <v>3</v>
      </c>
      <c r="C159" s="11" t="s">
        <v>216</v>
      </c>
      <c r="D159" s="10" t="s">
        <v>1636</v>
      </c>
      <c r="E159" s="28" t="s">
        <v>1636</v>
      </c>
      <c r="F159" s="28" t="s">
        <v>2242</v>
      </c>
      <c r="G159" s="28" t="s">
        <v>1660</v>
      </c>
      <c r="H159" s="28" t="s">
        <v>3160</v>
      </c>
      <c r="I159" s="41" t="s">
        <v>3161</v>
      </c>
      <c r="J159" s="28">
        <v>3353702426</v>
      </c>
      <c r="K159" s="28" t="s">
        <v>1660</v>
      </c>
      <c r="L159" s="28">
        <v>29.554659999999998</v>
      </c>
      <c r="M159" s="28">
        <v>66.872200000000007</v>
      </c>
      <c r="N159" s="28">
        <v>2</v>
      </c>
      <c r="O159" s="28">
        <v>477040</v>
      </c>
      <c r="P159" s="28" t="s">
        <v>1621</v>
      </c>
      <c r="Q159" s="34">
        <v>44418</v>
      </c>
      <c r="R159" s="34">
        <v>44897</v>
      </c>
      <c r="S159" s="28">
        <v>477040</v>
      </c>
      <c r="T159" s="34">
        <v>44685</v>
      </c>
      <c r="U159" s="28">
        <v>357780</v>
      </c>
      <c r="V159" s="10" t="s">
        <v>11</v>
      </c>
      <c r="W159" s="9" t="s">
        <v>3743</v>
      </c>
    </row>
    <row r="160" spans="1:29" ht="80.099999999999994" customHeight="1" x14ac:dyDescent="0.25">
      <c r="A160" s="28">
        <f t="shared" si="21"/>
        <v>156</v>
      </c>
      <c r="B160" s="28">
        <f t="shared" si="21"/>
        <v>4</v>
      </c>
      <c r="C160" s="11" t="s">
        <v>216</v>
      </c>
      <c r="D160" s="13" t="s">
        <v>1636</v>
      </c>
      <c r="E160" s="11" t="s">
        <v>1636</v>
      </c>
      <c r="F160" s="11" t="s">
        <v>2247</v>
      </c>
      <c r="G160" s="11" t="s">
        <v>2247</v>
      </c>
      <c r="H160" s="11" t="s">
        <v>2248</v>
      </c>
      <c r="I160" s="12" t="s">
        <v>2249</v>
      </c>
      <c r="J160" s="6">
        <v>3328121601</v>
      </c>
      <c r="K160" s="11" t="s">
        <v>2250</v>
      </c>
      <c r="L160" s="28">
        <v>29.42287</v>
      </c>
      <c r="M160" s="28">
        <v>66.223870000000005</v>
      </c>
      <c r="N160" s="28">
        <v>3</v>
      </c>
      <c r="O160" s="28">
        <v>477040</v>
      </c>
      <c r="P160" s="28" t="s">
        <v>1621</v>
      </c>
      <c r="Q160" s="11">
        <v>44418</v>
      </c>
      <c r="R160" s="11" t="s">
        <v>2251</v>
      </c>
      <c r="S160" s="28">
        <v>467040</v>
      </c>
      <c r="T160" s="11">
        <v>44685</v>
      </c>
      <c r="U160" s="28">
        <v>357780</v>
      </c>
      <c r="V160" s="10" t="s">
        <v>11</v>
      </c>
      <c r="W160" s="9" t="s">
        <v>3743</v>
      </c>
    </row>
    <row r="161" spans="1:24" ht="80.099999999999994" customHeight="1" x14ac:dyDescent="0.25">
      <c r="A161" s="28">
        <f t="shared" si="21"/>
        <v>157</v>
      </c>
      <c r="B161" s="28">
        <f t="shared" si="21"/>
        <v>5</v>
      </c>
      <c r="C161" s="11" t="s">
        <v>216</v>
      </c>
      <c r="D161" s="13" t="s">
        <v>1636</v>
      </c>
      <c r="E161" s="11" t="s">
        <v>1636</v>
      </c>
      <c r="F161" s="11" t="s">
        <v>2250</v>
      </c>
      <c r="G161" s="11" t="s">
        <v>2247</v>
      </c>
      <c r="H161" s="11" t="s">
        <v>2253</v>
      </c>
      <c r="I161" s="12" t="s">
        <v>2254</v>
      </c>
      <c r="J161" s="6">
        <v>3352139524</v>
      </c>
      <c r="K161" s="11" t="s">
        <v>2250</v>
      </c>
      <c r="L161" s="28">
        <v>29.42211</v>
      </c>
      <c r="M161" s="28">
        <v>66.223200000000006</v>
      </c>
      <c r="N161" s="28">
        <v>2</v>
      </c>
      <c r="O161" s="28">
        <v>477040</v>
      </c>
      <c r="P161" s="28" t="s">
        <v>1621</v>
      </c>
      <c r="Q161" s="11">
        <v>44418</v>
      </c>
      <c r="R161" s="11" t="s">
        <v>2251</v>
      </c>
      <c r="S161" s="28">
        <v>467040</v>
      </c>
      <c r="T161" s="11">
        <v>44685</v>
      </c>
      <c r="U161" s="28">
        <v>357780</v>
      </c>
      <c r="V161" s="10" t="s">
        <v>11</v>
      </c>
      <c r="W161" s="9" t="s">
        <v>3743</v>
      </c>
    </row>
    <row r="162" spans="1:24" ht="80.099999999999994" customHeight="1" x14ac:dyDescent="0.25">
      <c r="A162" s="28">
        <f t="shared" si="21"/>
        <v>158</v>
      </c>
      <c r="B162" s="28">
        <f t="shared" si="21"/>
        <v>6</v>
      </c>
      <c r="C162" s="11" t="s">
        <v>216</v>
      </c>
      <c r="D162" s="13" t="s">
        <v>1636</v>
      </c>
      <c r="E162" s="11" t="s">
        <v>1636</v>
      </c>
      <c r="F162" s="11" t="s">
        <v>2255</v>
      </c>
      <c r="G162" s="11" t="s">
        <v>2255</v>
      </c>
      <c r="H162" s="11" t="s">
        <v>2256</v>
      </c>
      <c r="I162" s="12" t="s">
        <v>2257</v>
      </c>
      <c r="J162" s="6">
        <v>3333378534</v>
      </c>
      <c r="K162" s="11" t="s">
        <v>2255</v>
      </c>
      <c r="L162" s="28">
        <v>29.856670000000001</v>
      </c>
      <c r="M162" s="28">
        <v>66.867490000000004</v>
      </c>
      <c r="N162" s="28">
        <v>1</v>
      </c>
      <c r="O162" s="28">
        <v>477040</v>
      </c>
      <c r="P162" s="28" t="s">
        <v>1621</v>
      </c>
      <c r="Q162" s="11">
        <v>44418</v>
      </c>
      <c r="R162" s="11" t="s">
        <v>2258</v>
      </c>
      <c r="S162" s="28">
        <v>467040</v>
      </c>
      <c r="T162" s="11">
        <v>44685</v>
      </c>
      <c r="U162" s="28">
        <v>357780</v>
      </c>
      <c r="V162" s="10" t="s">
        <v>11</v>
      </c>
      <c r="W162" s="9" t="s">
        <v>3743</v>
      </c>
    </row>
    <row r="163" spans="1:24" ht="80.099999999999994" customHeight="1" x14ac:dyDescent="0.25">
      <c r="A163" s="28">
        <f t="shared" si="21"/>
        <v>159</v>
      </c>
      <c r="B163" s="28">
        <f t="shared" si="21"/>
        <v>7</v>
      </c>
      <c r="C163" s="11" t="s">
        <v>216</v>
      </c>
      <c r="D163" s="10" t="s">
        <v>1636</v>
      </c>
      <c r="E163" s="28" t="s">
        <v>1636</v>
      </c>
      <c r="F163" s="28" t="s">
        <v>3163</v>
      </c>
      <c r="G163" s="28" t="s">
        <v>3163</v>
      </c>
      <c r="H163" s="28" t="s">
        <v>3164</v>
      </c>
      <c r="I163" s="28" t="s">
        <v>3165</v>
      </c>
      <c r="J163" s="28">
        <v>3462636095</v>
      </c>
      <c r="K163" s="28" t="s">
        <v>3163</v>
      </c>
      <c r="L163" s="28" t="s">
        <v>7976</v>
      </c>
      <c r="M163" s="28" t="s">
        <v>7977</v>
      </c>
      <c r="N163" s="28">
        <v>2</v>
      </c>
      <c r="O163" s="28">
        <v>477040</v>
      </c>
      <c r="P163" s="28" t="s">
        <v>1621</v>
      </c>
      <c r="Q163" s="34">
        <v>44418</v>
      </c>
      <c r="R163" s="34">
        <v>44901</v>
      </c>
      <c r="S163" s="28">
        <v>467040</v>
      </c>
      <c r="T163" s="28" t="s">
        <v>1659</v>
      </c>
      <c r="U163" s="28">
        <v>357780</v>
      </c>
      <c r="V163" s="10" t="s">
        <v>11</v>
      </c>
      <c r="W163" s="9" t="s">
        <v>3743</v>
      </c>
    </row>
    <row r="164" spans="1:24" ht="80.099999999999994" customHeight="1" x14ac:dyDescent="0.25">
      <c r="A164" s="28">
        <f t="shared" si="21"/>
        <v>160</v>
      </c>
      <c r="B164" s="28">
        <f t="shared" si="21"/>
        <v>8</v>
      </c>
      <c r="C164" s="11" t="s">
        <v>216</v>
      </c>
      <c r="D164" s="13" t="s">
        <v>1636</v>
      </c>
      <c r="E164" s="11" t="s">
        <v>1636</v>
      </c>
      <c r="F164" s="11" t="s">
        <v>2262</v>
      </c>
      <c r="G164" s="11" t="s">
        <v>2262</v>
      </c>
      <c r="H164" s="11" t="s">
        <v>2263</v>
      </c>
      <c r="I164" s="12" t="s">
        <v>2264</v>
      </c>
      <c r="J164" s="6">
        <v>3348122844</v>
      </c>
      <c r="K164" s="11" t="s">
        <v>2262</v>
      </c>
      <c r="L164" s="28">
        <v>29.7745</v>
      </c>
      <c r="M164" s="28">
        <v>66.833659999999995</v>
      </c>
      <c r="N164" s="28">
        <v>2</v>
      </c>
      <c r="O164" s="28">
        <v>477040</v>
      </c>
      <c r="P164" s="28" t="s">
        <v>1621</v>
      </c>
      <c r="Q164" s="11">
        <v>44418</v>
      </c>
      <c r="R164" s="11" t="s">
        <v>2265</v>
      </c>
      <c r="S164" s="28">
        <v>467040</v>
      </c>
      <c r="T164" s="11" t="s">
        <v>1659</v>
      </c>
      <c r="U164" s="28">
        <v>357780</v>
      </c>
      <c r="V164" s="10" t="s">
        <v>11</v>
      </c>
      <c r="W164" s="9" t="s">
        <v>3743</v>
      </c>
    </row>
    <row r="165" spans="1:24" ht="80.099999999999994" customHeight="1" x14ac:dyDescent="0.25">
      <c r="A165" s="28">
        <f t="shared" si="21"/>
        <v>161</v>
      </c>
      <c r="B165" s="28">
        <f t="shared" si="21"/>
        <v>9</v>
      </c>
      <c r="C165" s="11" t="s">
        <v>216</v>
      </c>
      <c r="D165" s="13" t="s">
        <v>1636</v>
      </c>
      <c r="E165" s="11" t="s">
        <v>1636</v>
      </c>
      <c r="F165" s="11" t="s">
        <v>3745</v>
      </c>
      <c r="G165" s="11" t="s">
        <v>3745</v>
      </c>
      <c r="H165" s="11" t="s">
        <v>2267</v>
      </c>
      <c r="I165" s="12" t="s">
        <v>2268</v>
      </c>
      <c r="J165" s="6">
        <v>33680865160</v>
      </c>
      <c r="K165" s="11" t="s">
        <v>3745</v>
      </c>
      <c r="L165" s="28">
        <v>29.841339999999999</v>
      </c>
      <c r="M165" s="28">
        <v>66.648399999999995</v>
      </c>
      <c r="N165" s="28">
        <v>3</v>
      </c>
      <c r="O165" s="28">
        <v>477040</v>
      </c>
      <c r="P165" s="28" t="s">
        <v>1621</v>
      </c>
      <c r="Q165" s="11">
        <v>44418</v>
      </c>
      <c r="R165" s="11">
        <v>44598</v>
      </c>
      <c r="S165" s="28">
        <v>467040</v>
      </c>
      <c r="T165" s="11" t="s">
        <v>1659</v>
      </c>
      <c r="U165" s="28">
        <v>357780</v>
      </c>
      <c r="V165" s="10" t="s">
        <v>11</v>
      </c>
      <c r="W165" s="9" t="s">
        <v>3743</v>
      </c>
    </row>
    <row r="166" spans="1:24" s="17" customFormat="1" ht="80.099999999999994" customHeight="1" x14ac:dyDescent="0.2">
      <c r="A166" s="28">
        <f t="shared" ref="A166:A178" si="22">A165+1</f>
        <v>162</v>
      </c>
      <c r="B166" s="9">
        <v>1</v>
      </c>
      <c r="C166" s="9" t="s">
        <v>103</v>
      </c>
      <c r="D166" s="10" t="s">
        <v>6709</v>
      </c>
      <c r="E166" s="9" t="s">
        <v>6709</v>
      </c>
      <c r="F166" s="9" t="s">
        <v>6710</v>
      </c>
      <c r="G166" s="9" t="s">
        <v>4793</v>
      </c>
      <c r="H166" s="9" t="s">
        <v>6711</v>
      </c>
      <c r="I166" s="64" t="s">
        <v>6712</v>
      </c>
      <c r="J166" s="9">
        <v>3162227248</v>
      </c>
      <c r="K166" s="9" t="s">
        <v>6710</v>
      </c>
      <c r="L166" s="9" t="s">
        <v>7978</v>
      </c>
      <c r="M166" s="9" t="s">
        <v>7980</v>
      </c>
      <c r="N166" s="9">
        <v>30</v>
      </c>
      <c r="O166" s="9">
        <v>477040</v>
      </c>
      <c r="P166" s="35">
        <v>44233</v>
      </c>
      <c r="Q166" s="34">
        <v>44225</v>
      </c>
      <c r="R166" s="34">
        <v>44250</v>
      </c>
      <c r="S166" s="28">
        <v>477040</v>
      </c>
      <c r="T166" s="34">
        <v>44299</v>
      </c>
      <c r="U166" s="28">
        <v>357780</v>
      </c>
      <c r="V166" s="105" t="s">
        <v>107</v>
      </c>
      <c r="W166" s="9" t="s">
        <v>6713</v>
      </c>
      <c r="X166" s="18"/>
    </row>
    <row r="167" spans="1:24" s="17" customFormat="1" ht="80.099999999999994" customHeight="1" x14ac:dyDescent="0.2">
      <c r="A167" s="28">
        <f t="shared" si="22"/>
        <v>163</v>
      </c>
      <c r="B167" s="9">
        <v>2</v>
      </c>
      <c r="C167" s="9" t="s">
        <v>103</v>
      </c>
      <c r="D167" s="10" t="s">
        <v>6709</v>
      </c>
      <c r="E167" s="9" t="s">
        <v>6709</v>
      </c>
      <c r="F167" s="9" t="s">
        <v>6714</v>
      </c>
      <c r="G167" s="9" t="s">
        <v>6714</v>
      </c>
      <c r="H167" s="9" t="s">
        <v>3216</v>
      </c>
      <c r="I167" s="64" t="s">
        <v>6715</v>
      </c>
      <c r="J167" s="9">
        <v>33634569244</v>
      </c>
      <c r="K167" s="9" t="s">
        <v>6717</v>
      </c>
      <c r="L167" s="9" t="s">
        <v>7979</v>
      </c>
      <c r="M167" s="9" t="s">
        <v>7981</v>
      </c>
      <c r="N167" s="9">
        <v>25</v>
      </c>
      <c r="O167" s="9">
        <v>477040</v>
      </c>
      <c r="P167" s="35">
        <v>44233</v>
      </c>
      <c r="Q167" s="34" t="s">
        <v>3776</v>
      </c>
      <c r="R167" s="34">
        <v>44250</v>
      </c>
      <c r="S167" s="28">
        <v>477040</v>
      </c>
      <c r="T167" s="34">
        <v>44299</v>
      </c>
      <c r="U167" s="28">
        <v>357780</v>
      </c>
      <c r="V167" s="105" t="s">
        <v>107</v>
      </c>
      <c r="W167" s="9" t="s">
        <v>6713</v>
      </c>
      <c r="X167" s="18"/>
    </row>
    <row r="168" spans="1:24" ht="80.099999999999994" customHeight="1" x14ac:dyDescent="0.25">
      <c r="A168" s="28">
        <f t="shared" si="22"/>
        <v>164</v>
      </c>
      <c r="B168" s="9">
        <v>1</v>
      </c>
      <c r="C168" s="11" t="s">
        <v>109</v>
      </c>
      <c r="D168" s="10" t="s">
        <v>926</v>
      </c>
      <c r="E168" s="9" t="s">
        <v>927</v>
      </c>
      <c r="F168" s="9" t="s">
        <v>2269</v>
      </c>
      <c r="G168" s="9" t="s">
        <v>1287</v>
      </c>
      <c r="H168" s="9" t="s">
        <v>2722</v>
      </c>
      <c r="I168" s="9" t="s">
        <v>1294</v>
      </c>
      <c r="J168" s="9" t="s">
        <v>1689</v>
      </c>
      <c r="K168" s="9" t="s">
        <v>2269</v>
      </c>
      <c r="L168" s="9">
        <v>30.183450000000001</v>
      </c>
      <c r="M168" s="9">
        <v>67.209660999999997</v>
      </c>
      <c r="N168" s="9">
        <v>18</v>
      </c>
      <c r="O168" s="9">
        <v>1157806</v>
      </c>
      <c r="P168" s="9" t="s">
        <v>1682</v>
      </c>
      <c r="Q168" s="9" t="s">
        <v>1683</v>
      </c>
      <c r="R168" s="35">
        <v>43983</v>
      </c>
      <c r="S168" s="9">
        <v>1147806</v>
      </c>
      <c r="T168" s="9" t="s">
        <v>933</v>
      </c>
      <c r="U168" s="28">
        <v>868354</v>
      </c>
      <c r="V168" s="5" t="s">
        <v>1465</v>
      </c>
      <c r="W168" s="9" t="s">
        <v>1471</v>
      </c>
    </row>
    <row r="169" spans="1:24" ht="80.099999999999994" customHeight="1" x14ac:dyDescent="0.25">
      <c r="A169" s="28">
        <f t="shared" si="22"/>
        <v>165</v>
      </c>
      <c r="B169" s="9">
        <f>B168+1</f>
        <v>2</v>
      </c>
      <c r="C169" s="11" t="s">
        <v>109</v>
      </c>
      <c r="D169" s="10" t="s">
        <v>926</v>
      </c>
      <c r="E169" s="9" t="s">
        <v>927</v>
      </c>
      <c r="F169" s="9" t="s">
        <v>2723</v>
      </c>
      <c r="G169" s="9" t="s">
        <v>1684</v>
      </c>
      <c r="H169" s="9" t="s">
        <v>2270</v>
      </c>
      <c r="I169" s="9" t="s">
        <v>2271</v>
      </c>
      <c r="J169" s="9" t="s">
        <v>2272</v>
      </c>
      <c r="K169" s="9" t="s">
        <v>2723</v>
      </c>
      <c r="L169" s="9">
        <v>30.177589999999999</v>
      </c>
      <c r="M169" s="9">
        <v>67.221310000000003</v>
      </c>
      <c r="N169" s="9">
        <v>22</v>
      </c>
      <c r="O169" s="9">
        <v>1157806</v>
      </c>
      <c r="P169" s="9" t="s">
        <v>1682</v>
      </c>
      <c r="Q169" s="9" t="s">
        <v>1683</v>
      </c>
      <c r="R169" s="35">
        <v>43983</v>
      </c>
      <c r="S169" s="9">
        <v>1157806</v>
      </c>
      <c r="T169" s="9" t="s">
        <v>933</v>
      </c>
      <c r="U169" s="28">
        <v>868354</v>
      </c>
      <c r="V169" s="5" t="s">
        <v>1465</v>
      </c>
      <c r="W169" s="9" t="s">
        <v>1471</v>
      </c>
    </row>
    <row r="170" spans="1:24" ht="80.099999999999994" customHeight="1" x14ac:dyDescent="0.25">
      <c r="A170" s="28">
        <f t="shared" si="22"/>
        <v>166</v>
      </c>
      <c r="B170" s="9">
        <f>B169+1</f>
        <v>3</v>
      </c>
      <c r="C170" s="11" t="s">
        <v>109</v>
      </c>
      <c r="D170" s="10" t="s">
        <v>926</v>
      </c>
      <c r="E170" s="9" t="s">
        <v>926</v>
      </c>
      <c r="F170" s="9" t="s">
        <v>2724</v>
      </c>
      <c r="G170" s="9" t="s">
        <v>969</v>
      </c>
      <c r="H170" s="28" t="s">
        <v>2273</v>
      </c>
      <c r="I170" s="9" t="s">
        <v>2274</v>
      </c>
      <c r="J170" s="9" t="s">
        <v>2275</v>
      </c>
      <c r="K170" s="9" t="s">
        <v>2724</v>
      </c>
      <c r="L170" s="9">
        <v>30.184290000000001</v>
      </c>
      <c r="M170" s="9">
        <v>67.214290000000005</v>
      </c>
      <c r="N170" s="9">
        <v>17</v>
      </c>
      <c r="O170" s="9">
        <v>1157806</v>
      </c>
      <c r="P170" s="9" t="s">
        <v>1682</v>
      </c>
      <c r="Q170" s="9" t="s">
        <v>1683</v>
      </c>
      <c r="R170" s="35">
        <v>43983</v>
      </c>
      <c r="S170" s="9">
        <v>1157806</v>
      </c>
      <c r="T170" s="9" t="s">
        <v>933</v>
      </c>
      <c r="U170" s="28">
        <v>868354</v>
      </c>
      <c r="V170" s="5" t="s">
        <v>1465</v>
      </c>
      <c r="W170" s="9" t="s">
        <v>1471</v>
      </c>
    </row>
    <row r="171" spans="1:24" ht="80.099999999999994" customHeight="1" x14ac:dyDescent="0.25">
      <c r="A171" s="28">
        <f t="shared" si="22"/>
        <v>167</v>
      </c>
      <c r="B171" s="9">
        <v>1</v>
      </c>
      <c r="C171" s="6" t="s">
        <v>216</v>
      </c>
      <c r="D171" s="10" t="s">
        <v>926</v>
      </c>
      <c r="E171" s="9" t="s">
        <v>926</v>
      </c>
      <c r="F171" s="9" t="s">
        <v>2276</v>
      </c>
      <c r="G171" s="9" t="s">
        <v>978</v>
      </c>
      <c r="H171" s="9" t="s">
        <v>2010</v>
      </c>
      <c r="I171" s="9" t="s">
        <v>2277</v>
      </c>
      <c r="J171" s="9" t="s">
        <v>2278</v>
      </c>
      <c r="K171" s="9" t="s">
        <v>2276</v>
      </c>
      <c r="L171" s="9">
        <v>30.04091</v>
      </c>
      <c r="M171" s="9">
        <v>67.578540000000004</v>
      </c>
      <c r="N171" s="9">
        <v>16</v>
      </c>
      <c r="O171" s="28">
        <v>477040</v>
      </c>
      <c r="P171" s="11" t="s">
        <v>1468</v>
      </c>
      <c r="Q171" s="9" t="s">
        <v>1690</v>
      </c>
      <c r="R171" s="35">
        <v>44593</v>
      </c>
      <c r="S171" s="28">
        <v>477040</v>
      </c>
      <c r="T171" s="9" t="s">
        <v>1691</v>
      </c>
      <c r="U171" s="9">
        <v>357780</v>
      </c>
      <c r="V171" s="5" t="s">
        <v>11</v>
      </c>
      <c r="W171" s="28" t="s">
        <v>1466</v>
      </c>
    </row>
    <row r="172" spans="1:24" ht="80.099999999999994" customHeight="1" x14ac:dyDescent="0.25">
      <c r="A172" s="28">
        <f t="shared" si="22"/>
        <v>168</v>
      </c>
      <c r="B172" s="9">
        <f>B171+1</f>
        <v>2</v>
      </c>
      <c r="C172" s="6" t="s">
        <v>216</v>
      </c>
      <c r="D172" s="10" t="s">
        <v>926</v>
      </c>
      <c r="E172" s="9" t="s">
        <v>926</v>
      </c>
      <c r="F172" s="9" t="s">
        <v>2279</v>
      </c>
      <c r="G172" s="9" t="s">
        <v>1983</v>
      </c>
      <c r="H172" s="9" t="s">
        <v>2280</v>
      </c>
      <c r="I172" s="9" t="s">
        <v>2281</v>
      </c>
      <c r="J172" s="9" t="s">
        <v>2282</v>
      </c>
      <c r="K172" s="9" t="s">
        <v>2279</v>
      </c>
      <c r="L172" s="9">
        <v>30.080431999999998</v>
      </c>
      <c r="M172" s="9">
        <v>67.225900999999993</v>
      </c>
      <c r="N172" s="9">
        <v>17</v>
      </c>
      <c r="O172" s="28">
        <v>477040</v>
      </c>
      <c r="P172" s="11" t="s">
        <v>1468</v>
      </c>
      <c r="Q172" s="9" t="s">
        <v>1690</v>
      </c>
      <c r="R172" s="35">
        <v>44593</v>
      </c>
      <c r="S172" s="28">
        <v>477040</v>
      </c>
      <c r="T172" s="9" t="s">
        <v>1691</v>
      </c>
      <c r="U172" s="9">
        <v>357780</v>
      </c>
      <c r="V172" s="5" t="s">
        <v>11</v>
      </c>
      <c r="W172" s="28" t="s">
        <v>1466</v>
      </c>
    </row>
    <row r="173" spans="1:24" ht="80.099999999999994" customHeight="1" x14ac:dyDescent="0.25">
      <c r="A173" s="28">
        <f t="shared" si="22"/>
        <v>169</v>
      </c>
      <c r="B173" s="9">
        <f>B172+1</f>
        <v>3</v>
      </c>
      <c r="C173" s="6" t="s">
        <v>216</v>
      </c>
      <c r="D173" s="10" t="s">
        <v>926</v>
      </c>
      <c r="E173" s="9" t="s">
        <v>927</v>
      </c>
      <c r="F173" s="9" t="s">
        <v>2283</v>
      </c>
      <c r="G173" s="9" t="s">
        <v>927</v>
      </c>
      <c r="H173" s="9" t="s">
        <v>2284</v>
      </c>
      <c r="I173" s="9" t="s">
        <v>2285</v>
      </c>
      <c r="J173" s="9" t="s">
        <v>2286</v>
      </c>
      <c r="K173" s="9" t="s">
        <v>2283</v>
      </c>
      <c r="L173" s="9">
        <v>30.104330000000001</v>
      </c>
      <c r="M173" s="9">
        <v>67.742840000000001</v>
      </c>
      <c r="N173" s="9">
        <v>20</v>
      </c>
      <c r="O173" s="28">
        <v>477040</v>
      </c>
      <c r="P173" s="11" t="s">
        <v>1468</v>
      </c>
      <c r="Q173" s="9" t="s">
        <v>1690</v>
      </c>
      <c r="R173" s="35">
        <v>44593</v>
      </c>
      <c r="S173" s="28">
        <v>477040</v>
      </c>
      <c r="T173" s="9" t="s">
        <v>1691</v>
      </c>
      <c r="U173" s="9">
        <v>357780</v>
      </c>
      <c r="V173" s="5" t="s">
        <v>11</v>
      </c>
      <c r="W173" s="28" t="s">
        <v>1466</v>
      </c>
    </row>
    <row r="174" spans="1:24" ht="80.099999999999994" customHeight="1" x14ac:dyDescent="0.25">
      <c r="A174" s="28">
        <f t="shared" si="22"/>
        <v>170</v>
      </c>
      <c r="B174" s="9">
        <v>4</v>
      </c>
      <c r="C174" s="9" t="s">
        <v>216</v>
      </c>
      <c r="D174" s="10" t="s">
        <v>926</v>
      </c>
      <c r="E174" s="9" t="s">
        <v>926</v>
      </c>
      <c r="F174" s="9" t="s">
        <v>2732</v>
      </c>
      <c r="G174" s="9" t="s">
        <v>1243</v>
      </c>
      <c r="H174" s="9" t="s">
        <v>1776</v>
      </c>
      <c r="I174" s="9" t="s">
        <v>1777</v>
      </c>
      <c r="J174" s="9" t="s">
        <v>1774</v>
      </c>
      <c r="K174" s="9" t="s">
        <v>2732</v>
      </c>
      <c r="L174" s="9">
        <v>30.095009999999998</v>
      </c>
      <c r="M174" s="9">
        <v>67.554901000000001</v>
      </c>
      <c r="N174" s="28">
        <v>21</v>
      </c>
      <c r="O174" s="9">
        <v>371210</v>
      </c>
      <c r="P174" s="9" t="s">
        <v>1775</v>
      </c>
      <c r="Q174" s="9" t="s">
        <v>1690</v>
      </c>
      <c r="R174" s="35">
        <v>44593</v>
      </c>
      <c r="S174" s="9">
        <v>371246</v>
      </c>
      <c r="T174" s="9" t="s">
        <v>1691</v>
      </c>
      <c r="U174" s="9">
        <v>278408</v>
      </c>
      <c r="V174" s="13" t="s">
        <v>239</v>
      </c>
      <c r="W174" s="9" t="s">
        <v>1471</v>
      </c>
    </row>
    <row r="175" spans="1:24" ht="80.099999999999994" customHeight="1" x14ac:dyDescent="0.25">
      <c r="A175" s="28">
        <f t="shared" si="22"/>
        <v>171</v>
      </c>
      <c r="B175" s="9">
        <v>1</v>
      </c>
      <c r="C175" s="9" t="s">
        <v>103</v>
      </c>
      <c r="D175" s="10" t="s">
        <v>926</v>
      </c>
      <c r="E175" s="9" t="s">
        <v>926</v>
      </c>
      <c r="F175" s="9" t="s">
        <v>2725</v>
      </c>
      <c r="G175" s="9" t="s">
        <v>927</v>
      </c>
      <c r="H175" s="9" t="s">
        <v>683</v>
      </c>
      <c r="I175" s="9" t="s">
        <v>2287</v>
      </c>
      <c r="J175" s="9" t="s">
        <v>1694</v>
      </c>
      <c r="K175" s="9" t="s">
        <v>2725</v>
      </c>
      <c r="L175" s="9">
        <v>30.19219</v>
      </c>
      <c r="M175" s="9">
        <v>67.241290100000001</v>
      </c>
      <c r="N175" s="9">
        <v>25</v>
      </c>
      <c r="O175" s="28">
        <v>477040</v>
      </c>
      <c r="P175" s="35">
        <v>44411</v>
      </c>
      <c r="Q175" s="35">
        <v>43896</v>
      </c>
      <c r="R175" s="9" t="s">
        <v>116</v>
      </c>
      <c r="S175" s="28">
        <v>477040</v>
      </c>
      <c r="T175" s="9" t="s">
        <v>1701</v>
      </c>
      <c r="U175" s="28">
        <v>357780</v>
      </c>
      <c r="V175" s="5" t="s">
        <v>107</v>
      </c>
      <c r="W175" s="28" t="s">
        <v>1466</v>
      </c>
    </row>
    <row r="176" spans="1:24" ht="80.099999999999994" customHeight="1" x14ac:dyDescent="0.25">
      <c r="A176" s="28">
        <f t="shared" si="22"/>
        <v>172</v>
      </c>
      <c r="B176" s="9">
        <f>B175+1</f>
        <v>2</v>
      </c>
      <c r="C176" s="9" t="s">
        <v>103</v>
      </c>
      <c r="D176" s="10" t="s">
        <v>926</v>
      </c>
      <c r="E176" s="9" t="s">
        <v>926</v>
      </c>
      <c r="F176" s="9" t="s">
        <v>2726</v>
      </c>
      <c r="G176" s="9" t="s">
        <v>927</v>
      </c>
      <c r="H176" s="9" t="s">
        <v>2288</v>
      </c>
      <c r="I176" s="9" t="s">
        <v>2289</v>
      </c>
      <c r="J176" s="9" t="s">
        <v>2290</v>
      </c>
      <c r="K176" s="9" t="s">
        <v>2726</v>
      </c>
      <c r="L176" s="9">
        <v>30.119209999999999</v>
      </c>
      <c r="M176" s="9">
        <v>67.241290100000001</v>
      </c>
      <c r="N176" s="9">
        <v>20</v>
      </c>
      <c r="O176" s="28">
        <v>477040</v>
      </c>
      <c r="P176" s="35">
        <v>44411</v>
      </c>
      <c r="Q176" s="35">
        <v>43896</v>
      </c>
      <c r="R176" s="9" t="s">
        <v>116</v>
      </c>
      <c r="S176" s="28">
        <v>477040</v>
      </c>
      <c r="T176" s="9" t="s">
        <v>1701</v>
      </c>
      <c r="U176" s="28">
        <v>357780</v>
      </c>
      <c r="V176" s="5" t="s">
        <v>107</v>
      </c>
      <c r="W176" s="28" t="s">
        <v>1466</v>
      </c>
    </row>
    <row r="177" spans="1:23" ht="80.099999999999994" customHeight="1" x14ac:dyDescent="0.25">
      <c r="A177" s="28">
        <f t="shared" si="22"/>
        <v>173</v>
      </c>
      <c r="B177" s="9">
        <v>1</v>
      </c>
      <c r="C177" s="6" t="s">
        <v>1518</v>
      </c>
      <c r="D177" s="13" t="s">
        <v>926</v>
      </c>
      <c r="E177" s="11" t="s">
        <v>927</v>
      </c>
      <c r="F177" s="11" t="s">
        <v>2888</v>
      </c>
      <c r="G177" s="11" t="s">
        <v>927</v>
      </c>
      <c r="H177" s="11" t="s">
        <v>3183</v>
      </c>
      <c r="I177" s="85">
        <v>5440003969363</v>
      </c>
      <c r="J177" s="9">
        <v>3342787820</v>
      </c>
      <c r="K177" s="11" t="s">
        <v>2888</v>
      </c>
      <c r="L177" s="6">
        <v>30.2133</v>
      </c>
      <c r="M177" s="6">
        <v>67.552999999999997</v>
      </c>
      <c r="N177" s="6">
        <v>14</v>
      </c>
      <c r="O177" s="28">
        <v>477040</v>
      </c>
      <c r="P177" s="34">
        <v>44960</v>
      </c>
      <c r="Q177" s="6" t="s">
        <v>3184</v>
      </c>
      <c r="R177" s="11">
        <v>45264</v>
      </c>
      <c r="S177" s="28">
        <v>477040</v>
      </c>
      <c r="T177" s="11" t="s">
        <v>3185</v>
      </c>
      <c r="U177" s="28">
        <v>357780</v>
      </c>
      <c r="V177" s="5" t="s">
        <v>107</v>
      </c>
      <c r="W177" s="28" t="s">
        <v>1466</v>
      </c>
    </row>
    <row r="178" spans="1:23" s="17" customFormat="1" ht="80.099999999999994" customHeight="1" x14ac:dyDescent="0.2">
      <c r="A178" s="28">
        <f t="shared" si="22"/>
        <v>174</v>
      </c>
      <c r="B178" s="9">
        <v>1</v>
      </c>
      <c r="C178" s="9" t="s">
        <v>216</v>
      </c>
      <c r="D178" s="10" t="s">
        <v>4503</v>
      </c>
      <c r="E178" s="9" t="s">
        <v>4504</v>
      </c>
      <c r="F178" s="9" t="s">
        <v>6974</v>
      </c>
      <c r="G178" s="9" t="s">
        <v>6975</v>
      </c>
      <c r="H178" s="9" t="s">
        <v>6976</v>
      </c>
      <c r="I178" s="9" t="s">
        <v>4522</v>
      </c>
      <c r="J178" s="9">
        <v>3361870835</v>
      </c>
      <c r="K178" s="9" t="s">
        <v>6974</v>
      </c>
      <c r="L178" s="28">
        <v>29.330721</v>
      </c>
      <c r="M178" s="28">
        <v>66.968587999999997</v>
      </c>
      <c r="N178" s="9">
        <v>14</v>
      </c>
      <c r="O178" s="28">
        <v>477040</v>
      </c>
      <c r="P178" s="28" t="s">
        <v>1464</v>
      </c>
      <c r="Q178" s="9" t="s">
        <v>4523</v>
      </c>
      <c r="R178" s="9" t="s">
        <v>4524</v>
      </c>
      <c r="S178" s="9">
        <v>477040</v>
      </c>
      <c r="T178" s="35">
        <v>44534</v>
      </c>
      <c r="U178" s="28">
        <v>357780</v>
      </c>
      <c r="V178" s="10" t="s">
        <v>107</v>
      </c>
      <c r="W178" s="10" t="s">
        <v>6977</v>
      </c>
    </row>
    <row r="179" spans="1:23" s="17" customFormat="1" ht="80.099999999999994" customHeight="1" x14ac:dyDescent="0.2">
      <c r="A179" s="28">
        <f t="shared" ref="A179:B182" si="23">A178+1</f>
        <v>175</v>
      </c>
      <c r="B179" s="9">
        <f t="shared" si="23"/>
        <v>2</v>
      </c>
      <c r="C179" s="9" t="s">
        <v>216</v>
      </c>
      <c r="D179" s="10" t="s">
        <v>4503</v>
      </c>
      <c r="E179" s="9" t="s">
        <v>4504</v>
      </c>
      <c r="F179" s="9" t="s">
        <v>6978</v>
      </c>
      <c r="G179" s="9" t="s">
        <v>6979</v>
      </c>
      <c r="H179" s="9" t="s">
        <v>4551</v>
      </c>
      <c r="I179" s="9" t="s">
        <v>4552</v>
      </c>
      <c r="J179" s="9">
        <v>3337827071</v>
      </c>
      <c r="K179" s="9" t="s">
        <v>6978</v>
      </c>
      <c r="L179" s="28">
        <v>29.342870000000001</v>
      </c>
      <c r="M179" s="28">
        <v>66.953649999999996</v>
      </c>
      <c r="N179" s="9">
        <v>17</v>
      </c>
      <c r="O179" s="28">
        <v>477040</v>
      </c>
      <c r="P179" s="28" t="s">
        <v>1464</v>
      </c>
      <c r="Q179" s="9" t="s">
        <v>4523</v>
      </c>
      <c r="R179" s="9" t="s">
        <v>4524</v>
      </c>
      <c r="S179" s="9">
        <v>467040</v>
      </c>
      <c r="T179" s="35">
        <v>44534</v>
      </c>
      <c r="U179" s="28">
        <v>357780</v>
      </c>
      <c r="V179" s="10" t="s">
        <v>107</v>
      </c>
      <c r="W179" s="10" t="s">
        <v>6977</v>
      </c>
    </row>
    <row r="180" spans="1:23" s="17" customFormat="1" ht="80.099999999999994" customHeight="1" x14ac:dyDescent="0.2">
      <c r="A180" s="9">
        <f t="shared" si="23"/>
        <v>176</v>
      </c>
      <c r="B180" s="9">
        <f t="shared" si="23"/>
        <v>3</v>
      </c>
      <c r="C180" s="9" t="s">
        <v>216</v>
      </c>
      <c r="D180" s="10" t="s">
        <v>4503</v>
      </c>
      <c r="E180" s="9" t="s">
        <v>4504</v>
      </c>
      <c r="F180" s="9" t="s">
        <v>6980</v>
      </c>
      <c r="G180" s="9" t="s">
        <v>6981</v>
      </c>
      <c r="H180" s="9" t="s">
        <v>4669</v>
      </c>
      <c r="I180" s="9" t="s">
        <v>6982</v>
      </c>
      <c r="J180" s="9">
        <v>331113574</v>
      </c>
      <c r="K180" s="9" t="s">
        <v>6980</v>
      </c>
      <c r="L180" s="28">
        <v>28.865143</v>
      </c>
      <c r="M180" s="28">
        <v>66.764570000000006</v>
      </c>
      <c r="N180" s="9">
        <v>20</v>
      </c>
      <c r="O180" s="28">
        <v>477040</v>
      </c>
      <c r="P180" s="28" t="s">
        <v>1464</v>
      </c>
      <c r="Q180" s="9" t="s">
        <v>4523</v>
      </c>
      <c r="R180" s="9" t="s">
        <v>4524</v>
      </c>
      <c r="S180" s="9">
        <v>477040</v>
      </c>
      <c r="T180" s="35">
        <v>44534</v>
      </c>
      <c r="U180" s="28">
        <v>357780</v>
      </c>
      <c r="V180" s="10" t="s">
        <v>107</v>
      </c>
      <c r="W180" s="10" t="s">
        <v>6977</v>
      </c>
    </row>
    <row r="181" spans="1:23" s="17" customFormat="1" ht="80.099999999999994" customHeight="1" x14ac:dyDescent="0.2">
      <c r="A181" s="9">
        <f t="shared" si="23"/>
        <v>177</v>
      </c>
      <c r="B181" s="9">
        <f t="shared" si="23"/>
        <v>4</v>
      </c>
      <c r="C181" s="9" t="s">
        <v>216</v>
      </c>
      <c r="D181" s="10" t="s">
        <v>4503</v>
      </c>
      <c r="E181" s="9" t="s">
        <v>4504</v>
      </c>
      <c r="F181" s="9" t="s">
        <v>6983</v>
      </c>
      <c r="G181" s="9" t="s">
        <v>6983</v>
      </c>
      <c r="H181" s="9" t="s">
        <v>1014</v>
      </c>
      <c r="I181" s="9" t="s">
        <v>6984</v>
      </c>
      <c r="J181" s="9">
        <v>3343303511</v>
      </c>
      <c r="K181" s="9" t="s">
        <v>6983</v>
      </c>
      <c r="L181" s="28">
        <v>28.854783999999999</v>
      </c>
      <c r="M181" s="28">
        <v>66.753230000000002</v>
      </c>
      <c r="N181" s="9">
        <v>19</v>
      </c>
      <c r="O181" s="28">
        <v>477040</v>
      </c>
      <c r="P181" s="28" t="s">
        <v>1464</v>
      </c>
      <c r="Q181" s="9" t="s">
        <v>4523</v>
      </c>
      <c r="R181" s="9" t="s">
        <v>4524</v>
      </c>
      <c r="S181" s="9">
        <v>477040</v>
      </c>
      <c r="T181" s="35">
        <v>44534</v>
      </c>
      <c r="U181" s="28">
        <v>357780</v>
      </c>
      <c r="V181" s="10" t="s">
        <v>107</v>
      </c>
      <c r="W181" s="10" t="s">
        <v>6977</v>
      </c>
    </row>
    <row r="182" spans="1:23" s="17" customFormat="1" ht="80.099999999999994" customHeight="1" x14ac:dyDescent="0.2">
      <c r="A182" s="9">
        <f t="shared" si="23"/>
        <v>178</v>
      </c>
      <c r="B182" s="9">
        <f t="shared" si="23"/>
        <v>5</v>
      </c>
      <c r="C182" s="9" t="s">
        <v>216</v>
      </c>
      <c r="D182" s="10" t="s">
        <v>4503</v>
      </c>
      <c r="E182" s="9" t="s">
        <v>4504</v>
      </c>
      <c r="F182" s="9" t="s">
        <v>6985</v>
      </c>
      <c r="G182" s="9" t="s">
        <v>6975</v>
      </c>
      <c r="H182" s="9" t="s">
        <v>6986</v>
      </c>
      <c r="I182" s="9" t="s">
        <v>6987</v>
      </c>
      <c r="J182" s="9">
        <v>3318381042</v>
      </c>
      <c r="K182" s="9" t="s">
        <v>6985</v>
      </c>
      <c r="L182" s="28">
        <v>28.51895</v>
      </c>
      <c r="M182" s="28">
        <v>66.354550000000003</v>
      </c>
      <c r="N182" s="9">
        <v>13</v>
      </c>
      <c r="O182" s="28">
        <v>477040</v>
      </c>
      <c r="P182" s="28" t="s">
        <v>1464</v>
      </c>
      <c r="Q182" s="9" t="s">
        <v>4523</v>
      </c>
      <c r="R182" s="9" t="s">
        <v>4524</v>
      </c>
      <c r="S182" s="9">
        <v>477040</v>
      </c>
      <c r="T182" s="35">
        <v>44534</v>
      </c>
      <c r="U182" s="28">
        <v>357780</v>
      </c>
      <c r="V182" s="10" t="s">
        <v>107</v>
      </c>
      <c r="W182" s="10" t="s">
        <v>6977</v>
      </c>
    </row>
    <row r="183" spans="1:23" s="17" customFormat="1" ht="80.099999999999994" customHeight="1" x14ac:dyDescent="0.2">
      <c r="A183" s="9">
        <f>A182+1</f>
        <v>179</v>
      </c>
      <c r="B183" s="9">
        <f>B182+1</f>
        <v>6</v>
      </c>
      <c r="C183" s="9" t="s">
        <v>216</v>
      </c>
      <c r="D183" s="10" t="s">
        <v>4503</v>
      </c>
      <c r="E183" s="9" t="s">
        <v>4504</v>
      </c>
      <c r="F183" s="9" t="s">
        <v>6988</v>
      </c>
      <c r="G183" s="9" t="s">
        <v>6975</v>
      </c>
      <c r="H183" s="9" t="s">
        <v>5421</v>
      </c>
      <c r="I183" s="9" t="s">
        <v>6989</v>
      </c>
      <c r="J183" s="9">
        <v>3361870835</v>
      </c>
      <c r="K183" s="9" t="s">
        <v>6990</v>
      </c>
      <c r="L183" s="28">
        <v>29.330318999999999</v>
      </c>
      <c r="M183" s="28">
        <v>66.967707000000004</v>
      </c>
      <c r="N183" s="9">
        <v>15</v>
      </c>
      <c r="O183" s="28">
        <v>477040</v>
      </c>
      <c r="P183" s="28" t="s">
        <v>1464</v>
      </c>
      <c r="Q183" s="9" t="s">
        <v>4523</v>
      </c>
      <c r="R183" s="9" t="s">
        <v>4524</v>
      </c>
      <c r="S183" s="9">
        <v>467040</v>
      </c>
      <c r="T183" s="35">
        <v>44534</v>
      </c>
      <c r="U183" s="28">
        <v>357780</v>
      </c>
      <c r="V183" s="13" t="s">
        <v>107</v>
      </c>
      <c r="W183" s="10" t="s">
        <v>6991</v>
      </c>
    </row>
    <row r="184" spans="1:23" s="17" customFormat="1" ht="80.099999999999994" customHeight="1" x14ac:dyDescent="0.2">
      <c r="A184" s="9">
        <f t="shared" ref="A184:B186" si="24">A183+1</f>
        <v>180</v>
      </c>
      <c r="B184" s="9">
        <f t="shared" si="24"/>
        <v>7</v>
      </c>
      <c r="C184" s="9" t="s">
        <v>216</v>
      </c>
      <c r="D184" s="10" t="s">
        <v>4503</v>
      </c>
      <c r="E184" s="9" t="s">
        <v>4504</v>
      </c>
      <c r="F184" s="9" t="s">
        <v>6988</v>
      </c>
      <c r="G184" s="9" t="s">
        <v>6975</v>
      </c>
      <c r="H184" s="9" t="s">
        <v>6992</v>
      </c>
      <c r="I184" s="9" t="s">
        <v>6993</v>
      </c>
      <c r="J184" s="9">
        <v>3361870835</v>
      </c>
      <c r="K184" s="9" t="s">
        <v>6990</v>
      </c>
      <c r="L184" s="28">
        <v>29.330712999999999</v>
      </c>
      <c r="M184" s="28">
        <v>66.967515000000006</v>
      </c>
      <c r="N184" s="9">
        <v>20</v>
      </c>
      <c r="O184" s="28">
        <v>477040</v>
      </c>
      <c r="P184" s="28" t="s">
        <v>1464</v>
      </c>
      <c r="Q184" s="9" t="s">
        <v>4523</v>
      </c>
      <c r="R184" s="9" t="s">
        <v>4524</v>
      </c>
      <c r="S184" s="9">
        <v>477040</v>
      </c>
      <c r="T184" s="35">
        <v>44534</v>
      </c>
      <c r="U184" s="28">
        <v>357780</v>
      </c>
      <c r="V184" s="13" t="s">
        <v>107</v>
      </c>
      <c r="W184" s="10" t="s">
        <v>6991</v>
      </c>
    </row>
    <row r="185" spans="1:23" s="17" customFormat="1" ht="80.099999999999994" customHeight="1" x14ac:dyDescent="0.2">
      <c r="A185" s="9">
        <f t="shared" si="24"/>
        <v>181</v>
      </c>
      <c r="B185" s="9">
        <f t="shared" si="24"/>
        <v>8</v>
      </c>
      <c r="C185" s="9" t="s">
        <v>216</v>
      </c>
      <c r="D185" s="10" t="s">
        <v>4503</v>
      </c>
      <c r="E185" s="9" t="s">
        <v>4504</v>
      </c>
      <c r="F185" s="9" t="s">
        <v>6988</v>
      </c>
      <c r="G185" s="9" t="s">
        <v>6975</v>
      </c>
      <c r="H185" s="9" t="s">
        <v>670</v>
      </c>
      <c r="I185" s="9" t="s">
        <v>4688</v>
      </c>
      <c r="J185" s="9">
        <v>3342058971</v>
      </c>
      <c r="K185" s="9" t="s">
        <v>6990</v>
      </c>
      <c r="L185" s="28">
        <v>29.330935</v>
      </c>
      <c r="M185" s="28">
        <v>66.968203000000003</v>
      </c>
      <c r="N185" s="9">
        <v>18</v>
      </c>
      <c r="O185" s="28">
        <v>477040</v>
      </c>
      <c r="P185" s="28" t="s">
        <v>1464</v>
      </c>
      <c r="Q185" s="9" t="s">
        <v>4523</v>
      </c>
      <c r="R185" s="9" t="s">
        <v>4524</v>
      </c>
      <c r="S185" s="9">
        <v>477040</v>
      </c>
      <c r="T185" s="35">
        <v>44534</v>
      </c>
      <c r="U185" s="28">
        <v>357780</v>
      </c>
      <c r="V185" s="13" t="s">
        <v>107</v>
      </c>
      <c r="W185" s="10" t="s">
        <v>6991</v>
      </c>
    </row>
    <row r="186" spans="1:23" s="17" customFormat="1" ht="80.099999999999994" customHeight="1" x14ac:dyDescent="0.2">
      <c r="A186" s="9">
        <f t="shared" si="24"/>
        <v>182</v>
      </c>
      <c r="B186" s="9">
        <f t="shared" si="24"/>
        <v>9</v>
      </c>
      <c r="C186" s="9" t="s">
        <v>216</v>
      </c>
      <c r="D186" s="10" t="s">
        <v>4503</v>
      </c>
      <c r="E186" s="9" t="s">
        <v>4504</v>
      </c>
      <c r="F186" s="9" t="s">
        <v>6988</v>
      </c>
      <c r="G186" s="9" t="s">
        <v>6975</v>
      </c>
      <c r="H186" s="9" t="s">
        <v>6994</v>
      </c>
      <c r="I186" s="9" t="s">
        <v>6995</v>
      </c>
      <c r="J186" s="9">
        <v>3343303511</v>
      </c>
      <c r="K186" s="9" t="s">
        <v>6996</v>
      </c>
      <c r="L186" s="28">
        <v>29.330935</v>
      </c>
      <c r="M186" s="28">
        <v>66.886346000000003</v>
      </c>
      <c r="N186" s="9">
        <v>17</v>
      </c>
      <c r="O186" s="28">
        <v>477040</v>
      </c>
      <c r="P186" s="28" t="s">
        <v>1464</v>
      </c>
      <c r="Q186" s="9" t="s">
        <v>4523</v>
      </c>
      <c r="R186" s="9" t="s">
        <v>4524</v>
      </c>
      <c r="S186" s="9">
        <v>477040</v>
      </c>
      <c r="T186" s="35">
        <v>44534</v>
      </c>
      <c r="U186" s="28">
        <v>357780</v>
      </c>
      <c r="V186" s="13" t="s">
        <v>107</v>
      </c>
      <c r="W186" s="10" t="s">
        <v>6991</v>
      </c>
    </row>
    <row r="187" spans="1:23" ht="80.099999999999994" customHeight="1" x14ac:dyDescent="0.25">
      <c r="A187" s="9">
        <f>A186+1</f>
        <v>183</v>
      </c>
      <c r="B187" s="9">
        <v>1</v>
      </c>
      <c r="C187" s="9" t="s">
        <v>103</v>
      </c>
      <c r="D187" s="10" t="s">
        <v>6523</v>
      </c>
      <c r="E187" s="9" t="s">
        <v>6523</v>
      </c>
      <c r="F187" s="9" t="s">
        <v>6524</v>
      </c>
      <c r="G187" s="9" t="s">
        <v>6524</v>
      </c>
      <c r="H187" s="9" t="s">
        <v>302</v>
      </c>
      <c r="I187" s="9" t="s">
        <v>6525</v>
      </c>
      <c r="J187" s="9" t="s">
        <v>6526</v>
      </c>
      <c r="K187" s="9" t="s">
        <v>6524</v>
      </c>
      <c r="L187" s="28">
        <v>28.494900000000001</v>
      </c>
      <c r="M187" s="28">
        <v>66.124799999999993</v>
      </c>
      <c r="N187" s="9">
        <v>18</v>
      </c>
      <c r="O187" s="28">
        <v>477040</v>
      </c>
      <c r="P187" s="28" t="s">
        <v>3717</v>
      </c>
      <c r="Q187" s="35">
        <v>44204</v>
      </c>
      <c r="R187" s="35" t="s">
        <v>6527</v>
      </c>
      <c r="S187" s="28">
        <v>467040</v>
      </c>
      <c r="T187" s="9" t="s">
        <v>6528</v>
      </c>
      <c r="U187" s="28">
        <v>357780</v>
      </c>
      <c r="V187" s="5" t="s">
        <v>117</v>
      </c>
      <c r="W187" s="9" t="s">
        <v>6551</v>
      </c>
    </row>
    <row r="188" spans="1:23" s="17" customFormat="1" ht="80.099999999999994" customHeight="1" x14ac:dyDescent="0.2">
      <c r="A188" s="158">
        <f>A187+1</f>
        <v>184</v>
      </c>
      <c r="B188" s="9">
        <f t="shared" ref="B188" si="25">B187+1</f>
        <v>2</v>
      </c>
      <c r="C188" s="9" t="s">
        <v>103</v>
      </c>
      <c r="D188" s="10" t="s">
        <v>6523</v>
      </c>
      <c r="E188" s="9" t="s">
        <v>6529</v>
      </c>
      <c r="F188" s="9" t="s">
        <v>6529</v>
      </c>
      <c r="G188" s="9" t="s">
        <v>6529</v>
      </c>
      <c r="H188" s="9" t="s">
        <v>812</v>
      </c>
      <c r="I188" s="9" t="s">
        <v>6530</v>
      </c>
      <c r="J188" s="9" t="s">
        <v>6531</v>
      </c>
      <c r="K188" s="9" t="s">
        <v>6529</v>
      </c>
      <c r="L188" s="28">
        <v>28.192399999999999</v>
      </c>
      <c r="M188" s="28">
        <v>66.065700000000007</v>
      </c>
      <c r="N188" s="9">
        <v>12</v>
      </c>
      <c r="O188" s="28">
        <v>477040</v>
      </c>
      <c r="P188" s="28" t="s">
        <v>3717</v>
      </c>
      <c r="Q188" s="35">
        <v>44204</v>
      </c>
      <c r="R188" s="35" t="s">
        <v>6527</v>
      </c>
      <c r="S188" s="9">
        <v>0</v>
      </c>
      <c r="T188" s="9" t="s">
        <v>6528</v>
      </c>
      <c r="U188" s="28">
        <v>357780</v>
      </c>
      <c r="V188" s="52" t="s">
        <v>4431</v>
      </c>
      <c r="W188" s="9" t="s">
        <v>6552</v>
      </c>
    </row>
    <row r="189" spans="1:23" s="17" customFormat="1" ht="80.099999999999994" customHeight="1" x14ac:dyDescent="0.2">
      <c r="A189" s="9">
        <f>A188+1</f>
        <v>185</v>
      </c>
      <c r="B189" s="9">
        <v>1</v>
      </c>
      <c r="C189" s="9" t="s">
        <v>216</v>
      </c>
      <c r="D189" s="10" t="s">
        <v>6523</v>
      </c>
      <c r="E189" s="9" t="s">
        <v>6523</v>
      </c>
      <c r="F189" s="9" t="s">
        <v>6532</v>
      </c>
      <c r="G189" s="9" t="s">
        <v>6524</v>
      </c>
      <c r="H189" s="9" t="s">
        <v>6533</v>
      </c>
      <c r="I189" s="9" t="s">
        <v>6534</v>
      </c>
      <c r="J189" s="9" t="s">
        <v>6535</v>
      </c>
      <c r="K189" s="9" t="s">
        <v>6532</v>
      </c>
      <c r="L189" s="160">
        <v>28.494299999999999</v>
      </c>
      <c r="M189" s="160">
        <v>66.127899999999997</v>
      </c>
      <c r="N189" s="9">
        <v>9</v>
      </c>
      <c r="O189" s="28">
        <v>477040</v>
      </c>
      <c r="P189" s="28" t="s">
        <v>1464</v>
      </c>
      <c r="Q189" s="35" t="s">
        <v>6536</v>
      </c>
      <c r="R189" s="35" t="s">
        <v>1998</v>
      </c>
      <c r="S189" s="28">
        <v>467040</v>
      </c>
      <c r="T189" s="35">
        <v>44896</v>
      </c>
      <c r="U189" s="28">
        <v>357780</v>
      </c>
      <c r="V189" s="5" t="s">
        <v>117</v>
      </c>
      <c r="W189" s="9" t="s">
        <v>6551</v>
      </c>
    </row>
    <row r="190" spans="1:23" s="17" customFormat="1" ht="80.099999999999994" customHeight="1" x14ac:dyDescent="0.2">
      <c r="A190" s="9">
        <f t="shared" ref="A190:A193" si="26">A189+1</f>
        <v>186</v>
      </c>
      <c r="B190" s="9">
        <v>2</v>
      </c>
      <c r="C190" s="9" t="s">
        <v>216</v>
      </c>
      <c r="D190" s="10" t="s">
        <v>6523</v>
      </c>
      <c r="E190" s="9" t="s">
        <v>6523</v>
      </c>
      <c r="F190" s="9" t="s">
        <v>6529</v>
      </c>
      <c r="G190" s="9" t="s">
        <v>6529</v>
      </c>
      <c r="H190" s="9" t="s">
        <v>6537</v>
      </c>
      <c r="I190" s="9" t="s">
        <v>6538</v>
      </c>
      <c r="J190" s="9" t="s">
        <v>6539</v>
      </c>
      <c r="K190" s="9" t="s">
        <v>6529</v>
      </c>
      <c r="L190" s="160">
        <v>28.351199999999999</v>
      </c>
      <c r="M190" s="160">
        <v>66.0535</v>
      </c>
      <c r="N190" s="9">
        <v>11</v>
      </c>
      <c r="O190" s="28">
        <v>477040</v>
      </c>
      <c r="P190" s="28" t="s">
        <v>1464</v>
      </c>
      <c r="Q190" s="35" t="s">
        <v>6536</v>
      </c>
      <c r="R190" s="35" t="s">
        <v>1998</v>
      </c>
      <c r="S190" s="28">
        <v>467040</v>
      </c>
      <c r="T190" s="35">
        <v>44896</v>
      </c>
      <c r="U190" s="28">
        <v>357780</v>
      </c>
      <c r="V190" s="5" t="s">
        <v>117</v>
      </c>
      <c r="W190" s="9" t="s">
        <v>6551</v>
      </c>
    </row>
    <row r="191" spans="1:23" s="17" customFormat="1" ht="80.099999999999994" customHeight="1" x14ac:dyDescent="0.2">
      <c r="A191" s="9">
        <f t="shared" si="26"/>
        <v>187</v>
      </c>
      <c r="B191" s="9">
        <v>3</v>
      </c>
      <c r="C191" s="9" t="s">
        <v>216</v>
      </c>
      <c r="D191" s="10" t="s">
        <v>6523</v>
      </c>
      <c r="E191" s="9" t="s">
        <v>6523</v>
      </c>
      <c r="F191" s="9" t="s">
        <v>6532</v>
      </c>
      <c r="G191" s="9" t="s">
        <v>6524</v>
      </c>
      <c r="H191" s="9" t="s">
        <v>642</v>
      </c>
      <c r="I191" s="9" t="s">
        <v>6540</v>
      </c>
      <c r="J191" s="9" t="s">
        <v>6541</v>
      </c>
      <c r="K191" s="9" t="s">
        <v>6532</v>
      </c>
      <c r="L191" s="160">
        <v>28.497199999999999</v>
      </c>
      <c r="M191" s="160">
        <v>66.133099999999999</v>
      </c>
      <c r="N191" s="9">
        <v>10</v>
      </c>
      <c r="O191" s="28">
        <v>477040</v>
      </c>
      <c r="P191" s="28" t="s">
        <v>1464</v>
      </c>
      <c r="Q191" s="35" t="s">
        <v>6536</v>
      </c>
      <c r="R191" s="35" t="s">
        <v>1998</v>
      </c>
      <c r="S191" s="28">
        <v>467040</v>
      </c>
      <c r="T191" s="9" t="s">
        <v>6542</v>
      </c>
      <c r="U191" s="28">
        <v>357780</v>
      </c>
      <c r="V191" s="5" t="s">
        <v>117</v>
      </c>
      <c r="W191" s="9" t="s">
        <v>6551</v>
      </c>
    </row>
    <row r="192" spans="1:23" s="17" customFormat="1" ht="80.099999999999994" customHeight="1" x14ac:dyDescent="0.2">
      <c r="A192" s="9">
        <f t="shared" si="26"/>
        <v>188</v>
      </c>
      <c r="B192" s="9">
        <v>4</v>
      </c>
      <c r="C192" s="9" t="s">
        <v>216</v>
      </c>
      <c r="D192" s="10" t="s">
        <v>6523</v>
      </c>
      <c r="E192" s="9" t="s">
        <v>6523</v>
      </c>
      <c r="F192" s="9" t="s">
        <v>6532</v>
      </c>
      <c r="G192" s="9" t="s">
        <v>6524</v>
      </c>
      <c r="H192" s="9" t="s">
        <v>6543</v>
      </c>
      <c r="I192" s="9" t="s">
        <v>6544</v>
      </c>
      <c r="J192" s="9" t="s">
        <v>6541</v>
      </c>
      <c r="K192" s="9" t="s">
        <v>6532</v>
      </c>
      <c r="L192" s="160">
        <v>28.4739</v>
      </c>
      <c r="M192" s="160">
        <v>66.115300000000005</v>
      </c>
      <c r="N192" s="9">
        <v>8</v>
      </c>
      <c r="O192" s="28">
        <v>477040</v>
      </c>
      <c r="P192" s="28" t="s">
        <v>1464</v>
      </c>
      <c r="Q192" s="35" t="s">
        <v>6536</v>
      </c>
      <c r="R192" s="35" t="s">
        <v>1998</v>
      </c>
      <c r="S192" s="28">
        <v>467040</v>
      </c>
      <c r="T192" s="35">
        <v>44896</v>
      </c>
      <c r="U192" s="28">
        <v>357780</v>
      </c>
      <c r="V192" s="5" t="s">
        <v>117</v>
      </c>
      <c r="W192" s="9" t="s">
        <v>6551</v>
      </c>
    </row>
    <row r="193" spans="1:24" s="17" customFormat="1" ht="80.099999999999994" customHeight="1" x14ac:dyDescent="0.2">
      <c r="A193" s="28">
        <f t="shared" si="26"/>
        <v>189</v>
      </c>
      <c r="B193" s="9">
        <v>5</v>
      </c>
      <c r="C193" s="9" t="s">
        <v>216</v>
      </c>
      <c r="D193" s="10" t="s">
        <v>6523</v>
      </c>
      <c r="E193" s="9" t="s">
        <v>6523</v>
      </c>
      <c r="F193" s="9" t="s">
        <v>6545</v>
      </c>
      <c r="G193" s="9" t="s">
        <v>6545</v>
      </c>
      <c r="H193" s="9" t="s">
        <v>6546</v>
      </c>
      <c r="I193" s="9" t="s">
        <v>6547</v>
      </c>
      <c r="J193" s="9" t="s">
        <v>6548</v>
      </c>
      <c r="K193" s="9" t="s">
        <v>6545</v>
      </c>
      <c r="L193" s="160">
        <v>28.465900000000001</v>
      </c>
      <c r="M193" s="160">
        <v>66.052199999999999</v>
      </c>
      <c r="N193" s="9">
        <v>12</v>
      </c>
      <c r="O193" s="28">
        <v>477040</v>
      </c>
      <c r="P193" s="28" t="s">
        <v>1464</v>
      </c>
      <c r="Q193" s="35" t="s">
        <v>6536</v>
      </c>
      <c r="R193" s="35" t="s">
        <v>1998</v>
      </c>
      <c r="S193" s="28">
        <v>467040</v>
      </c>
      <c r="T193" s="35">
        <v>44896</v>
      </c>
      <c r="U193" s="28">
        <v>357780</v>
      </c>
      <c r="V193" s="5" t="s">
        <v>117</v>
      </c>
      <c r="W193" s="9" t="s">
        <v>6551</v>
      </c>
    </row>
    <row r="194" spans="1:24" ht="80.099999999999994" customHeight="1" x14ac:dyDescent="0.25">
      <c r="A194" s="28">
        <f t="shared" ref="A194:A201" si="27">A193+1</f>
        <v>190</v>
      </c>
      <c r="B194" s="9">
        <v>1</v>
      </c>
      <c r="C194" s="9" t="s">
        <v>109</v>
      </c>
      <c r="D194" s="10" t="s">
        <v>1706</v>
      </c>
      <c r="E194" s="28" t="s">
        <v>1706</v>
      </c>
      <c r="F194" s="9" t="s">
        <v>2291</v>
      </c>
      <c r="G194" s="28" t="s">
        <v>2292</v>
      </c>
      <c r="H194" s="9" t="s">
        <v>604</v>
      </c>
      <c r="I194" s="9" t="s">
        <v>2293</v>
      </c>
      <c r="J194" s="9">
        <v>3342046773</v>
      </c>
      <c r="K194" s="9" t="s">
        <v>2291</v>
      </c>
      <c r="L194" s="9">
        <v>27.663862000000002</v>
      </c>
      <c r="M194" s="9">
        <v>66.906454999999994</v>
      </c>
      <c r="N194" s="9">
        <v>5</v>
      </c>
      <c r="O194" s="9">
        <v>477040</v>
      </c>
      <c r="P194" s="35">
        <v>43969</v>
      </c>
      <c r="Q194" s="35">
        <v>44048</v>
      </c>
      <c r="R194" s="35">
        <v>44170</v>
      </c>
      <c r="S194" s="9">
        <v>477040</v>
      </c>
      <c r="T194" s="28" t="s">
        <v>2295</v>
      </c>
      <c r="U194" s="9">
        <v>357780</v>
      </c>
      <c r="V194" s="10" t="s">
        <v>107</v>
      </c>
      <c r="W194" s="9" t="s">
        <v>1715</v>
      </c>
    </row>
    <row r="195" spans="1:24" ht="80.099999999999994" customHeight="1" x14ac:dyDescent="0.25">
      <c r="A195" s="28">
        <f t="shared" si="27"/>
        <v>191</v>
      </c>
      <c r="B195" s="9">
        <f>B194+1</f>
        <v>2</v>
      </c>
      <c r="C195" s="9" t="s">
        <v>109</v>
      </c>
      <c r="D195" s="10" t="s">
        <v>1706</v>
      </c>
      <c r="E195" s="28" t="s">
        <v>1706</v>
      </c>
      <c r="F195" s="9" t="s">
        <v>2296</v>
      </c>
      <c r="G195" s="28" t="s">
        <v>2297</v>
      </c>
      <c r="H195" s="9" t="s">
        <v>636</v>
      </c>
      <c r="I195" s="9" t="s">
        <v>2298</v>
      </c>
      <c r="J195" s="9">
        <v>3357499234</v>
      </c>
      <c r="K195" s="9" t="s">
        <v>2296</v>
      </c>
      <c r="L195" s="9">
        <v>27.46376343</v>
      </c>
      <c r="M195" s="9">
        <v>68.374281628000006</v>
      </c>
      <c r="N195" s="9">
        <v>5</v>
      </c>
      <c r="O195" s="9">
        <v>477040</v>
      </c>
      <c r="P195" s="35">
        <v>43969</v>
      </c>
      <c r="Q195" s="35">
        <v>44048</v>
      </c>
      <c r="R195" s="9" t="s">
        <v>2299</v>
      </c>
      <c r="S195" s="9">
        <v>477040</v>
      </c>
      <c r="T195" s="28" t="s">
        <v>2295</v>
      </c>
      <c r="U195" s="9">
        <v>357780</v>
      </c>
      <c r="V195" s="10" t="s">
        <v>107</v>
      </c>
      <c r="W195" s="9" t="s">
        <v>1715</v>
      </c>
    </row>
    <row r="196" spans="1:24" ht="80.099999999999994" customHeight="1" x14ac:dyDescent="0.25">
      <c r="A196" s="28">
        <f t="shared" si="27"/>
        <v>192</v>
      </c>
      <c r="B196" s="9">
        <f>B195+1</f>
        <v>3</v>
      </c>
      <c r="C196" s="9" t="s">
        <v>109</v>
      </c>
      <c r="D196" s="10" t="s">
        <v>1706</v>
      </c>
      <c r="E196" s="28" t="s">
        <v>1706</v>
      </c>
      <c r="F196" s="28" t="s">
        <v>1732</v>
      </c>
      <c r="G196" s="28" t="s">
        <v>2302</v>
      </c>
      <c r="H196" s="28" t="s">
        <v>222</v>
      </c>
      <c r="I196" s="28" t="s">
        <v>2303</v>
      </c>
      <c r="J196" s="28" t="s">
        <v>2304</v>
      </c>
      <c r="K196" s="28" t="s">
        <v>2301</v>
      </c>
      <c r="L196" s="28" t="s">
        <v>7982</v>
      </c>
      <c r="M196" s="28" t="s">
        <v>7985</v>
      </c>
      <c r="N196" s="28">
        <v>2</v>
      </c>
      <c r="O196" s="28">
        <v>477040</v>
      </c>
      <c r="P196" s="35">
        <v>43969</v>
      </c>
      <c r="Q196" s="35">
        <v>44048</v>
      </c>
      <c r="R196" s="34" t="s">
        <v>2305</v>
      </c>
      <c r="S196" s="9">
        <v>477040</v>
      </c>
      <c r="T196" s="28" t="s">
        <v>2295</v>
      </c>
      <c r="U196" s="28">
        <v>357780</v>
      </c>
      <c r="V196" s="10" t="s">
        <v>107</v>
      </c>
      <c r="W196" s="9" t="s">
        <v>1715</v>
      </c>
      <c r="X196" s="22"/>
    </row>
    <row r="197" spans="1:24" ht="80.099999999999994" customHeight="1" x14ac:dyDescent="0.25">
      <c r="A197" s="28">
        <f t="shared" si="27"/>
        <v>193</v>
      </c>
      <c r="B197" s="28">
        <v>1</v>
      </c>
      <c r="C197" s="9" t="s">
        <v>103</v>
      </c>
      <c r="D197" s="10" t="s">
        <v>1706</v>
      </c>
      <c r="E197" s="28" t="s">
        <v>1706</v>
      </c>
      <c r="F197" s="28" t="s">
        <v>3769</v>
      </c>
      <c r="G197" s="28" t="s">
        <v>3769</v>
      </c>
      <c r="H197" s="28" t="s">
        <v>3771</v>
      </c>
      <c r="I197" s="28" t="s">
        <v>3772</v>
      </c>
      <c r="J197" s="28" t="s">
        <v>3783</v>
      </c>
      <c r="K197" s="28" t="s">
        <v>3769</v>
      </c>
      <c r="L197" s="9" t="s">
        <v>7983</v>
      </c>
      <c r="M197" s="9" t="s">
        <v>7986</v>
      </c>
      <c r="N197" s="28">
        <v>3</v>
      </c>
      <c r="O197" s="28">
        <v>477040</v>
      </c>
      <c r="P197" s="28" t="s">
        <v>1778</v>
      </c>
      <c r="Q197" s="34" t="s">
        <v>3775</v>
      </c>
      <c r="R197" s="9" t="s">
        <v>3776</v>
      </c>
      <c r="S197" s="28">
        <v>357780</v>
      </c>
      <c r="T197" s="28" t="s">
        <v>1275</v>
      </c>
      <c r="U197" s="28">
        <v>357780</v>
      </c>
      <c r="V197" s="10" t="s">
        <v>107</v>
      </c>
      <c r="W197" s="9" t="s">
        <v>1715</v>
      </c>
      <c r="X197" s="22"/>
    </row>
    <row r="198" spans="1:24" ht="80.099999999999994" customHeight="1" x14ac:dyDescent="0.25">
      <c r="A198" s="28">
        <f t="shared" si="27"/>
        <v>194</v>
      </c>
      <c r="B198" s="28">
        <v>2</v>
      </c>
      <c r="C198" s="9" t="s">
        <v>103</v>
      </c>
      <c r="D198" s="10" t="s">
        <v>1706</v>
      </c>
      <c r="E198" s="28" t="s">
        <v>1706</v>
      </c>
      <c r="F198" s="28" t="s">
        <v>3784</v>
      </c>
      <c r="G198" s="28" t="s">
        <v>3784</v>
      </c>
      <c r="H198" s="28" t="s">
        <v>1415</v>
      </c>
      <c r="I198" s="28" t="s">
        <v>3785</v>
      </c>
      <c r="J198" s="28" t="s">
        <v>1742</v>
      </c>
      <c r="K198" s="28" t="s">
        <v>3784</v>
      </c>
      <c r="L198" s="9" t="s">
        <v>7984</v>
      </c>
      <c r="M198" s="9" t="s">
        <v>7987</v>
      </c>
      <c r="N198" s="28">
        <v>3</v>
      </c>
      <c r="O198" s="28">
        <v>477040</v>
      </c>
      <c r="P198" s="28" t="s">
        <v>1778</v>
      </c>
      <c r="Q198" s="34" t="s">
        <v>3786</v>
      </c>
      <c r="R198" s="9" t="s">
        <v>3787</v>
      </c>
      <c r="S198" s="28">
        <v>357780</v>
      </c>
      <c r="T198" s="28" t="s">
        <v>1275</v>
      </c>
      <c r="U198" s="28">
        <v>357780</v>
      </c>
      <c r="V198" s="10" t="s">
        <v>107</v>
      </c>
      <c r="W198" s="9" t="s">
        <v>1715</v>
      </c>
      <c r="X198" s="22"/>
    </row>
    <row r="199" spans="1:24" s="82" customFormat="1" ht="80.099999999999994" customHeight="1" x14ac:dyDescent="0.2">
      <c r="A199" s="28">
        <f t="shared" si="27"/>
        <v>195</v>
      </c>
      <c r="B199" s="28">
        <v>1</v>
      </c>
      <c r="C199" s="28" t="s">
        <v>3878</v>
      </c>
      <c r="D199" s="10" t="s">
        <v>7775</v>
      </c>
      <c r="E199" s="28" t="s">
        <v>2025</v>
      </c>
      <c r="F199" s="28" t="s">
        <v>7776</v>
      </c>
      <c r="G199" s="28" t="s">
        <v>2301</v>
      </c>
      <c r="H199" s="28" t="s">
        <v>7777</v>
      </c>
      <c r="I199" s="28" t="s">
        <v>7778</v>
      </c>
      <c r="J199" s="28" t="s">
        <v>7779</v>
      </c>
      <c r="K199" s="28" t="s">
        <v>7776</v>
      </c>
      <c r="L199" s="28">
        <v>27.730899999999998</v>
      </c>
      <c r="M199" s="28">
        <v>66.948650000000001</v>
      </c>
      <c r="N199" s="28">
        <v>20</v>
      </c>
      <c r="O199" s="28">
        <v>477040</v>
      </c>
      <c r="P199" s="28" t="s">
        <v>7780</v>
      </c>
      <c r="Q199" s="28" t="s">
        <v>1469</v>
      </c>
      <c r="R199" s="143">
        <v>44563</v>
      </c>
      <c r="S199" s="163">
        <v>477040</v>
      </c>
      <c r="T199" s="28" t="s">
        <v>1286</v>
      </c>
      <c r="U199" s="28">
        <v>357780</v>
      </c>
      <c r="V199" s="10" t="s">
        <v>107</v>
      </c>
      <c r="W199" s="10" t="s">
        <v>1471</v>
      </c>
    </row>
    <row r="200" spans="1:24" s="82" customFormat="1" ht="80.099999999999994" customHeight="1" x14ac:dyDescent="0.2">
      <c r="A200" s="28">
        <f t="shared" si="27"/>
        <v>196</v>
      </c>
      <c r="B200" s="28">
        <v>2</v>
      </c>
      <c r="C200" s="28" t="s">
        <v>3878</v>
      </c>
      <c r="D200" s="10" t="s">
        <v>7775</v>
      </c>
      <c r="E200" s="28" t="s">
        <v>2025</v>
      </c>
      <c r="F200" s="28" t="s">
        <v>7782</v>
      </c>
      <c r="G200" s="28" t="s">
        <v>2301</v>
      </c>
      <c r="H200" s="28" t="s">
        <v>7783</v>
      </c>
      <c r="I200" s="28" t="s">
        <v>7784</v>
      </c>
      <c r="J200" s="9" t="s">
        <v>7785</v>
      </c>
      <c r="K200" s="28" t="s">
        <v>7782</v>
      </c>
      <c r="L200" s="28">
        <v>27.730049999999999</v>
      </c>
      <c r="M200" s="28">
        <v>66.948729999999998</v>
      </c>
      <c r="N200" s="28">
        <v>22</v>
      </c>
      <c r="O200" s="28">
        <v>477040</v>
      </c>
      <c r="P200" s="28" t="s">
        <v>7780</v>
      </c>
      <c r="Q200" s="28" t="s">
        <v>1469</v>
      </c>
      <c r="R200" s="143">
        <v>44563</v>
      </c>
      <c r="S200" s="163">
        <v>477040</v>
      </c>
      <c r="T200" s="28" t="s">
        <v>1286</v>
      </c>
      <c r="U200" s="28">
        <v>357780</v>
      </c>
      <c r="V200" s="10" t="s">
        <v>107</v>
      </c>
      <c r="W200" s="10" t="s">
        <v>1471</v>
      </c>
    </row>
    <row r="201" spans="1:24" s="82" customFormat="1" ht="80.099999999999994" customHeight="1" x14ac:dyDescent="0.2">
      <c r="A201" s="28">
        <f t="shared" si="27"/>
        <v>197</v>
      </c>
      <c r="B201" s="28">
        <v>3</v>
      </c>
      <c r="C201" s="28" t="s">
        <v>3878</v>
      </c>
      <c r="D201" s="10" t="s">
        <v>7775</v>
      </c>
      <c r="E201" s="28" t="s">
        <v>2025</v>
      </c>
      <c r="F201" s="28" t="s">
        <v>7782</v>
      </c>
      <c r="G201" s="28" t="s">
        <v>2301</v>
      </c>
      <c r="H201" s="28" t="s">
        <v>133</v>
      </c>
      <c r="I201" s="28" t="s">
        <v>7786</v>
      </c>
      <c r="J201" s="9" t="s">
        <v>7787</v>
      </c>
      <c r="K201" s="28" t="s">
        <v>7782</v>
      </c>
      <c r="L201" s="28">
        <v>27.709129999999998</v>
      </c>
      <c r="M201" s="28">
        <v>67.107240000000004</v>
      </c>
      <c r="N201" s="28">
        <v>24</v>
      </c>
      <c r="O201" s="28">
        <v>477040</v>
      </c>
      <c r="P201" s="28" t="s">
        <v>7780</v>
      </c>
      <c r="Q201" s="28" t="s">
        <v>1469</v>
      </c>
      <c r="R201" s="143">
        <v>44563</v>
      </c>
      <c r="S201" s="163">
        <v>477040</v>
      </c>
      <c r="T201" s="28" t="s">
        <v>1286</v>
      </c>
      <c r="U201" s="28">
        <v>357780</v>
      </c>
      <c r="V201" s="10" t="s">
        <v>107</v>
      </c>
      <c r="W201" s="10" t="s">
        <v>1471</v>
      </c>
    </row>
    <row r="202" spans="1:24" s="82" customFormat="1" ht="80.099999999999994" customHeight="1" x14ac:dyDescent="0.2">
      <c r="A202" s="28">
        <f t="shared" ref="A202:A207" si="28">A201+1</f>
        <v>198</v>
      </c>
      <c r="B202" s="28">
        <v>4</v>
      </c>
      <c r="C202" s="28" t="s">
        <v>3878</v>
      </c>
      <c r="D202" s="10" t="s">
        <v>7775</v>
      </c>
      <c r="E202" s="28" t="s">
        <v>7788</v>
      </c>
      <c r="F202" s="28" t="s">
        <v>7789</v>
      </c>
      <c r="G202" s="28" t="s">
        <v>7789</v>
      </c>
      <c r="H202" s="28" t="s">
        <v>7790</v>
      </c>
      <c r="I202" s="28" t="s">
        <v>7723</v>
      </c>
      <c r="J202" s="28" t="s">
        <v>7724</v>
      </c>
      <c r="K202" s="28" t="s">
        <v>7789</v>
      </c>
      <c r="L202" s="28">
        <v>27.694355999999999</v>
      </c>
      <c r="M202" s="28">
        <v>67.128589000000005</v>
      </c>
      <c r="N202" s="28">
        <v>22</v>
      </c>
      <c r="O202" s="28">
        <v>477040</v>
      </c>
      <c r="P202" s="28" t="s">
        <v>7780</v>
      </c>
      <c r="Q202" s="28" t="s">
        <v>1469</v>
      </c>
      <c r="R202" s="143">
        <v>44563</v>
      </c>
      <c r="S202" s="163">
        <v>477040</v>
      </c>
      <c r="T202" s="28" t="s">
        <v>1286</v>
      </c>
      <c r="U202" s="28">
        <v>357780</v>
      </c>
      <c r="V202" s="10" t="s">
        <v>107</v>
      </c>
      <c r="W202" s="10" t="s">
        <v>1471</v>
      </c>
    </row>
    <row r="203" spans="1:24" s="82" customFormat="1" ht="80.099999999999994" customHeight="1" x14ac:dyDescent="0.2">
      <c r="A203" s="28">
        <f t="shared" si="28"/>
        <v>199</v>
      </c>
      <c r="B203" s="28">
        <v>5</v>
      </c>
      <c r="C203" s="28" t="s">
        <v>3878</v>
      </c>
      <c r="D203" s="10" t="s">
        <v>7775</v>
      </c>
      <c r="E203" s="28" t="s">
        <v>7788</v>
      </c>
      <c r="F203" s="28" t="s">
        <v>7789</v>
      </c>
      <c r="G203" s="28" t="s">
        <v>7789</v>
      </c>
      <c r="H203" s="28" t="s">
        <v>6600</v>
      </c>
      <c r="I203" s="28" t="s">
        <v>7791</v>
      </c>
      <c r="J203" s="28" t="s">
        <v>7724</v>
      </c>
      <c r="K203" s="28" t="s">
        <v>7789</v>
      </c>
      <c r="L203" s="28">
        <v>27.707661999999999</v>
      </c>
      <c r="M203" s="28">
        <v>67.110742999999999</v>
      </c>
      <c r="N203" s="28">
        <v>18</v>
      </c>
      <c r="O203" s="28">
        <v>477040</v>
      </c>
      <c r="P203" s="28" t="s">
        <v>7780</v>
      </c>
      <c r="Q203" s="28" t="s">
        <v>1469</v>
      </c>
      <c r="R203" s="143">
        <v>44563</v>
      </c>
      <c r="S203" s="163">
        <v>477040</v>
      </c>
      <c r="T203" s="28" t="s">
        <v>1286</v>
      </c>
      <c r="U203" s="28">
        <v>357780</v>
      </c>
      <c r="V203" s="10" t="s">
        <v>107</v>
      </c>
      <c r="W203" s="10" t="s">
        <v>1471</v>
      </c>
    </row>
    <row r="204" spans="1:24" s="82" customFormat="1" ht="80.099999999999994" customHeight="1" x14ac:dyDescent="0.2">
      <c r="A204" s="28">
        <f t="shared" si="28"/>
        <v>200</v>
      </c>
      <c r="B204" s="28">
        <v>6</v>
      </c>
      <c r="C204" s="28" t="s">
        <v>3878</v>
      </c>
      <c r="D204" s="10" t="s">
        <v>7775</v>
      </c>
      <c r="E204" s="28" t="s">
        <v>2045</v>
      </c>
      <c r="F204" s="28" t="s">
        <v>7792</v>
      </c>
      <c r="G204" s="28" t="s">
        <v>2045</v>
      </c>
      <c r="H204" s="28" t="s">
        <v>7731</v>
      </c>
      <c r="I204" s="28" t="s">
        <v>7732</v>
      </c>
      <c r="J204" s="28" t="s">
        <v>7793</v>
      </c>
      <c r="K204" s="28" t="s">
        <v>7792</v>
      </c>
      <c r="L204" s="9">
        <v>26.5457</v>
      </c>
      <c r="M204" s="9">
        <v>66.454800000000006</v>
      </c>
      <c r="N204" s="28">
        <v>26</v>
      </c>
      <c r="O204" s="28">
        <v>477040</v>
      </c>
      <c r="P204" s="28" t="s">
        <v>7780</v>
      </c>
      <c r="Q204" s="28" t="s">
        <v>1469</v>
      </c>
      <c r="R204" s="143">
        <v>44563</v>
      </c>
      <c r="S204" s="163">
        <v>477040</v>
      </c>
      <c r="T204" s="28" t="s">
        <v>1286</v>
      </c>
      <c r="U204" s="28">
        <v>357780</v>
      </c>
      <c r="V204" s="10" t="s">
        <v>107</v>
      </c>
      <c r="W204" s="10" t="s">
        <v>1471</v>
      </c>
    </row>
    <row r="205" spans="1:24" s="82" customFormat="1" ht="80.099999999999994" customHeight="1" x14ac:dyDescent="0.2">
      <c r="A205" s="28">
        <f t="shared" si="28"/>
        <v>201</v>
      </c>
      <c r="B205" s="28">
        <v>7</v>
      </c>
      <c r="C205" s="28" t="s">
        <v>3878</v>
      </c>
      <c r="D205" s="10" t="s">
        <v>7775</v>
      </c>
      <c r="E205" s="28" t="s">
        <v>7775</v>
      </c>
      <c r="F205" s="28" t="s">
        <v>7794</v>
      </c>
      <c r="G205" s="28" t="s">
        <v>7794</v>
      </c>
      <c r="H205" s="28" t="s">
        <v>192</v>
      </c>
      <c r="I205" s="28" t="s">
        <v>7795</v>
      </c>
      <c r="J205" s="28" t="s">
        <v>7787</v>
      </c>
      <c r="K205" s="28" t="s">
        <v>7794</v>
      </c>
      <c r="L205" s="28">
        <v>27.750859999999999</v>
      </c>
      <c r="M205" s="28">
        <v>66.935119999999998</v>
      </c>
      <c r="N205" s="28">
        <v>31</v>
      </c>
      <c r="O205" s="28">
        <v>477040</v>
      </c>
      <c r="P205" s="28" t="s">
        <v>7780</v>
      </c>
      <c r="Q205" s="28" t="s">
        <v>1469</v>
      </c>
      <c r="R205" s="143">
        <v>44563</v>
      </c>
      <c r="S205" s="163">
        <v>477040</v>
      </c>
      <c r="T205" s="28" t="s">
        <v>1286</v>
      </c>
      <c r="U205" s="28">
        <v>357780</v>
      </c>
      <c r="V205" s="10" t="s">
        <v>107</v>
      </c>
      <c r="W205" s="10" t="s">
        <v>1471</v>
      </c>
    </row>
    <row r="206" spans="1:24" s="82" customFormat="1" ht="80.099999999999994" customHeight="1" x14ac:dyDescent="0.2">
      <c r="A206" s="28">
        <f t="shared" si="28"/>
        <v>202</v>
      </c>
      <c r="B206" s="28">
        <v>8</v>
      </c>
      <c r="C206" s="28" t="s">
        <v>3878</v>
      </c>
      <c r="D206" s="10" t="s">
        <v>7775</v>
      </c>
      <c r="E206" s="28" t="s">
        <v>7775</v>
      </c>
      <c r="F206" s="28" t="s">
        <v>7794</v>
      </c>
      <c r="G206" s="28" t="s">
        <v>7794</v>
      </c>
      <c r="H206" s="28" t="s">
        <v>192</v>
      </c>
      <c r="I206" s="28" t="s">
        <v>7795</v>
      </c>
      <c r="J206" s="28" t="s">
        <v>7813</v>
      </c>
      <c r="K206" s="28" t="s">
        <v>7794</v>
      </c>
      <c r="L206" s="28">
        <v>27.7514</v>
      </c>
      <c r="M206" s="28">
        <v>66.934889999999996</v>
      </c>
      <c r="N206" s="28">
        <v>31</v>
      </c>
      <c r="O206" s="28">
        <v>477040</v>
      </c>
      <c r="P206" s="28" t="s">
        <v>7780</v>
      </c>
      <c r="Q206" s="28" t="s">
        <v>1469</v>
      </c>
      <c r="R206" s="143">
        <v>44563</v>
      </c>
      <c r="S206" s="163">
        <v>477040</v>
      </c>
      <c r="T206" s="28" t="s">
        <v>1286</v>
      </c>
      <c r="U206" s="28">
        <v>357780</v>
      </c>
      <c r="V206" s="10" t="s">
        <v>107</v>
      </c>
      <c r="W206" s="10" t="s">
        <v>1471</v>
      </c>
    </row>
    <row r="207" spans="1:24" s="82" customFormat="1" ht="80.099999999999994" customHeight="1" x14ac:dyDescent="0.2">
      <c r="A207" s="28">
        <f t="shared" si="28"/>
        <v>203</v>
      </c>
      <c r="B207" s="28">
        <v>9</v>
      </c>
      <c r="C207" s="28" t="s">
        <v>3878</v>
      </c>
      <c r="D207" s="10" t="s">
        <v>7775</v>
      </c>
      <c r="E207" s="28" t="s">
        <v>7797</v>
      </c>
      <c r="F207" s="28" t="s">
        <v>7798</v>
      </c>
      <c r="G207" s="28" t="s">
        <v>2301</v>
      </c>
      <c r="H207" s="28" t="s">
        <v>7799</v>
      </c>
      <c r="I207" s="28" t="s">
        <v>7800</v>
      </c>
      <c r="J207" s="28">
        <v>3318900747</v>
      </c>
      <c r="K207" s="28" t="s">
        <v>7798</v>
      </c>
      <c r="L207" s="9">
        <v>28.570799999999998</v>
      </c>
      <c r="M207" s="9">
        <v>66.856099999999998</v>
      </c>
      <c r="N207" s="28">
        <v>27</v>
      </c>
      <c r="O207" s="28">
        <v>477040</v>
      </c>
      <c r="P207" s="28" t="s">
        <v>7780</v>
      </c>
      <c r="Q207" s="28" t="s">
        <v>1469</v>
      </c>
      <c r="R207" s="143">
        <v>44563</v>
      </c>
      <c r="S207" s="163">
        <v>477040</v>
      </c>
      <c r="T207" s="28" t="s">
        <v>1286</v>
      </c>
      <c r="U207" s="28">
        <v>357780</v>
      </c>
      <c r="V207" s="10" t="s">
        <v>107</v>
      </c>
      <c r="W207" s="10" t="s">
        <v>1471</v>
      </c>
    </row>
    <row r="208" spans="1:24" ht="80.099999999999994" customHeight="1" x14ac:dyDescent="0.25">
      <c r="A208" s="28">
        <f>A207+1</f>
        <v>204</v>
      </c>
      <c r="B208" s="9">
        <v>1</v>
      </c>
      <c r="C208" s="9" t="s">
        <v>103</v>
      </c>
      <c r="D208" s="10" t="s">
        <v>6840</v>
      </c>
      <c r="E208" s="9" t="s">
        <v>6813</v>
      </c>
      <c r="F208" s="9" t="s">
        <v>6841</v>
      </c>
      <c r="G208" s="9" t="s">
        <v>6820</v>
      </c>
      <c r="H208" s="51" t="s">
        <v>6842</v>
      </c>
      <c r="I208" s="51" t="s">
        <v>6847</v>
      </c>
      <c r="J208" s="28" t="s">
        <v>6844</v>
      </c>
      <c r="K208" s="9" t="s">
        <v>6841</v>
      </c>
      <c r="L208" s="51">
        <v>25.283697878000002</v>
      </c>
      <c r="M208" s="51">
        <v>62.473182862999998</v>
      </c>
      <c r="N208" s="9">
        <v>12</v>
      </c>
      <c r="O208" s="259">
        <v>477040</v>
      </c>
      <c r="P208" s="9" t="s">
        <v>6808</v>
      </c>
      <c r="Q208" s="35" t="s">
        <v>3153</v>
      </c>
      <c r="R208" s="9" t="s">
        <v>6809</v>
      </c>
      <c r="S208" s="257">
        <v>466648</v>
      </c>
      <c r="T208" s="9" t="s">
        <v>6810</v>
      </c>
      <c r="U208" s="9">
        <v>357780</v>
      </c>
      <c r="V208" s="5" t="s">
        <v>107</v>
      </c>
      <c r="W208" s="9" t="s">
        <v>6811</v>
      </c>
    </row>
    <row r="209" spans="1:23" ht="80.099999999999994" customHeight="1" x14ac:dyDescent="0.25">
      <c r="A209" s="28">
        <f t="shared" ref="A209" si="29">A208+1</f>
        <v>205</v>
      </c>
      <c r="B209" s="9">
        <v>2</v>
      </c>
      <c r="C209" s="9" t="s">
        <v>103</v>
      </c>
      <c r="D209" s="10" t="s">
        <v>6840</v>
      </c>
      <c r="E209" s="9" t="s">
        <v>6813</v>
      </c>
      <c r="F209" s="9" t="s">
        <v>6802</v>
      </c>
      <c r="G209" s="9" t="s">
        <v>6820</v>
      </c>
      <c r="H209" s="51" t="s">
        <v>3003</v>
      </c>
      <c r="I209" s="51" t="s">
        <v>6845</v>
      </c>
      <c r="J209" s="28" t="s">
        <v>4757</v>
      </c>
      <c r="K209" s="9" t="s">
        <v>6802</v>
      </c>
      <c r="L209" s="51">
        <v>25.276258739999999</v>
      </c>
      <c r="M209" s="51">
        <v>62.562955369999997</v>
      </c>
      <c r="N209" s="9">
        <v>15</v>
      </c>
      <c r="O209" s="259">
        <v>477040</v>
      </c>
      <c r="P209" s="9" t="s">
        <v>6808</v>
      </c>
      <c r="Q209" s="35" t="s">
        <v>3153</v>
      </c>
      <c r="R209" s="9" t="s">
        <v>6809</v>
      </c>
      <c r="S209" s="257">
        <v>475548</v>
      </c>
      <c r="T209" s="9" t="s">
        <v>6810</v>
      </c>
      <c r="U209" s="9">
        <v>357780</v>
      </c>
      <c r="V209" s="5" t="s">
        <v>107</v>
      </c>
      <c r="W209" s="9" t="s">
        <v>6811</v>
      </c>
    </row>
    <row r="210" spans="1:23" ht="80.099999999999994" customHeight="1" x14ac:dyDescent="0.25">
      <c r="A210" s="28">
        <f>A209+1</f>
        <v>206</v>
      </c>
      <c r="B210" s="9">
        <v>1</v>
      </c>
      <c r="C210" s="9" t="s">
        <v>216</v>
      </c>
      <c r="D210" s="10" t="s">
        <v>4742</v>
      </c>
      <c r="E210" s="9" t="s">
        <v>4742</v>
      </c>
      <c r="F210" s="9" t="s">
        <v>4743</v>
      </c>
      <c r="G210" s="9" t="s">
        <v>4743</v>
      </c>
      <c r="H210" s="28" t="s">
        <v>4744</v>
      </c>
      <c r="I210" s="58" t="s">
        <v>4745</v>
      </c>
      <c r="J210" s="28" t="s">
        <v>4765</v>
      </c>
      <c r="K210" s="9" t="s">
        <v>4743</v>
      </c>
      <c r="L210" s="51" t="s">
        <v>4747</v>
      </c>
      <c r="M210" s="51" t="s">
        <v>4748</v>
      </c>
      <c r="N210" s="9">
        <v>18</v>
      </c>
      <c r="O210" s="259">
        <v>477040</v>
      </c>
      <c r="P210" s="9" t="s">
        <v>1468</v>
      </c>
      <c r="Q210" s="9" t="s">
        <v>4750</v>
      </c>
      <c r="R210" s="35">
        <v>44682</v>
      </c>
      <c r="S210" s="260">
        <v>465740</v>
      </c>
      <c r="T210" s="35">
        <v>44653</v>
      </c>
      <c r="U210" s="9">
        <v>357780</v>
      </c>
      <c r="V210" s="13" t="s">
        <v>11</v>
      </c>
      <c r="W210" s="10" t="s">
        <v>4751</v>
      </c>
    </row>
    <row r="211" spans="1:23" ht="80.099999999999994" customHeight="1" x14ac:dyDescent="0.25">
      <c r="A211" s="28">
        <f>A210+1</f>
        <v>207</v>
      </c>
      <c r="B211" s="9">
        <v>2</v>
      </c>
      <c r="C211" s="9" t="s">
        <v>216</v>
      </c>
      <c r="D211" s="10" t="s">
        <v>4742</v>
      </c>
      <c r="E211" s="9" t="s">
        <v>4752</v>
      </c>
      <c r="F211" s="9" t="s">
        <v>4753</v>
      </c>
      <c r="G211" s="9" t="s">
        <v>4754</v>
      </c>
      <c r="H211" s="28" t="s">
        <v>4755</v>
      </c>
      <c r="I211" s="58" t="s">
        <v>4756</v>
      </c>
      <c r="J211" s="28" t="s">
        <v>4757</v>
      </c>
      <c r="K211" s="9" t="s">
        <v>4753</v>
      </c>
      <c r="L211" s="51" t="s">
        <v>4758</v>
      </c>
      <c r="M211" s="51" t="s">
        <v>4759</v>
      </c>
      <c r="N211" s="9">
        <v>20</v>
      </c>
      <c r="O211" s="259">
        <v>477040</v>
      </c>
      <c r="P211" s="9" t="s">
        <v>1468</v>
      </c>
      <c r="Q211" s="9" t="s">
        <v>4750</v>
      </c>
      <c r="R211" s="35">
        <v>44682</v>
      </c>
      <c r="S211" s="260">
        <v>465740</v>
      </c>
      <c r="T211" s="35">
        <v>44653</v>
      </c>
      <c r="U211" s="9">
        <v>357780</v>
      </c>
      <c r="V211" s="13" t="s">
        <v>11</v>
      </c>
      <c r="W211" s="10" t="s">
        <v>4751</v>
      </c>
    </row>
    <row r="212" spans="1:23" ht="80.099999999999994" customHeight="1" x14ac:dyDescent="0.25">
      <c r="A212" s="28">
        <f>A211+1</f>
        <v>208</v>
      </c>
      <c r="B212" s="9">
        <v>3</v>
      </c>
      <c r="C212" s="9" t="s">
        <v>216</v>
      </c>
      <c r="D212" s="10" t="s">
        <v>4742</v>
      </c>
      <c r="E212" s="9" t="s">
        <v>4760</v>
      </c>
      <c r="F212" s="9" t="s">
        <v>4761</v>
      </c>
      <c r="G212" s="9" t="s">
        <v>4754</v>
      </c>
      <c r="H212" s="28" t="s">
        <v>4762</v>
      </c>
      <c r="I212" s="9" t="s">
        <v>4763</v>
      </c>
      <c r="J212" s="28" t="s">
        <v>4757</v>
      </c>
      <c r="K212" s="9" t="s">
        <v>4761</v>
      </c>
      <c r="L212" s="51" t="s">
        <v>4764</v>
      </c>
      <c r="M212" s="51" t="s">
        <v>4759</v>
      </c>
      <c r="N212" s="9">
        <v>17</v>
      </c>
      <c r="O212" s="259">
        <v>477040</v>
      </c>
      <c r="P212" s="9" t="s">
        <v>1468</v>
      </c>
      <c r="Q212" s="9" t="s">
        <v>4750</v>
      </c>
      <c r="R212" s="35">
        <v>44682</v>
      </c>
      <c r="S212" s="260">
        <v>474640</v>
      </c>
      <c r="T212" s="35">
        <v>44653</v>
      </c>
      <c r="U212" s="9">
        <v>357780</v>
      </c>
      <c r="V212" s="13" t="s">
        <v>11</v>
      </c>
      <c r="W212" s="10" t="s">
        <v>4751</v>
      </c>
    </row>
    <row r="213" spans="1:23" ht="80.099999999999994" customHeight="1" x14ac:dyDescent="0.25">
      <c r="A213" s="28">
        <f>A212+1</f>
        <v>209</v>
      </c>
      <c r="B213" s="9">
        <v>1</v>
      </c>
      <c r="C213" s="9" t="s">
        <v>103</v>
      </c>
      <c r="D213" s="10" t="s">
        <v>1305</v>
      </c>
      <c r="E213" s="9" t="s">
        <v>1339</v>
      </c>
      <c r="F213" s="9" t="s">
        <v>2306</v>
      </c>
      <c r="G213" s="9" t="s">
        <v>2306</v>
      </c>
      <c r="H213" s="9" t="s">
        <v>2307</v>
      </c>
      <c r="I213" s="64" t="s">
        <v>2670</v>
      </c>
      <c r="J213" s="9">
        <v>3162229724</v>
      </c>
      <c r="K213" s="9" t="s">
        <v>2306</v>
      </c>
      <c r="L213" s="75">
        <v>25.854420000000001</v>
      </c>
      <c r="M213" s="75">
        <v>62.271320000000003</v>
      </c>
      <c r="N213" s="9">
        <v>15</v>
      </c>
      <c r="O213" s="64">
        <v>477040</v>
      </c>
      <c r="P213" s="28" t="s">
        <v>1749</v>
      </c>
      <c r="Q213" s="9" t="s">
        <v>1750</v>
      </c>
      <c r="R213" s="9" t="s">
        <v>1751</v>
      </c>
      <c r="S213" s="64">
        <v>477040</v>
      </c>
      <c r="T213" s="35">
        <v>44230</v>
      </c>
      <c r="U213" s="9">
        <v>357780</v>
      </c>
      <c r="V213" s="5" t="s">
        <v>107</v>
      </c>
      <c r="W213" s="9" t="s">
        <v>1715</v>
      </c>
    </row>
    <row r="214" spans="1:23" ht="80.099999999999994" customHeight="1" x14ac:dyDescent="0.25">
      <c r="A214" s="28">
        <f>A213+1</f>
        <v>210</v>
      </c>
      <c r="B214" s="9">
        <v>2</v>
      </c>
      <c r="C214" s="9" t="s">
        <v>103</v>
      </c>
      <c r="D214" s="10" t="s">
        <v>1305</v>
      </c>
      <c r="E214" s="9" t="s">
        <v>1325</v>
      </c>
      <c r="F214" s="9" t="s">
        <v>2061</v>
      </c>
      <c r="G214" s="9" t="s">
        <v>2061</v>
      </c>
      <c r="H214" s="9" t="s">
        <v>39</v>
      </c>
      <c r="I214" s="9" t="s">
        <v>2310</v>
      </c>
      <c r="J214" s="9">
        <v>3132841159</v>
      </c>
      <c r="K214" s="9" t="s">
        <v>2061</v>
      </c>
      <c r="L214" s="9">
        <v>26.28379</v>
      </c>
      <c r="M214" s="9">
        <v>63.083635999999998</v>
      </c>
      <c r="N214" s="9">
        <v>14</v>
      </c>
      <c r="O214" s="64">
        <v>477040</v>
      </c>
      <c r="P214" s="28" t="s">
        <v>1749</v>
      </c>
      <c r="Q214" s="9" t="s">
        <v>1750</v>
      </c>
      <c r="R214" s="9" t="s">
        <v>1751</v>
      </c>
      <c r="S214" s="64">
        <v>477040</v>
      </c>
      <c r="T214" s="35">
        <v>44230</v>
      </c>
      <c r="U214" s="9">
        <v>357780</v>
      </c>
      <c r="V214" s="5" t="s">
        <v>107</v>
      </c>
      <c r="W214" s="9" t="s">
        <v>1715</v>
      </c>
    </row>
  </sheetData>
  <mergeCells count="24">
    <mergeCell ref="F1:R1"/>
    <mergeCell ref="J2:M2"/>
    <mergeCell ref="N3:N4"/>
    <mergeCell ref="O3:O4"/>
    <mergeCell ref="P3:P4"/>
    <mergeCell ref="Q3:Q4"/>
    <mergeCell ref="R3:R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V3:V4"/>
    <mergeCell ref="W3:W4"/>
    <mergeCell ref="K3:K4"/>
    <mergeCell ref="L3:M3"/>
    <mergeCell ref="S3:S4"/>
    <mergeCell ref="T3:T4"/>
    <mergeCell ref="U3:U4"/>
  </mergeCells>
  <pageMargins left="0.7" right="0.7" top="0.75" bottom="0.75" header="0.3" footer="0.3"/>
  <ignoredErrors>
    <ignoredError sqref="A9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288"/>
  <sheetViews>
    <sheetView topLeftCell="N7" zoomScale="44" zoomScaleNormal="44" workbookViewId="0">
      <selection activeCell="AA111" sqref="AA111"/>
    </sheetView>
  </sheetViews>
  <sheetFormatPr defaultColWidth="9.140625" defaultRowHeight="15" x14ac:dyDescent="0.25"/>
  <cols>
    <col min="1" max="2" width="10" style="1" bestFit="1" customWidth="1"/>
    <col min="3" max="3" width="13.5703125" style="1" customWidth="1"/>
    <col min="4" max="4" width="16.85546875" style="1" customWidth="1"/>
    <col min="5" max="5" width="17.140625" style="1" customWidth="1"/>
    <col min="6" max="6" width="22.85546875" style="1" customWidth="1"/>
    <col min="7" max="7" width="18.85546875" style="1" customWidth="1"/>
    <col min="8" max="8" width="21.5703125" style="1" customWidth="1"/>
    <col min="9" max="9" width="26" style="1" customWidth="1"/>
    <col min="10" max="10" width="23.28515625" style="1" customWidth="1"/>
    <col min="11" max="11" width="24.28515625" style="1" customWidth="1"/>
    <col min="12" max="12" width="23.85546875" style="1" customWidth="1"/>
    <col min="13" max="13" width="21.85546875" style="1" customWidth="1"/>
    <col min="14" max="14" width="19.5703125" style="1" customWidth="1"/>
    <col min="15" max="15" width="15.85546875" style="1" customWidth="1"/>
    <col min="16" max="16" width="19" style="1" customWidth="1"/>
    <col min="17" max="17" width="16.140625" style="1" customWidth="1"/>
    <col min="18" max="18" width="15" style="1" customWidth="1"/>
    <col min="19" max="19" width="16" style="1" customWidth="1"/>
    <col min="20" max="20" width="18.5703125" style="1" customWidth="1"/>
    <col min="21" max="21" width="18" style="1" customWidth="1"/>
    <col min="22" max="22" width="20.5703125" style="1" customWidth="1"/>
    <col min="23" max="23" width="22.5703125" style="1" customWidth="1"/>
    <col min="24" max="24" width="19.140625" style="1" customWidth="1"/>
    <col min="25" max="25" width="22.5703125" style="1" customWidth="1"/>
    <col min="26" max="26" width="18.7109375" style="1" customWidth="1"/>
    <col min="27" max="27" width="40.85546875" style="1" customWidth="1"/>
    <col min="28" max="28" width="9.140625" style="27"/>
    <col min="29" max="29" width="13.85546875" style="27" bestFit="1" customWidth="1"/>
    <col min="30" max="31" width="9.140625" style="1"/>
    <col min="32" max="38" width="9.28515625" style="1" bestFit="1" customWidth="1"/>
    <col min="39" max="39" width="9.140625" style="1"/>
    <col min="40" max="42" width="9.28515625" style="1" bestFit="1" customWidth="1"/>
    <col min="43" max="16384" width="9.140625" style="1"/>
  </cols>
  <sheetData>
    <row r="1" spans="1:128" s="247" customFormat="1" ht="75" customHeight="1" x14ac:dyDescent="0.25">
      <c r="B1" s="245"/>
      <c r="C1" s="245"/>
      <c r="D1" s="245"/>
      <c r="E1" s="245"/>
      <c r="F1" s="314" t="s">
        <v>0</v>
      </c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245"/>
      <c r="T1" s="245"/>
      <c r="U1" s="245"/>
      <c r="V1" s="245"/>
      <c r="W1" s="245"/>
      <c r="X1" s="245"/>
      <c r="Y1" s="248"/>
      <c r="Z1" s="248"/>
      <c r="AA1" s="248"/>
      <c r="AB1" s="249"/>
    </row>
    <row r="2" spans="1:128" s="247" customFormat="1" ht="75" customHeight="1" x14ac:dyDescent="0.25">
      <c r="A2" s="245"/>
      <c r="B2" s="245"/>
      <c r="C2" s="245"/>
      <c r="D2" s="245"/>
      <c r="E2" s="245"/>
      <c r="F2" s="245"/>
      <c r="G2" s="245"/>
      <c r="H2" s="245"/>
      <c r="I2" s="245"/>
      <c r="J2" s="315" t="s">
        <v>3768</v>
      </c>
      <c r="K2" s="315"/>
      <c r="L2" s="315"/>
      <c r="M2" s="315"/>
      <c r="N2" s="245"/>
      <c r="O2" s="245"/>
      <c r="P2" s="245"/>
      <c r="Q2" s="245"/>
      <c r="R2" s="245"/>
      <c r="S2" s="245"/>
      <c r="T2" s="245"/>
      <c r="U2" s="245"/>
      <c r="V2" s="245"/>
      <c r="W2" s="245"/>
      <c r="X2" s="245"/>
      <c r="Y2" s="245"/>
      <c r="Z2" s="245"/>
      <c r="AA2" s="245"/>
      <c r="AB2" s="246"/>
    </row>
    <row r="3" spans="1:128" s="250" customFormat="1" ht="90" customHeight="1" x14ac:dyDescent="0.25">
      <c r="A3" s="307" t="s">
        <v>1453</v>
      </c>
      <c r="B3" s="307" t="s">
        <v>1454</v>
      </c>
      <c r="C3" s="316" t="s">
        <v>3877</v>
      </c>
      <c r="D3" s="316" t="s">
        <v>89</v>
      </c>
      <c r="E3" s="316" t="s">
        <v>3809</v>
      </c>
      <c r="F3" s="316" t="s">
        <v>90</v>
      </c>
      <c r="G3" s="307" t="s">
        <v>91</v>
      </c>
      <c r="H3" s="307" t="s">
        <v>92</v>
      </c>
      <c r="I3" s="307" t="s">
        <v>93</v>
      </c>
      <c r="J3" s="316" t="s">
        <v>94</v>
      </c>
      <c r="K3" s="307" t="s">
        <v>95</v>
      </c>
      <c r="L3" s="316" t="s">
        <v>96</v>
      </c>
      <c r="M3" s="316"/>
      <c r="N3" s="307" t="s">
        <v>1455</v>
      </c>
      <c r="O3" s="307" t="s">
        <v>8692</v>
      </c>
      <c r="P3" s="307" t="s">
        <v>1456</v>
      </c>
      <c r="Q3" s="307" t="s">
        <v>8693</v>
      </c>
      <c r="R3" s="307" t="s">
        <v>8697</v>
      </c>
      <c r="S3" s="307" t="s">
        <v>1457</v>
      </c>
      <c r="T3" s="307" t="s">
        <v>1458</v>
      </c>
      <c r="U3" s="307" t="s">
        <v>8695</v>
      </c>
      <c r="V3" s="307" t="s">
        <v>8698</v>
      </c>
      <c r="W3" s="307" t="s">
        <v>8694</v>
      </c>
      <c r="X3" s="307" t="s">
        <v>8699</v>
      </c>
      <c r="Y3" s="307" t="s">
        <v>8700</v>
      </c>
      <c r="Z3" s="307" t="s">
        <v>100</v>
      </c>
      <c r="AA3" s="307" t="s">
        <v>249</v>
      </c>
      <c r="AB3" s="266"/>
      <c r="AC3" s="267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281"/>
      <c r="BC3" s="281"/>
      <c r="BD3" s="281"/>
      <c r="BE3" s="281"/>
      <c r="BF3" s="281"/>
      <c r="BG3" s="281"/>
      <c r="BH3" s="281"/>
      <c r="BI3" s="281"/>
      <c r="BJ3" s="281"/>
      <c r="BK3" s="281"/>
      <c r="BL3" s="281"/>
      <c r="BM3" s="281"/>
      <c r="BN3" s="281"/>
      <c r="BO3" s="281"/>
      <c r="BP3" s="281"/>
      <c r="BQ3" s="281"/>
      <c r="BR3" s="281"/>
      <c r="BS3" s="281"/>
      <c r="BT3" s="281"/>
      <c r="BU3" s="281"/>
      <c r="BV3" s="281"/>
      <c r="BW3" s="281"/>
      <c r="BX3" s="281"/>
      <c r="BY3" s="281"/>
      <c r="BZ3" s="281"/>
      <c r="CA3" s="281"/>
      <c r="CB3" s="281"/>
      <c r="CC3" s="281"/>
      <c r="CD3" s="281"/>
      <c r="CE3" s="281"/>
      <c r="CF3" s="281"/>
      <c r="CG3" s="281"/>
      <c r="CH3" s="281"/>
      <c r="CI3" s="281"/>
      <c r="CJ3" s="281"/>
      <c r="CK3" s="281"/>
      <c r="CL3" s="281"/>
      <c r="CM3" s="281"/>
      <c r="CN3" s="281"/>
      <c r="CO3" s="281"/>
      <c r="CP3" s="281"/>
      <c r="CQ3" s="281"/>
      <c r="CR3" s="281"/>
      <c r="CS3" s="281"/>
      <c r="CT3" s="281"/>
      <c r="CU3" s="281"/>
      <c r="CV3" s="281"/>
      <c r="CW3" s="281"/>
      <c r="CX3" s="281"/>
      <c r="CY3" s="281"/>
      <c r="CZ3" s="281"/>
      <c r="DA3" s="281"/>
      <c r="DB3" s="281"/>
      <c r="DC3" s="281"/>
      <c r="DD3" s="281"/>
      <c r="DE3" s="281"/>
      <c r="DF3" s="281"/>
      <c r="DG3" s="281"/>
      <c r="DH3" s="281"/>
      <c r="DI3" s="281"/>
      <c r="DJ3" s="281"/>
      <c r="DK3" s="281"/>
      <c r="DL3" s="281"/>
      <c r="DM3" s="281"/>
      <c r="DN3" s="279"/>
      <c r="DO3" s="279"/>
      <c r="DP3" s="279"/>
      <c r="DQ3" s="279"/>
      <c r="DR3" s="279"/>
      <c r="DS3" s="279"/>
      <c r="DT3" s="279"/>
      <c r="DU3" s="279"/>
      <c r="DV3" s="279"/>
      <c r="DW3" s="279"/>
    </row>
    <row r="4" spans="1:128" s="250" customFormat="1" ht="90" customHeight="1" x14ac:dyDescent="0.25">
      <c r="A4" s="307"/>
      <c r="B4" s="307"/>
      <c r="C4" s="316"/>
      <c r="D4" s="316"/>
      <c r="E4" s="316"/>
      <c r="F4" s="316"/>
      <c r="G4" s="307"/>
      <c r="H4" s="307"/>
      <c r="I4" s="307"/>
      <c r="J4" s="316"/>
      <c r="K4" s="307"/>
      <c r="L4" s="251" t="s">
        <v>3810</v>
      </c>
      <c r="M4" s="251" t="s">
        <v>3811</v>
      </c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266"/>
      <c r="AC4" s="267"/>
      <c r="AD4" s="281"/>
      <c r="AE4" s="281"/>
      <c r="AF4" s="281"/>
      <c r="AG4" s="281"/>
      <c r="AH4" s="281"/>
      <c r="AI4" s="281"/>
      <c r="AJ4" s="281"/>
      <c r="AK4" s="281"/>
      <c r="AL4" s="281"/>
      <c r="AM4" s="281"/>
      <c r="AN4" s="281"/>
      <c r="AO4" s="281"/>
      <c r="AP4" s="281"/>
      <c r="AQ4" s="281"/>
      <c r="AR4" s="281"/>
      <c r="AS4" s="281"/>
      <c r="AT4" s="281"/>
      <c r="AU4" s="281"/>
      <c r="AV4" s="281"/>
      <c r="AW4" s="281"/>
      <c r="AX4" s="281"/>
      <c r="AY4" s="281"/>
      <c r="AZ4" s="281"/>
      <c r="BA4" s="281"/>
      <c r="BB4" s="281"/>
      <c r="BC4" s="281"/>
      <c r="BD4" s="281"/>
      <c r="BE4" s="281"/>
      <c r="BF4" s="281"/>
      <c r="BG4" s="281"/>
      <c r="BH4" s="281"/>
      <c r="BI4" s="281"/>
      <c r="BJ4" s="281"/>
      <c r="BK4" s="281"/>
      <c r="BL4" s="281"/>
      <c r="BM4" s="281"/>
      <c r="BN4" s="281"/>
      <c r="BO4" s="281"/>
      <c r="BP4" s="281"/>
      <c r="BQ4" s="281"/>
      <c r="BR4" s="281"/>
      <c r="BS4" s="281"/>
      <c r="BT4" s="281"/>
      <c r="BU4" s="281"/>
      <c r="BV4" s="281"/>
      <c r="BW4" s="281"/>
      <c r="BX4" s="281"/>
      <c r="BY4" s="281"/>
      <c r="BZ4" s="281"/>
      <c r="CA4" s="281"/>
      <c r="CB4" s="281"/>
      <c r="CC4" s="281"/>
      <c r="CD4" s="281"/>
      <c r="CE4" s="281"/>
      <c r="CF4" s="281"/>
      <c r="CG4" s="281"/>
      <c r="CH4" s="281"/>
      <c r="CI4" s="281"/>
      <c r="CJ4" s="281"/>
      <c r="CK4" s="281"/>
      <c r="CL4" s="281"/>
      <c r="CM4" s="281"/>
      <c r="CN4" s="281"/>
      <c r="CO4" s="281"/>
      <c r="CP4" s="281"/>
      <c r="CQ4" s="281"/>
      <c r="CR4" s="281"/>
      <c r="CS4" s="281"/>
      <c r="CT4" s="281"/>
      <c r="CU4" s="281"/>
      <c r="CV4" s="281"/>
      <c r="CW4" s="281"/>
      <c r="CX4" s="281"/>
      <c r="CY4" s="281"/>
      <c r="CZ4" s="281"/>
      <c r="DA4" s="281"/>
      <c r="DB4" s="281"/>
      <c r="DC4" s="281"/>
      <c r="DD4" s="281"/>
      <c r="DE4" s="281"/>
      <c r="DF4" s="281"/>
      <c r="DG4" s="281"/>
      <c r="DH4" s="281"/>
      <c r="DI4" s="281"/>
      <c r="DJ4" s="281"/>
      <c r="DK4" s="281"/>
      <c r="DL4" s="281"/>
      <c r="DM4" s="281"/>
      <c r="DN4" s="279"/>
      <c r="DO4" s="279"/>
      <c r="DP4" s="279"/>
      <c r="DQ4" s="279"/>
      <c r="DR4" s="279"/>
      <c r="DS4" s="279"/>
      <c r="DT4" s="279"/>
      <c r="DU4" s="279"/>
      <c r="DV4" s="279"/>
      <c r="DW4" s="279"/>
    </row>
    <row r="5" spans="1:128" s="4" customFormat="1" ht="80.099999999999994" customHeight="1" x14ac:dyDescent="0.25">
      <c r="A5" s="95">
        <v>1</v>
      </c>
      <c r="B5" s="9">
        <v>1</v>
      </c>
      <c r="C5" s="9" t="s">
        <v>3797</v>
      </c>
      <c r="D5" s="10" t="s">
        <v>6848</v>
      </c>
      <c r="E5" s="28" t="s">
        <v>6849</v>
      </c>
      <c r="F5" s="9" t="s">
        <v>6850</v>
      </c>
      <c r="G5" s="28" t="s">
        <v>6851</v>
      </c>
      <c r="H5" s="9" t="s">
        <v>739</v>
      </c>
      <c r="I5" s="9" t="s">
        <v>6852</v>
      </c>
      <c r="J5" s="9">
        <v>3337877453</v>
      </c>
      <c r="K5" s="9" t="s">
        <v>6850</v>
      </c>
      <c r="L5" s="95" t="s">
        <v>6872</v>
      </c>
      <c r="M5" s="95">
        <v>6718401</v>
      </c>
      <c r="N5" s="9">
        <v>17</v>
      </c>
      <c r="O5" s="9">
        <v>7</v>
      </c>
      <c r="P5" s="282">
        <v>818917</v>
      </c>
      <c r="Q5" s="9" t="s">
        <v>6808</v>
      </c>
      <c r="R5" s="28">
        <v>10</v>
      </c>
      <c r="S5" s="28">
        <v>90</v>
      </c>
      <c r="T5" s="9" t="s">
        <v>1462</v>
      </c>
      <c r="U5" s="9" t="s">
        <v>6854</v>
      </c>
      <c r="V5" s="28" t="s">
        <v>3777</v>
      </c>
      <c r="W5" s="28">
        <v>793467</v>
      </c>
      <c r="X5" s="9" t="s">
        <v>3146</v>
      </c>
      <c r="Y5" s="86">
        <v>610762</v>
      </c>
      <c r="Z5" s="105" t="s">
        <v>107</v>
      </c>
      <c r="AA5" s="9" t="s">
        <v>1471</v>
      </c>
      <c r="AD5" s="261"/>
      <c r="AE5" s="261"/>
      <c r="AF5" s="261"/>
      <c r="AG5" s="261"/>
      <c r="AH5" s="261"/>
      <c r="AI5" s="261"/>
      <c r="AJ5" s="261"/>
      <c r="AK5" s="261"/>
      <c r="AL5" s="261"/>
      <c r="AM5" s="261"/>
      <c r="AN5" s="261"/>
      <c r="AO5" s="261"/>
      <c r="AP5" s="261"/>
      <c r="AQ5" s="261"/>
      <c r="AR5" s="261"/>
      <c r="AS5" s="261"/>
      <c r="AT5" s="261"/>
      <c r="AU5" s="261"/>
      <c r="AV5" s="261"/>
      <c r="AW5" s="261"/>
      <c r="AX5" s="261"/>
      <c r="AY5" s="261"/>
      <c r="AZ5" s="261"/>
      <c r="BA5" s="261"/>
      <c r="BB5" s="261"/>
      <c r="BC5" s="261"/>
      <c r="BD5" s="261"/>
      <c r="BE5" s="261"/>
      <c r="BF5" s="261"/>
      <c r="BG5" s="261"/>
      <c r="BH5" s="261"/>
      <c r="BI5" s="261"/>
      <c r="BJ5" s="261"/>
      <c r="BK5" s="261"/>
      <c r="BL5" s="261"/>
      <c r="BM5" s="261"/>
      <c r="BN5" s="261"/>
      <c r="BO5" s="261"/>
      <c r="BP5" s="261"/>
      <c r="BQ5" s="261"/>
      <c r="BR5" s="261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261"/>
      <c r="DH5" s="261"/>
      <c r="DI5" s="261"/>
      <c r="DJ5" s="261"/>
      <c r="DK5" s="261"/>
      <c r="DL5" s="261"/>
      <c r="DM5" s="261"/>
      <c r="DN5" s="261"/>
      <c r="DO5" s="261"/>
      <c r="DP5" s="261"/>
      <c r="DQ5" s="261"/>
      <c r="DR5" s="261"/>
      <c r="DS5" s="261"/>
      <c r="DT5" s="261"/>
      <c r="DU5" s="261"/>
      <c r="DV5" s="261"/>
      <c r="DW5" s="261"/>
    </row>
    <row r="6" spans="1:128" s="9" customFormat="1" ht="80.099999999999994" customHeight="1" x14ac:dyDescent="0.25">
      <c r="A6" s="95">
        <f t="shared" ref="A6:A13" si="0">A5+1</f>
        <v>2</v>
      </c>
      <c r="B6" s="95">
        <v>1</v>
      </c>
      <c r="C6" s="95" t="s">
        <v>216</v>
      </c>
      <c r="D6" s="71" t="s">
        <v>6859</v>
      </c>
      <c r="E6" s="95" t="s">
        <v>280</v>
      </c>
      <c r="F6" s="95" t="s">
        <v>6873</v>
      </c>
      <c r="G6" s="95" t="s">
        <v>6874</v>
      </c>
      <c r="H6" s="95" t="s">
        <v>2455</v>
      </c>
      <c r="I6" s="95" t="s">
        <v>6875</v>
      </c>
      <c r="J6" s="283" t="s">
        <v>6876</v>
      </c>
      <c r="K6" s="95" t="s">
        <v>6877</v>
      </c>
      <c r="L6" s="95">
        <v>30.146409999999999</v>
      </c>
      <c r="M6" s="95">
        <v>67.068510000000003</v>
      </c>
      <c r="N6" s="86">
        <v>12</v>
      </c>
      <c r="O6" s="86">
        <v>7</v>
      </c>
      <c r="P6" s="282">
        <v>818917</v>
      </c>
      <c r="Q6" s="86" t="s">
        <v>6878</v>
      </c>
      <c r="R6" s="95">
        <v>10</v>
      </c>
      <c r="S6" s="95">
        <v>93</v>
      </c>
      <c r="T6" s="96">
        <v>44207</v>
      </c>
      <c r="U6" s="95" t="s">
        <v>6856</v>
      </c>
      <c r="V6" s="9" t="s">
        <v>6857</v>
      </c>
      <c r="W6" s="95">
        <v>798690</v>
      </c>
      <c r="X6" s="95" t="s">
        <v>6858</v>
      </c>
      <c r="Y6" s="86">
        <v>610762</v>
      </c>
      <c r="Z6" s="71" t="s">
        <v>2311</v>
      </c>
      <c r="AA6" s="95"/>
      <c r="AB6" s="94"/>
      <c r="AC6" s="94"/>
      <c r="AD6" s="263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261"/>
      <c r="BB6" s="261"/>
      <c r="BC6" s="261"/>
      <c r="BD6" s="261"/>
      <c r="BE6" s="261"/>
      <c r="BF6" s="261"/>
      <c r="BG6" s="261"/>
      <c r="BH6" s="261"/>
      <c r="BI6" s="261"/>
      <c r="BJ6" s="261"/>
      <c r="BK6" s="261"/>
      <c r="BL6" s="261"/>
      <c r="BM6" s="261"/>
      <c r="BN6" s="261"/>
      <c r="BO6" s="261"/>
      <c r="BP6" s="261"/>
      <c r="BQ6" s="261"/>
      <c r="BR6" s="261"/>
      <c r="BS6" s="261"/>
      <c r="BT6" s="261"/>
      <c r="BU6" s="261"/>
      <c r="BV6" s="261"/>
      <c r="BW6" s="261"/>
      <c r="BX6" s="261"/>
      <c r="BY6" s="261"/>
      <c r="BZ6" s="261"/>
      <c r="CA6" s="261"/>
      <c r="CB6" s="261"/>
      <c r="CC6" s="261"/>
      <c r="CD6" s="261"/>
      <c r="CE6" s="261"/>
      <c r="CF6" s="261"/>
      <c r="CG6" s="261"/>
      <c r="CH6" s="261"/>
      <c r="CI6" s="261"/>
      <c r="CJ6" s="261"/>
      <c r="CK6" s="261"/>
      <c r="CL6" s="261"/>
      <c r="CM6" s="261"/>
      <c r="CN6" s="261"/>
      <c r="CO6" s="261"/>
      <c r="CP6" s="261"/>
      <c r="CQ6" s="261"/>
      <c r="CR6" s="261"/>
      <c r="CS6" s="261"/>
      <c r="CT6" s="261"/>
      <c r="CU6" s="261"/>
      <c r="CV6" s="261"/>
      <c r="CW6" s="261"/>
      <c r="CX6" s="261"/>
      <c r="CY6" s="261"/>
      <c r="CZ6" s="261"/>
      <c r="DA6" s="261"/>
      <c r="DB6" s="261"/>
      <c r="DC6" s="261"/>
      <c r="DD6" s="261"/>
      <c r="DE6" s="261"/>
      <c r="DF6" s="261"/>
      <c r="DG6" s="261"/>
      <c r="DH6" s="261"/>
      <c r="DI6" s="261"/>
      <c r="DJ6" s="261"/>
      <c r="DK6" s="261"/>
      <c r="DL6" s="261"/>
      <c r="DM6" s="261"/>
      <c r="DN6" s="261"/>
      <c r="DO6" s="261"/>
      <c r="DP6" s="261"/>
      <c r="DQ6" s="261"/>
      <c r="DR6" s="261"/>
      <c r="DS6" s="261"/>
      <c r="DT6" s="261"/>
      <c r="DU6" s="261"/>
      <c r="DV6" s="261"/>
      <c r="DW6" s="261"/>
      <c r="DX6" s="61"/>
    </row>
    <row r="7" spans="1:128" s="9" customFormat="1" ht="80.099999999999994" customHeight="1" x14ac:dyDescent="0.25">
      <c r="A7" s="95">
        <f t="shared" si="0"/>
        <v>3</v>
      </c>
      <c r="B7" s="95">
        <v>2</v>
      </c>
      <c r="C7" s="95" t="s">
        <v>216</v>
      </c>
      <c r="D7" s="71" t="s">
        <v>6859</v>
      </c>
      <c r="E7" s="95" t="s">
        <v>280</v>
      </c>
      <c r="F7" s="95" t="s">
        <v>6874</v>
      </c>
      <c r="G7" s="95" t="s">
        <v>6874</v>
      </c>
      <c r="H7" s="95" t="s">
        <v>6879</v>
      </c>
      <c r="I7" s="95" t="s">
        <v>6880</v>
      </c>
      <c r="J7" s="283" t="s">
        <v>6881</v>
      </c>
      <c r="K7" s="95" t="s">
        <v>6874</v>
      </c>
      <c r="L7" s="95">
        <v>30.163229999999999</v>
      </c>
      <c r="M7" s="95">
        <v>67.103849999999994</v>
      </c>
      <c r="N7" s="86">
        <v>16</v>
      </c>
      <c r="O7" s="86">
        <v>9</v>
      </c>
      <c r="P7" s="282">
        <v>818917</v>
      </c>
      <c r="Q7" s="86" t="s">
        <v>6878</v>
      </c>
      <c r="R7" s="95">
        <v>10</v>
      </c>
      <c r="S7" s="95">
        <v>93</v>
      </c>
      <c r="T7" s="96">
        <v>44207</v>
      </c>
      <c r="U7" s="95" t="s">
        <v>6871</v>
      </c>
      <c r="V7" s="9" t="s">
        <v>6857</v>
      </c>
      <c r="W7" s="95">
        <v>798690</v>
      </c>
      <c r="X7" s="95" t="s">
        <v>6858</v>
      </c>
      <c r="Y7" s="86">
        <v>610762</v>
      </c>
      <c r="Z7" s="71" t="s">
        <v>2311</v>
      </c>
      <c r="AA7" s="95"/>
      <c r="AB7" s="4"/>
      <c r="AC7" s="4"/>
      <c r="AD7" s="261"/>
      <c r="AE7" s="261"/>
      <c r="AF7" s="261"/>
      <c r="AG7" s="261"/>
      <c r="AH7" s="261"/>
      <c r="AI7" s="261"/>
      <c r="AJ7" s="261"/>
      <c r="AK7" s="261"/>
      <c r="AL7" s="261"/>
      <c r="AM7" s="261"/>
      <c r="AN7" s="261"/>
      <c r="AO7" s="261"/>
      <c r="AP7" s="261"/>
      <c r="AQ7" s="261"/>
      <c r="AR7" s="261"/>
      <c r="AS7" s="261"/>
      <c r="AT7" s="261"/>
      <c r="AU7" s="261"/>
      <c r="AV7" s="261"/>
      <c r="AW7" s="261"/>
      <c r="AX7" s="261"/>
      <c r="AY7" s="261"/>
      <c r="AZ7" s="261"/>
      <c r="BA7" s="261"/>
      <c r="BB7" s="261"/>
      <c r="BC7" s="261"/>
      <c r="BD7" s="261"/>
      <c r="BE7" s="261"/>
      <c r="BF7" s="261"/>
      <c r="BG7" s="261"/>
      <c r="BH7" s="261"/>
      <c r="BI7" s="261"/>
      <c r="BJ7" s="261"/>
      <c r="BK7" s="261"/>
      <c r="BL7" s="261"/>
      <c r="BM7" s="261"/>
      <c r="BN7" s="261"/>
      <c r="BO7" s="261"/>
      <c r="BP7" s="261"/>
      <c r="BQ7" s="261"/>
      <c r="BR7" s="261"/>
      <c r="BS7" s="261"/>
      <c r="BT7" s="261"/>
      <c r="BU7" s="261"/>
      <c r="BV7" s="261"/>
      <c r="BW7" s="261"/>
      <c r="BX7" s="261"/>
      <c r="BY7" s="261"/>
      <c r="BZ7" s="261"/>
      <c r="CA7" s="261"/>
      <c r="CB7" s="261"/>
      <c r="CC7" s="261"/>
      <c r="CD7" s="261"/>
      <c r="CE7" s="261"/>
      <c r="CF7" s="261"/>
      <c r="CG7" s="261"/>
      <c r="CH7" s="261"/>
      <c r="CI7" s="261"/>
      <c r="CJ7" s="261"/>
      <c r="CK7" s="261"/>
      <c r="CL7" s="261"/>
      <c r="CM7" s="261"/>
      <c r="CN7" s="261"/>
      <c r="CO7" s="261"/>
      <c r="CP7" s="261"/>
      <c r="CQ7" s="261"/>
      <c r="CR7" s="261"/>
      <c r="CS7" s="261"/>
      <c r="CT7" s="261"/>
      <c r="CU7" s="261"/>
      <c r="CV7" s="261"/>
      <c r="CW7" s="261"/>
      <c r="CX7" s="261"/>
      <c r="CY7" s="261"/>
      <c r="CZ7" s="261"/>
      <c r="DA7" s="261"/>
      <c r="DB7" s="261"/>
      <c r="DC7" s="261"/>
      <c r="DD7" s="261"/>
      <c r="DE7" s="261"/>
      <c r="DF7" s="261"/>
      <c r="DG7" s="261"/>
      <c r="DH7" s="261"/>
      <c r="DI7" s="261"/>
      <c r="DJ7" s="261"/>
      <c r="DK7" s="261"/>
      <c r="DL7" s="261"/>
      <c r="DM7" s="261"/>
      <c r="DN7" s="261"/>
      <c r="DO7" s="261"/>
      <c r="DP7" s="261"/>
      <c r="DQ7" s="261"/>
      <c r="DR7" s="261"/>
      <c r="DS7" s="261"/>
      <c r="DT7" s="261"/>
      <c r="DU7" s="261"/>
      <c r="DV7" s="261"/>
      <c r="DW7" s="261"/>
      <c r="DX7" s="61"/>
    </row>
    <row r="8" spans="1:128" s="9" customFormat="1" ht="80.099999999999994" customHeight="1" x14ac:dyDescent="0.25">
      <c r="A8" s="95">
        <f t="shared" si="0"/>
        <v>4</v>
      </c>
      <c r="B8" s="95">
        <v>3</v>
      </c>
      <c r="C8" s="95" t="s">
        <v>216</v>
      </c>
      <c r="D8" s="71" t="s">
        <v>6859</v>
      </c>
      <c r="E8" s="95" t="s">
        <v>280</v>
      </c>
      <c r="F8" s="95" t="s">
        <v>6874</v>
      </c>
      <c r="G8" s="95" t="s">
        <v>6874</v>
      </c>
      <c r="H8" s="95" t="s">
        <v>6882</v>
      </c>
      <c r="I8" s="95" t="s">
        <v>6883</v>
      </c>
      <c r="J8" s="283" t="s">
        <v>6884</v>
      </c>
      <c r="K8" s="95" t="s">
        <v>6874</v>
      </c>
      <c r="L8" s="95">
        <v>30.142320000000002</v>
      </c>
      <c r="M8" s="95">
        <v>67.066670000000002</v>
      </c>
      <c r="N8" s="86">
        <v>13</v>
      </c>
      <c r="O8" s="86">
        <v>9</v>
      </c>
      <c r="P8" s="282">
        <v>818917</v>
      </c>
      <c r="Q8" s="86" t="s">
        <v>6885</v>
      </c>
      <c r="R8" s="95">
        <v>10</v>
      </c>
      <c r="S8" s="95">
        <v>91</v>
      </c>
      <c r="T8" s="96">
        <v>44207</v>
      </c>
      <c r="U8" s="95" t="s">
        <v>6865</v>
      </c>
      <c r="V8" s="9" t="s">
        <v>6857</v>
      </c>
      <c r="W8" s="95">
        <v>788512</v>
      </c>
      <c r="X8" s="95" t="s">
        <v>6858</v>
      </c>
      <c r="Y8" s="86">
        <v>610762</v>
      </c>
      <c r="Z8" s="71" t="s">
        <v>2311</v>
      </c>
      <c r="AA8" s="95"/>
      <c r="AB8" s="4"/>
      <c r="AC8" s="4"/>
      <c r="AD8" s="261"/>
      <c r="AE8" s="261"/>
      <c r="AF8" s="261"/>
      <c r="AG8" s="261"/>
      <c r="AH8" s="261"/>
      <c r="AI8" s="261"/>
      <c r="AJ8" s="261"/>
      <c r="AK8" s="261"/>
      <c r="AL8" s="261"/>
      <c r="AM8" s="261"/>
      <c r="AN8" s="261"/>
      <c r="AO8" s="261"/>
      <c r="AP8" s="261"/>
      <c r="AQ8" s="261"/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61"/>
      <c r="BE8" s="261"/>
      <c r="BF8" s="261"/>
      <c r="BG8" s="261"/>
      <c r="BH8" s="261"/>
      <c r="BI8" s="261"/>
      <c r="BJ8" s="261"/>
      <c r="BK8" s="261"/>
      <c r="BL8" s="261"/>
      <c r="BM8" s="261"/>
      <c r="BN8" s="261"/>
      <c r="BO8" s="261"/>
      <c r="BP8" s="261"/>
      <c r="BQ8" s="261"/>
      <c r="BR8" s="261"/>
      <c r="BS8" s="261"/>
      <c r="BT8" s="261"/>
      <c r="BU8" s="261"/>
      <c r="BV8" s="261"/>
      <c r="BW8" s="261"/>
      <c r="BX8" s="261"/>
      <c r="BY8" s="261"/>
      <c r="BZ8" s="261"/>
      <c r="CA8" s="261"/>
      <c r="CB8" s="261"/>
      <c r="CC8" s="261"/>
      <c r="CD8" s="261"/>
      <c r="CE8" s="261"/>
      <c r="CF8" s="261"/>
      <c r="CG8" s="261"/>
      <c r="CH8" s="261"/>
      <c r="CI8" s="261"/>
      <c r="CJ8" s="261"/>
      <c r="CK8" s="261"/>
      <c r="CL8" s="261"/>
      <c r="CM8" s="261"/>
      <c r="CN8" s="261"/>
      <c r="CO8" s="261"/>
      <c r="CP8" s="261"/>
      <c r="CQ8" s="261"/>
      <c r="CR8" s="261"/>
      <c r="CS8" s="261"/>
      <c r="CT8" s="261"/>
      <c r="CU8" s="261"/>
      <c r="CV8" s="261"/>
      <c r="CW8" s="261"/>
      <c r="CX8" s="261"/>
      <c r="CY8" s="261"/>
      <c r="CZ8" s="261"/>
      <c r="DA8" s="261"/>
      <c r="DB8" s="261"/>
      <c r="DC8" s="261"/>
      <c r="DD8" s="261"/>
      <c r="DE8" s="261"/>
      <c r="DF8" s="261"/>
      <c r="DG8" s="261"/>
      <c r="DH8" s="261"/>
      <c r="DI8" s="261"/>
      <c r="DJ8" s="261"/>
      <c r="DK8" s="261"/>
      <c r="DL8" s="261"/>
      <c r="DM8" s="261"/>
      <c r="DN8" s="261"/>
      <c r="DO8" s="261"/>
      <c r="DP8" s="261"/>
      <c r="DQ8" s="261"/>
      <c r="DR8" s="261"/>
      <c r="DS8" s="261"/>
      <c r="DT8" s="261"/>
      <c r="DU8" s="261"/>
      <c r="DV8" s="261"/>
      <c r="DW8" s="261"/>
      <c r="DX8" s="61"/>
    </row>
    <row r="9" spans="1:128" s="9" customFormat="1" ht="80.099999999999994" customHeight="1" x14ac:dyDescent="0.25">
      <c r="A9" s="86">
        <f t="shared" si="0"/>
        <v>5</v>
      </c>
      <c r="B9" s="95">
        <v>4</v>
      </c>
      <c r="C9" s="95" t="s">
        <v>216</v>
      </c>
      <c r="D9" s="71" t="s">
        <v>6859</v>
      </c>
      <c r="E9" s="95" t="s">
        <v>280</v>
      </c>
      <c r="F9" s="95" t="s">
        <v>6886</v>
      </c>
      <c r="G9" s="95" t="s">
        <v>6874</v>
      </c>
      <c r="H9" s="95" t="s">
        <v>5555</v>
      </c>
      <c r="I9" s="95" t="s">
        <v>6852</v>
      </c>
      <c r="J9" s="283" t="s">
        <v>6887</v>
      </c>
      <c r="K9" s="95" t="s">
        <v>6886</v>
      </c>
      <c r="L9" s="95">
        <v>30.164850000000001</v>
      </c>
      <c r="M9" s="95">
        <v>67.111630000000005</v>
      </c>
      <c r="N9" s="86">
        <v>12</v>
      </c>
      <c r="O9" s="86">
        <v>10</v>
      </c>
      <c r="P9" s="282">
        <v>818917</v>
      </c>
      <c r="Q9" s="86" t="s">
        <v>6888</v>
      </c>
      <c r="R9" s="95">
        <v>10</v>
      </c>
      <c r="S9" s="95">
        <v>92</v>
      </c>
      <c r="T9" s="96">
        <v>44207</v>
      </c>
      <c r="U9" s="95" t="s">
        <v>6871</v>
      </c>
      <c r="V9" s="9" t="s">
        <v>6857</v>
      </c>
      <c r="W9" s="95">
        <v>798623</v>
      </c>
      <c r="X9" s="95" t="s">
        <v>6858</v>
      </c>
      <c r="Y9" s="86">
        <v>610762</v>
      </c>
      <c r="Z9" s="71" t="s">
        <v>2311</v>
      </c>
      <c r="AA9" s="95"/>
      <c r="AB9" s="4"/>
      <c r="AC9" s="4"/>
      <c r="AD9" s="261"/>
      <c r="AE9" s="261"/>
      <c r="AF9" s="261"/>
      <c r="AG9" s="261"/>
      <c r="AH9" s="261"/>
      <c r="AI9" s="261"/>
      <c r="AJ9" s="261"/>
      <c r="AK9" s="261"/>
      <c r="AL9" s="261"/>
      <c r="AM9" s="261"/>
      <c r="AN9" s="261"/>
      <c r="AO9" s="261"/>
      <c r="AP9" s="261"/>
      <c r="AQ9" s="261"/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61"/>
      <c r="BE9" s="261"/>
      <c r="BF9" s="261"/>
      <c r="BG9" s="261"/>
      <c r="BH9" s="261"/>
      <c r="BI9" s="261"/>
      <c r="BJ9" s="261"/>
      <c r="BK9" s="261"/>
      <c r="BL9" s="261"/>
      <c r="BM9" s="261"/>
      <c r="BN9" s="261"/>
      <c r="BO9" s="261"/>
      <c r="BP9" s="261"/>
      <c r="BQ9" s="261"/>
      <c r="BR9" s="261"/>
      <c r="BS9" s="261"/>
      <c r="BT9" s="261"/>
      <c r="BU9" s="261"/>
      <c r="BV9" s="261"/>
      <c r="BW9" s="261"/>
      <c r="BX9" s="261"/>
      <c r="BY9" s="261"/>
      <c r="BZ9" s="261"/>
      <c r="CA9" s="261"/>
      <c r="CB9" s="261"/>
      <c r="CC9" s="261"/>
      <c r="CD9" s="261"/>
      <c r="CE9" s="261"/>
      <c r="CF9" s="261"/>
      <c r="CG9" s="261"/>
      <c r="CH9" s="261"/>
      <c r="CI9" s="261"/>
      <c r="CJ9" s="261"/>
      <c r="CK9" s="261"/>
      <c r="CL9" s="261"/>
      <c r="CM9" s="261"/>
      <c r="CN9" s="261"/>
      <c r="CO9" s="261"/>
      <c r="CP9" s="261"/>
      <c r="CQ9" s="261"/>
      <c r="CR9" s="261"/>
      <c r="CS9" s="261"/>
      <c r="CT9" s="261"/>
      <c r="CU9" s="261"/>
      <c r="CV9" s="261"/>
      <c r="CW9" s="261"/>
      <c r="CX9" s="261"/>
      <c r="CY9" s="261"/>
      <c r="CZ9" s="261"/>
      <c r="DA9" s="261"/>
      <c r="DB9" s="261"/>
      <c r="DC9" s="261"/>
      <c r="DD9" s="261"/>
      <c r="DE9" s="261"/>
      <c r="DF9" s="261"/>
      <c r="DG9" s="261"/>
      <c r="DH9" s="261"/>
      <c r="DI9" s="261"/>
      <c r="DJ9" s="261"/>
      <c r="DK9" s="261"/>
      <c r="DL9" s="261"/>
      <c r="DM9" s="261"/>
      <c r="DN9" s="261"/>
      <c r="DO9" s="261"/>
      <c r="DP9" s="261"/>
      <c r="DQ9" s="261"/>
      <c r="DR9" s="261"/>
      <c r="DS9" s="261"/>
      <c r="DT9" s="261"/>
      <c r="DU9" s="261"/>
      <c r="DV9" s="261"/>
      <c r="DW9" s="261"/>
      <c r="DX9" s="61"/>
    </row>
    <row r="10" spans="1:128" s="9" customFormat="1" ht="80.099999999999994" customHeight="1" x14ac:dyDescent="0.25">
      <c r="A10" s="86">
        <f t="shared" si="0"/>
        <v>6</v>
      </c>
      <c r="B10" s="95">
        <v>5</v>
      </c>
      <c r="C10" s="95" t="s">
        <v>216</v>
      </c>
      <c r="D10" s="71" t="s">
        <v>6859</v>
      </c>
      <c r="E10" s="95" t="s">
        <v>280</v>
      </c>
      <c r="F10" s="95" t="s">
        <v>6874</v>
      </c>
      <c r="G10" s="95" t="s">
        <v>6874</v>
      </c>
      <c r="H10" s="95" t="s">
        <v>6763</v>
      </c>
      <c r="I10" s="95" t="s">
        <v>6889</v>
      </c>
      <c r="J10" s="283" t="s">
        <v>6890</v>
      </c>
      <c r="K10" s="95" t="s">
        <v>6874</v>
      </c>
      <c r="L10" s="86">
        <v>30.66254</v>
      </c>
      <c r="M10" s="86">
        <v>67.254679999999993</v>
      </c>
      <c r="N10" s="86">
        <v>15</v>
      </c>
      <c r="O10" s="86">
        <v>10</v>
      </c>
      <c r="P10" s="282">
        <v>818917</v>
      </c>
      <c r="Q10" s="86" t="s">
        <v>6891</v>
      </c>
      <c r="R10" s="95">
        <v>10</v>
      </c>
      <c r="S10" s="95">
        <v>92</v>
      </c>
      <c r="T10" s="96">
        <v>44207</v>
      </c>
      <c r="U10" s="95" t="s">
        <v>6871</v>
      </c>
      <c r="V10" s="9" t="s">
        <v>6857</v>
      </c>
      <c r="W10" s="95">
        <v>793601</v>
      </c>
      <c r="X10" s="95" t="s">
        <v>6858</v>
      </c>
      <c r="Y10" s="86">
        <v>610762</v>
      </c>
      <c r="Z10" s="71" t="s">
        <v>2311</v>
      </c>
      <c r="AA10" s="95"/>
      <c r="AB10" s="4"/>
      <c r="AC10" s="4"/>
      <c r="AD10" s="261"/>
      <c r="AE10" s="261"/>
      <c r="AF10" s="261"/>
      <c r="AG10" s="261"/>
      <c r="AH10" s="261"/>
      <c r="AI10" s="261"/>
      <c r="AJ10" s="261"/>
      <c r="AK10" s="261"/>
      <c r="AL10" s="261"/>
      <c r="AM10" s="261"/>
      <c r="AN10" s="261"/>
      <c r="AO10" s="261"/>
      <c r="AP10" s="261"/>
      <c r="AQ10" s="261"/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1"/>
      <c r="BZ10" s="261"/>
      <c r="CA10" s="261"/>
      <c r="CB10" s="261"/>
      <c r="CC10" s="261"/>
      <c r="CD10" s="261"/>
      <c r="CE10" s="261"/>
      <c r="CF10" s="261"/>
      <c r="CG10" s="261"/>
      <c r="CH10" s="261"/>
      <c r="CI10" s="261"/>
      <c r="CJ10" s="261"/>
      <c r="CK10" s="261"/>
      <c r="CL10" s="261"/>
      <c r="CM10" s="261"/>
      <c r="CN10" s="261"/>
      <c r="CO10" s="261"/>
      <c r="CP10" s="261"/>
      <c r="CQ10" s="261"/>
      <c r="CR10" s="261"/>
      <c r="CS10" s="261"/>
      <c r="CT10" s="261"/>
      <c r="CU10" s="261"/>
      <c r="CV10" s="261"/>
      <c r="CW10" s="261"/>
      <c r="CX10" s="261"/>
      <c r="CY10" s="261"/>
      <c r="CZ10" s="261"/>
      <c r="DA10" s="261"/>
      <c r="DB10" s="261"/>
      <c r="DC10" s="261"/>
      <c r="DD10" s="261"/>
      <c r="DE10" s="261"/>
      <c r="DF10" s="261"/>
      <c r="DG10" s="261"/>
      <c r="DH10" s="261"/>
      <c r="DI10" s="261"/>
      <c r="DJ10" s="261"/>
      <c r="DK10" s="261"/>
      <c r="DL10" s="261"/>
      <c r="DM10" s="261"/>
      <c r="DN10" s="261"/>
      <c r="DO10" s="261"/>
      <c r="DP10" s="261"/>
      <c r="DQ10" s="261"/>
      <c r="DR10" s="261"/>
      <c r="DS10" s="261"/>
      <c r="DT10" s="261"/>
      <c r="DU10" s="261"/>
      <c r="DV10" s="261"/>
      <c r="DW10" s="261"/>
      <c r="DX10" s="61"/>
    </row>
    <row r="11" spans="1:128" s="4" customFormat="1" ht="80.099999999999994" customHeight="1" x14ac:dyDescent="0.25">
      <c r="A11" s="86">
        <f t="shared" si="0"/>
        <v>7</v>
      </c>
      <c r="B11" s="86">
        <v>1</v>
      </c>
      <c r="C11" s="14" t="s">
        <v>103</v>
      </c>
      <c r="D11" s="5" t="s">
        <v>110</v>
      </c>
      <c r="E11" s="14" t="s">
        <v>111</v>
      </c>
      <c r="F11" s="9" t="s">
        <v>1460</v>
      </c>
      <c r="G11" s="14" t="s">
        <v>1461</v>
      </c>
      <c r="H11" s="28" t="s">
        <v>182</v>
      </c>
      <c r="I11" s="9" t="s">
        <v>183</v>
      </c>
      <c r="J11" s="28">
        <v>3428366626</v>
      </c>
      <c r="K11" s="9" t="s">
        <v>1460</v>
      </c>
      <c r="L11" s="9">
        <v>29.383299999999998</v>
      </c>
      <c r="M11" s="9">
        <v>64.739911000000006</v>
      </c>
      <c r="N11" s="9">
        <v>20</v>
      </c>
      <c r="O11" s="9">
        <v>5</v>
      </c>
      <c r="P11" s="28">
        <v>818917</v>
      </c>
      <c r="Q11" s="6" t="s">
        <v>1462</v>
      </c>
      <c r="R11" s="28">
        <v>10</v>
      </c>
      <c r="S11" s="28" t="s">
        <v>1463</v>
      </c>
      <c r="T11" s="11" t="s">
        <v>1464</v>
      </c>
      <c r="U11" s="11">
        <v>44229</v>
      </c>
      <c r="V11" s="11" t="s">
        <v>1275</v>
      </c>
      <c r="W11" s="28">
        <v>768355</v>
      </c>
      <c r="X11" s="34" t="s">
        <v>218</v>
      </c>
      <c r="Y11" s="28">
        <v>614175</v>
      </c>
      <c r="Z11" s="284" t="s">
        <v>1465</v>
      </c>
      <c r="AA11" s="28" t="s">
        <v>1466</v>
      </c>
      <c r="AB11" s="3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  <c r="AW11" s="261"/>
      <c r="AX11" s="261"/>
      <c r="AY11" s="261"/>
      <c r="AZ11" s="261"/>
      <c r="BA11" s="261"/>
      <c r="BB11" s="261"/>
      <c r="BC11" s="261"/>
      <c r="BD11" s="261"/>
      <c r="BE11" s="261"/>
      <c r="BF11" s="261"/>
      <c r="BG11" s="261"/>
      <c r="BH11" s="261"/>
      <c r="BI11" s="261"/>
      <c r="BJ11" s="261"/>
      <c r="BK11" s="261"/>
      <c r="BL11" s="261"/>
      <c r="BM11" s="261"/>
      <c r="BN11" s="261"/>
      <c r="BO11" s="261"/>
      <c r="BP11" s="261"/>
      <c r="BQ11" s="261"/>
      <c r="BR11" s="261"/>
      <c r="BS11" s="261"/>
      <c r="BT11" s="261"/>
      <c r="BU11" s="261"/>
      <c r="BV11" s="261"/>
      <c r="BW11" s="261"/>
      <c r="BX11" s="261"/>
      <c r="BY11" s="261"/>
      <c r="BZ11" s="261"/>
      <c r="CA11" s="261"/>
      <c r="CB11" s="261"/>
      <c r="CC11" s="261"/>
      <c r="CD11" s="261"/>
      <c r="CE11" s="261"/>
      <c r="CF11" s="261"/>
      <c r="CG11" s="261"/>
      <c r="CH11" s="261"/>
      <c r="CI11" s="261"/>
      <c r="CJ11" s="261"/>
      <c r="CK11" s="261"/>
      <c r="CL11" s="261"/>
      <c r="CM11" s="261"/>
      <c r="CN11" s="261"/>
      <c r="CO11" s="261"/>
      <c r="CP11" s="261"/>
      <c r="CQ11" s="261"/>
      <c r="CR11" s="261"/>
      <c r="CS11" s="261"/>
      <c r="CT11" s="261"/>
      <c r="CU11" s="261"/>
      <c r="CV11" s="261"/>
      <c r="CW11" s="261"/>
      <c r="CX11" s="261"/>
      <c r="CY11" s="261"/>
      <c r="CZ11" s="261"/>
      <c r="DA11" s="261"/>
      <c r="DB11" s="261"/>
      <c r="DC11" s="261"/>
      <c r="DD11" s="261"/>
      <c r="DE11" s="261"/>
      <c r="DF11" s="261"/>
      <c r="DG11" s="261"/>
      <c r="DH11" s="261"/>
      <c r="DI11" s="261"/>
      <c r="DJ11" s="261"/>
      <c r="DK11" s="261"/>
      <c r="DL11" s="261"/>
      <c r="DM11" s="261"/>
      <c r="DN11" s="261"/>
      <c r="DO11" s="261"/>
      <c r="DP11" s="261"/>
      <c r="DQ11" s="261"/>
      <c r="DR11" s="261"/>
      <c r="DS11" s="261"/>
      <c r="DT11" s="261"/>
      <c r="DU11" s="261"/>
      <c r="DV11" s="261"/>
      <c r="DW11" s="261"/>
    </row>
    <row r="12" spans="1:128" s="4" customFormat="1" ht="80.099999999999994" customHeight="1" x14ac:dyDescent="0.25">
      <c r="A12" s="28">
        <f t="shared" si="0"/>
        <v>8</v>
      </c>
      <c r="B12" s="9">
        <v>1</v>
      </c>
      <c r="C12" s="9" t="s">
        <v>216</v>
      </c>
      <c r="D12" s="5" t="s">
        <v>110</v>
      </c>
      <c r="E12" s="9" t="s">
        <v>111</v>
      </c>
      <c r="F12" s="9" t="s">
        <v>2350</v>
      </c>
      <c r="G12" s="9" t="s">
        <v>2353</v>
      </c>
      <c r="H12" s="9" t="s">
        <v>2344</v>
      </c>
      <c r="I12" s="9" t="s">
        <v>170</v>
      </c>
      <c r="J12" s="9" t="s">
        <v>1467</v>
      </c>
      <c r="K12" s="9" t="s">
        <v>2376</v>
      </c>
      <c r="L12" s="9">
        <v>29.901608599999999</v>
      </c>
      <c r="M12" s="9">
        <v>64.390539700000005</v>
      </c>
      <c r="N12" s="28">
        <v>25</v>
      </c>
      <c r="O12" s="14">
        <v>20</v>
      </c>
      <c r="P12" s="9">
        <v>818914</v>
      </c>
      <c r="Q12" s="9" t="s">
        <v>1468</v>
      </c>
      <c r="R12" s="9">
        <v>10</v>
      </c>
      <c r="S12" s="9">
        <v>95</v>
      </c>
      <c r="T12" s="9" t="s">
        <v>1469</v>
      </c>
      <c r="U12" s="11" t="s">
        <v>1470</v>
      </c>
      <c r="V12" s="11" t="s">
        <v>1286</v>
      </c>
      <c r="W12" s="9">
        <v>788578</v>
      </c>
      <c r="X12" s="11">
        <v>44775</v>
      </c>
      <c r="Y12" s="9">
        <v>614185</v>
      </c>
      <c r="Z12" s="13" t="s">
        <v>239</v>
      </c>
      <c r="AA12" s="9" t="s">
        <v>1471</v>
      </c>
      <c r="AB12" s="3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1"/>
      <c r="AY12" s="261"/>
      <c r="AZ12" s="261"/>
      <c r="BA12" s="261"/>
      <c r="BB12" s="261"/>
      <c r="BC12" s="261"/>
      <c r="BD12" s="261"/>
      <c r="BE12" s="261"/>
      <c r="BF12" s="261"/>
      <c r="BG12" s="261"/>
      <c r="BH12" s="261"/>
      <c r="BI12" s="261"/>
      <c r="BJ12" s="261"/>
      <c r="BK12" s="261"/>
      <c r="BL12" s="261"/>
      <c r="BM12" s="261"/>
      <c r="BN12" s="261"/>
      <c r="BO12" s="261"/>
      <c r="BP12" s="261"/>
      <c r="BQ12" s="261"/>
      <c r="BR12" s="261"/>
      <c r="BS12" s="261"/>
      <c r="BT12" s="261"/>
      <c r="BU12" s="261"/>
      <c r="BV12" s="261"/>
      <c r="BW12" s="261"/>
      <c r="BX12" s="261"/>
      <c r="BY12" s="261"/>
      <c r="BZ12" s="261"/>
      <c r="CA12" s="261"/>
      <c r="CB12" s="261"/>
      <c r="CC12" s="261"/>
      <c r="CD12" s="261"/>
      <c r="CE12" s="261"/>
      <c r="CF12" s="261"/>
      <c r="CG12" s="261"/>
      <c r="CH12" s="261"/>
      <c r="CI12" s="261"/>
      <c r="CJ12" s="261"/>
      <c r="CK12" s="261"/>
      <c r="CL12" s="261"/>
      <c r="CM12" s="261"/>
      <c r="CN12" s="261"/>
      <c r="CO12" s="261"/>
      <c r="CP12" s="261"/>
      <c r="CQ12" s="261"/>
      <c r="CR12" s="261"/>
      <c r="CS12" s="261"/>
      <c r="CT12" s="261"/>
      <c r="CU12" s="261"/>
      <c r="CV12" s="261"/>
      <c r="CW12" s="261"/>
      <c r="CX12" s="261"/>
      <c r="CY12" s="261"/>
      <c r="CZ12" s="261"/>
      <c r="DA12" s="261"/>
      <c r="DB12" s="261"/>
      <c r="DC12" s="261"/>
      <c r="DD12" s="261"/>
      <c r="DE12" s="261"/>
      <c r="DF12" s="261"/>
      <c r="DG12" s="261"/>
      <c r="DH12" s="261"/>
      <c r="DI12" s="261"/>
      <c r="DJ12" s="261"/>
      <c r="DK12" s="261"/>
      <c r="DL12" s="261"/>
      <c r="DM12" s="261"/>
      <c r="DN12" s="261"/>
      <c r="DO12" s="261"/>
      <c r="DP12" s="261"/>
      <c r="DQ12" s="261"/>
      <c r="DR12" s="261"/>
      <c r="DS12" s="261"/>
      <c r="DT12" s="261"/>
      <c r="DU12" s="261"/>
      <c r="DV12" s="261"/>
      <c r="DW12" s="261"/>
    </row>
    <row r="13" spans="1:128" s="4" customFormat="1" ht="80.099999999999994" customHeight="1" x14ac:dyDescent="0.25">
      <c r="A13" s="28">
        <f t="shared" si="0"/>
        <v>9</v>
      </c>
      <c r="B13" s="9">
        <f>B12+1</f>
        <v>2</v>
      </c>
      <c r="C13" s="9" t="s">
        <v>216</v>
      </c>
      <c r="D13" s="5" t="s">
        <v>110</v>
      </c>
      <c r="E13" s="9" t="s">
        <v>111</v>
      </c>
      <c r="F13" s="9" t="s">
        <v>2351</v>
      </c>
      <c r="G13" s="9" t="s">
        <v>151</v>
      </c>
      <c r="H13" s="9" t="s">
        <v>2345</v>
      </c>
      <c r="I13" s="9" t="s">
        <v>152</v>
      </c>
      <c r="J13" s="9" t="s">
        <v>1472</v>
      </c>
      <c r="K13" s="9" t="s">
        <v>2351</v>
      </c>
      <c r="L13" s="9">
        <v>28.929580000000001</v>
      </c>
      <c r="M13" s="9">
        <v>64.229709999999997</v>
      </c>
      <c r="N13" s="28">
        <v>21</v>
      </c>
      <c r="O13" s="14">
        <v>19</v>
      </c>
      <c r="P13" s="9">
        <v>818914</v>
      </c>
      <c r="Q13" s="9" t="s">
        <v>1468</v>
      </c>
      <c r="R13" s="9">
        <v>10</v>
      </c>
      <c r="S13" s="9">
        <v>95</v>
      </c>
      <c r="T13" s="9" t="s">
        <v>1469</v>
      </c>
      <c r="U13" s="11" t="s">
        <v>1470</v>
      </c>
      <c r="V13" s="11" t="s">
        <v>1286</v>
      </c>
      <c r="W13" s="9">
        <v>818914</v>
      </c>
      <c r="X13" s="11">
        <v>44775</v>
      </c>
      <c r="Y13" s="9">
        <v>614185</v>
      </c>
      <c r="Z13" s="13" t="s">
        <v>239</v>
      </c>
      <c r="AA13" s="9" t="s">
        <v>1471</v>
      </c>
      <c r="AB13" s="3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1"/>
      <c r="AY13" s="261"/>
      <c r="AZ13" s="261"/>
      <c r="BA13" s="261"/>
      <c r="BB13" s="261"/>
      <c r="BC13" s="261"/>
      <c r="BD13" s="261"/>
      <c r="BE13" s="261"/>
      <c r="BF13" s="261"/>
      <c r="BG13" s="261"/>
      <c r="BH13" s="261"/>
      <c r="BI13" s="261"/>
      <c r="BJ13" s="261"/>
      <c r="BK13" s="261"/>
      <c r="BL13" s="261"/>
      <c r="BM13" s="261"/>
      <c r="BN13" s="261"/>
      <c r="BO13" s="261"/>
      <c r="BP13" s="261"/>
      <c r="BQ13" s="261"/>
      <c r="BR13" s="261"/>
      <c r="BS13" s="261"/>
      <c r="BT13" s="261"/>
      <c r="BU13" s="261"/>
      <c r="BV13" s="261"/>
      <c r="BW13" s="261"/>
      <c r="BX13" s="261"/>
      <c r="BY13" s="261"/>
      <c r="BZ13" s="261"/>
      <c r="CA13" s="261"/>
      <c r="CB13" s="261"/>
      <c r="CC13" s="261"/>
      <c r="CD13" s="261"/>
      <c r="CE13" s="261"/>
      <c r="CF13" s="261"/>
      <c r="CG13" s="261"/>
      <c r="CH13" s="261"/>
      <c r="CI13" s="261"/>
      <c r="CJ13" s="261"/>
      <c r="CK13" s="261"/>
      <c r="CL13" s="261"/>
      <c r="CM13" s="261"/>
      <c r="CN13" s="261"/>
      <c r="CO13" s="261"/>
      <c r="CP13" s="261"/>
      <c r="CQ13" s="261"/>
      <c r="CR13" s="261"/>
      <c r="CS13" s="261"/>
      <c r="CT13" s="261"/>
      <c r="CU13" s="261"/>
      <c r="CV13" s="261"/>
      <c r="CW13" s="261"/>
      <c r="CX13" s="261"/>
      <c r="CY13" s="261"/>
      <c r="CZ13" s="261"/>
      <c r="DA13" s="261"/>
      <c r="DB13" s="261"/>
      <c r="DC13" s="261"/>
      <c r="DD13" s="261"/>
      <c r="DE13" s="261"/>
      <c r="DF13" s="261"/>
      <c r="DG13" s="261"/>
      <c r="DH13" s="261"/>
      <c r="DI13" s="261"/>
      <c r="DJ13" s="261"/>
      <c r="DK13" s="261"/>
      <c r="DL13" s="261"/>
      <c r="DM13" s="261"/>
      <c r="DN13" s="261"/>
      <c r="DO13" s="261"/>
      <c r="DP13" s="261"/>
      <c r="DQ13" s="261"/>
      <c r="DR13" s="261"/>
      <c r="DS13" s="261"/>
      <c r="DT13" s="261"/>
      <c r="DU13" s="261"/>
      <c r="DV13" s="261"/>
      <c r="DW13" s="261"/>
    </row>
    <row r="14" spans="1:128" s="4" customFormat="1" ht="80.099999999999994" customHeight="1" x14ac:dyDescent="0.25">
      <c r="A14" s="28">
        <f t="shared" ref="A14:B20" si="1">A13+1</f>
        <v>10</v>
      </c>
      <c r="B14" s="9">
        <f t="shared" si="1"/>
        <v>3</v>
      </c>
      <c r="C14" s="9" t="s">
        <v>216</v>
      </c>
      <c r="D14" s="5" t="s">
        <v>110</v>
      </c>
      <c r="E14" s="9" t="s">
        <v>111</v>
      </c>
      <c r="F14" s="9" t="s">
        <v>2352</v>
      </c>
      <c r="G14" s="9" t="s">
        <v>151</v>
      </c>
      <c r="H14" s="9" t="s">
        <v>146</v>
      </c>
      <c r="I14" s="9" t="s">
        <v>147</v>
      </c>
      <c r="J14" s="9" t="s">
        <v>1473</v>
      </c>
      <c r="K14" s="9" t="s">
        <v>2352</v>
      </c>
      <c r="L14" s="9">
        <v>29.020569999999999</v>
      </c>
      <c r="M14" s="9">
        <v>64.358369999999994</v>
      </c>
      <c r="N14" s="14">
        <v>20</v>
      </c>
      <c r="O14" s="14">
        <v>18</v>
      </c>
      <c r="P14" s="9">
        <v>818914</v>
      </c>
      <c r="Q14" s="9" t="s">
        <v>1468</v>
      </c>
      <c r="R14" s="9">
        <v>10</v>
      </c>
      <c r="S14" s="9">
        <v>95</v>
      </c>
      <c r="T14" s="9" t="s">
        <v>1469</v>
      </c>
      <c r="U14" s="11" t="s">
        <v>1470</v>
      </c>
      <c r="V14" s="11" t="s">
        <v>1286</v>
      </c>
      <c r="W14" s="9">
        <v>768355</v>
      </c>
      <c r="X14" s="11">
        <v>44775</v>
      </c>
      <c r="Y14" s="9">
        <v>614185</v>
      </c>
      <c r="Z14" s="13" t="s">
        <v>239</v>
      </c>
      <c r="AA14" s="9" t="s">
        <v>1471</v>
      </c>
      <c r="AB14" s="3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  <c r="AW14" s="261"/>
      <c r="AX14" s="261"/>
      <c r="AY14" s="261"/>
      <c r="AZ14" s="261"/>
      <c r="BA14" s="261"/>
      <c r="BB14" s="261"/>
      <c r="BC14" s="261"/>
      <c r="BD14" s="261"/>
      <c r="BE14" s="261"/>
      <c r="BF14" s="261"/>
      <c r="BG14" s="261"/>
      <c r="BH14" s="261"/>
      <c r="BI14" s="261"/>
      <c r="BJ14" s="261"/>
      <c r="BK14" s="261"/>
      <c r="BL14" s="261"/>
      <c r="BM14" s="261"/>
      <c r="BN14" s="261"/>
      <c r="BO14" s="261"/>
      <c r="BP14" s="261"/>
      <c r="BQ14" s="261"/>
      <c r="BR14" s="261"/>
      <c r="BS14" s="261"/>
      <c r="BT14" s="261"/>
      <c r="BU14" s="261"/>
      <c r="BV14" s="261"/>
      <c r="BW14" s="261"/>
      <c r="BX14" s="261"/>
      <c r="BY14" s="261"/>
      <c r="BZ14" s="261"/>
      <c r="CA14" s="261"/>
      <c r="CB14" s="261"/>
      <c r="CC14" s="261"/>
      <c r="CD14" s="261"/>
      <c r="CE14" s="261"/>
      <c r="CF14" s="261"/>
      <c r="CG14" s="261"/>
      <c r="CH14" s="261"/>
      <c r="CI14" s="261"/>
      <c r="CJ14" s="261"/>
      <c r="CK14" s="261"/>
      <c r="CL14" s="261"/>
      <c r="CM14" s="261"/>
      <c r="CN14" s="261"/>
      <c r="CO14" s="261"/>
      <c r="CP14" s="261"/>
      <c r="CQ14" s="261"/>
      <c r="CR14" s="261"/>
      <c r="CS14" s="261"/>
      <c r="CT14" s="261"/>
      <c r="CU14" s="261"/>
      <c r="CV14" s="261"/>
      <c r="CW14" s="261"/>
      <c r="CX14" s="261"/>
      <c r="CY14" s="261"/>
      <c r="CZ14" s="261"/>
      <c r="DA14" s="261"/>
      <c r="DB14" s="261"/>
      <c r="DC14" s="261"/>
      <c r="DD14" s="261"/>
      <c r="DE14" s="261"/>
      <c r="DF14" s="261"/>
      <c r="DG14" s="261"/>
      <c r="DH14" s="261"/>
      <c r="DI14" s="261"/>
      <c r="DJ14" s="261"/>
      <c r="DK14" s="261"/>
      <c r="DL14" s="261"/>
      <c r="DM14" s="261"/>
      <c r="DN14" s="261"/>
      <c r="DO14" s="261"/>
      <c r="DP14" s="261"/>
      <c r="DQ14" s="261"/>
      <c r="DR14" s="261"/>
      <c r="DS14" s="261"/>
      <c r="DT14" s="261"/>
      <c r="DU14" s="261"/>
      <c r="DV14" s="261"/>
      <c r="DW14" s="261"/>
    </row>
    <row r="15" spans="1:128" s="4" customFormat="1" ht="80.099999999999994" customHeight="1" x14ac:dyDescent="0.25">
      <c r="A15" s="28">
        <f t="shared" si="1"/>
        <v>11</v>
      </c>
      <c r="B15" s="9">
        <f t="shared" si="1"/>
        <v>4</v>
      </c>
      <c r="C15" s="9" t="s">
        <v>216</v>
      </c>
      <c r="D15" s="5" t="s">
        <v>110</v>
      </c>
      <c r="E15" s="9" t="s">
        <v>111</v>
      </c>
      <c r="F15" s="9" t="s">
        <v>1474</v>
      </c>
      <c r="G15" s="9" t="s">
        <v>110</v>
      </c>
      <c r="H15" s="9" t="s">
        <v>2346</v>
      </c>
      <c r="I15" s="9" t="s">
        <v>172</v>
      </c>
      <c r="J15" s="9" t="s">
        <v>1475</v>
      </c>
      <c r="K15" s="9" t="s">
        <v>1474</v>
      </c>
      <c r="L15" s="9">
        <v>29.020792</v>
      </c>
      <c r="M15" s="9">
        <v>63.592472999999998</v>
      </c>
      <c r="N15" s="14">
        <v>25</v>
      </c>
      <c r="O15" s="14">
        <v>20</v>
      </c>
      <c r="P15" s="9">
        <v>818914</v>
      </c>
      <c r="Q15" s="9" t="s">
        <v>1468</v>
      </c>
      <c r="R15" s="9">
        <v>10</v>
      </c>
      <c r="S15" s="9">
        <v>95</v>
      </c>
      <c r="T15" s="9" t="s">
        <v>1469</v>
      </c>
      <c r="U15" s="11" t="s">
        <v>1470</v>
      </c>
      <c r="V15" s="11" t="s">
        <v>1286</v>
      </c>
      <c r="W15" s="9">
        <v>778466</v>
      </c>
      <c r="X15" s="11">
        <v>44775</v>
      </c>
      <c r="Y15" s="9">
        <v>614185</v>
      </c>
      <c r="Z15" s="13" t="s">
        <v>239</v>
      </c>
      <c r="AA15" s="9" t="s">
        <v>1471</v>
      </c>
      <c r="AB15" s="3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  <c r="AW15" s="261"/>
      <c r="AX15" s="261"/>
      <c r="AY15" s="261"/>
      <c r="AZ15" s="261"/>
      <c r="BA15" s="261"/>
      <c r="BB15" s="261"/>
      <c r="BC15" s="261"/>
      <c r="BD15" s="261"/>
      <c r="BE15" s="261"/>
      <c r="BF15" s="261"/>
      <c r="BG15" s="261"/>
      <c r="BH15" s="261"/>
      <c r="BI15" s="261"/>
      <c r="BJ15" s="261"/>
      <c r="BK15" s="261"/>
      <c r="BL15" s="261"/>
      <c r="BM15" s="261"/>
      <c r="BN15" s="261"/>
      <c r="BO15" s="261"/>
      <c r="BP15" s="261"/>
      <c r="BQ15" s="261"/>
      <c r="BR15" s="261"/>
      <c r="BS15" s="261"/>
      <c r="BT15" s="261"/>
      <c r="BU15" s="261"/>
      <c r="BV15" s="261"/>
      <c r="BW15" s="261"/>
      <c r="BX15" s="261"/>
      <c r="BY15" s="261"/>
      <c r="BZ15" s="261"/>
      <c r="CA15" s="261"/>
      <c r="CB15" s="261"/>
      <c r="CC15" s="261"/>
      <c r="CD15" s="261"/>
      <c r="CE15" s="261"/>
      <c r="CF15" s="261"/>
      <c r="CG15" s="261"/>
      <c r="CH15" s="261"/>
      <c r="CI15" s="261"/>
      <c r="CJ15" s="261"/>
      <c r="CK15" s="261"/>
      <c r="CL15" s="261"/>
      <c r="CM15" s="261"/>
      <c r="CN15" s="261"/>
      <c r="CO15" s="261"/>
      <c r="CP15" s="261"/>
      <c r="CQ15" s="261"/>
      <c r="CR15" s="261"/>
      <c r="CS15" s="261"/>
      <c r="CT15" s="261"/>
      <c r="CU15" s="261"/>
      <c r="CV15" s="261"/>
      <c r="CW15" s="261"/>
      <c r="CX15" s="261"/>
      <c r="CY15" s="261"/>
      <c r="CZ15" s="261"/>
      <c r="DA15" s="261"/>
      <c r="DB15" s="261"/>
      <c r="DC15" s="261"/>
      <c r="DD15" s="261"/>
      <c r="DE15" s="261"/>
      <c r="DF15" s="261"/>
      <c r="DG15" s="261"/>
      <c r="DH15" s="261"/>
      <c r="DI15" s="261"/>
      <c r="DJ15" s="261"/>
      <c r="DK15" s="261"/>
      <c r="DL15" s="261"/>
      <c r="DM15" s="261"/>
      <c r="DN15" s="261"/>
      <c r="DO15" s="261"/>
      <c r="DP15" s="261"/>
      <c r="DQ15" s="261"/>
      <c r="DR15" s="261"/>
      <c r="DS15" s="261"/>
      <c r="DT15" s="261"/>
      <c r="DU15" s="261"/>
      <c r="DV15" s="261"/>
      <c r="DW15" s="261"/>
    </row>
    <row r="16" spans="1:128" s="4" customFormat="1" ht="80.099999999999994" customHeight="1" x14ac:dyDescent="0.25">
      <c r="A16" s="28">
        <f t="shared" si="1"/>
        <v>12</v>
      </c>
      <c r="B16" s="9">
        <f t="shared" si="1"/>
        <v>5</v>
      </c>
      <c r="C16" s="9" t="s">
        <v>216</v>
      </c>
      <c r="D16" s="5" t="s">
        <v>110</v>
      </c>
      <c r="E16" s="9" t="s">
        <v>111</v>
      </c>
      <c r="F16" s="9" t="s">
        <v>2353</v>
      </c>
      <c r="G16" s="9" t="s">
        <v>2353</v>
      </c>
      <c r="H16" s="9" t="s">
        <v>1505</v>
      </c>
      <c r="I16" s="9" t="s">
        <v>169</v>
      </c>
      <c r="J16" s="9">
        <v>3342360560</v>
      </c>
      <c r="K16" s="9" t="s">
        <v>2353</v>
      </c>
      <c r="L16" s="9">
        <v>28.896409999999999</v>
      </c>
      <c r="M16" s="9">
        <v>64.945571999999999</v>
      </c>
      <c r="N16" s="14">
        <v>28</v>
      </c>
      <c r="O16" s="14">
        <v>20</v>
      </c>
      <c r="P16" s="9">
        <v>818914</v>
      </c>
      <c r="Q16" s="9" t="s">
        <v>1468</v>
      </c>
      <c r="R16" s="9">
        <v>10</v>
      </c>
      <c r="S16" s="9">
        <v>95</v>
      </c>
      <c r="T16" s="9" t="s">
        <v>1469</v>
      </c>
      <c r="U16" s="11" t="s">
        <v>1470</v>
      </c>
      <c r="V16" s="11" t="s">
        <v>1286</v>
      </c>
      <c r="W16" s="9">
        <v>798690</v>
      </c>
      <c r="X16" s="11">
        <v>44775</v>
      </c>
      <c r="Y16" s="9">
        <v>614185</v>
      </c>
      <c r="Z16" s="13" t="s">
        <v>239</v>
      </c>
      <c r="AA16" s="9" t="s">
        <v>1471</v>
      </c>
      <c r="AB16" s="3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261"/>
      <c r="BK16" s="261"/>
      <c r="BL16" s="261"/>
      <c r="BM16" s="261"/>
      <c r="BN16" s="261"/>
      <c r="BO16" s="261"/>
      <c r="BP16" s="261"/>
      <c r="BQ16" s="261"/>
      <c r="BR16" s="261"/>
      <c r="BS16" s="261"/>
      <c r="BT16" s="261"/>
      <c r="BU16" s="261"/>
      <c r="BV16" s="261"/>
      <c r="BW16" s="261"/>
      <c r="BX16" s="261"/>
      <c r="BY16" s="261"/>
      <c r="BZ16" s="261"/>
      <c r="CA16" s="261"/>
      <c r="CB16" s="261"/>
      <c r="CC16" s="261"/>
      <c r="CD16" s="261"/>
      <c r="CE16" s="261"/>
      <c r="CF16" s="261"/>
      <c r="CG16" s="261"/>
      <c r="CH16" s="261"/>
      <c r="CI16" s="261"/>
      <c r="CJ16" s="261"/>
      <c r="CK16" s="261"/>
      <c r="CL16" s="261"/>
      <c r="CM16" s="261"/>
      <c r="CN16" s="261"/>
      <c r="CO16" s="261"/>
      <c r="CP16" s="261"/>
      <c r="CQ16" s="261"/>
      <c r="CR16" s="261"/>
      <c r="CS16" s="261"/>
      <c r="CT16" s="261"/>
      <c r="CU16" s="261"/>
      <c r="CV16" s="261"/>
      <c r="CW16" s="261"/>
      <c r="CX16" s="261"/>
      <c r="CY16" s="261"/>
      <c r="CZ16" s="261"/>
      <c r="DA16" s="261"/>
      <c r="DB16" s="261"/>
      <c r="DC16" s="261"/>
      <c r="DD16" s="261"/>
      <c r="DE16" s="261"/>
      <c r="DF16" s="261"/>
      <c r="DG16" s="261"/>
      <c r="DH16" s="261"/>
      <c r="DI16" s="261"/>
      <c r="DJ16" s="261"/>
      <c r="DK16" s="261"/>
      <c r="DL16" s="261"/>
      <c r="DM16" s="261"/>
      <c r="DN16" s="261"/>
      <c r="DO16" s="261"/>
      <c r="DP16" s="261"/>
      <c r="DQ16" s="261"/>
      <c r="DR16" s="261"/>
      <c r="DS16" s="261"/>
      <c r="DT16" s="261"/>
      <c r="DU16" s="261"/>
      <c r="DV16" s="261"/>
      <c r="DW16" s="261"/>
    </row>
    <row r="17" spans="1:127" s="4" customFormat="1" ht="80.099999999999994" customHeight="1" x14ac:dyDescent="0.25">
      <c r="A17" s="28">
        <f t="shared" si="1"/>
        <v>13</v>
      </c>
      <c r="B17" s="9">
        <f t="shared" si="1"/>
        <v>6</v>
      </c>
      <c r="C17" s="9" t="s">
        <v>216</v>
      </c>
      <c r="D17" s="5" t="s">
        <v>110</v>
      </c>
      <c r="E17" s="9" t="s">
        <v>111</v>
      </c>
      <c r="F17" s="9" t="s">
        <v>2354</v>
      </c>
      <c r="G17" s="9" t="s">
        <v>151</v>
      </c>
      <c r="H17" s="9" t="s">
        <v>2347</v>
      </c>
      <c r="I17" s="9" t="s">
        <v>166</v>
      </c>
      <c r="J17" s="9" t="s">
        <v>1476</v>
      </c>
      <c r="K17" s="9" t="s">
        <v>2354</v>
      </c>
      <c r="L17" s="9">
        <v>29.030583</v>
      </c>
      <c r="M17" s="9">
        <v>64.359386999999998</v>
      </c>
      <c r="N17" s="14">
        <v>26</v>
      </c>
      <c r="O17" s="14">
        <v>19</v>
      </c>
      <c r="P17" s="9">
        <v>818914</v>
      </c>
      <c r="Q17" s="9" t="s">
        <v>1468</v>
      </c>
      <c r="R17" s="9">
        <v>10</v>
      </c>
      <c r="S17" s="9">
        <v>95</v>
      </c>
      <c r="T17" s="9" t="s">
        <v>1469</v>
      </c>
      <c r="U17" s="11" t="s">
        <v>1470</v>
      </c>
      <c r="V17" s="11" t="s">
        <v>1286</v>
      </c>
      <c r="W17" s="9">
        <v>768355</v>
      </c>
      <c r="X17" s="11">
        <v>44775</v>
      </c>
      <c r="Y17" s="9">
        <v>614185</v>
      </c>
      <c r="Z17" s="13" t="s">
        <v>239</v>
      </c>
      <c r="AA17" s="9" t="s">
        <v>1471</v>
      </c>
      <c r="AB17" s="3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1"/>
      <c r="AY17" s="261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1"/>
      <c r="BL17" s="261"/>
      <c r="BM17" s="261"/>
      <c r="BN17" s="261"/>
      <c r="BO17" s="261"/>
      <c r="BP17" s="261"/>
      <c r="BQ17" s="261"/>
      <c r="BR17" s="261"/>
      <c r="BS17" s="261"/>
      <c r="BT17" s="261"/>
      <c r="BU17" s="261"/>
      <c r="BV17" s="261"/>
      <c r="BW17" s="261"/>
      <c r="BX17" s="261"/>
      <c r="BY17" s="261"/>
      <c r="BZ17" s="261"/>
      <c r="CA17" s="261"/>
      <c r="CB17" s="261"/>
      <c r="CC17" s="261"/>
      <c r="CD17" s="261"/>
      <c r="CE17" s="261"/>
      <c r="CF17" s="261"/>
      <c r="CG17" s="261"/>
      <c r="CH17" s="261"/>
      <c r="CI17" s="261"/>
      <c r="CJ17" s="261"/>
      <c r="CK17" s="261"/>
      <c r="CL17" s="261"/>
      <c r="CM17" s="261"/>
      <c r="CN17" s="261"/>
      <c r="CO17" s="261"/>
      <c r="CP17" s="261"/>
      <c r="CQ17" s="261"/>
      <c r="CR17" s="261"/>
      <c r="CS17" s="261"/>
      <c r="CT17" s="261"/>
      <c r="CU17" s="261"/>
      <c r="CV17" s="261"/>
      <c r="CW17" s="261"/>
      <c r="CX17" s="261"/>
      <c r="CY17" s="261"/>
      <c r="CZ17" s="261"/>
      <c r="DA17" s="261"/>
      <c r="DB17" s="261"/>
      <c r="DC17" s="261"/>
      <c r="DD17" s="261"/>
      <c r="DE17" s="261"/>
      <c r="DF17" s="261"/>
      <c r="DG17" s="261"/>
      <c r="DH17" s="261"/>
      <c r="DI17" s="261"/>
      <c r="DJ17" s="261"/>
      <c r="DK17" s="261"/>
      <c r="DL17" s="261"/>
      <c r="DM17" s="261"/>
      <c r="DN17" s="261"/>
      <c r="DO17" s="261"/>
      <c r="DP17" s="261"/>
      <c r="DQ17" s="261"/>
      <c r="DR17" s="261"/>
      <c r="DS17" s="261"/>
      <c r="DT17" s="261"/>
      <c r="DU17" s="261"/>
      <c r="DV17" s="261"/>
      <c r="DW17" s="261"/>
    </row>
    <row r="18" spans="1:127" s="4" customFormat="1" ht="80.099999999999994" customHeight="1" x14ac:dyDescent="0.25">
      <c r="A18" s="28">
        <f t="shared" si="1"/>
        <v>14</v>
      </c>
      <c r="B18" s="9">
        <f t="shared" si="1"/>
        <v>7</v>
      </c>
      <c r="C18" s="9" t="s">
        <v>216</v>
      </c>
      <c r="D18" s="5" t="s">
        <v>110</v>
      </c>
      <c r="E18" s="9" t="s">
        <v>111</v>
      </c>
      <c r="F18" s="9" t="s">
        <v>148</v>
      </c>
      <c r="G18" s="9" t="s">
        <v>2353</v>
      </c>
      <c r="H18" s="9" t="s">
        <v>164</v>
      </c>
      <c r="I18" s="9" t="s">
        <v>165</v>
      </c>
      <c r="J18" s="9" t="s">
        <v>1477</v>
      </c>
      <c r="K18" s="9" t="s">
        <v>148</v>
      </c>
      <c r="L18" s="9">
        <v>29.951533000000001</v>
      </c>
      <c r="M18" s="9">
        <v>65.043002000000001</v>
      </c>
      <c r="N18" s="14">
        <v>29</v>
      </c>
      <c r="O18" s="14">
        <v>22</v>
      </c>
      <c r="P18" s="9">
        <v>818914</v>
      </c>
      <c r="Q18" s="9" t="s">
        <v>1468</v>
      </c>
      <c r="R18" s="9">
        <v>10</v>
      </c>
      <c r="S18" s="9">
        <v>95</v>
      </c>
      <c r="T18" s="9" t="s">
        <v>1469</v>
      </c>
      <c r="U18" s="11" t="s">
        <v>1470</v>
      </c>
      <c r="V18" s="11" t="s">
        <v>1286</v>
      </c>
      <c r="W18" s="9">
        <v>798690</v>
      </c>
      <c r="X18" s="11">
        <v>44775</v>
      </c>
      <c r="Y18" s="9">
        <v>614185</v>
      </c>
      <c r="Z18" s="13" t="s">
        <v>239</v>
      </c>
      <c r="AA18" s="9" t="s">
        <v>1471</v>
      </c>
      <c r="AB18" s="3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261"/>
      <c r="AP18" s="261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1"/>
      <c r="BB18" s="261"/>
      <c r="BC18" s="261"/>
      <c r="BD18" s="261"/>
      <c r="BE18" s="261"/>
      <c r="BF18" s="261"/>
      <c r="BG18" s="261"/>
      <c r="BH18" s="261"/>
      <c r="BI18" s="261"/>
      <c r="BJ18" s="261"/>
      <c r="BK18" s="261"/>
      <c r="BL18" s="261"/>
      <c r="BM18" s="261"/>
      <c r="BN18" s="261"/>
      <c r="BO18" s="261"/>
      <c r="BP18" s="261"/>
      <c r="BQ18" s="261"/>
      <c r="BR18" s="261"/>
      <c r="BS18" s="261"/>
      <c r="BT18" s="261"/>
      <c r="BU18" s="261"/>
      <c r="BV18" s="261"/>
      <c r="BW18" s="261"/>
      <c r="BX18" s="261"/>
      <c r="BY18" s="261"/>
      <c r="BZ18" s="261"/>
      <c r="CA18" s="261"/>
      <c r="CB18" s="261"/>
      <c r="CC18" s="261"/>
      <c r="CD18" s="261"/>
      <c r="CE18" s="261"/>
      <c r="CF18" s="261"/>
      <c r="CG18" s="261"/>
      <c r="CH18" s="261"/>
      <c r="CI18" s="261"/>
      <c r="CJ18" s="261"/>
      <c r="CK18" s="261"/>
      <c r="CL18" s="261"/>
      <c r="CM18" s="261"/>
      <c r="CN18" s="261"/>
      <c r="CO18" s="261"/>
      <c r="CP18" s="261"/>
      <c r="CQ18" s="261"/>
      <c r="CR18" s="261"/>
      <c r="CS18" s="261"/>
      <c r="CT18" s="261"/>
      <c r="CU18" s="261"/>
      <c r="CV18" s="261"/>
      <c r="CW18" s="261"/>
      <c r="CX18" s="261"/>
      <c r="CY18" s="261"/>
      <c r="CZ18" s="261"/>
      <c r="DA18" s="261"/>
      <c r="DB18" s="261"/>
      <c r="DC18" s="261"/>
      <c r="DD18" s="261"/>
      <c r="DE18" s="261"/>
      <c r="DF18" s="261"/>
      <c r="DG18" s="261"/>
      <c r="DH18" s="261"/>
      <c r="DI18" s="261"/>
      <c r="DJ18" s="261"/>
      <c r="DK18" s="261"/>
      <c r="DL18" s="261"/>
      <c r="DM18" s="261"/>
      <c r="DN18" s="261"/>
      <c r="DO18" s="261"/>
      <c r="DP18" s="261"/>
      <c r="DQ18" s="261"/>
      <c r="DR18" s="261"/>
      <c r="DS18" s="261"/>
      <c r="DT18" s="261"/>
      <c r="DU18" s="261"/>
      <c r="DV18" s="261"/>
      <c r="DW18" s="261"/>
    </row>
    <row r="19" spans="1:127" s="4" customFormat="1" ht="80.099999999999994" customHeight="1" x14ac:dyDescent="0.25">
      <c r="A19" s="28">
        <f t="shared" si="1"/>
        <v>15</v>
      </c>
      <c r="B19" s="9">
        <f t="shared" si="1"/>
        <v>8</v>
      </c>
      <c r="C19" s="9" t="s">
        <v>216</v>
      </c>
      <c r="D19" s="5" t="s">
        <v>110</v>
      </c>
      <c r="E19" s="9" t="s">
        <v>111</v>
      </c>
      <c r="F19" s="9" t="s">
        <v>1474</v>
      </c>
      <c r="G19" s="9" t="s">
        <v>110</v>
      </c>
      <c r="H19" s="9" t="s">
        <v>2348</v>
      </c>
      <c r="I19" s="9" t="s">
        <v>156</v>
      </c>
      <c r="J19" s="9" t="s">
        <v>1478</v>
      </c>
      <c r="K19" s="9" t="s">
        <v>1474</v>
      </c>
      <c r="L19" s="9">
        <v>29.021782000000002</v>
      </c>
      <c r="M19" s="9">
        <v>63.592592000000003</v>
      </c>
      <c r="N19" s="14">
        <v>25</v>
      </c>
      <c r="O19" s="14">
        <v>21</v>
      </c>
      <c r="P19" s="9">
        <v>818914</v>
      </c>
      <c r="Q19" s="9" t="s">
        <v>1468</v>
      </c>
      <c r="R19" s="9">
        <v>10</v>
      </c>
      <c r="S19" s="9">
        <v>95</v>
      </c>
      <c r="T19" s="9" t="s">
        <v>1469</v>
      </c>
      <c r="U19" s="11" t="s">
        <v>1470</v>
      </c>
      <c r="V19" s="11" t="s">
        <v>1286</v>
      </c>
      <c r="W19" s="9">
        <v>808802</v>
      </c>
      <c r="X19" s="11">
        <v>44775</v>
      </c>
      <c r="Y19" s="9">
        <v>614185</v>
      </c>
      <c r="Z19" s="13" t="s">
        <v>239</v>
      </c>
      <c r="AA19" s="9" t="s">
        <v>1471</v>
      </c>
      <c r="AB19" s="3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261"/>
      <c r="AP19" s="261"/>
      <c r="AQ19" s="261"/>
      <c r="AR19" s="261"/>
      <c r="AS19" s="261"/>
      <c r="AT19" s="261"/>
      <c r="AU19" s="261"/>
      <c r="AV19" s="261"/>
      <c r="AW19" s="261"/>
      <c r="AX19" s="261"/>
      <c r="AY19" s="261"/>
      <c r="AZ19" s="261"/>
      <c r="BA19" s="261"/>
      <c r="BB19" s="261"/>
      <c r="BC19" s="261"/>
      <c r="BD19" s="261"/>
      <c r="BE19" s="261"/>
      <c r="BF19" s="261"/>
      <c r="BG19" s="261"/>
      <c r="BH19" s="261"/>
      <c r="BI19" s="261"/>
      <c r="BJ19" s="261"/>
      <c r="BK19" s="261"/>
      <c r="BL19" s="261"/>
      <c r="BM19" s="261"/>
      <c r="BN19" s="261"/>
      <c r="BO19" s="261"/>
      <c r="BP19" s="261"/>
      <c r="BQ19" s="261"/>
      <c r="BR19" s="261"/>
      <c r="BS19" s="261"/>
      <c r="BT19" s="261"/>
      <c r="BU19" s="261"/>
      <c r="BV19" s="261"/>
      <c r="BW19" s="261"/>
      <c r="BX19" s="261"/>
      <c r="BY19" s="261"/>
      <c r="BZ19" s="261"/>
      <c r="CA19" s="261"/>
      <c r="CB19" s="261"/>
      <c r="CC19" s="261"/>
      <c r="CD19" s="261"/>
      <c r="CE19" s="261"/>
      <c r="CF19" s="261"/>
      <c r="CG19" s="261"/>
      <c r="CH19" s="261"/>
      <c r="CI19" s="261"/>
      <c r="CJ19" s="261"/>
      <c r="CK19" s="261"/>
      <c r="CL19" s="261"/>
      <c r="CM19" s="261"/>
      <c r="CN19" s="261"/>
      <c r="CO19" s="261"/>
      <c r="CP19" s="261"/>
      <c r="CQ19" s="261"/>
      <c r="CR19" s="261"/>
      <c r="CS19" s="261"/>
      <c r="CT19" s="261"/>
      <c r="CU19" s="261"/>
      <c r="CV19" s="261"/>
      <c r="CW19" s="261"/>
      <c r="CX19" s="261"/>
      <c r="CY19" s="261"/>
      <c r="CZ19" s="261"/>
      <c r="DA19" s="261"/>
      <c r="DB19" s="261"/>
      <c r="DC19" s="261"/>
      <c r="DD19" s="261"/>
      <c r="DE19" s="261"/>
      <c r="DF19" s="261"/>
      <c r="DG19" s="261"/>
      <c r="DH19" s="261"/>
      <c r="DI19" s="261"/>
      <c r="DJ19" s="261"/>
      <c r="DK19" s="261"/>
      <c r="DL19" s="261"/>
      <c r="DM19" s="261"/>
      <c r="DN19" s="261"/>
      <c r="DO19" s="261"/>
      <c r="DP19" s="261"/>
      <c r="DQ19" s="261"/>
      <c r="DR19" s="261"/>
      <c r="DS19" s="261"/>
      <c r="DT19" s="261"/>
      <c r="DU19" s="261"/>
      <c r="DV19" s="261"/>
      <c r="DW19" s="261"/>
    </row>
    <row r="20" spans="1:127" s="4" customFormat="1" ht="80.099999999999994" customHeight="1" x14ac:dyDescent="0.25">
      <c r="A20" s="28">
        <f t="shared" si="1"/>
        <v>16</v>
      </c>
      <c r="B20" s="9">
        <f t="shared" si="1"/>
        <v>9</v>
      </c>
      <c r="C20" s="9" t="s">
        <v>216</v>
      </c>
      <c r="D20" s="5" t="s">
        <v>110</v>
      </c>
      <c r="E20" s="9" t="s">
        <v>111</v>
      </c>
      <c r="F20" s="9" t="s">
        <v>1474</v>
      </c>
      <c r="G20" s="9" t="s">
        <v>110</v>
      </c>
      <c r="H20" s="9" t="s">
        <v>2349</v>
      </c>
      <c r="I20" s="9" t="s">
        <v>1479</v>
      </c>
      <c r="J20" s="9" t="s">
        <v>1480</v>
      </c>
      <c r="K20" s="9" t="s">
        <v>1474</v>
      </c>
      <c r="L20" s="9">
        <v>29.031882</v>
      </c>
      <c r="M20" s="9">
        <v>63.591673</v>
      </c>
      <c r="N20" s="9">
        <v>23</v>
      </c>
      <c r="O20" s="9">
        <v>20</v>
      </c>
      <c r="P20" s="9">
        <v>818914</v>
      </c>
      <c r="Q20" s="9" t="s">
        <v>1468</v>
      </c>
      <c r="R20" s="9">
        <v>10</v>
      </c>
      <c r="S20" s="9">
        <v>95</v>
      </c>
      <c r="T20" s="9" t="s">
        <v>1469</v>
      </c>
      <c r="U20" s="11" t="s">
        <v>1470</v>
      </c>
      <c r="V20" s="11" t="s">
        <v>1286</v>
      </c>
      <c r="W20" s="9">
        <v>778466</v>
      </c>
      <c r="X20" s="11">
        <v>44775</v>
      </c>
      <c r="Y20" s="9">
        <v>614185</v>
      </c>
      <c r="Z20" s="13" t="s">
        <v>239</v>
      </c>
      <c r="AA20" s="9" t="s">
        <v>1471</v>
      </c>
      <c r="AB20" s="3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1"/>
      <c r="AY20" s="261"/>
      <c r="AZ20" s="261"/>
      <c r="BA20" s="261"/>
      <c r="BB20" s="261"/>
      <c r="BC20" s="261"/>
      <c r="BD20" s="261"/>
      <c r="BE20" s="261"/>
      <c r="BF20" s="261"/>
      <c r="BG20" s="261"/>
      <c r="BH20" s="261"/>
      <c r="BI20" s="261"/>
      <c r="BJ20" s="261"/>
      <c r="BK20" s="261"/>
      <c r="BL20" s="261"/>
      <c r="BM20" s="261"/>
      <c r="BN20" s="261"/>
      <c r="BO20" s="261"/>
      <c r="BP20" s="261"/>
      <c r="BQ20" s="261"/>
      <c r="BR20" s="261"/>
      <c r="BS20" s="261"/>
      <c r="BT20" s="261"/>
      <c r="BU20" s="261"/>
      <c r="BV20" s="261"/>
      <c r="BW20" s="261"/>
      <c r="BX20" s="261"/>
      <c r="BY20" s="261"/>
      <c r="BZ20" s="261"/>
      <c r="CA20" s="261"/>
      <c r="CB20" s="261"/>
      <c r="CC20" s="261"/>
      <c r="CD20" s="261"/>
      <c r="CE20" s="261"/>
      <c r="CF20" s="261"/>
      <c r="CG20" s="261"/>
      <c r="CH20" s="261"/>
      <c r="CI20" s="261"/>
      <c r="CJ20" s="261"/>
      <c r="CK20" s="261"/>
      <c r="CL20" s="261"/>
      <c r="CM20" s="261"/>
      <c r="CN20" s="261"/>
      <c r="CO20" s="261"/>
      <c r="CP20" s="261"/>
      <c r="CQ20" s="261"/>
      <c r="CR20" s="261"/>
      <c r="CS20" s="261"/>
      <c r="CT20" s="261"/>
      <c r="CU20" s="261"/>
      <c r="CV20" s="261"/>
      <c r="CW20" s="261"/>
      <c r="CX20" s="261"/>
      <c r="CY20" s="261"/>
      <c r="CZ20" s="261"/>
      <c r="DA20" s="261"/>
      <c r="DB20" s="261"/>
      <c r="DC20" s="261"/>
      <c r="DD20" s="261"/>
      <c r="DE20" s="261"/>
      <c r="DF20" s="261"/>
      <c r="DG20" s="261"/>
      <c r="DH20" s="261"/>
      <c r="DI20" s="261"/>
      <c r="DJ20" s="261"/>
      <c r="DK20" s="261"/>
      <c r="DL20" s="261"/>
      <c r="DM20" s="261"/>
      <c r="DN20" s="261"/>
      <c r="DO20" s="261"/>
      <c r="DP20" s="261"/>
      <c r="DQ20" s="261"/>
      <c r="DR20" s="261"/>
      <c r="DS20" s="261"/>
      <c r="DT20" s="261"/>
      <c r="DU20" s="261"/>
      <c r="DV20" s="261"/>
      <c r="DW20" s="261"/>
    </row>
    <row r="21" spans="1:127" s="4" customFormat="1" ht="80.099999999999994" customHeight="1" x14ac:dyDescent="0.25">
      <c r="A21" s="28">
        <f>A20+1</f>
        <v>17</v>
      </c>
      <c r="B21" s="9">
        <v>1</v>
      </c>
      <c r="C21" s="9" t="s">
        <v>1518</v>
      </c>
      <c r="D21" s="10" t="s">
        <v>110</v>
      </c>
      <c r="E21" s="164" t="s">
        <v>111</v>
      </c>
      <c r="F21" s="164" t="s">
        <v>6042</v>
      </c>
      <c r="G21" s="164" t="s">
        <v>6042</v>
      </c>
      <c r="H21" s="164" t="s">
        <v>6043</v>
      </c>
      <c r="I21" s="164" t="s">
        <v>156</v>
      </c>
      <c r="J21" s="165" t="s">
        <v>6044</v>
      </c>
      <c r="K21" s="164" t="s">
        <v>6042</v>
      </c>
      <c r="L21" s="164" t="s">
        <v>6045</v>
      </c>
      <c r="M21" s="164" t="s">
        <v>6046</v>
      </c>
      <c r="N21" s="9">
        <v>25</v>
      </c>
      <c r="O21" s="9">
        <v>22</v>
      </c>
      <c r="P21" s="28">
        <v>818914</v>
      </c>
      <c r="Q21" s="9" t="s">
        <v>6047</v>
      </c>
      <c r="R21" s="28">
        <v>10</v>
      </c>
      <c r="S21" s="28">
        <v>93</v>
      </c>
      <c r="T21" s="35">
        <v>44968</v>
      </c>
      <c r="U21" s="9" t="s">
        <v>6047</v>
      </c>
      <c r="V21" s="9" t="s">
        <v>2773</v>
      </c>
      <c r="W21" s="28">
        <v>804858</v>
      </c>
      <c r="X21" s="9" t="s">
        <v>2773</v>
      </c>
      <c r="Y21" s="28">
        <v>614175</v>
      </c>
      <c r="Z21" s="10" t="s">
        <v>107</v>
      </c>
      <c r="AA21" s="9" t="s">
        <v>4857</v>
      </c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261"/>
      <c r="AP21" s="261"/>
      <c r="AQ21" s="261"/>
      <c r="AR21" s="261"/>
      <c r="AS21" s="261"/>
      <c r="AT21" s="261"/>
      <c r="AU21" s="261"/>
      <c r="AV21" s="261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61"/>
      <c r="BP21" s="261"/>
      <c r="BQ21" s="261"/>
      <c r="BR21" s="261"/>
      <c r="BS21" s="261"/>
      <c r="BT21" s="261"/>
      <c r="BU21" s="261"/>
      <c r="BV21" s="261"/>
      <c r="BW21" s="261"/>
      <c r="BX21" s="261"/>
      <c r="BY21" s="261"/>
      <c r="BZ21" s="261"/>
      <c r="CA21" s="261"/>
      <c r="CB21" s="261"/>
      <c r="CC21" s="261"/>
      <c r="CD21" s="261"/>
      <c r="CE21" s="261"/>
      <c r="CF21" s="261"/>
      <c r="CG21" s="261"/>
      <c r="CH21" s="261"/>
      <c r="CI21" s="261"/>
      <c r="CJ21" s="261"/>
      <c r="CK21" s="261"/>
      <c r="CL21" s="261"/>
      <c r="CM21" s="261"/>
      <c r="CN21" s="261"/>
      <c r="CO21" s="261"/>
      <c r="CP21" s="261"/>
      <c r="CQ21" s="261"/>
      <c r="CR21" s="261"/>
      <c r="CS21" s="261"/>
      <c r="CT21" s="261"/>
      <c r="CU21" s="261"/>
      <c r="CV21" s="261"/>
      <c r="CW21" s="261"/>
      <c r="CX21" s="261"/>
      <c r="CY21" s="261"/>
      <c r="CZ21" s="261"/>
      <c r="DA21" s="261"/>
      <c r="DB21" s="261"/>
      <c r="DC21" s="261"/>
      <c r="DD21" s="261"/>
      <c r="DE21" s="261"/>
      <c r="DF21" s="261"/>
      <c r="DG21" s="261"/>
      <c r="DH21" s="261"/>
      <c r="DI21" s="261"/>
      <c r="DJ21" s="261"/>
      <c r="DK21" s="261"/>
      <c r="DL21" s="261"/>
      <c r="DM21" s="261"/>
      <c r="DN21" s="261"/>
      <c r="DO21" s="261"/>
      <c r="DP21" s="261"/>
      <c r="DQ21" s="261"/>
      <c r="DR21" s="261"/>
      <c r="DS21" s="261"/>
      <c r="DT21" s="261"/>
      <c r="DU21" s="261"/>
      <c r="DV21" s="261"/>
      <c r="DW21" s="261"/>
    </row>
    <row r="22" spans="1:127" s="4" customFormat="1" ht="80.099999999999994" customHeight="1" x14ac:dyDescent="0.25">
      <c r="A22" s="28">
        <f>A21+1</f>
        <v>18</v>
      </c>
      <c r="B22" s="9">
        <v>2</v>
      </c>
      <c r="C22" s="9" t="s">
        <v>1518</v>
      </c>
      <c r="D22" s="10" t="s">
        <v>110</v>
      </c>
      <c r="E22" s="164" t="s">
        <v>111</v>
      </c>
      <c r="F22" s="164" t="s">
        <v>6042</v>
      </c>
      <c r="G22" s="164" t="s">
        <v>6042</v>
      </c>
      <c r="H22" s="164" t="s">
        <v>6048</v>
      </c>
      <c r="I22" s="164" t="s">
        <v>6049</v>
      </c>
      <c r="J22" s="165" t="s">
        <v>6050</v>
      </c>
      <c r="K22" s="164" t="s">
        <v>6042</v>
      </c>
      <c r="L22" s="164" t="s">
        <v>6051</v>
      </c>
      <c r="M22" s="164" t="s">
        <v>6052</v>
      </c>
      <c r="N22" s="9">
        <v>21</v>
      </c>
      <c r="O22" s="9">
        <v>19</v>
      </c>
      <c r="P22" s="28">
        <v>818914</v>
      </c>
      <c r="Q22" s="9" t="s">
        <v>6047</v>
      </c>
      <c r="R22" s="28">
        <v>10</v>
      </c>
      <c r="S22" s="28">
        <v>92</v>
      </c>
      <c r="T22" s="35">
        <v>44968</v>
      </c>
      <c r="U22" s="9" t="s">
        <v>6047</v>
      </c>
      <c r="V22" s="9" t="s">
        <v>2773</v>
      </c>
      <c r="W22" s="28">
        <v>799802</v>
      </c>
      <c r="X22" s="9" t="s">
        <v>2773</v>
      </c>
      <c r="Y22" s="28">
        <v>614175</v>
      </c>
      <c r="Z22" s="10" t="s">
        <v>107</v>
      </c>
      <c r="AA22" s="9" t="s">
        <v>4857</v>
      </c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261"/>
      <c r="AP22" s="261"/>
      <c r="AQ22" s="261"/>
      <c r="AR22" s="261"/>
      <c r="AS22" s="261"/>
      <c r="AT22" s="261"/>
      <c r="AU22" s="261"/>
      <c r="AV22" s="261"/>
      <c r="AW22" s="261"/>
      <c r="AX22" s="261"/>
      <c r="AY22" s="261"/>
      <c r="AZ22" s="261"/>
      <c r="BA22" s="261"/>
      <c r="BB22" s="261"/>
      <c r="BC22" s="261"/>
      <c r="BD22" s="261"/>
      <c r="BE22" s="261"/>
      <c r="BF22" s="261"/>
      <c r="BG22" s="261"/>
      <c r="BH22" s="261"/>
      <c r="BI22" s="261"/>
      <c r="BJ22" s="261"/>
      <c r="BK22" s="261"/>
      <c r="BL22" s="261"/>
      <c r="BM22" s="261"/>
      <c r="BN22" s="261"/>
      <c r="BO22" s="261"/>
      <c r="BP22" s="261"/>
      <c r="BQ22" s="261"/>
      <c r="BR22" s="261"/>
      <c r="BS22" s="261"/>
      <c r="BT22" s="261"/>
      <c r="BU22" s="261"/>
      <c r="BV22" s="261"/>
      <c r="BW22" s="261"/>
      <c r="BX22" s="261"/>
      <c r="BY22" s="261"/>
      <c r="BZ22" s="261"/>
      <c r="CA22" s="261"/>
      <c r="CB22" s="261"/>
      <c r="CC22" s="261"/>
      <c r="CD22" s="261"/>
      <c r="CE22" s="261"/>
      <c r="CF22" s="261"/>
      <c r="CG22" s="261"/>
      <c r="CH22" s="261"/>
      <c r="CI22" s="261"/>
      <c r="CJ22" s="261"/>
      <c r="CK22" s="261"/>
      <c r="CL22" s="261"/>
      <c r="CM22" s="261"/>
      <c r="CN22" s="261"/>
      <c r="CO22" s="261"/>
      <c r="CP22" s="261"/>
      <c r="CQ22" s="261"/>
      <c r="CR22" s="261"/>
      <c r="CS22" s="261"/>
      <c r="CT22" s="261"/>
      <c r="CU22" s="261"/>
      <c r="CV22" s="261"/>
      <c r="CW22" s="261"/>
      <c r="CX22" s="261"/>
      <c r="CY22" s="261"/>
      <c r="CZ22" s="261"/>
      <c r="DA22" s="261"/>
      <c r="DB22" s="261"/>
      <c r="DC22" s="261"/>
      <c r="DD22" s="261"/>
      <c r="DE22" s="261"/>
      <c r="DF22" s="261"/>
      <c r="DG22" s="261"/>
      <c r="DH22" s="261"/>
      <c r="DI22" s="261"/>
      <c r="DJ22" s="261"/>
      <c r="DK22" s="261"/>
      <c r="DL22" s="261"/>
      <c r="DM22" s="261"/>
      <c r="DN22" s="261"/>
      <c r="DO22" s="261"/>
      <c r="DP22" s="261"/>
      <c r="DQ22" s="261"/>
      <c r="DR22" s="261"/>
      <c r="DS22" s="261"/>
      <c r="DT22" s="261"/>
      <c r="DU22" s="261"/>
      <c r="DV22" s="261"/>
      <c r="DW22" s="261"/>
    </row>
    <row r="23" spans="1:127" s="4" customFormat="1" ht="80.099999999999994" customHeight="1" x14ac:dyDescent="0.25">
      <c r="A23" s="28">
        <f t="shared" ref="A23:A33" si="2">A22+1</f>
        <v>19</v>
      </c>
      <c r="B23" s="9">
        <v>3</v>
      </c>
      <c r="C23" s="9" t="s">
        <v>1518</v>
      </c>
      <c r="D23" s="10" t="s">
        <v>110</v>
      </c>
      <c r="E23" s="164" t="s">
        <v>111</v>
      </c>
      <c r="F23" s="164" t="s">
        <v>6042</v>
      </c>
      <c r="G23" s="164" t="s">
        <v>6042</v>
      </c>
      <c r="H23" s="164" t="s">
        <v>1083</v>
      </c>
      <c r="I23" s="164" t="s">
        <v>6053</v>
      </c>
      <c r="J23" s="165" t="s">
        <v>6054</v>
      </c>
      <c r="K23" s="164" t="s">
        <v>6042</v>
      </c>
      <c r="L23" s="164" t="s">
        <v>6055</v>
      </c>
      <c r="M23" s="164" t="s">
        <v>6056</v>
      </c>
      <c r="N23" s="9">
        <v>20</v>
      </c>
      <c r="O23" s="9">
        <v>16</v>
      </c>
      <c r="P23" s="28">
        <v>818914</v>
      </c>
      <c r="Q23" s="9" t="s">
        <v>6047</v>
      </c>
      <c r="R23" s="28">
        <v>10</v>
      </c>
      <c r="S23" s="28">
        <v>94</v>
      </c>
      <c r="T23" s="35">
        <v>44968</v>
      </c>
      <c r="U23" s="9" t="s">
        <v>6047</v>
      </c>
      <c r="V23" s="9" t="s">
        <v>2773</v>
      </c>
      <c r="W23" s="28">
        <v>799802</v>
      </c>
      <c r="X23" s="9" t="s">
        <v>2773</v>
      </c>
      <c r="Y23" s="28">
        <v>614175</v>
      </c>
      <c r="Z23" s="10" t="s">
        <v>107</v>
      </c>
      <c r="AA23" s="9" t="s">
        <v>4857</v>
      </c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/>
      <c r="AO23" s="261"/>
      <c r="AP23" s="261"/>
      <c r="AQ23" s="261"/>
      <c r="AR23" s="261"/>
      <c r="AS23" s="261"/>
      <c r="AT23" s="261"/>
      <c r="AU23" s="261"/>
      <c r="AV23" s="261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  <c r="BN23" s="261"/>
      <c r="BO23" s="261"/>
      <c r="BP23" s="261"/>
      <c r="BQ23" s="261"/>
      <c r="BR23" s="261"/>
      <c r="BS23" s="261"/>
      <c r="BT23" s="261"/>
      <c r="BU23" s="261"/>
      <c r="BV23" s="261"/>
      <c r="BW23" s="261"/>
      <c r="BX23" s="261"/>
      <c r="BY23" s="261"/>
      <c r="BZ23" s="261"/>
      <c r="CA23" s="261"/>
      <c r="CB23" s="261"/>
      <c r="CC23" s="261"/>
      <c r="CD23" s="261"/>
      <c r="CE23" s="261"/>
      <c r="CF23" s="261"/>
      <c r="CG23" s="261"/>
      <c r="CH23" s="261"/>
      <c r="CI23" s="261"/>
      <c r="CJ23" s="261"/>
      <c r="CK23" s="261"/>
      <c r="CL23" s="261"/>
      <c r="CM23" s="261"/>
      <c r="CN23" s="261"/>
      <c r="CO23" s="261"/>
      <c r="CP23" s="261"/>
      <c r="CQ23" s="261"/>
      <c r="CR23" s="261"/>
      <c r="CS23" s="261"/>
      <c r="CT23" s="261"/>
      <c r="CU23" s="261"/>
      <c r="CV23" s="261"/>
      <c r="CW23" s="261"/>
      <c r="CX23" s="261"/>
      <c r="CY23" s="261"/>
      <c r="CZ23" s="261"/>
      <c r="DA23" s="261"/>
      <c r="DB23" s="261"/>
      <c r="DC23" s="261"/>
      <c r="DD23" s="261"/>
      <c r="DE23" s="261"/>
      <c r="DF23" s="261"/>
      <c r="DG23" s="261"/>
      <c r="DH23" s="261"/>
      <c r="DI23" s="261"/>
      <c r="DJ23" s="261"/>
      <c r="DK23" s="261"/>
      <c r="DL23" s="261"/>
      <c r="DM23" s="261"/>
      <c r="DN23" s="261"/>
      <c r="DO23" s="261"/>
      <c r="DP23" s="261"/>
      <c r="DQ23" s="261"/>
      <c r="DR23" s="261"/>
      <c r="DS23" s="261"/>
      <c r="DT23" s="261"/>
      <c r="DU23" s="261"/>
      <c r="DV23" s="261"/>
      <c r="DW23" s="261"/>
    </row>
    <row r="24" spans="1:127" s="4" customFormat="1" ht="80.099999999999994" customHeight="1" x14ac:dyDescent="0.25">
      <c r="A24" s="28">
        <f t="shared" si="2"/>
        <v>20</v>
      </c>
      <c r="B24" s="9">
        <v>4</v>
      </c>
      <c r="C24" s="9" t="s">
        <v>1518</v>
      </c>
      <c r="D24" s="10" t="s">
        <v>110</v>
      </c>
      <c r="E24" s="164" t="s">
        <v>111</v>
      </c>
      <c r="F24" s="164" t="s">
        <v>6042</v>
      </c>
      <c r="G24" s="164" t="s">
        <v>6042</v>
      </c>
      <c r="H24" s="164" t="s">
        <v>6057</v>
      </c>
      <c r="I24" s="164" t="s">
        <v>6058</v>
      </c>
      <c r="J24" s="165" t="s">
        <v>6044</v>
      </c>
      <c r="K24" s="164" t="s">
        <v>6042</v>
      </c>
      <c r="L24" s="164" t="s">
        <v>6059</v>
      </c>
      <c r="M24" s="164" t="s">
        <v>6060</v>
      </c>
      <c r="N24" s="9">
        <v>22</v>
      </c>
      <c r="O24" s="9">
        <v>18</v>
      </c>
      <c r="P24" s="28">
        <v>818914</v>
      </c>
      <c r="Q24" s="9" t="s">
        <v>6047</v>
      </c>
      <c r="R24" s="28">
        <v>10</v>
      </c>
      <c r="S24" s="28">
        <v>95</v>
      </c>
      <c r="T24" s="35">
        <v>44968</v>
      </c>
      <c r="U24" s="9" t="s">
        <v>6047</v>
      </c>
      <c r="V24" s="9" t="s">
        <v>2773</v>
      </c>
      <c r="W24" s="28">
        <v>809914</v>
      </c>
      <c r="X24" s="9" t="s">
        <v>2773</v>
      </c>
      <c r="Y24" s="28">
        <v>614175</v>
      </c>
      <c r="Z24" s="10" t="s">
        <v>107</v>
      </c>
      <c r="AA24" s="9" t="s">
        <v>4857</v>
      </c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/>
      <c r="AO24" s="261"/>
      <c r="AP24" s="261"/>
      <c r="AQ24" s="261"/>
      <c r="AR24" s="261"/>
      <c r="AS24" s="261"/>
      <c r="AT24" s="261"/>
      <c r="AU24" s="261"/>
      <c r="AV24" s="261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  <c r="BL24" s="261"/>
      <c r="BM24" s="261"/>
      <c r="BN24" s="261"/>
      <c r="BO24" s="261"/>
      <c r="BP24" s="261"/>
      <c r="BQ24" s="261"/>
      <c r="BR24" s="261"/>
      <c r="BS24" s="261"/>
      <c r="BT24" s="261"/>
      <c r="BU24" s="261"/>
      <c r="BV24" s="261"/>
      <c r="BW24" s="261"/>
      <c r="BX24" s="261"/>
      <c r="BY24" s="261"/>
      <c r="BZ24" s="261"/>
      <c r="CA24" s="261"/>
      <c r="CB24" s="261"/>
      <c r="CC24" s="261"/>
      <c r="CD24" s="261"/>
      <c r="CE24" s="261"/>
      <c r="CF24" s="261"/>
      <c r="CG24" s="261"/>
      <c r="CH24" s="261"/>
      <c r="CI24" s="261"/>
      <c r="CJ24" s="261"/>
      <c r="CK24" s="261"/>
      <c r="CL24" s="261"/>
      <c r="CM24" s="261"/>
      <c r="CN24" s="261"/>
      <c r="CO24" s="261"/>
      <c r="CP24" s="261"/>
      <c r="CQ24" s="261"/>
      <c r="CR24" s="261"/>
      <c r="CS24" s="261"/>
      <c r="CT24" s="261"/>
      <c r="CU24" s="261"/>
      <c r="CV24" s="261"/>
      <c r="CW24" s="261"/>
      <c r="CX24" s="261"/>
      <c r="CY24" s="261"/>
      <c r="CZ24" s="261"/>
      <c r="DA24" s="261"/>
      <c r="DB24" s="261"/>
      <c r="DC24" s="261"/>
      <c r="DD24" s="261"/>
      <c r="DE24" s="261"/>
      <c r="DF24" s="261"/>
      <c r="DG24" s="261"/>
      <c r="DH24" s="261"/>
      <c r="DI24" s="261"/>
      <c r="DJ24" s="261"/>
      <c r="DK24" s="261"/>
      <c r="DL24" s="261"/>
      <c r="DM24" s="261"/>
      <c r="DN24" s="261"/>
      <c r="DO24" s="261"/>
      <c r="DP24" s="261"/>
      <c r="DQ24" s="261"/>
      <c r="DR24" s="261"/>
      <c r="DS24" s="261"/>
      <c r="DT24" s="261"/>
      <c r="DU24" s="261"/>
      <c r="DV24" s="261"/>
      <c r="DW24" s="261"/>
    </row>
    <row r="25" spans="1:127" s="4" customFormat="1" ht="80.099999999999994" customHeight="1" x14ac:dyDescent="0.25">
      <c r="A25" s="28">
        <f t="shared" si="2"/>
        <v>21</v>
      </c>
      <c r="B25" s="9">
        <v>5</v>
      </c>
      <c r="C25" s="9" t="s">
        <v>1518</v>
      </c>
      <c r="D25" s="10" t="s">
        <v>110</v>
      </c>
      <c r="E25" s="164" t="s">
        <v>111</v>
      </c>
      <c r="F25" s="164" t="s">
        <v>2378</v>
      </c>
      <c r="G25" s="164" t="s">
        <v>6061</v>
      </c>
      <c r="H25" s="164" t="s">
        <v>6062</v>
      </c>
      <c r="I25" s="164" t="s">
        <v>6063</v>
      </c>
      <c r="J25" s="165" t="s">
        <v>6064</v>
      </c>
      <c r="K25" s="164" t="s">
        <v>2378</v>
      </c>
      <c r="L25" s="164" t="s">
        <v>6065</v>
      </c>
      <c r="M25" s="164" t="s">
        <v>6066</v>
      </c>
      <c r="N25" s="9">
        <v>15</v>
      </c>
      <c r="O25" s="9">
        <v>13</v>
      </c>
      <c r="P25" s="28">
        <v>818914</v>
      </c>
      <c r="Q25" s="9" t="s">
        <v>6047</v>
      </c>
      <c r="R25" s="28">
        <v>10</v>
      </c>
      <c r="S25" s="28">
        <v>94</v>
      </c>
      <c r="T25" s="35">
        <v>44968</v>
      </c>
      <c r="U25" s="9" t="s">
        <v>6047</v>
      </c>
      <c r="V25" s="9" t="s">
        <v>2773</v>
      </c>
      <c r="W25" s="28">
        <v>804858</v>
      </c>
      <c r="X25" s="9" t="s">
        <v>2773</v>
      </c>
      <c r="Y25" s="28">
        <v>614175</v>
      </c>
      <c r="Z25" s="10" t="s">
        <v>107</v>
      </c>
      <c r="AA25" s="9" t="s">
        <v>4857</v>
      </c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/>
      <c r="AO25" s="261"/>
      <c r="AP25" s="261"/>
      <c r="AQ25" s="261"/>
      <c r="AR25" s="261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261"/>
      <c r="BK25" s="261"/>
      <c r="BL25" s="261"/>
      <c r="BM25" s="261"/>
      <c r="BN25" s="261"/>
      <c r="BO25" s="261"/>
      <c r="BP25" s="261"/>
      <c r="BQ25" s="261"/>
      <c r="BR25" s="261"/>
      <c r="BS25" s="261"/>
      <c r="BT25" s="261"/>
      <c r="BU25" s="261"/>
      <c r="BV25" s="261"/>
      <c r="BW25" s="261"/>
      <c r="BX25" s="261"/>
      <c r="BY25" s="261"/>
      <c r="BZ25" s="261"/>
      <c r="CA25" s="261"/>
      <c r="CB25" s="261"/>
      <c r="CC25" s="261"/>
      <c r="CD25" s="261"/>
      <c r="CE25" s="261"/>
      <c r="CF25" s="261"/>
      <c r="CG25" s="261"/>
      <c r="CH25" s="261"/>
      <c r="CI25" s="261"/>
      <c r="CJ25" s="261"/>
      <c r="CK25" s="261"/>
      <c r="CL25" s="261"/>
      <c r="CM25" s="261"/>
      <c r="CN25" s="261"/>
      <c r="CO25" s="261"/>
      <c r="CP25" s="261"/>
      <c r="CQ25" s="261"/>
      <c r="CR25" s="261"/>
      <c r="CS25" s="261"/>
      <c r="CT25" s="261"/>
      <c r="CU25" s="261"/>
      <c r="CV25" s="261"/>
      <c r="CW25" s="261"/>
      <c r="CX25" s="261"/>
      <c r="CY25" s="261"/>
      <c r="CZ25" s="261"/>
      <c r="DA25" s="261"/>
      <c r="DB25" s="261"/>
      <c r="DC25" s="261"/>
      <c r="DD25" s="261"/>
      <c r="DE25" s="261"/>
      <c r="DF25" s="261"/>
      <c r="DG25" s="261"/>
      <c r="DH25" s="261"/>
      <c r="DI25" s="261"/>
      <c r="DJ25" s="261"/>
      <c r="DK25" s="261"/>
      <c r="DL25" s="261"/>
      <c r="DM25" s="261"/>
      <c r="DN25" s="261"/>
      <c r="DO25" s="261"/>
      <c r="DP25" s="261"/>
      <c r="DQ25" s="261"/>
      <c r="DR25" s="261"/>
      <c r="DS25" s="261"/>
      <c r="DT25" s="261"/>
      <c r="DU25" s="261"/>
      <c r="DV25" s="261"/>
      <c r="DW25" s="261"/>
    </row>
    <row r="26" spans="1:127" s="4" customFormat="1" ht="80.099999999999994" customHeight="1" x14ac:dyDescent="0.25">
      <c r="A26" s="28">
        <f t="shared" si="2"/>
        <v>22</v>
      </c>
      <c r="B26" s="9">
        <v>6</v>
      </c>
      <c r="C26" s="9" t="s">
        <v>1518</v>
      </c>
      <c r="D26" s="10" t="s">
        <v>110</v>
      </c>
      <c r="E26" s="164" t="s">
        <v>111</v>
      </c>
      <c r="F26" s="164" t="s">
        <v>2378</v>
      </c>
      <c r="G26" s="164" t="s">
        <v>6061</v>
      </c>
      <c r="H26" s="164" t="s">
        <v>2883</v>
      </c>
      <c r="I26" s="164" t="s">
        <v>6067</v>
      </c>
      <c r="J26" s="165" t="s">
        <v>6068</v>
      </c>
      <c r="K26" s="164" t="s">
        <v>2378</v>
      </c>
      <c r="L26" s="164" t="s">
        <v>6069</v>
      </c>
      <c r="M26" s="164" t="s">
        <v>6070</v>
      </c>
      <c r="N26" s="9">
        <v>18</v>
      </c>
      <c r="O26" s="9">
        <v>17</v>
      </c>
      <c r="P26" s="28">
        <v>818914</v>
      </c>
      <c r="Q26" s="9" t="s">
        <v>6047</v>
      </c>
      <c r="R26" s="28">
        <v>10</v>
      </c>
      <c r="S26" s="28">
        <v>93</v>
      </c>
      <c r="T26" s="35">
        <v>44968</v>
      </c>
      <c r="U26" s="9" t="s">
        <v>6047</v>
      </c>
      <c r="V26" s="9" t="s">
        <v>2773</v>
      </c>
      <c r="W26" s="28">
        <v>799802</v>
      </c>
      <c r="X26" s="9" t="s">
        <v>2773</v>
      </c>
      <c r="Y26" s="28">
        <v>614175</v>
      </c>
      <c r="Z26" s="10" t="s">
        <v>107</v>
      </c>
      <c r="AA26" s="9" t="s">
        <v>4857</v>
      </c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/>
      <c r="AO26" s="261"/>
      <c r="AP26" s="261"/>
      <c r="AQ26" s="261"/>
      <c r="AR26" s="261"/>
      <c r="AS26" s="261"/>
      <c r="AT26" s="261"/>
      <c r="AU26" s="261"/>
      <c r="AV26" s="261"/>
      <c r="AW26" s="261"/>
      <c r="AX26" s="261"/>
      <c r="AY26" s="261"/>
      <c r="AZ26" s="261"/>
      <c r="BA26" s="261"/>
      <c r="BB26" s="261"/>
      <c r="BC26" s="261"/>
      <c r="BD26" s="261"/>
      <c r="BE26" s="261"/>
      <c r="BF26" s="261"/>
      <c r="BG26" s="261"/>
      <c r="BH26" s="261"/>
      <c r="BI26" s="261"/>
      <c r="BJ26" s="261"/>
      <c r="BK26" s="261"/>
      <c r="BL26" s="261"/>
      <c r="BM26" s="261"/>
      <c r="BN26" s="261"/>
      <c r="BO26" s="261"/>
      <c r="BP26" s="261"/>
      <c r="BQ26" s="261"/>
      <c r="BR26" s="261"/>
      <c r="BS26" s="261"/>
      <c r="BT26" s="261"/>
      <c r="BU26" s="261"/>
      <c r="BV26" s="261"/>
      <c r="BW26" s="261"/>
      <c r="BX26" s="261"/>
      <c r="BY26" s="261"/>
      <c r="BZ26" s="261"/>
      <c r="CA26" s="261"/>
      <c r="CB26" s="261"/>
      <c r="CC26" s="261"/>
      <c r="CD26" s="261"/>
      <c r="CE26" s="261"/>
      <c r="CF26" s="261"/>
      <c r="CG26" s="261"/>
      <c r="CH26" s="261"/>
      <c r="CI26" s="261"/>
      <c r="CJ26" s="261"/>
      <c r="CK26" s="261"/>
      <c r="CL26" s="261"/>
      <c r="CM26" s="261"/>
      <c r="CN26" s="261"/>
      <c r="CO26" s="261"/>
      <c r="CP26" s="261"/>
      <c r="CQ26" s="261"/>
      <c r="CR26" s="261"/>
      <c r="CS26" s="261"/>
      <c r="CT26" s="261"/>
      <c r="CU26" s="261"/>
      <c r="CV26" s="261"/>
      <c r="CW26" s="261"/>
      <c r="CX26" s="261"/>
      <c r="CY26" s="261"/>
      <c r="CZ26" s="261"/>
      <c r="DA26" s="261"/>
      <c r="DB26" s="261"/>
      <c r="DC26" s="261"/>
      <c r="DD26" s="261"/>
      <c r="DE26" s="261"/>
      <c r="DF26" s="261"/>
      <c r="DG26" s="261"/>
      <c r="DH26" s="261"/>
      <c r="DI26" s="261"/>
      <c r="DJ26" s="261"/>
      <c r="DK26" s="261"/>
      <c r="DL26" s="261"/>
      <c r="DM26" s="261"/>
      <c r="DN26" s="261"/>
      <c r="DO26" s="261"/>
      <c r="DP26" s="261"/>
      <c r="DQ26" s="261"/>
      <c r="DR26" s="261"/>
      <c r="DS26" s="261"/>
      <c r="DT26" s="261"/>
      <c r="DU26" s="261"/>
      <c r="DV26" s="261"/>
      <c r="DW26" s="261"/>
    </row>
    <row r="27" spans="1:127" s="4" customFormat="1" ht="80.099999999999994" customHeight="1" x14ac:dyDescent="0.25">
      <c r="A27" s="28">
        <f t="shared" si="2"/>
        <v>23</v>
      </c>
      <c r="B27" s="9">
        <v>7</v>
      </c>
      <c r="C27" s="9" t="s">
        <v>1518</v>
      </c>
      <c r="D27" s="10" t="s">
        <v>110</v>
      </c>
      <c r="E27" s="164" t="s">
        <v>111</v>
      </c>
      <c r="F27" s="164" t="s">
        <v>123</v>
      </c>
      <c r="G27" s="164" t="s">
        <v>6071</v>
      </c>
      <c r="H27" s="164" t="s">
        <v>6072</v>
      </c>
      <c r="I27" s="164" t="s">
        <v>1809</v>
      </c>
      <c r="J27" s="165" t="s">
        <v>6073</v>
      </c>
      <c r="K27" s="164" t="s">
        <v>123</v>
      </c>
      <c r="L27" s="164" t="s">
        <v>6074</v>
      </c>
      <c r="M27" s="164" t="s">
        <v>6075</v>
      </c>
      <c r="N27" s="9">
        <v>23</v>
      </c>
      <c r="O27" s="9">
        <v>19</v>
      </c>
      <c r="P27" s="28">
        <v>818914</v>
      </c>
      <c r="Q27" s="9" t="s">
        <v>6047</v>
      </c>
      <c r="R27" s="28">
        <v>10</v>
      </c>
      <c r="S27" s="28">
        <v>92</v>
      </c>
      <c r="T27" s="35">
        <v>44968</v>
      </c>
      <c r="U27" s="9" t="s">
        <v>6047</v>
      </c>
      <c r="V27" s="9" t="s">
        <v>2773</v>
      </c>
      <c r="W27" s="28">
        <v>799802</v>
      </c>
      <c r="X27" s="9" t="s">
        <v>2773</v>
      </c>
      <c r="Y27" s="28">
        <v>614175</v>
      </c>
      <c r="Z27" s="10" t="s">
        <v>107</v>
      </c>
      <c r="AA27" s="9" t="s">
        <v>4857</v>
      </c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/>
      <c r="AO27" s="261"/>
      <c r="AP27" s="261"/>
      <c r="AQ27" s="261"/>
      <c r="AR27" s="261"/>
      <c r="AS27" s="261"/>
      <c r="AT27" s="261"/>
      <c r="AU27" s="261"/>
      <c r="AV27" s="261"/>
      <c r="AW27" s="261"/>
      <c r="AX27" s="261"/>
      <c r="AY27" s="261"/>
      <c r="AZ27" s="261"/>
      <c r="BA27" s="261"/>
      <c r="BB27" s="261"/>
      <c r="BC27" s="261"/>
      <c r="BD27" s="261"/>
      <c r="BE27" s="261"/>
      <c r="BF27" s="261"/>
      <c r="BG27" s="261"/>
      <c r="BH27" s="261"/>
      <c r="BI27" s="261"/>
      <c r="BJ27" s="261"/>
      <c r="BK27" s="261"/>
      <c r="BL27" s="261"/>
      <c r="BM27" s="261"/>
      <c r="BN27" s="261"/>
      <c r="BO27" s="261"/>
      <c r="BP27" s="261"/>
      <c r="BQ27" s="261"/>
      <c r="BR27" s="261"/>
      <c r="BS27" s="261"/>
      <c r="BT27" s="261"/>
      <c r="BU27" s="261"/>
      <c r="BV27" s="261"/>
      <c r="BW27" s="261"/>
      <c r="BX27" s="261"/>
      <c r="BY27" s="261"/>
      <c r="BZ27" s="261"/>
      <c r="CA27" s="261"/>
      <c r="CB27" s="261"/>
      <c r="CC27" s="261"/>
      <c r="CD27" s="261"/>
      <c r="CE27" s="261"/>
      <c r="CF27" s="261"/>
      <c r="CG27" s="261"/>
      <c r="CH27" s="261"/>
      <c r="CI27" s="261"/>
      <c r="CJ27" s="261"/>
      <c r="CK27" s="261"/>
      <c r="CL27" s="261"/>
      <c r="CM27" s="261"/>
      <c r="CN27" s="261"/>
      <c r="CO27" s="261"/>
      <c r="CP27" s="261"/>
      <c r="CQ27" s="261"/>
      <c r="CR27" s="261"/>
      <c r="CS27" s="261"/>
      <c r="CT27" s="261"/>
      <c r="CU27" s="261"/>
      <c r="CV27" s="261"/>
      <c r="CW27" s="261"/>
      <c r="CX27" s="261"/>
      <c r="CY27" s="261"/>
      <c r="CZ27" s="261"/>
      <c r="DA27" s="261"/>
      <c r="DB27" s="261"/>
      <c r="DC27" s="261"/>
      <c r="DD27" s="261"/>
      <c r="DE27" s="261"/>
      <c r="DF27" s="261"/>
      <c r="DG27" s="261"/>
      <c r="DH27" s="261"/>
      <c r="DI27" s="261"/>
      <c r="DJ27" s="261"/>
      <c r="DK27" s="261"/>
      <c r="DL27" s="261"/>
      <c r="DM27" s="261"/>
      <c r="DN27" s="261"/>
      <c r="DO27" s="261"/>
      <c r="DP27" s="261"/>
      <c r="DQ27" s="261"/>
      <c r="DR27" s="261"/>
      <c r="DS27" s="261"/>
      <c r="DT27" s="261"/>
      <c r="DU27" s="261"/>
      <c r="DV27" s="261"/>
      <c r="DW27" s="261"/>
    </row>
    <row r="28" spans="1:127" s="4" customFormat="1" ht="80.099999999999994" customHeight="1" x14ac:dyDescent="0.25">
      <c r="A28" s="28">
        <f t="shared" si="2"/>
        <v>24</v>
      </c>
      <c r="B28" s="9">
        <v>8</v>
      </c>
      <c r="C28" s="9" t="s">
        <v>1518</v>
      </c>
      <c r="D28" s="10" t="s">
        <v>110</v>
      </c>
      <c r="E28" s="164" t="s">
        <v>111</v>
      </c>
      <c r="F28" s="164" t="s">
        <v>148</v>
      </c>
      <c r="G28" s="164" t="s">
        <v>6076</v>
      </c>
      <c r="H28" s="164" t="s">
        <v>6077</v>
      </c>
      <c r="I28" s="164" t="s">
        <v>6078</v>
      </c>
      <c r="J28" s="165" t="s">
        <v>6079</v>
      </c>
      <c r="K28" s="164" t="s">
        <v>148</v>
      </c>
      <c r="L28" s="164" t="s">
        <v>6080</v>
      </c>
      <c r="M28" s="164" t="s">
        <v>6081</v>
      </c>
      <c r="N28" s="9">
        <v>25</v>
      </c>
      <c r="O28" s="9">
        <v>17</v>
      </c>
      <c r="P28" s="28">
        <v>818914</v>
      </c>
      <c r="Q28" s="9" t="s">
        <v>6047</v>
      </c>
      <c r="R28" s="28">
        <v>10</v>
      </c>
      <c r="S28" s="28">
        <v>95</v>
      </c>
      <c r="T28" s="35">
        <v>44968</v>
      </c>
      <c r="U28" s="9" t="s">
        <v>6047</v>
      </c>
      <c r="V28" s="9" t="s">
        <v>2773</v>
      </c>
      <c r="W28" s="28">
        <v>809914</v>
      </c>
      <c r="X28" s="9" t="s">
        <v>2773</v>
      </c>
      <c r="Y28" s="28">
        <v>614175</v>
      </c>
      <c r="Z28" s="10" t="s">
        <v>107</v>
      </c>
      <c r="AA28" s="9" t="s">
        <v>4857</v>
      </c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/>
      <c r="AO28" s="261"/>
      <c r="AP28" s="261"/>
      <c r="AQ28" s="261"/>
      <c r="AR28" s="261"/>
      <c r="AS28" s="261"/>
      <c r="AT28" s="261"/>
      <c r="AU28" s="261"/>
      <c r="AV28" s="261"/>
      <c r="AW28" s="261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  <c r="BL28" s="261"/>
      <c r="BM28" s="261"/>
      <c r="BN28" s="261"/>
      <c r="BO28" s="261"/>
      <c r="BP28" s="261"/>
      <c r="BQ28" s="261"/>
      <c r="BR28" s="261"/>
      <c r="BS28" s="261"/>
      <c r="BT28" s="261"/>
      <c r="BU28" s="261"/>
      <c r="BV28" s="261"/>
      <c r="BW28" s="261"/>
      <c r="BX28" s="261"/>
      <c r="BY28" s="261"/>
      <c r="BZ28" s="261"/>
      <c r="CA28" s="261"/>
      <c r="CB28" s="261"/>
      <c r="CC28" s="261"/>
      <c r="CD28" s="261"/>
      <c r="CE28" s="261"/>
      <c r="CF28" s="261"/>
      <c r="CG28" s="261"/>
      <c r="CH28" s="261"/>
      <c r="CI28" s="261"/>
      <c r="CJ28" s="261"/>
      <c r="CK28" s="261"/>
      <c r="CL28" s="261"/>
      <c r="CM28" s="261"/>
      <c r="CN28" s="261"/>
      <c r="CO28" s="261"/>
      <c r="CP28" s="261"/>
      <c r="CQ28" s="261"/>
      <c r="CR28" s="261"/>
      <c r="CS28" s="261"/>
      <c r="CT28" s="261"/>
      <c r="CU28" s="261"/>
      <c r="CV28" s="261"/>
      <c r="CW28" s="261"/>
      <c r="CX28" s="261"/>
      <c r="CY28" s="261"/>
      <c r="CZ28" s="261"/>
      <c r="DA28" s="261"/>
      <c r="DB28" s="261"/>
      <c r="DC28" s="261"/>
      <c r="DD28" s="261"/>
      <c r="DE28" s="261"/>
      <c r="DF28" s="261"/>
      <c r="DG28" s="261"/>
      <c r="DH28" s="261"/>
      <c r="DI28" s="261"/>
      <c r="DJ28" s="261"/>
      <c r="DK28" s="261"/>
      <c r="DL28" s="261"/>
      <c r="DM28" s="261"/>
      <c r="DN28" s="261"/>
      <c r="DO28" s="261"/>
      <c r="DP28" s="261"/>
      <c r="DQ28" s="261"/>
      <c r="DR28" s="261"/>
      <c r="DS28" s="261"/>
      <c r="DT28" s="261"/>
      <c r="DU28" s="261"/>
      <c r="DV28" s="261"/>
      <c r="DW28" s="261"/>
    </row>
    <row r="29" spans="1:127" s="4" customFormat="1" ht="80.099999999999994" customHeight="1" x14ac:dyDescent="0.25">
      <c r="A29" s="28">
        <f t="shared" si="2"/>
        <v>25</v>
      </c>
      <c r="B29" s="9">
        <v>9</v>
      </c>
      <c r="C29" s="9" t="s">
        <v>1518</v>
      </c>
      <c r="D29" s="10" t="s">
        <v>110</v>
      </c>
      <c r="E29" s="164" t="s">
        <v>111</v>
      </c>
      <c r="F29" s="164" t="s">
        <v>2378</v>
      </c>
      <c r="G29" s="164" t="s">
        <v>6061</v>
      </c>
      <c r="H29" s="164" t="s">
        <v>6082</v>
      </c>
      <c r="I29" s="164" t="s">
        <v>6083</v>
      </c>
      <c r="J29" s="165" t="s">
        <v>6084</v>
      </c>
      <c r="K29" s="164" t="s">
        <v>2378</v>
      </c>
      <c r="L29" s="164" t="s">
        <v>6085</v>
      </c>
      <c r="M29" s="164" t="s">
        <v>6086</v>
      </c>
      <c r="N29" s="9">
        <v>19</v>
      </c>
      <c r="O29" s="9">
        <v>15</v>
      </c>
      <c r="P29" s="28">
        <v>818914</v>
      </c>
      <c r="Q29" s="9" t="s">
        <v>6047</v>
      </c>
      <c r="R29" s="28">
        <v>10</v>
      </c>
      <c r="S29" s="28">
        <v>94</v>
      </c>
      <c r="T29" s="35">
        <v>44968</v>
      </c>
      <c r="U29" s="9" t="s">
        <v>6047</v>
      </c>
      <c r="V29" s="9" t="s">
        <v>2773</v>
      </c>
      <c r="W29" s="28">
        <v>808802</v>
      </c>
      <c r="X29" s="9" t="s">
        <v>2773</v>
      </c>
      <c r="Y29" s="28">
        <v>614175</v>
      </c>
      <c r="Z29" s="10" t="s">
        <v>107</v>
      </c>
      <c r="AA29" s="9" t="s">
        <v>4857</v>
      </c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/>
      <c r="AO29" s="261"/>
      <c r="AP29" s="261"/>
      <c r="AQ29" s="261"/>
      <c r="AR29" s="261"/>
      <c r="AS29" s="261"/>
      <c r="AT29" s="261"/>
      <c r="AU29" s="261"/>
      <c r="AV29" s="261"/>
      <c r="AW29" s="261"/>
      <c r="AX29" s="261"/>
      <c r="AY29" s="261"/>
      <c r="AZ29" s="261"/>
      <c r="BA29" s="261"/>
      <c r="BB29" s="261"/>
      <c r="BC29" s="261"/>
      <c r="BD29" s="261"/>
      <c r="BE29" s="261"/>
      <c r="BF29" s="261"/>
      <c r="BG29" s="261"/>
      <c r="BH29" s="261"/>
      <c r="BI29" s="261"/>
      <c r="BJ29" s="261"/>
      <c r="BK29" s="261"/>
      <c r="BL29" s="261"/>
      <c r="BM29" s="261"/>
      <c r="BN29" s="261"/>
      <c r="BO29" s="261"/>
      <c r="BP29" s="261"/>
      <c r="BQ29" s="261"/>
      <c r="BR29" s="261"/>
      <c r="BS29" s="261"/>
      <c r="BT29" s="261"/>
      <c r="BU29" s="261"/>
      <c r="BV29" s="261"/>
      <c r="BW29" s="261"/>
      <c r="BX29" s="261"/>
      <c r="BY29" s="261"/>
      <c r="BZ29" s="261"/>
      <c r="CA29" s="261"/>
      <c r="CB29" s="261"/>
      <c r="CC29" s="261"/>
      <c r="CD29" s="261"/>
      <c r="CE29" s="261"/>
      <c r="CF29" s="261"/>
      <c r="CG29" s="261"/>
      <c r="CH29" s="261"/>
      <c r="CI29" s="261"/>
      <c r="CJ29" s="261"/>
      <c r="CK29" s="261"/>
      <c r="CL29" s="261"/>
      <c r="CM29" s="261"/>
      <c r="CN29" s="261"/>
      <c r="CO29" s="261"/>
      <c r="CP29" s="261"/>
      <c r="CQ29" s="261"/>
      <c r="CR29" s="261"/>
      <c r="CS29" s="261"/>
      <c r="CT29" s="261"/>
      <c r="CU29" s="261"/>
      <c r="CV29" s="261"/>
      <c r="CW29" s="261"/>
      <c r="CX29" s="261"/>
      <c r="CY29" s="261"/>
      <c r="CZ29" s="261"/>
      <c r="DA29" s="261"/>
      <c r="DB29" s="261"/>
      <c r="DC29" s="261"/>
      <c r="DD29" s="261"/>
      <c r="DE29" s="261"/>
      <c r="DF29" s="261"/>
      <c r="DG29" s="261"/>
      <c r="DH29" s="261"/>
      <c r="DI29" s="261"/>
      <c r="DJ29" s="261"/>
      <c r="DK29" s="261"/>
      <c r="DL29" s="261"/>
      <c r="DM29" s="261"/>
      <c r="DN29" s="261"/>
      <c r="DO29" s="261"/>
      <c r="DP29" s="261"/>
      <c r="DQ29" s="261"/>
      <c r="DR29" s="261"/>
      <c r="DS29" s="261"/>
      <c r="DT29" s="261"/>
      <c r="DU29" s="261"/>
      <c r="DV29" s="261"/>
      <c r="DW29" s="261"/>
    </row>
    <row r="30" spans="1:127" s="4" customFormat="1" ht="80.099999999999994" customHeight="1" x14ac:dyDescent="0.25">
      <c r="A30" s="28">
        <f t="shared" si="2"/>
        <v>26</v>
      </c>
      <c r="B30" s="9">
        <v>10</v>
      </c>
      <c r="C30" s="9" t="s">
        <v>1518</v>
      </c>
      <c r="D30" s="10" t="s">
        <v>110</v>
      </c>
      <c r="E30" s="164" t="s">
        <v>111</v>
      </c>
      <c r="F30" s="164" t="s">
        <v>6087</v>
      </c>
      <c r="G30" s="164" t="s">
        <v>110</v>
      </c>
      <c r="H30" s="164" t="s">
        <v>6088</v>
      </c>
      <c r="I30" s="164" t="s">
        <v>6089</v>
      </c>
      <c r="J30" s="165" t="s">
        <v>6090</v>
      </c>
      <c r="K30" s="164" t="s">
        <v>6087</v>
      </c>
      <c r="L30" s="164" t="s">
        <v>6091</v>
      </c>
      <c r="M30" s="164" t="s">
        <v>6092</v>
      </c>
      <c r="N30" s="9">
        <v>21</v>
      </c>
      <c r="O30" s="9">
        <v>19</v>
      </c>
      <c r="P30" s="28">
        <v>818914</v>
      </c>
      <c r="Q30" s="9" t="s">
        <v>6047</v>
      </c>
      <c r="R30" s="28">
        <v>10</v>
      </c>
      <c r="S30" s="28">
        <v>95</v>
      </c>
      <c r="T30" s="35">
        <v>44968</v>
      </c>
      <c r="U30" s="9" t="s">
        <v>6047</v>
      </c>
      <c r="V30" s="9" t="s">
        <v>2773</v>
      </c>
      <c r="W30" s="28">
        <v>809914</v>
      </c>
      <c r="X30" s="9" t="s">
        <v>2773</v>
      </c>
      <c r="Y30" s="28">
        <v>614175</v>
      </c>
      <c r="Z30" s="10" t="s">
        <v>107</v>
      </c>
      <c r="AA30" s="9" t="s">
        <v>4857</v>
      </c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/>
      <c r="AO30" s="261"/>
      <c r="AP30" s="261"/>
      <c r="AQ30" s="261"/>
      <c r="AR30" s="261"/>
      <c r="AS30" s="261"/>
      <c r="AT30" s="261"/>
      <c r="AU30" s="261"/>
      <c r="AV30" s="261"/>
      <c r="AW30" s="261"/>
      <c r="AX30" s="261"/>
      <c r="AY30" s="261"/>
      <c r="AZ30" s="261"/>
      <c r="BA30" s="261"/>
      <c r="BB30" s="261"/>
      <c r="BC30" s="261"/>
      <c r="BD30" s="261"/>
      <c r="BE30" s="261"/>
      <c r="BF30" s="261"/>
      <c r="BG30" s="261"/>
      <c r="BH30" s="261"/>
      <c r="BI30" s="261"/>
      <c r="BJ30" s="261"/>
      <c r="BK30" s="261"/>
      <c r="BL30" s="261"/>
      <c r="BM30" s="261"/>
      <c r="BN30" s="261"/>
      <c r="BO30" s="261"/>
      <c r="BP30" s="261"/>
      <c r="BQ30" s="261"/>
      <c r="BR30" s="261"/>
      <c r="BS30" s="261"/>
      <c r="BT30" s="261"/>
      <c r="BU30" s="261"/>
      <c r="BV30" s="261"/>
      <c r="BW30" s="261"/>
      <c r="BX30" s="261"/>
      <c r="BY30" s="261"/>
      <c r="BZ30" s="261"/>
      <c r="CA30" s="261"/>
      <c r="CB30" s="261"/>
      <c r="CC30" s="261"/>
      <c r="CD30" s="261"/>
      <c r="CE30" s="261"/>
      <c r="CF30" s="261"/>
      <c r="CG30" s="261"/>
      <c r="CH30" s="261"/>
      <c r="CI30" s="261"/>
      <c r="CJ30" s="261"/>
      <c r="CK30" s="261"/>
      <c r="CL30" s="261"/>
      <c r="CM30" s="261"/>
      <c r="CN30" s="261"/>
      <c r="CO30" s="261"/>
      <c r="CP30" s="261"/>
      <c r="CQ30" s="261"/>
      <c r="CR30" s="261"/>
      <c r="CS30" s="261"/>
      <c r="CT30" s="261"/>
      <c r="CU30" s="261"/>
      <c r="CV30" s="261"/>
      <c r="CW30" s="261"/>
      <c r="CX30" s="261"/>
      <c r="CY30" s="261"/>
      <c r="CZ30" s="261"/>
      <c r="DA30" s="261"/>
      <c r="DB30" s="261"/>
      <c r="DC30" s="261"/>
      <c r="DD30" s="261"/>
      <c r="DE30" s="261"/>
      <c r="DF30" s="261"/>
      <c r="DG30" s="261"/>
      <c r="DH30" s="261"/>
      <c r="DI30" s="261"/>
      <c r="DJ30" s="261"/>
      <c r="DK30" s="261"/>
      <c r="DL30" s="261"/>
      <c r="DM30" s="261"/>
      <c r="DN30" s="261"/>
      <c r="DO30" s="261"/>
      <c r="DP30" s="261"/>
      <c r="DQ30" s="261"/>
      <c r="DR30" s="261"/>
      <c r="DS30" s="261"/>
      <c r="DT30" s="261"/>
      <c r="DU30" s="261"/>
      <c r="DV30" s="261"/>
      <c r="DW30" s="261"/>
    </row>
    <row r="31" spans="1:127" s="4" customFormat="1" ht="80.099999999999994" customHeight="1" x14ac:dyDescent="0.25">
      <c r="A31" s="28">
        <f t="shared" si="2"/>
        <v>27</v>
      </c>
      <c r="B31" s="9">
        <v>11</v>
      </c>
      <c r="C31" s="9" t="s">
        <v>1518</v>
      </c>
      <c r="D31" s="10" t="s">
        <v>110</v>
      </c>
      <c r="E31" s="164" t="s">
        <v>111</v>
      </c>
      <c r="F31" s="164" t="s">
        <v>6093</v>
      </c>
      <c r="G31" s="164" t="s">
        <v>6094</v>
      </c>
      <c r="H31" s="164" t="s">
        <v>5597</v>
      </c>
      <c r="I31" s="164" t="s">
        <v>6095</v>
      </c>
      <c r="J31" s="165" t="s">
        <v>6096</v>
      </c>
      <c r="K31" s="164" t="s">
        <v>6093</v>
      </c>
      <c r="L31" s="164" t="s">
        <v>6097</v>
      </c>
      <c r="M31" s="164" t="s">
        <v>6098</v>
      </c>
      <c r="N31" s="9">
        <v>23</v>
      </c>
      <c r="O31" s="9">
        <v>17</v>
      </c>
      <c r="P31" s="28">
        <v>818914</v>
      </c>
      <c r="Q31" s="9" t="s">
        <v>6047</v>
      </c>
      <c r="R31" s="28">
        <v>10</v>
      </c>
      <c r="S31" s="28">
        <v>94</v>
      </c>
      <c r="T31" s="35">
        <v>44968</v>
      </c>
      <c r="U31" s="9" t="s">
        <v>6047</v>
      </c>
      <c r="V31" s="9" t="s">
        <v>2773</v>
      </c>
      <c r="W31" s="28">
        <v>799802</v>
      </c>
      <c r="X31" s="9" t="s">
        <v>2773</v>
      </c>
      <c r="Y31" s="28">
        <v>614175</v>
      </c>
      <c r="Z31" s="10" t="s">
        <v>107</v>
      </c>
      <c r="AA31" s="9" t="s">
        <v>4857</v>
      </c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/>
      <c r="AO31" s="261"/>
      <c r="AP31" s="261"/>
      <c r="AQ31" s="261"/>
      <c r="AR31" s="261"/>
      <c r="AS31" s="261"/>
      <c r="AT31" s="261"/>
      <c r="AU31" s="261"/>
      <c r="AV31" s="261"/>
      <c r="AW31" s="261"/>
      <c r="AX31" s="261"/>
      <c r="AY31" s="261"/>
      <c r="AZ31" s="261"/>
      <c r="BA31" s="261"/>
      <c r="BB31" s="261"/>
      <c r="BC31" s="261"/>
      <c r="BD31" s="261"/>
      <c r="BE31" s="261"/>
      <c r="BF31" s="261"/>
      <c r="BG31" s="261"/>
      <c r="BH31" s="261"/>
      <c r="BI31" s="261"/>
      <c r="BJ31" s="261"/>
      <c r="BK31" s="261"/>
      <c r="BL31" s="261"/>
      <c r="BM31" s="261"/>
      <c r="BN31" s="261"/>
      <c r="BO31" s="261"/>
      <c r="BP31" s="261"/>
      <c r="BQ31" s="261"/>
      <c r="BR31" s="261"/>
      <c r="BS31" s="261"/>
      <c r="BT31" s="261"/>
      <c r="BU31" s="261"/>
      <c r="BV31" s="261"/>
      <c r="BW31" s="261"/>
      <c r="BX31" s="261"/>
      <c r="BY31" s="261"/>
      <c r="BZ31" s="261"/>
      <c r="CA31" s="261"/>
      <c r="CB31" s="261"/>
      <c r="CC31" s="261"/>
      <c r="CD31" s="261"/>
      <c r="CE31" s="261"/>
      <c r="CF31" s="261"/>
      <c r="CG31" s="261"/>
      <c r="CH31" s="261"/>
      <c r="CI31" s="261"/>
      <c r="CJ31" s="261"/>
      <c r="CK31" s="261"/>
      <c r="CL31" s="261"/>
      <c r="CM31" s="261"/>
      <c r="CN31" s="261"/>
      <c r="CO31" s="261"/>
      <c r="CP31" s="261"/>
      <c r="CQ31" s="261"/>
      <c r="CR31" s="261"/>
      <c r="CS31" s="261"/>
      <c r="CT31" s="261"/>
      <c r="CU31" s="261"/>
      <c r="CV31" s="261"/>
      <c r="CW31" s="261"/>
      <c r="CX31" s="261"/>
      <c r="CY31" s="261"/>
      <c r="CZ31" s="261"/>
      <c r="DA31" s="261"/>
      <c r="DB31" s="261"/>
      <c r="DC31" s="261"/>
      <c r="DD31" s="261"/>
      <c r="DE31" s="261"/>
      <c r="DF31" s="261"/>
      <c r="DG31" s="261"/>
      <c r="DH31" s="261"/>
      <c r="DI31" s="261"/>
      <c r="DJ31" s="261"/>
      <c r="DK31" s="261"/>
      <c r="DL31" s="261"/>
      <c r="DM31" s="261"/>
      <c r="DN31" s="261"/>
      <c r="DO31" s="261"/>
      <c r="DP31" s="261"/>
      <c r="DQ31" s="261"/>
      <c r="DR31" s="261"/>
      <c r="DS31" s="261"/>
      <c r="DT31" s="261"/>
      <c r="DU31" s="261"/>
      <c r="DV31" s="261"/>
      <c r="DW31" s="261"/>
    </row>
    <row r="32" spans="1:127" s="4" customFormat="1" ht="80.099999999999994" customHeight="1" x14ac:dyDescent="0.25">
      <c r="A32" s="28">
        <f t="shared" si="2"/>
        <v>28</v>
      </c>
      <c r="B32" s="9">
        <v>12</v>
      </c>
      <c r="C32" s="9" t="s">
        <v>1518</v>
      </c>
      <c r="D32" s="10" t="s">
        <v>110</v>
      </c>
      <c r="E32" s="164" t="s">
        <v>111</v>
      </c>
      <c r="F32" s="164" t="s">
        <v>6099</v>
      </c>
      <c r="G32" s="164" t="s">
        <v>6076</v>
      </c>
      <c r="H32" s="164" t="s">
        <v>6100</v>
      </c>
      <c r="I32" s="164" t="s">
        <v>6101</v>
      </c>
      <c r="J32" s="165" t="s">
        <v>6102</v>
      </c>
      <c r="K32" s="164" t="s">
        <v>6099</v>
      </c>
      <c r="L32" s="164" t="s">
        <v>6103</v>
      </c>
      <c r="M32" s="164" t="s">
        <v>6104</v>
      </c>
      <c r="N32" s="9">
        <v>26</v>
      </c>
      <c r="O32" s="9">
        <v>22</v>
      </c>
      <c r="P32" s="28">
        <v>818914</v>
      </c>
      <c r="Q32" s="9" t="s">
        <v>6047</v>
      </c>
      <c r="R32" s="28">
        <v>10</v>
      </c>
      <c r="S32" s="28">
        <v>94</v>
      </c>
      <c r="T32" s="35">
        <v>44968</v>
      </c>
      <c r="U32" s="9" t="s">
        <v>6047</v>
      </c>
      <c r="V32" s="9" t="s">
        <v>2773</v>
      </c>
      <c r="W32" s="28">
        <v>799802</v>
      </c>
      <c r="X32" s="9" t="s">
        <v>2773</v>
      </c>
      <c r="Y32" s="28">
        <v>614175</v>
      </c>
      <c r="Z32" s="10" t="s">
        <v>107</v>
      </c>
      <c r="AA32" s="9" t="s">
        <v>4857</v>
      </c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1"/>
      <c r="AY32" s="261"/>
      <c r="AZ32" s="261"/>
      <c r="BA32" s="261"/>
      <c r="BB32" s="261"/>
      <c r="BC32" s="261"/>
      <c r="BD32" s="261"/>
      <c r="BE32" s="261"/>
      <c r="BF32" s="261"/>
      <c r="BG32" s="261"/>
      <c r="BH32" s="261"/>
      <c r="BI32" s="261"/>
      <c r="BJ32" s="261"/>
      <c r="BK32" s="261"/>
      <c r="BL32" s="261"/>
      <c r="BM32" s="261"/>
      <c r="BN32" s="261"/>
      <c r="BO32" s="261"/>
      <c r="BP32" s="261"/>
      <c r="BQ32" s="261"/>
      <c r="BR32" s="261"/>
      <c r="BS32" s="261"/>
      <c r="BT32" s="261"/>
      <c r="BU32" s="261"/>
      <c r="BV32" s="261"/>
      <c r="BW32" s="261"/>
      <c r="BX32" s="261"/>
      <c r="BY32" s="261"/>
      <c r="BZ32" s="261"/>
      <c r="CA32" s="261"/>
      <c r="CB32" s="261"/>
      <c r="CC32" s="261"/>
      <c r="CD32" s="261"/>
      <c r="CE32" s="261"/>
      <c r="CF32" s="261"/>
      <c r="CG32" s="261"/>
      <c r="CH32" s="261"/>
      <c r="CI32" s="261"/>
      <c r="CJ32" s="261"/>
      <c r="CK32" s="261"/>
      <c r="CL32" s="261"/>
      <c r="CM32" s="261"/>
      <c r="CN32" s="261"/>
      <c r="CO32" s="261"/>
      <c r="CP32" s="261"/>
      <c r="CQ32" s="261"/>
      <c r="CR32" s="261"/>
      <c r="CS32" s="261"/>
      <c r="CT32" s="261"/>
      <c r="CU32" s="261"/>
      <c r="CV32" s="261"/>
      <c r="CW32" s="261"/>
      <c r="CX32" s="261"/>
      <c r="CY32" s="261"/>
      <c r="CZ32" s="261"/>
      <c r="DA32" s="261"/>
      <c r="DB32" s="261"/>
      <c r="DC32" s="261"/>
      <c r="DD32" s="261"/>
      <c r="DE32" s="261"/>
      <c r="DF32" s="261"/>
      <c r="DG32" s="261"/>
      <c r="DH32" s="261"/>
      <c r="DI32" s="261"/>
      <c r="DJ32" s="261"/>
      <c r="DK32" s="261"/>
      <c r="DL32" s="261"/>
      <c r="DM32" s="261"/>
      <c r="DN32" s="261"/>
      <c r="DO32" s="261"/>
      <c r="DP32" s="261"/>
      <c r="DQ32" s="261"/>
      <c r="DR32" s="261"/>
      <c r="DS32" s="261"/>
      <c r="DT32" s="261"/>
      <c r="DU32" s="261"/>
      <c r="DV32" s="261"/>
      <c r="DW32" s="261"/>
    </row>
    <row r="33" spans="1:146" s="4" customFormat="1" ht="80.099999999999994" customHeight="1" x14ac:dyDescent="0.25">
      <c r="A33" s="28">
        <f t="shared" si="2"/>
        <v>29</v>
      </c>
      <c r="B33" s="9">
        <v>13</v>
      </c>
      <c r="C33" s="9" t="s">
        <v>1518</v>
      </c>
      <c r="D33" s="10" t="s">
        <v>110</v>
      </c>
      <c r="E33" s="164" t="s">
        <v>111</v>
      </c>
      <c r="F33" s="164" t="s">
        <v>6042</v>
      </c>
      <c r="G33" s="164" t="s">
        <v>6042</v>
      </c>
      <c r="H33" s="164" t="s">
        <v>6105</v>
      </c>
      <c r="I33" s="164" t="s">
        <v>6106</v>
      </c>
      <c r="J33" s="165" t="s">
        <v>6107</v>
      </c>
      <c r="K33" s="164" t="s">
        <v>6042</v>
      </c>
      <c r="L33" s="164" t="s">
        <v>6108</v>
      </c>
      <c r="M33" s="164" t="s">
        <v>6109</v>
      </c>
      <c r="N33" s="9">
        <v>29</v>
      </c>
      <c r="O33" s="9">
        <v>24</v>
      </c>
      <c r="P33" s="28">
        <v>818914</v>
      </c>
      <c r="Q33" s="9" t="s">
        <v>6047</v>
      </c>
      <c r="R33" s="28">
        <v>10</v>
      </c>
      <c r="S33" s="28">
        <v>95</v>
      </c>
      <c r="T33" s="35">
        <v>44968</v>
      </c>
      <c r="U33" s="9" t="s">
        <v>6047</v>
      </c>
      <c r="V33" s="9" t="s">
        <v>2773</v>
      </c>
      <c r="W33" s="28">
        <v>809914</v>
      </c>
      <c r="X33" s="9" t="s">
        <v>2773</v>
      </c>
      <c r="Y33" s="28">
        <v>614175</v>
      </c>
      <c r="Z33" s="10" t="s">
        <v>107</v>
      </c>
      <c r="AA33" s="9" t="s">
        <v>4857</v>
      </c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/>
      <c r="AO33" s="261"/>
      <c r="AP33" s="261"/>
      <c r="AQ33" s="261"/>
      <c r="AR33" s="261"/>
      <c r="AS33" s="261"/>
      <c r="AT33" s="261"/>
      <c r="AU33" s="261"/>
      <c r="AV33" s="261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  <c r="BQ33" s="261"/>
      <c r="BR33" s="261"/>
      <c r="BS33" s="261"/>
      <c r="BT33" s="261"/>
      <c r="BU33" s="261"/>
      <c r="BV33" s="261"/>
      <c r="BW33" s="261"/>
      <c r="BX33" s="261"/>
      <c r="BY33" s="261"/>
      <c r="BZ33" s="261"/>
      <c r="CA33" s="261"/>
      <c r="CB33" s="261"/>
      <c r="CC33" s="261"/>
      <c r="CD33" s="261"/>
      <c r="CE33" s="261"/>
      <c r="CF33" s="261"/>
      <c r="CG33" s="261"/>
      <c r="CH33" s="261"/>
      <c r="CI33" s="261"/>
      <c r="CJ33" s="261"/>
      <c r="CK33" s="261"/>
      <c r="CL33" s="261"/>
      <c r="CM33" s="261"/>
      <c r="CN33" s="261"/>
      <c r="CO33" s="261"/>
      <c r="CP33" s="261"/>
      <c r="CQ33" s="261"/>
      <c r="CR33" s="261"/>
      <c r="CS33" s="261"/>
      <c r="CT33" s="261"/>
      <c r="CU33" s="261"/>
      <c r="CV33" s="261"/>
      <c r="CW33" s="261"/>
      <c r="CX33" s="261"/>
      <c r="CY33" s="261"/>
      <c r="CZ33" s="261"/>
      <c r="DA33" s="261"/>
      <c r="DB33" s="261"/>
      <c r="DC33" s="261"/>
      <c r="DD33" s="261"/>
      <c r="DE33" s="261"/>
      <c r="DF33" s="261"/>
      <c r="DG33" s="261"/>
      <c r="DH33" s="261"/>
      <c r="DI33" s="261"/>
      <c r="DJ33" s="261"/>
      <c r="DK33" s="261"/>
      <c r="DL33" s="261"/>
      <c r="DM33" s="261"/>
      <c r="DN33" s="261"/>
      <c r="DO33" s="261"/>
      <c r="DP33" s="261"/>
      <c r="DQ33" s="261"/>
      <c r="DR33" s="261"/>
      <c r="DS33" s="261"/>
      <c r="DT33" s="261"/>
      <c r="DU33" s="261"/>
      <c r="DV33" s="261"/>
      <c r="DW33" s="261"/>
    </row>
    <row r="34" spans="1:146" s="4" customFormat="1" ht="80.099999999999994" customHeight="1" x14ac:dyDescent="0.25">
      <c r="A34" s="86">
        <f>A33+1</f>
        <v>30</v>
      </c>
      <c r="B34" s="86">
        <v>1</v>
      </c>
      <c r="C34" s="14" t="s">
        <v>109</v>
      </c>
      <c r="D34" s="5" t="s">
        <v>1</v>
      </c>
      <c r="E34" s="14" t="s">
        <v>1</v>
      </c>
      <c r="F34" s="9" t="s">
        <v>1481</v>
      </c>
      <c r="G34" s="14" t="s">
        <v>1482</v>
      </c>
      <c r="H34" s="28" t="s">
        <v>1483</v>
      </c>
      <c r="I34" s="9" t="s">
        <v>1484</v>
      </c>
      <c r="J34" s="28" t="s">
        <v>1485</v>
      </c>
      <c r="K34" s="9" t="s">
        <v>1481</v>
      </c>
      <c r="L34" s="28">
        <v>29.27186</v>
      </c>
      <c r="M34" s="28">
        <v>66.114189999999994</v>
      </c>
      <c r="N34" s="9">
        <v>19</v>
      </c>
      <c r="O34" s="9">
        <v>8</v>
      </c>
      <c r="P34" s="28">
        <v>818914</v>
      </c>
      <c r="Q34" s="6" t="s">
        <v>1486</v>
      </c>
      <c r="R34" s="28" t="s">
        <v>1500</v>
      </c>
      <c r="S34" s="28" t="s">
        <v>2384</v>
      </c>
      <c r="T34" s="11" t="s">
        <v>1487</v>
      </c>
      <c r="U34" s="11" t="s">
        <v>1488</v>
      </c>
      <c r="V34" s="11" t="s">
        <v>933</v>
      </c>
      <c r="W34" s="28">
        <v>717795</v>
      </c>
      <c r="X34" s="34" t="s">
        <v>9</v>
      </c>
      <c r="Y34" s="28">
        <v>614186</v>
      </c>
      <c r="Z34" s="284" t="s">
        <v>1465</v>
      </c>
      <c r="AA34" s="28" t="s">
        <v>1466</v>
      </c>
      <c r="AB34" s="3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/>
      <c r="AO34" s="261"/>
      <c r="AP34" s="261"/>
      <c r="AQ34" s="261"/>
      <c r="AR34" s="261"/>
      <c r="AS34" s="261"/>
      <c r="AT34" s="261"/>
      <c r="AU34" s="261"/>
      <c r="AV34" s="261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/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61"/>
      <c r="BT34" s="261"/>
      <c r="BU34" s="261"/>
      <c r="BV34" s="261"/>
      <c r="BW34" s="261"/>
      <c r="BX34" s="261"/>
      <c r="BY34" s="261"/>
      <c r="BZ34" s="261"/>
      <c r="CA34" s="261"/>
      <c r="CB34" s="261"/>
      <c r="CC34" s="261"/>
      <c r="CD34" s="261"/>
      <c r="CE34" s="261"/>
      <c r="CF34" s="261"/>
      <c r="CG34" s="261"/>
      <c r="CH34" s="261"/>
      <c r="CI34" s="261"/>
      <c r="CJ34" s="261"/>
      <c r="CK34" s="261"/>
      <c r="CL34" s="261"/>
      <c r="CM34" s="261"/>
      <c r="CN34" s="261"/>
      <c r="CO34" s="261"/>
      <c r="CP34" s="261"/>
      <c r="CQ34" s="261"/>
      <c r="CR34" s="261"/>
      <c r="CS34" s="261"/>
      <c r="CT34" s="261"/>
      <c r="CU34" s="261"/>
      <c r="CV34" s="261"/>
      <c r="CW34" s="261"/>
      <c r="CX34" s="261"/>
      <c r="CY34" s="261"/>
      <c r="CZ34" s="261"/>
      <c r="DA34" s="261"/>
      <c r="DB34" s="261"/>
      <c r="DC34" s="261"/>
      <c r="DD34" s="261"/>
      <c r="DE34" s="261"/>
      <c r="DF34" s="261"/>
      <c r="DG34" s="261"/>
      <c r="DH34" s="261"/>
      <c r="DI34" s="261"/>
      <c r="DJ34" s="261"/>
      <c r="DK34" s="261"/>
      <c r="DL34" s="261"/>
      <c r="DM34" s="261"/>
      <c r="DN34" s="261"/>
      <c r="DO34" s="261"/>
      <c r="DP34" s="261"/>
      <c r="DQ34" s="261"/>
      <c r="DR34" s="261"/>
      <c r="DS34" s="261"/>
      <c r="DT34" s="261"/>
      <c r="DU34" s="261"/>
      <c r="DV34" s="261"/>
      <c r="DW34" s="261"/>
    </row>
    <row r="35" spans="1:146" s="4" customFormat="1" ht="80.099999999999994" customHeight="1" x14ac:dyDescent="0.25">
      <c r="A35" s="28">
        <f>A34+1</f>
        <v>31</v>
      </c>
      <c r="B35" s="9">
        <v>2</v>
      </c>
      <c r="C35" s="14" t="s">
        <v>109</v>
      </c>
      <c r="D35" s="5" t="s">
        <v>1</v>
      </c>
      <c r="E35" s="14" t="s">
        <v>1</v>
      </c>
      <c r="F35" s="9" t="s">
        <v>1481</v>
      </c>
      <c r="G35" s="14" t="s">
        <v>1482</v>
      </c>
      <c r="H35" s="9" t="s">
        <v>260</v>
      </c>
      <c r="I35" s="9" t="s">
        <v>1489</v>
      </c>
      <c r="J35" s="28" t="s">
        <v>1485</v>
      </c>
      <c r="K35" s="9" t="s">
        <v>1481</v>
      </c>
      <c r="L35" s="28">
        <v>29.271592999999999</v>
      </c>
      <c r="M35" s="28">
        <v>66.113912999999997</v>
      </c>
      <c r="N35" s="28">
        <v>23</v>
      </c>
      <c r="O35" s="28">
        <v>20</v>
      </c>
      <c r="P35" s="28">
        <v>818914</v>
      </c>
      <c r="Q35" s="6" t="s">
        <v>1486</v>
      </c>
      <c r="R35" s="28" t="s">
        <v>1500</v>
      </c>
      <c r="S35" s="28" t="s">
        <v>2384</v>
      </c>
      <c r="T35" s="11" t="s">
        <v>1487</v>
      </c>
      <c r="U35" s="11" t="s">
        <v>1488</v>
      </c>
      <c r="V35" s="11" t="s">
        <v>933</v>
      </c>
      <c r="W35" s="28">
        <v>818914</v>
      </c>
      <c r="X35" s="34" t="s">
        <v>9</v>
      </c>
      <c r="Y35" s="28">
        <v>614186</v>
      </c>
      <c r="Z35" s="284" t="s">
        <v>1465</v>
      </c>
      <c r="AA35" s="28" t="s">
        <v>1466</v>
      </c>
      <c r="AB35" s="3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/>
      <c r="AO35" s="261"/>
      <c r="AP35" s="261"/>
      <c r="AQ35" s="261"/>
      <c r="AR35" s="261"/>
      <c r="AS35" s="261"/>
      <c r="AT35" s="261"/>
      <c r="AU35" s="261"/>
      <c r="AV35" s="261"/>
      <c r="AW35" s="261"/>
      <c r="AX35" s="261"/>
      <c r="AY35" s="261"/>
      <c r="AZ35" s="261"/>
      <c r="BA35" s="261"/>
      <c r="BB35" s="261"/>
      <c r="BC35" s="261"/>
      <c r="BD35" s="261"/>
      <c r="BE35" s="261"/>
      <c r="BF35" s="261"/>
      <c r="BG35" s="261"/>
      <c r="BH35" s="261"/>
      <c r="BI35" s="261"/>
      <c r="BJ35" s="261"/>
      <c r="BK35" s="261"/>
      <c r="BL35" s="261"/>
      <c r="BM35" s="261"/>
      <c r="BN35" s="261"/>
      <c r="BO35" s="261"/>
      <c r="BP35" s="261"/>
      <c r="BQ35" s="261"/>
      <c r="BR35" s="261"/>
      <c r="BS35" s="261"/>
      <c r="BT35" s="261"/>
      <c r="BU35" s="261"/>
      <c r="BV35" s="261"/>
      <c r="BW35" s="261"/>
      <c r="BX35" s="261"/>
      <c r="BY35" s="261"/>
      <c r="BZ35" s="261"/>
      <c r="CA35" s="261"/>
      <c r="CB35" s="261"/>
      <c r="CC35" s="261"/>
      <c r="CD35" s="261"/>
      <c r="CE35" s="261"/>
      <c r="CF35" s="261"/>
      <c r="CG35" s="261"/>
      <c r="CH35" s="261"/>
      <c r="CI35" s="261"/>
      <c r="CJ35" s="261"/>
      <c r="CK35" s="261"/>
      <c r="CL35" s="261"/>
      <c r="CM35" s="261"/>
      <c r="CN35" s="261"/>
      <c r="CO35" s="261"/>
      <c r="CP35" s="261"/>
      <c r="CQ35" s="261"/>
      <c r="CR35" s="261"/>
      <c r="CS35" s="261"/>
      <c r="CT35" s="261"/>
      <c r="CU35" s="261"/>
      <c r="CV35" s="261"/>
      <c r="CW35" s="261"/>
      <c r="CX35" s="261"/>
      <c r="CY35" s="261"/>
      <c r="CZ35" s="261"/>
      <c r="DA35" s="261"/>
      <c r="DB35" s="261"/>
      <c r="DC35" s="261"/>
      <c r="DD35" s="261"/>
      <c r="DE35" s="261"/>
      <c r="DF35" s="261"/>
      <c r="DG35" s="261"/>
      <c r="DH35" s="261"/>
      <c r="DI35" s="261"/>
      <c r="DJ35" s="261"/>
      <c r="DK35" s="261"/>
      <c r="DL35" s="261"/>
      <c r="DM35" s="261"/>
      <c r="DN35" s="261"/>
      <c r="DO35" s="261"/>
      <c r="DP35" s="261"/>
      <c r="DQ35" s="261"/>
      <c r="DR35" s="261"/>
      <c r="DS35" s="261"/>
      <c r="DT35" s="261"/>
      <c r="DU35" s="261"/>
      <c r="DV35" s="261"/>
      <c r="DW35" s="261"/>
    </row>
    <row r="36" spans="1:146" s="4" customFormat="1" ht="80.099999999999994" customHeight="1" x14ac:dyDescent="0.25">
      <c r="A36" s="86">
        <f>A35+1</f>
        <v>32</v>
      </c>
      <c r="B36" s="9">
        <v>1</v>
      </c>
      <c r="C36" s="9" t="s">
        <v>103</v>
      </c>
      <c r="D36" s="10" t="s">
        <v>104</v>
      </c>
      <c r="E36" s="9" t="s">
        <v>104</v>
      </c>
      <c r="F36" s="9" t="s">
        <v>1491</v>
      </c>
      <c r="G36" s="9" t="s">
        <v>2</v>
      </c>
      <c r="H36" s="9" t="s">
        <v>1492</v>
      </c>
      <c r="I36" s="64" t="s">
        <v>1493</v>
      </c>
      <c r="J36" s="9">
        <v>3366687996</v>
      </c>
      <c r="K36" s="9" t="s">
        <v>2387</v>
      </c>
      <c r="L36" s="88">
        <v>29.108422999999998</v>
      </c>
      <c r="M36" s="88">
        <v>65.389185999999995</v>
      </c>
      <c r="N36" s="9">
        <v>20</v>
      </c>
      <c r="O36" s="9">
        <v>15</v>
      </c>
      <c r="P36" s="98">
        <v>818914.05</v>
      </c>
      <c r="Q36" s="9" t="s">
        <v>1494</v>
      </c>
      <c r="R36" s="28" t="s">
        <v>1500</v>
      </c>
      <c r="S36" s="28" t="s">
        <v>2384</v>
      </c>
      <c r="T36" s="6" t="s">
        <v>1469</v>
      </c>
      <c r="U36" s="6" t="s">
        <v>1470</v>
      </c>
      <c r="V36" s="6" t="s">
        <v>1275</v>
      </c>
      <c r="W36" s="64">
        <v>818914.05</v>
      </c>
      <c r="X36" s="11">
        <v>44410</v>
      </c>
      <c r="Y36" s="64">
        <v>614185</v>
      </c>
      <c r="Z36" s="10" t="s">
        <v>107</v>
      </c>
      <c r="AA36" s="9" t="s">
        <v>1495</v>
      </c>
      <c r="AB36" s="3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/>
      <c r="AO36" s="261"/>
      <c r="AP36" s="261"/>
      <c r="AQ36" s="261"/>
      <c r="AR36" s="261"/>
      <c r="AS36" s="261"/>
      <c r="AT36" s="261"/>
      <c r="AU36" s="261"/>
      <c r="AV36" s="261"/>
      <c r="AW36" s="261"/>
      <c r="AX36" s="261"/>
      <c r="AY36" s="261"/>
      <c r="AZ36" s="261"/>
      <c r="BA36" s="261"/>
      <c r="BB36" s="261"/>
      <c r="BC36" s="261"/>
      <c r="BD36" s="261"/>
      <c r="BE36" s="261"/>
      <c r="BF36" s="261"/>
      <c r="BG36" s="261"/>
      <c r="BH36" s="261"/>
      <c r="BI36" s="261"/>
      <c r="BJ36" s="261"/>
      <c r="BK36" s="261"/>
      <c r="BL36" s="261"/>
      <c r="BM36" s="261"/>
      <c r="BN36" s="261"/>
      <c r="BO36" s="261"/>
      <c r="BP36" s="261"/>
      <c r="BQ36" s="261"/>
      <c r="BR36" s="261"/>
      <c r="BS36" s="261"/>
      <c r="BT36" s="261"/>
      <c r="BU36" s="261"/>
      <c r="BV36" s="261"/>
      <c r="BW36" s="261"/>
      <c r="BX36" s="261"/>
      <c r="BY36" s="261"/>
      <c r="BZ36" s="261"/>
      <c r="CA36" s="261"/>
      <c r="CB36" s="261"/>
      <c r="CC36" s="261"/>
      <c r="CD36" s="261"/>
      <c r="CE36" s="261"/>
      <c r="CF36" s="261"/>
      <c r="CG36" s="261"/>
      <c r="CH36" s="261"/>
      <c r="CI36" s="261"/>
      <c r="CJ36" s="261"/>
      <c r="CK36" s="261"/>
      <c r="CL36" s="261"/>
      <c r="CM36" s="261"/>
      <c r="CN36" s="261"/>
      <c r="CO36" s="261"/>
      <c r="CP36" s="261"/>
      <c r="CQ36" s="261"/>
      <c r="CR36" s="261"/>
      <c r="CS36" s="261"/>
      <c r="CT36" s="261"/>
      <c r="CU36" s="261"/>
      <c r="CV36" s="261"/>
      <c r="CW36" s="261"/>
      <c r="CX36" s="261"/>
      <c r="CY36" s="261"/>
      <c r="CZ36" s="261"/>
      <c r="DA36" s="261"/>
      <c r="DB36" s="261"/>
      <c r="DC36" s="261"/>
      <c r="DD36" s="261"/>
      <c r="DE36" s="261"/>
      <c r="DF36" s="261"/>
      <c r="DG36" s="261"/>
      <c r="DH36" s="261"/>
      <c r="DI36" s="261"/>
      <c r="DJ36" s="261"/>
      <c r="DK36" s="261"/>
      <c r="DL36" s="261"/>
      <c r="DM36" s="261"/>
      <c r="DN36" s="261"/>
      <c r="DO36" s="261"/>
      <c r="DP36" s="261"/>
      <c r="DQ36" s="261"/>
      <c r="DR36" s="261"/>
      <c r="DS36" s="261"/>
      <c r="DT36" s="261"/>
      <c r="DU36" s="261"/>
      <c r="DV36" s="261"/>
      <c r="DW36" s="261"/>
    </row>
    <row r="37" spans="1:146" s="4" customFormat="1" ht="80.099999999999994" customHeight="1" x14ac:dyDescent="0.25">
      <c r="A37" s="86">
        <f>A36+1</f>
        <v>33</v>
      </c>
      <c r="B37" s="86">
        <v>1</v>
      </c>
      <c r="C37" s="14" t="s">
        <v>216</v>
      </c>
      <c r="D37" s="5" t="s">
        <v>232</v>
      </c>
      <c r="E37" s="9" t="s">
        <v>1504</v>
      </c>
      <c r="F37" s="9" t="s">
        <v>1496</v>
      </c>
      <c r="G37" s="14" t="s">
        <v>1497</v>
      </c>
      <c r="H37" s="28" t="s">
        <v>1498</v>
      </c>
      <c r="I37" s="9" t="s">
        <v>1499</v>
      </c>
      <c r="J37" s="28" t="s">
        <v>2380</v>
      </c>
      <c r="K37" s="9" t="s">
        <v>1496</v>
      </c>
      <c r="L37" s="9">
        <v>29.098963000000001</v>
      </c>
      <c r="M37" s="9">
        <v>65.880122999999998</v>
      </c>
      <c r="N37" s="9">
        <v>20</v>
      </c>
      <c r="O37" s="9">
        <v>5</v>
      </c>
      <c r="P37" s="28">
        <v>818914</v>
      </c>
      <c r="Q37" s="6" t="s">
        <v>1464</v>
      </c>
      <c r="R37" s="28" t="s">
        <v>1500</v>
      </c>
      <c r="S37" s="28" t="s">
        <v>1463</v>
      </c>
      <c r="T37" s="11" t="s">
        <v>1501</v>
      </c>
      <c r="U37" s="11" t="s">
        <v>1502</v>
      </c>
      <c r="V37" s="11" t="s">
        <v>1286</v>
      </c>
      <c r="W37" s="28">
        <v>717795</v>
      </c>
      <c r="X37" s="34">
        <v>44869</v>
      </c>
      <c r="Y37" s="28">
        <v>614185</v>
      </c>
      <c r="Z37" s="284" t="s">
        <v>239</v>
      </c>
      <c r="AA37" s="28" t="s">
        <v>1466</v>
      </c>
      <c r="AB37" s="3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261"/>
      <c r="AT37" s="261"/>
      <c r="AU37" s="261"/>
      <c r="AV37" s="261"/>
      <c r="AW37" s="261"/>
      <c r="AX37" s="261"/>
      <c r="AY37" s="261"/>
      <c r="AZ37" s="261"/>
      <c r="BA37" s="261"/>
      <c r="BB37" s="261"/>
      <c r="BC37" s="261"/>
      <c r="BD37" s="261"/>
      <c r="BE37" s="261"/>
      <c r="BF37" s="261"/>
      <c r="BG37" s="261"/>
      <c r="BH37" s="261"/>
      <c r="BI37" s="261"/>
      <c r="BJ37" s="261"/>
      <c r="BK37" s="261"/>
      <c r="BL37" s="261"/>
      <c r="BM37" s="261"/>
      <c r="BN37" s="261"/>
      <c r="BO37" s="261"/>
      <c r="BP37" s="261"/>
      <c r="BQ37" s="261"/>
      <c r="BR37" s="261"/>
      <c r="BS37" s="261"/>
      <c r="BT37" s="261"/>
      <c r="BU37" s="261"/>
      <c r="BV37" s="261"/>
      <c r="BW37" s="261"/>
      <c r="BX37" s="261"/>
      <c r="BY37" s="261"/>
      <c r="BZ37" s="261"/>
      <c r="CA37" s="261"/>
      <c r="CB37" s="261"/>
      <c r="CC37" s="261"/>
      <c r="CD37" s="261"/>
      <c r="CE37" s="261"/>
      <c r="CF37" s="261"/>
      <c r="CG37" s="261"/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  <c r="CS37" s="261"/>
      <c r="CT37" s="261"/>
      <c r="CU37" s="261"/>
      <c r="CV37" s="261"/>
      <c r="CW37" s="261"/>
      <c r="CX37" s="261"/>
      <c r="CY37" s="261"/>
      <c r="CZ37" s="261"/>
      <c r="DA37" s="261"/>
      <c r="DB37" s="261"/>
      <c r="DC37" s="261"/>
      <c r="DD37" s="261"/>
      <c r="DE37" s="261"/>
      <c r="DF37" s="261"/>
      <c r="DG37" s="261"/>
      <c r="DH37" s="261"/>
      <c r="DI37" s="261"/>
      <c r="DJ37" s="261"/>
      <c r="DK37" s="261"/>
      <c r="DL37" s="261"/>
      <c r="DM37" s="261"/>
      <c r="DN37" s="261"/>
      <c r="DO37" s="261"/>
      <c r="DP37" s="261"/>
      <c r="DQ37" s="261"/>
      <c r="DR37" s="261"/>
      <c r="DS37" s="261"/>
      <c r="DT37" s="261"/>
      <c r="DU37" s="261"/>
      <c r="DV37" s="261"/>
      <c r="DW37" s="261"/>
    </row>
    <row r="38" spans="1:146" s="4" customFormat="1" ht="80.099999999999994" customHeight="1" x14ac:dyDescent="0.25">
      <c r="A38" s="28">
        <f>A37+1</f>
        <v>34</v>
      </c>
      <c r="B38" s="9">
        <f>B37+1</f>
        <v>2</v>
      </c>
      <c r="C38" s="14" t="s">
        <v>216</v>
      </c>
      <c r="D38" s="5" t="s">
        <v>232</v>
      </c>
      <c r="E38" s="9" t="s">
        <v>1504</v>
      </c>
      <c r="F38" s="9" t="s">
        <v>1503</v>
      </c>
      <c r="G38" s="9" t="s">
        <v>1504</v>
      </c>
      <c r="H38" s="9" t="s">
        <v>1505</v>
      </c>
      <c r="I38" s="9" t="s">
        <v>1506</v>
      </c>
      <c r="J38" s="9" t="s">
        <v>1485</v>
      </c>
      <c r="K38" s="9" t="s">
        <v>1503</v>
      </c>
      <c r="L38" s="9">
        <v>28.676504999999999</v>
      </c>
      <c r="M38" s="9">
        <v>65.438244999999995</v>
      </c>
      <c r="N38" s="28">
        <v>25</v>
      </c>
      <c r="O38" s="28">
        <v>5</v>
      </c>
      <c r="P38" s="28">
        <v>818914</v>
      </c>
      <c r="Q38" s="6" t="s">
        <v>1464</v>
      </c>
      <c r="R38" s="28" t="s">
        <v>1500</v>
      </c>
      <c r="S38" s="28" t="s">
        <v>1490</v>
      </c>
      <c r="T38" s="11" t="s">
        <v>1501</v>
      </c>
      <c r="U38" s="11" t="s">
        <v>1502</v>
      </c>
      <c r="V38" s="11" t="s">
        <v>1286</v>
      </c>
      <c r="W38" s="28">
        <v>768355</v>
      </c>
      <c r="X38" s="34">
        <v>44869</v>
      </c>
      <c r="Y38" s="28">
        <v>614185</v>
      </c>
      <c r="Z38" s="284" t="s">
        <v>239</v>
      </c>
      <c r="AA38" s="28" t="s">
        <v>1466</v>
      </c>
      <c r="AB38" s="3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/>
      <c r="AO38" s="261"/>
      <c r="AP38" s="261"/>
      <c r="AQ38" s="261"/>
      <c r="AR38" s="261"/>
      <c r="AS38" s="261"/>
      <c r="AT38" s="261"/>
      <c r="AU38" s="261"/>
      <c r="AV38" s="261"/>
      <c r="AW38" s="261"/>
      <c r="AX38" s="261"/>
      <c r="AY38" s="261"/>
      <c r="AZ38" s="261"/>
      <c r="BA38" s="261"/>
      <c r="BB38" s="261"/>
      <c r="BC38" s="261"/>
      <c r="BD38" s="261"/>
      <c r="BE38" s="261"/>
      <c r="BF38" s="261"/>
      <c r="BG38" s="261"/>
      <c r="BH38" s="261"/>
      <c r="BI38" s="261"/>
      <c r="BJ38" s="261"/>
      <c r="BK38" s="261"/>
      <c r="BL38" s="261"/>
      <c r="BM38" s="261"/>
      <c r="BN38" s="261"/>
      <c r="BO38" s="261"/>
      <c r="BP38" s="261"/>
      <c r="BQ38" s="261"/>
      <c r="BR38" s="261"/>
      <c r="BS38" s="261"/>
      <c r="BT38" s="261"/>
      <c r="BU38" s="261"/>
      <c r="BV38" s="261"/>
      <c r="BW38" s="261"/>
      <c r="BX38" s="261"/>
      <c r="BY38" s="261"/>
      <c r="BZ38" s="261"/>
      <c r="CA38" s="261"/>
      <c r="CB38" s="261"/>
      <c r="CC38" s="261"/>
      <c r="CD38" s="261"/>
      <c r="CE38" s="261"/>
      <c r="CF38" s="261"/>
      <c r="CG38" s="261"/>
      <c r="CH38" s="261"/>
      <c r="CI38" s="261"/>
      <c r="CJ38" s="261"/>
      <c r="CK38" s="261"/>
      <c r="CL38" s="261"/>
      <c r="CM38" s="261"/>
      <c r="CN38" s="261"/>
      <c r="CO38" s="261"/>
      <c r="CP38" s="261"/>
      <c r="CQ38" s="261"/>
      <c r="CR38" s="261"/>
      <c r="CS38" s="261"/>
      <c r="CT38" s="261"/>
      <c r="CU38" s="261"/>
      <c r="CV38" s="261"/>
      <c r="CW38" s="261"/>
      <c r="CX38" s="261"/>
      <c r="CY38" s="261"/>
      <c r="CZ38" s="261"/>
      <c r="DA38" s="261"/>
      <c r="DB38" s="261"/>
      <c r="DC38" s="261"/>
      <c r="DD38" s="261"/>
      <c r="DE38" s="261"/>
      <c r="DF38" s="261"/>
      <c r="DG38" s="261"/>
      <c r="DH38" s="261"/>
      <c r="DI38" s="261"/>
      <c r="DJ38" s="261"/>
      <c r="DK38" s="261"/>
      <c r="DL38" s="261"/>
      <c r="DM38" s="261"/>
      <c r="DN38" s="261"/>
      <c r="DO38" s="261"/>
      <c r="DP38" s="261"/>
      <c r="DQ38" s="261"/>
      <c r="DR38" s="261"/>
      <c r="DS38" s="261"/>
      <c r="DT38" s="261"/>
      <c r="DU38" s="261"/>
      <c r="DV38" s="261"/>
      <c r="DW38" s="261"/>
    </row>
    <row r="39" spans="1:146" s="4" customFormat="1" ht="80.099999999999994" customHeight="1" x14ac:dyDescent="0.25">
      <c r="A39" s="28">
        <f t="shared" ref="A39:B41" si="3">A38+1</f>
        <v>35</v>
      </c>
      <c r="B39" s="9">
        <f t="shared" si="3"/>
        <v>3</v>
      </c>
      <c r="C39" s="14" t="s">
        <v>216</v>
      </c>
      <c r="D39" s="5" t="s">
        <v>232</v>
      </c>
      <c r="E39" s="9" t="s">
        <v>1504</v>
      </c>
      <c r="F39" s="9" t="s">
        <v>1507</v>
      </c>
      <c r="G39" s="9" t="s">
        <v>1508</v>
      </c>
      <c r="H39" s="9" t="s">
        <v>1505</v>
      </c>
      <c r="I39" s="9" t="s">
        <v>1509</v>
      </c>
      <c r="J39" s="9" t="s">
        <v>1510</v>
      </c>
      <c r="K39" s="9" t="s">
        <v>1507</v>
      </c>
      <c r="L39" s="9">
        <v>28.670238000000001</v>
      </c>
      <c r="M39" s="9">
        <v>65.125591</v>
      </c>
      <c r="N39" s="9">
        <v>20</v>
      </c>
      <c r="O39" s="9">
        <v>7</v>
      </c>
      <c r="P39" s="28">
        <v>818914</v>
      </c>
      <c r="Q39" s="6" t="s">
        <v>1464</v>
      </c>
      <c r="R39" s="28" t="s">
        <v>1500</v>
      </c>
      <c r="S39" s="28" t="s">
        <v>1511</v>
      </c>
      <c r="T39" s="11" t="s">
        <v>1501</v>
      </c>
      <c r="U39" s="11" t="s">
        <v>1502</v>
      </c>
      <c r="V39" s="11" t="s">
        <v>1286</v>
      </c>
      <c r="W39" s="28">
        <v>748131</v>
      </c>
      <c r="X39" s="34">
        <v>44869</v>
      </c>
      <c r="Y39" s="28">
        <v>614185</v>
      </c>
      <c r="Z39" s="284" t="s">
        <v>239</v>
      </c>
      <c r="AA39" s="28" t="s">
        <v>1466</v>
      </c>
      <c r="AB39" s="31"/>
      <c r="AD39" s="261"/>
      <c r="AE39" s="261"/>
      <c r="AF39" s="261"/>
      <c r="AG39" s="261"/>
      <c r="AH39" s="261"/>
      <c r="AI39" s="261"/>
      <c r="AJ39" s="261"/>
      <c r="AK39" s="261"/>
      <c r="AL39" s="261"/>
      <c r="AM39" s="261"/>
      <c r="AN39" s="261"/>
      <c r="AO39" s="261"/>
      <c r="AP39" s="261"/>
      <c r="AQ39" s="261"/>
      <c r="AR39" s="261"/>
      <c r="AS39" s="261"/>
      <c r="AT39" s="261"/>
      <c r="AU39" s="261"/>
      <c r="AV39" s="261"/>
      <c r="AW39" s="261"/>
      <c r="AX39" s="261"/>
      <c r="AY39" s="261"/>
      <c r="AZ39" s="261"/>
      <c r="BA39" s="261"/>
      <c r="BB39" s="261"/>
      <c r="BC39" s="261"/>
      <c r="BD39" s="261"/>
      <c r="BE39" s="261"/>
      <c r="BF39" s="261"/>
      <c r="BG39" s="261"/>
      <c r="BH39" s="261"/>
      <c r="BI39" s="261"/>
      <c r="BJ39" s="261"/>
      <c r="BK39" s="261"/>
      <c r="BL39" s="261"/>
      <c r="BM39" s="261"/>
      <c r="BN39" s="261"/>
      <c r="BO39" s="261"/>
      <c r="BP39" s="261"/>
      <c r="BQ39" s="261"/>
      <c r="BR39" s="261"/>
      <c r="BS39" s="261"/>
      <c r="BT39" s="261"/>
      <c r="BU39" s="261"/>
      <c r="BV39" s="261"/>
      <c r="BW39" s="261"/>
      <c r="BX39" s="261"/>
      <c r="BY39" s="261"/>
      <c r="BZ39" s="261"/>
      <c r="CA39" s="261"/>
      <c r="CB39" s="261"/>
      <c r="CC39" s="261"/>
      <c r="CD39" s="261"/>
      <c r="CE39" s="261"/>
      <c r="CF39" s="261"/>
      <c r="CG39" s="261"/>
      <c r="CH39" s="261"/>
      <c r="CI39" s="261"/>
      <c r="CJ39" s="261"/>
      <c r="CK39" s="261"/>
      <c r="CL39" s="261"/>
      <c r="CM39" s="261"/>
      <c r="CN39" s="261"/>
      <c r="CO39" s="261"/>
      <c r="CP39" s="261"/>
      <c r="CQ39" s="261"/>
      <c r="CR39" s="261"/>
      <c r="CS39" s="261"/>
      <c r="CT39" s="261"/>
      <c r="CU39" s="261"/>
      <c r="CV39" s="261"/>
      <c r="CW39" s="261"/>
      <c r="CX39" s="261"/>
      <c r="CY39" s="261"/>
      <c r="CZ39" s="261"/>
      <c r="DA39" s="261"/>
      <c r="DB39" s="261"/>
      <c r="DC39" s="261"/>
      <c r="DD39" s="261"/>
      <c r="DE39" s="261"/>
      <c r="DF39" s="261"/>
      <c r="DG39" s="261"/>
      <c r="DH39" s="261"/>
      <c r="DI39" s="261"/>
      <c r="DJ39" s="261"/>
      <c r="DK39" s="261"/>
      <c r="DL39" s="261"/>
      <c r="DM39" s="261"/>
      <c r="DN39" s="261"/>
      <c r="DO39" s="261"/>
      <c r="DP39" s="261"/>
      <c r="DQ39" s="261"/>
      <c r="DR39" s="261"/>
      <c r="DS39" s="261"/>
      <c r="DT39" s="261"/>
      <c r="DU39" s="261"/>
      <c r="DV39" s="261"/>
      <c r="DW39" s="261"/>
    </row>
    <row r="40" spans="1:146" s="4" customFormat="1" ht="80.099999999999994" customHeight="1" x14ac:dyDescent="0.25">
      <c r="A40" s="28">
        <f t="shared" si="3"/>
        <v>36</v>
      </c>
      <c r="B40" s="9">
        <f t="shared" si="3"/>
        <v>4</v>
      </c>
      <c r="C40" s="14" t="s">
        <v>216</v>
      </c>
      <c r="D40" s="5" t="s">
        <v>232</v>
      </c>
      <c r="E40" s="9" t="s">
        <v>1504</v>
      </c>
      <c r="F40" s="9" t="s">
        <v>240</v>
      </c>
      <c r="G40" s="9" t="s">
        <v>1504</v>
      </c>
      <c r="H40" s="9" t="s">
        <v>1512</v>
      </c>
      <c r="I40" s="9" t="s">
        <v>242</v>
      </c>
      <c r="J40" s="9" t="s">
        <v>243</v>
      </c>
      <c r="K40" s="9" t="s">
        <v>240</v>
      </c>
      <c r="L40" s="9">
        <v>28.613054000000002</v>
      </c>
      <c r="M40" s="9">
        <v>65.411282999999997</v>
      </c>
      <c r="N40" s="9">
        <v>20</v>
      </c>
      <c r="O40" s="9">
        <v>5</v>
      </c>
      <c r="P40" s="28">
        <v>818914</v>
      </c>
      <c r="Q40" s="6" t="s">
        <v>1464</v>
      </c>
      <c r="R40" s="28" t="s">
        <v>1500</v>
      </c>
      <c r="S40" s="28" t="s">
        <v>1513</v>
      </c>
      <c r="T40" s="11" t="s">
        <v>1501</v>
      </c>
      <c r="U40" s="11" t="s">
        <v>1502</v>
      </c>
      <c r="V40" s="11" t="s">
        <v>1286</v>
      </c>
      <c r="W40" s="28">
        <v>768355</v>
      </c>
      <c r="X40" s="34">
        <v>44869</v>
      </c>
      <c r="Y40" s="28">
        <v>614185</v>
      </c>
      <c r="Z40" s="284" t="s">
        <v>239</v>
      </c>
      <c r="AA40" s="28" t="s">
        <v>1466</v>
      </c>
      <c r="AB40" s="31"/>
    </row>
    <row r="41" spans="1:146" s="4" customFormat="1" ht="80.099999999999994" customHeight="1" x14ac:dyDescent="0.25">
      <c r="A41" s="28">
        <f t="shared" si="3"/>
        <v>37</v>
      </c>
      <c r="B41" s="9">
        <f t="shared" si="3"/>
        <v>5</v>
      </c>
      <c r="C41" s="14" t="s">
        <v>216</v>
      </c>
      <c r="D41" s="5" t="s">
        <v>232</v>
      </c>
      <c r="E41" s="9" t="s">
        <v>1504</v>
      </c>
      <c r="F41" s="9" t="s">
        <v>1496</v>
      </c>
      <c r="G41" s="9" t="s">
        <v>1497</v>
      </c>
      <c r="H41" s="9" t="s">
        <v>1514</v>
      </c>
      <c r="I41" s="9" t="s">
        <v>1515</v>
      </c>
      <c r="J41" s="9" t="s">
        <v>1516</v>
      </c>
      <c r="K41" s="9" t="s">
        <v>1496</v>
      </c>
      <c r="L41" s="9">
        <v>29.083866</v>
      </c>
      <c r="M41" s="9">
        <v>65.892050999999995</v>
      </c>
      <c r="N41" s="9">
        <v>20</v>
      </c>
      <c r="O41" s="9">
        <v>5</v>
      </c>
      <c r="P41" s="28">
        <v>818914</v>
      </c>
      <c r="Q41" s="6" t="s">
        <v>1464</v>
      </c>
      <c r="R41" s="28" t="s">
        <v>1500</v>
      </c>
      <c r="S41" s="28" t="s">
        <v>1517</v>
      </c>
      <c r="T41" s="11" t="s">
        <v>1501</v>
      </c>
      <c r="U41" s="11" t="s">
        <v>1502</v>
      </c>
      <c r="V41" s="11" t="s">
        <v>1286</v>
      </c>
      <c r="W41" s="28">
        <v>778466</v>
      </c>
      <c r="X41" s="34">
        <v>44869</v>
      </c>
      <c r="Y41" s="28">
        <v>614185</v>
      </c>
      <c r="Z41" s="284" t="s">
        <v>239</v>
      </c>
      <c r="AA41" s="28" t="s">
        <v>1466</v>
      </c>
      <c r="AB41" s="31"/>
    </row>
    <row r="42" spans="1:146" s="252" customFormat="1" ht="80.099999999999994" customHeight="1" x14ac:dyDescent="0.25">
      <c r="A42" s="14">
        <f>A41+1</f>
        <v>38</v>
      </c>
      <c r="B42" s="6">
        <v>1</v>
      </c>
      <c r="C42" s="6" t="s">
        <v>103</v>
      </c>
      <c r="D42" s="5" t="s">
        <v>232</v>
      </c>
      <c r="E42" s="6" t="s">
        <v>232</v>
      </c>
      <c r="F42" s="6" t="s">
        <v>3874</v>
      </c>
      <c r="G42" s="6" t="s">
        <v>2094</v>
      </c>
      <c r="H42" s="6" t="s">
        <v>3875</v>
      </c>
      <c r="I42" s="6" t="s">
        <v>3876</v>
      </c>
      <c r="J42" s="6">
        <v>3366687996</v>
      </c>
      <c r="K42" s="6" t="s">
        <v>3874</v>
      </c>
      <c r="L42" s="6">
        <v>28.942875000000001</v>
      </c>
      <c r="M42" s="6">
        <v>65.645384000000007</v>
      </c>
      <c r="N42" s="6">
        <v>20</v>
      </c>
      <c r="O42" s="6">
        <v>15</v>
      </c>
      <c r="P42" s="6">
        <v>818900</v>
      </c>
      <c r="Q42" s="6" t="s">
        <v>1701</v>
      </c>
      <c r="R42" s="6">
        <v>10</v>
      </c>
      <c r="S42" s="6">
        <v>95</v>
      </c>
      <c r="T42" s="6" t="s">
        <v>3803</v>
      </c>
      <c r="U42" s="6" t="s">
        <v>3804</v>
      </c>
      <c r="V42" s="6" t="s">
        <v>1275</v>
      </c>
      <c r="W42" s="6">
        <v>818914</v>
      </c>
      <c r="X42" s="11">
        <v>44410</v>
      </c>
      <c r="Y42" s="6">
        <v>614175</v>
      </c>
      <c r="Z42" s="5" t="s">
        <v>107</v>
      </c>
      <c r="AA42" s="5" t="s">
        <v>1471</v>
      </c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1"/>
      <c r="DB42" s="31"/>
      <c r="DC42" s="31"/>
      <c r="DD42" s="31"/>
      <c r="DE42" s="31"/>
      <c r="DF42" s="31"/>
      <c r="DG42" s="31"/>
      <c r="DH42" s="31"/>
      <c r="DI42" s="31"/>
      <c r="DJ42" s="31"/>
      <c r="DK42" s="31"/>
      <c r="DL42" s="31"/>
      <c r="DM42" s="31"/>
      <c r="DN42" s="31"/>
      <c r="DO42" s="31"/>
      <c r="DP42" s="31"/>
      <c r="DQ42" s="31"/>
      <c r="DR42" s="31"/>
      <c r="DS42" s="31"/>
      <c r="DT42" s="31"/>
      <c r="DU42" s="31"/>
      <c r="DV42" s="31"/>
      <c r="DW42" s="31"/>
      <c r="DX42" s="31"/>
      <c r="DY42" s="31"/>
      <c r="DZ42" s="31"/>
      <c r="EA42" s="31"/>
      <c r="EB42" s="31"/>
      <c r="EC42" s="31"/>
      <c r="ED42" s="31"/>
      <c r="EE42" s="31"/>
      <c r="EF42" s="31"/>
      <c r="EG42" s="31"/>
      <c r="EH42" s="31"/>
      <c r="EI42" s="31"/>
      <c r="EJ42" s="31"/>
      <c r="EK42" s="31"/>
      <c r="EL42" s="31"/>
      <c r="EM42" s="31"/>
      <c r="EN42" s="31"/>
      <c r="EO42" s="31"/>
      <c r="EP42" s="31"/>
    </row>
    <row r="43" spans="1:146" s="4" customFormat="1" ht="80.099999999999994" customHeight="1" x14ac:dyDescent="0.25">
      <c r="A43" s="28">
        <f>A42+1</f>
        <v>39</v>
      </c>
      <c r="B43" s="9">
        <v>1</v>
      </c>
      <c r="C43" s="9" t="s">
        <v>4424</v>
      </c>
      <c r="D43" s="10" t="s">
        <v>250</v>
      </c>
      <c r="E43" s="28" t="s">
        <v>4844</v>
      </c>
      <c r="F43" s="28" t="s">
        <v>4844</v>
      </c>
      <c r="G43" s="9" t="s">
        <v>4932</v>
      </c>
      <c r="H43" s="9" t="s">
        <v>2783</v>
      </c>
      <c r="I43" s="28" t="s">
        <v>4933</v>
      </c>
      <c r="J43" s="28" t="s">
        <v>262</v>
      </c>
      <c r="K43" s="28" t="s">
        <v>4844</v>
      </c>
      <c r="L43" s="28">
        <v>31.01641</v>
      </c>
      <c r="M43" s="28">
        <v>66.93647</v>
      </c>
      <c r="N43" s="28">
        <v>18</v>
      </c>
      <c r="O43" s="28">
        <v>7</v>
      </c>
      <c r="P43" s="28">
        <v>818914</v>
      </c>
      <c r="Q43" s="34" t="s">
        <v>1486</v>
      </c>
      <c r="R43" s="28">
        <v>10</v>
      </c>
      <c r="S43" s="28">
        <v>91</v>
      </c>
      <c r="T43" s="34">
        <v>44108</v>
      </c>
      <c r="U43" s="34">
        <v>44017</v>
      </c>
      <c r="V43" s="28" t="s">
        <v>933</v>
      </c>
      <c r="W43" s="64">
        <v>778466</v>
      </c>
      <c r="X43" s="28" t="s">
        <v>4824</v>
      </c>
      <c r="Y43" s="28">
        <v>614186</v>
      </c>
      <c r="Z43" s="5" t="s">
        <v>1465</v>
      </c>
      <c r="AA43" s="10" t="s">
        <v>1466</v>
      </c>
      <c r="AC43" s="31"/>
    </row>
    <row r="44" spans="1:146" s="4" customFormat="1" ht="80.099999999999994" customHeight="1" x14ac:dyDescent="0.25">
      <c r="A44" s="28">
        <f t="shared" ref="A44:B54" si="4">A43+1</f>
        <v>40</v>
      </c>
      <c r="B44" s="9">
        <f t="shared" si="4"/>
        <v>2</v>
      </c>
      <c r="C44" s="9" t="s">
        <v>4424</v>
      </c>
      <c r="D44" s="10" t="s">
        <v>250</v>
      </c>
      <c r="E44" s="9" t="s">
        <v>3879</v>
      </c>
      <c r="F44" s="28" t="s">
        <v>4934</v>
      </c>
      <c r="G44" s="9" t="s">
        <v>3889</v>
      </c>
      <c r="H44" s="9" t="s">
        <v>4157</v>
      </c>
      <c r="I44" s="28" t="s">
        <v>4935</v>
      </c>
      <c r="J44" s="28" t="s">
        <v>4936</v>
      </c>
      <c r="K44" s="28" t="s">
        <v>4934</v>
      </c>
      <c r="L44" s="28">
        <v>31.034189999999999</v>
      </c>
      <c r="M44" s="28">
        <v>66.737170000000006</v>
      </c>
      <c r="N44" s="28">
        <v>20</v>
      </c>
      <c r="O44" s="28">
        <v>6</v>
      </c>
      <c r="P44" s="28">
        <v>818914</v>
      </c>
      <c r="Q44" s="34" t="s">
        <v>1486</v>
      </c>
      <c r="R44" s="28">
        <v>10</v>
      </c>
      <c r="S44" s="28">
        <v>90</v>
      </c>
      <c r="T44" s="34">
        <v>44108</v>
      </c>
      <c r="U44" s="34">
        <v>44017</v>
      </c>
      <c r="V44" s="28" t="s">
        <v>933</v>
      </c>
      <c r="W44" s="64">
        <v>768355</v>
      </c>
      <c r="X44" s="28" t="s">
        <v>4824</v>
      </c>
      <c r="Y44" s="28">
        <v>614186</v>
      </c>
      <c r="Z44" s="5" t="s">
        <v>1465</v>
      </c>
      <c r="AA44" s="10" t="s">
        <v>1466</v>
      </c>
      <c r="AC44" s="31"/>
    </row>
    <row r="45" spans="1:146" s="4" customFormat="1" ht="80.099999999999994" customHeight="1" x14ac:dyDescent="0.25">
      <c r="A45" s="28">
        <f t="shared" si="4"/>
        <v>41</v>
      </c>
      <c r="B45" s="9">
        <f t="shared" si="4"/>
        <v>3</v>
      </c>
      <c r="C45" s="9" t="s">
        <v>4424</v>
      </c>
      <c r="D45" s="10" t="s">
        <v>250</v>
      </c>
      <c r="E45" s="28" t="s">
        <v>4937</v>
      </c>
      <c r="F45" s="28" t="s">
        <v>3884</v>
      </c>
      <c r="G45" s="28" t="s">
        <v>4937</v>
      </c>
      <c r="H45" s="9" t="s">
        <v>2455</v>
      </c>
      <c r="I45" s="28" t="s">
        <v>4938</v>
      </c>
      <c r="J45" s="28" t="s">
        <v>4939</v>
      </c>
      <c r="K45" s="28" t="s">
        <v>3884</v>
      </c>
      <c r="L45" s="28">
        <v>31.16527</v>
      </c>
      <c r="M45" s="28">
        <v>66.860420000000005</v>
      </c>
      <c r="N45" s="28">
        <v>19</v>
      </c>
      <c r="O45" s="28">
        <v>5</v>
      </c>
      <c r="P45" s="28">
        <v>818914</v>
      </c>
      <c r="Q45" s="34" t="s">
        <v>1486</v>
      </c>
      <c r="R45" s="28">
        <v>10</v>
      </c>
      <c r="S45" s="28">
        <v>92</v>
      </c>
      <c r="T45" s="34">
        <v>44108</v>
      </c>
      <c r="U45" s="34">
        <v>44017</v>
      </c>
      <c r="V45" s="28" t="s">
        <v>933</v>
      </c>
      <c r="W45" s="64">
        <v>788578</v>
      </c>
      <c r="X45" s="28" t="s">
        <v>4824</v>
      </c>
      <c r="Y45" s="28">
        <v>614186</v>
      </c>
      <c r="Z45" s="5" t="s">
        <v>1465</v>
      </c>
      <c r="AA45" s="10" t="s">
        <v>1466</v>
      </c>
      <c r="AC45" s="31"/>
    </row>
    <row r="46" spans="1:146" s="4" customFormat="1" ht="80.099999999999994" customHeight="1" x14ac:dyDescent="0.25">
      <c r="A46" s="28">
        <f t="shared" si="4"/>
        <v>42</v>
      </c>
      <c r="B46" s="9">
        <f t="shared" si="4"/>
        <v>4</v>
      </c>
      <c r="C46" s="9" t="s">
        <v>4424</v>
      </c>
      <c r="D46" s="10" t="s">
        <v>250</v>
      </c>
      <c r="E46" s="9" t="s">
        <v>3879</v>
      </c>
      <c r="F46" s="28" t="s">
        <v>4940</v>
      </c>
      <c r="G46" s="9" t="s">
        <v>3879</v>
      </c>
      <c r="H46" s="9" t="s">
        <v>4941</v>
      </c>
      <c r="I46" s="28" t="s">
        <v>4942</v>
      </c>
      <c r="J46" s="28" t="s">
        <v>4943</v>
      </c>
      <c r="K46" s="28" t="s">
        <v>4940</v>
      </c>
      <c r="L46" s="28">
        <v>31.119330000000001</v>
      </c>
      <c r="M46" s="28">
        <v>66.877009999999999</v>
      </c>
      <c r="N46" s="28">
        <v>20</v>
      </c>
      <c r="O46" s="28">
        <v>9</v>
      </c>
      <c r="P46" s="28">
        <v>818914</v>
      </c>
      <c r="Q46" s="34" t="s">
        <v>1486</v>
      </c>
      <c r="R46" s="28">
        <v>10</v>
      </c>
      <c r="S46" s="28">
        <v>90</v>
      </c>
      <c r="T46" s="34">
        <v>44108</v>
      </c>
      <c r="U46" s="34">
        <v>44017</v>
      </c>
      <c r="V46" s="28" t="s">
        <v>933</v>
      </c>
      <c r="W46" s="64">
        <v>768355</v>
      </c>
      <c r="X46" s="28" t="s">
        <v>4824</v>
      </c>
      <c r="Y46" s="28">
        <v>614186</v>
      </c>
      <c r="Z46" s="5" t="s">
        <v>1465</v>
      </c>
      <c r="AA46" s="10" t="s">
        <v>1466</v>
      </c>
      <c r="AC46" s="31"/>
    </row>
    <row r="47" spans="1:146" s="4" customFormat="1" ht="80.099999999999994" customHeight="1" x14ac:dyDescent="0.25">
      <c r="A47" s="28">
        <f t="shared" si="4"/>
        <v>43</v>
      </c>
      <c r="B47" s="9">
        <f t="shared" si="4"/>
        <v>5</v>
      </c>
      <c r="C47" s="9" t="s">
        <v>4424</v>
      </c>
      <c r="D47" s="10" t="s">
        <v>250</v>
      </c>
      <c r="E47" s="9" t="s">
        <v>3879</v>
      </c>
      <c r="F47" s="28" t="s">
        <v>4937</v>
      </c>
      <c r="G47" s="28" t="s">
        <v>4937</v>
      </c>
      <c r="H47" s="9" t="s">
        <v>3555</v>
      </c>
      <c r="I47" s="28" t="s">
        <v>4944</v>
      </c>
      <c r="J47" s="28" t="s">
        <v>4945</v>
      </c>
      <c r="K47" s="28" t="s">
        <v>4937</v>
      </c>
      <c r="L47" s="28">
        <v>31.236160000000002</v>
      </c>
      <c r="M47" s="28">
        <v>66.849800000000002</v>
      </c>
      <c r="N47" s="28">
        <v>22</v>
      </c>
      <c r="O47" s="28">
        <v>6</v>
      </c>
      <c r="P47" s="28">
        <v>818914</v>
      </c>
      <c r="Q47" s="34" t="s">
        <v>1486</v>
      </c>
      <c r="R47" s="28">
        <v>10</v>
      </c>
      <c r="S47" s="28">
        <v>90</v>
      </c>
      <c r="T47" s="34">
        <v>44108</v>
      </c>
      <c r="U47" s="34">
        <v>44017</v>
      </c>
      <c r="V47" s="28" t="s">
        <v>933</v>
      </c>
      <c r="W47" s="64">
        <v>778400</v>
      </c>
      <c r="X47" s="28" t="s">
        <v>4824</v>
      </c>
      <c r="Y47" s="28">
        <v>614186</v>
      </c>
      <c r="Z47" s="5" t="s">
        <v>1465</v>
      </c>
      <c r="AA47" s="10" t="s">
        <v>1466</v>
      </c>
      <c r="AC47" s="31"/>
    </row>
    <row r="48" spans="1:146" s="4" customFormat="1" ht="80.099999999999994" customHeight="1" x14ac:dyDescent="0.25">
      <c r="A48" s="28">
        <f t="shared" si="4"/>
        <v>44</v>
      </c>
      <c r="B48" s="9">
        <f t="shared" si="4"/>
        <v>6</v>
      </c>
      <c r="C48" s="9" t="s">
        <v>4424</v>
      </c>
      <c r="D48" s="10" t="s">
        <v>250</v>
      </c>
      <c r="E48" s="9" t="s">
        <v>3879</v>
      </c>
      <c r="F48" s="28" t="s">
        <v>4940</v>
      </c>
      <c r="G48" s="9" t="s">
        <v>3879</v>
      </c>
      <c r="H48" s="9" t="s">
        <v>39</v>
      </c>
      <c r="I48" s="28" t="s">
        <v>3839</v>
      </c>
      <c r="J48" s="28" t="s">
        <v>4946</v>
      </c>
      <c r="K48" s="28" t="s">
        <v>4940</v>
      </c>
      <c r="L48" s="28">
        <v>31.138280000000002</v>
      </c>
      <c r="M48" s="28">
        <v>66.874570000000006</v>
      </c>
      <c r="N48" s="28">
        <v>21</v>
      </c>
      <c r="O48" s="28">
        <v>8</v>
      </c>
      <c r="P48" s="28">
        <v>818914</v>
      </c>
      <c r="Q48" s="34" t="s">
        <v>1486</v>
      </c>
      <c r="R48" s="28">
        <v>10</v>
      </c>
      <c r="S48" s="28">
        <v>89</v>
      </c>
      <c r="T48" s="34">
        <v>44108</v>
      </c>
      <c r="U48" s="34">
        <v>44017</v>
      </c>
      <c r="V48" s="28" t="s">
        <v>933</v>
      </c>
      <c r="W48" s="64">
        <v>768288</v>
      </c>
      <c r="X48" s="28" t="s">
        <v>4824</v>
      </c>
      <c r="Y48" s="28">
        <v>614186</v>
      </c>
      <c r="Z48" s="5" t="s">
        <v>1465</v>
      </c>
      <c r="AA48" s="10" t="s">
        <v>1466</v>
      </c>
      <c r="AC48" s="31"/>
    </row>
    <row r="49" spans="1:234" s="4" customFormat="1" ht="80.099999999999994" customHeight="1" x14ac:dyDescent="0.25">
      <c r="A49" s="28">
        <f t="shared" si="4"/>
        <v>45</v>
      </c>
      <c r="B49" s="9">
        <f t="shared" si="4"/>
        <v>7</v>
      </c>
      <c r="C49" s="9" t="s">
        <v>4424</v>
      </c>
      <c r="D49" s="10" t="s">
        <v>250</v>
      </c>
      <c r="E49" s="28" t="s">
        <v>4937</v>
      </c>
      <c r="F49" s="28" t="s">
        <v>4937</v>
      </c>
      <c r="G49" s="28" t="s">
        <v>4937</v>
      </c>
      <c r="H49" s="9" t="s">
        <v>4947</v>
      </c>
      <c r="I49" s="28" t="s">
        <v>4948</v>
      </c>
      <c r="J49" s="28" t="s">
        <v>4949</v>
      </c>
      <c r="K49" s="28" t="s">
        <v>4937</v>
      </c>
      <c r="L49" s="28">
        <v>31.138280000000002</v>
      </c>
      <c r="M49" s="28">
        <v>66.874570000000006</v>
      </c>
      <c r="N49" s="28">
        <v>16</v>
      </c>
      <c r="O49" s="28">
        <v>7</v>
      </c>
      <c r="P49" s="28">
        <v>818914</v>
      </c>
      <c r="Q49" s="34" t="s">
        <v>1486</v>
      </c>
      <c r="R49" s="28">
        <v>10</v>
      </c>
      <c r="S49" s="28">
        <v>88</v>
      </c>
      <c r="T49" s="34">
        <v>44108</v>
      </c>
      <c r="U49" s="34">
        <v>44017</v>
      </c>
      <c r="V49" s="28" t="s">
        <v>933</v>
      </c>
      <c r="W49" s="64">
        <v>763198</v>
      </c>
      <c r="X49" s="28" t="s">
        <v>4824</v>
      </c>
      <c r="Y49" s="28">
        <v>614186</v>
      </c>
      <c r="Z49" s="5" t="s">
        <v>1465</v>
      </c>
      <c r="AA49" s="10" t="s">
        <v>1466</v>
      </c>
      <c r="AC49" s="31"/>
    </row>
    <row r="50" spans="1:234" s="4" customFormat="1" ht="80.099999999999994" customHeight="1" x14ac:dyDescent="0.25">
      <c r="A50" s="28">
        <f t="shared" si="4"/>
        <v>46</v>
      </c>
      <c r="B50" s="9">
        <f t="shared" si="4"/>
        <v>8</v>
      </c>
      <c r="C50" s="9" t="s">
        <v>4424</v>
      </c>
      <c r="D50" s="10" t="s">
        <v>250</v>
      </c>
      <c r="E50" s="9" t="s">
        <v>3879</v>
      </c>
      <c r="F50" s="28" t="s">
        <v>3885</v>
      </c>
      <c r="G50" s="28" t="s">
        <v>4937</v>
      </c>
      <c r="H50" s="9" t="s">
        <v>3428</v>
      </c>
      <c r="I50" s="28" t="s">
        <v>4950</v>
      </c>
      <c r="J50" s="28" t="s">
        <v>4951</v>
      </c>
      <c r="K50" s="28" t="s">
        <v>3885</v>
      </c>
      <c r="L50" s="28">
        <v>31.13693</v>
      </c>
      <c r="M50" s="28">
        <v>66.836730000000003</v>
      </c>
      <c r="N50" s="28">
        <v>17</v>
      </c>
      <c r="O50" s="28">
        <v>8</v>
      </c>
      <c r="P50" s="28">
        <v>818914</v>
      </c>
      <c r="Q50" s="34" t="s">
        <v>1486</v>
      </c>
      <c r="R50" s="28">
        <v>10</v>
      </c>
      <c r="S50" s="28">
        <v>90</v>
      </c>
      <c r="T50" s="34">
        <v>44108</v>
      </c>
      <c r="U50" s="34">
        <v>44017</v>
      </c>
      <c r="V50" s="28" t="s">
        <v>933</v>
      </c>
      <c r="W50" s="64">
        <v>768355</v>
      </c>
      <c r="X50" s="28" t="s">
        <v>4824</v>
      </c>
      <c r="Y50" s="28">
        <v>614186</v>
      </c>
      <c r="Z50" s="5" t="s">
        <v>1465</v>
      </c>
      <c r="AA50" s="10" t="s">
        <v>1466</v>
      </c>
      <c r="AC50" s="31"/>
    </row>
    <row r="51" spans="1:234" s="4" customFormat="1" ht="80.099999999999994" customHeight="1" x14ac:dyDescent="0.25">
      <c r="A51" s="28">
        <f t="shared" si="4"/>
        <v>47</v>
      </c>
      <c r="B51" s="9">
        <f t="shared" si="4"/>
        <v>9</v>
      </c>
      <c r="C51" s="9" t="s">
        <v>4424</v>
      </c>
      <c r="D51" s="10" t="s">
        <v>250</v>
      </c>
      <c r="E51" s="9" t="s">
        <v>3879</v>
      </c>
      <c r="F51" s="28" t="s">
        <v>4952</v>
      </c>
      <c r="G51" s="9" t="s">
        <v>3879</v>
      </c>
      <c r="H51" s="9" t="s">
        <v>4953</v>
      </c>
      <c r="I51" s="28" t="s">
        <v>3915</v>
      </c>
      <c r="J51" s="28" t="s">
        <v>4954</v>
      </c>
      <c r="K51" s="28" t="s">
        <v>4952</v>
      </c>
      <c r="L51" s="28">
        <v>31.208290000000002</v>
      </c>
      <c r="M51" s="28">
        <v>66.834811000000002</v>
      </c>
      <c r="N51" s="28">
        <v>15</v>
      </c>
      <c r="O51" s="28">
        <v>9</v>
      </c>
      <c r="P51" s="28">
        <v>818914</v>
      </c>
      <c r="Q51" s="34" t="s">
        <v>1486</v>
      </c>
      <c r="R51" s="28">
        <v>10</v>
      </c>
      <c r="S51" s="28">
        <v>90</v>
      </c>
      <c r="T51" s="34">
        <v>44108</v>
      </c>
      <c r="U51" s="34">
        <v>44017</v>
      </c>
      <c r="V51" s="28" t="s">
        <v>933</v>
      </c>
      <c r="W51" s="64">
        <v>778400</v>
      </c>
      <c r="X51" s="28" t="s">
        <v>4824</v>
      </c>
      <c r="Y51" s="28">
        <v>614186</v>
      </c>
      <c r="Z51" s="5" t="s">
        <v>1465</v>
      </c>
      <c r="AA51" s="10" t="s">
        <v>1466</v>
      </c>
      <c r="AC51" s="31"/>
    </row>
    <row r="52" spans="1:234" s="4" customFormat="1" ht="80.099999999999994" customHeight="1" x14ac:dyDescent="0.25">
      <c r="A52" s="28">
        <f t="shared" si="4"/>
        <v>48</v>
      </c>
      <c r="B52" s="9">
        <f t="shared" si="4"/>
        <v>10</v>
      </c>
      <c r="C52" s="9" t="s">
        <v>4424</v>
      </c>
      <c r="D52" s="10" t="s">
        <v>250</v>
      </c>
      <c r="E52" s="9" t="s">
        <v>3879</v>
      </c>
      <c r="F52" s="28" t="s">
        <v>3885</v>
      </c>
      <c r="G52" s="9" t="s">
        <v>3879</v>
      </c>
      <c r="H52" s="9" t="s">
        <v>4955</v>
      </c>
      <c r="I52" s="28" t="s">
        <v>4956</v>
      </c>
      <c r="J52" s="28" t="s">
        <v>4957</v>
      </c>
      <c r="K52" s="28" t="s">
        <v>3885</v>
      </c>
      <c r="L52" s="28">
        <v>31.216670000000001</v>
      </c>
      <c r="M52" s="28">
        <v>66.847530000000006</v>
      </c>
      <c r="N52" s="28">
        <v>23</v>
      </c>
      <c r="O52" s="28">
        <v>5</v>
      </c>
      <c r="P52" s="28">
        <v>818914</v>
      </c>
      <c r="Q52" s="34" t="s">
        <v>1486</v>
      </c>
      <c r="R52" s="28">
        <v>10</v>
      </c>
      <c r="S52" s="28">
        <v>92</v>
      </c>
      <c r="T52" s="34">
        <v>44108</v>
      </c>
      <c r="U52" s="34">
        <v>44017</v>
      </c>
      <c r="V52" s="28" t="s">
        <v>933</v>
      </c>
      <c r="W52" s="64">
        <v>788578</v>
      </c>
      <c r="X52" s="28" t="s">
        <v>4824</v>
      </c>
      <c r="Y52" s="28">
        <v>614186</v>
      </c>
      <c r="Z52" s="5" t="s">
        <v>1465</v>
      </c>
      <c r="AA52" s="10" t="s">
        <v>1466</v>
      </c>
      <c r="AC52" s="31"/>
    </row>
    <row r="53" spans="1:234" s="4" customFormat="1" ht="80.099999999999994" customHeight="1" x14ac:dyDescent="0.25">
      <c r="A53" s="28">
        <f t="shared" si="4"/>
        <v>49</v>
      </c>
      <c r="B53" s="9">
        <v>1</v>
      </c>
      <c r="C53" s="9" t="s">
        <v>3797</v>
      </c>
      <c r="D53" s="10" t="s">
        <v>250</v>
      </c>
      <c r="E53" s="9" t="s">
        <v>3879</v>
      </c>
      <c r="F53" s="28" t="s">
        <v>3885</v>
      </c>
      <c r="G53" s="9" t="s">
        <v>3879</v>
      </c>
      <c r="H53" s="9" t="s">
        <v>4958</v>
      </c>
      <c r="I53" s="28" t="s">
        <v>4959</v>
      </c>
      <c r="J53" s="28" t="s">
        <v>3916</v>
      </c>
      <c r="K53" s="28" t="s">
        <v>3885</v>
      </c>
      <c r="L53" s="28">
        <v>31.265809999999998</v>
      </c>
      <c r="M53" s="28">
        <v>66.870760000000004</v>
      </c>
      <c r="N53" s="28">
        <v>18</v>
      </c>
      <c r="O53" s="28">
        <v>7</v>
      </c>
      <c r="P53" s="28">
        <v>818917</v>
      </c>
      <c r="Q53" s="34" t="s">
        <v>1701</v>
      </c>
      <c r="R53" s="28">
        <v>10</v>
      </c>
      <c r="S53" s="28">
        <v>89</v>
      </c>
      <c r="T53" s="34">
        <v>44317</v>
      </c>
      <c r="U53" s="34">
        <v>44471</v>
      </c>
      <c r="V53" s="28" t="s">
        <v>1275</v>
      </c>
      <c r="W53" s="64">
        <v>768288</v>
      </c>
      <c r="X53" s="28" t="s">
        <v>1581</v>
      </c>
      <c r="Y53" s="6">
        <v>614188</v>
      </c>
      <c r="Z53" s="10" t="s">
        <v>1465</v>
      </c>
      <c r="AA53" s="10" t="s">
        <v>1466</v>
      </c>
      <c r="AC53" s="31"/>
    </row>
    <row r="54" spans="1:234" s="4" customFormat="1" ht="80.099999999999994" customHeight="1" x14ac:dyDescent="0.25">
      <c r="A54" s="28">
        <f t="shared" si="4"/>
        <v>50</v>
      </c>
      <c r="B54" s="9">
        <f>B53+1</f>
        <v>2</v>
      </c>
      <c r="C54" s="9" t="s">
        <v>3797</v>
      </c>
      <c r="D54" s="10" t="s">
        <v>250</v>
      </c>
      <c r="E54" s="9" t="s">
        <v>3879</v>
      </c>
      <c r="F54" s="28" t="s">
        <v>3885</v>
      </c>
      <c r="G54" s="9" t="s">
        <v>3879</v>
      </c>
      <c r="H54" s="9" t="s">
        <v>772</v>
      </c>
      <c r="I54" s="28" t="s">
        <v>4960</v>
      </c>
      <c r="J54" s="28" t="s">
        <v>4961</v>
      </c>
      <c r="K54" s="28" t="s">
        <v>3885</v>
      </c>
      <c r="L54" s="28">
        <v>31.228200000000001</v>
      </c>
      <c r="M54" s="28">
        <v>66.841049999999996</v>
      </c>
      <c r="N54" s="28">
        <v>17</v>
      </c>
      <c r="O54" s="28">
        <v>8</v>
      </c>
      <c r="P54" s="28">
        <v>818917</v>
      </c>
      <c r="Q54" s="34" t="s">
        <v>1701</v>
      </c>
      <c r="R54" s="28">
        <v>10</v>
      </c>
      <c r="S54" s="28">
        <v>92</v>
      </c>
      <c r="T54" s="34">
        <v>44317</v>
      </c>
      <c r="U54" s="34">
        <v>44471</v>
      </c>
      <c r="V54" s="28" t="s">
        <v>1275</v>
      </c>
      <c r="W54" s="64">
        <v>788578</v>
      </c>
      <c r="X54" s="28" t="s">
        <v>1581</v>
      </c>
      <c r="Y54" s="6">
        <v>614188</v>
      </c>
      <c r="Z54" s="10" t="s">
        <v>1465</v>
      </c>
      <c r="AA54" s="10" t="s">
        <v>1466</v>
      </c>
      <c r="AC54" s="31"/>
    </row>
    <row r="55" spans="1:234" s="4" customFormat="1" ht="80.099999999999994" customHeight="1" x14ac:dyDescent="0.25">
      <c r="A55" s="28">
        <f>A54+1</f>
        <v>51</v>
      </c>
      <c r="B55" s="9">
        <v>1</v>
      </c>
      <c r="C55" s="9" t="s">
        <v>3878</v>
      </c>
      <c r="D55" s="10" t="s">
        <v>250</v>
      </c>
      <c r="E55" s="9" t="s">
        <v>3879</v>
      </c>
      <c r="F55" s="28" t="s">
        <v>3880</v>
      </c>
      <c r="G55" s="9" t="s">
        <v>3879</v>
      </c>
      <c r="H55" s="9" t="s">
        <v>3881</v>
      </c>
      <c r="I55" s="28" t="s">
        <v>3882</v>
      </c>
      <c r="J55" s="28" t="s">
        <v>3883</v>
      </c>
      <c r="K55" s="28" t="s">
        <v>3880</v>
      </c>
      <c r="L55" s="28">
        <v>31.131025999999999</v>
      </c>
      <c r="M55" s="28">
        <v>66.823308999999995</v>
      </c>
      <c r="N55" s="28">
        <v>18</v>
      </c>
      <c r="O55" s="28">
        <v>12</v>
      </c>
      <c r="P55" s="28">
        <v>818914</v>
      </c>
      <c r="Q55" s="34">
        <v>44420</v>
      </c>
      <c r="R55" s="28">
        <v>10</v>
      </c>
      <c r="S55" s="28">
        <v>95</v>
      </c>
      <c r="T55" s="34">
        <v>44510</v>
      </c>
      <c r="U55" s="28" t="s">
        <v>1464</v>
      </c>
      <c r="V55" s="28" t="s">
        <v>1286</v>
      </c>
      <c r="W55" s="28">
        <v>818914</v>
      </c>
      <c r="X55" s="34">
        <v>44682</v>
      </c>
      <c r="Y55" s="28">
        <v>614186</v>
      </c>
      <c r="Z55" s="13" t="s">
        <v>107</v>
      </c>
      <c r="AA55" s="10" t="s">
        <v>1471</v>
      </c>
      <c r="AC55" s="31"/>
    </row>
    <row r="56" spans="1:234" s="31" customFormat="1" ht="80.099999999999994" customHeight="1" x14ac:dyDescent="0.25">
      <c r="A56" s="28">
        <f t="shared" ref="A56:B65" si="5">A55+1</f>
        <v>52</v>
      </c>
      <c r="B56" s="28">
        <f t="shared" si="5"/>
        <v>2</v>
      </c>
      <c r="C56" s="28" t="s">
        <v>3878</v>
      </c>
      <c r="D56" s="10" t="s">
        <v>250</v>
      </c>
      <c r="E56" s="28" t="s">
        <v>3879</v>
      </c>
      <c r="F56" s="28" t="s">
        <v>3884</v>
      </c>
      <c r="G56" s="28" t="s">
        <v>3885</v>
      </c>
      <c r="H56" s="28" t="s">
        <v>3555</v>
      </c>
      <c r="I56" s="28" t="s">
        <v>3886</v>
      </c>
      <c r="J56" s="28" t="s">
        <v>3887</v>
      </c>
      <c r="K56" s="28" t="s">
        <v>3884</v>
      </c>
      <c r="L56" s="28">
        <v>31.173383000000001</v>
      </c>
      <c r="M56" s="28">
        <v>66.853268</v>
      </c>
      <c r="N56" s="28">
        <v>19</v>
      </c>
      <c r="O56" s="28">
        <v>8</v>
      </c>
      <c r="P56" s="28">
        <v>818914</v>
      </c>
      <c r="Q56" s="34">
        <v>44420</v>
      </c>
      <c r="R56" s="28">
        <v>10</v>
      </c>
      <c r="S56" s="28">
        <v>93</v>
      </c>
      <c r="T56" s="34">
        <v>44510</v>
      </c>
      <c r="U56" s="28" t="s">
        <v>1464</v>
      </c>
      <c r="V56" s="28" t="s">
        <v>1286</v>
      </c>
      <c r="W56" s="28">
        <v>789690</v>
      </c>
      <c r="X56" s="34">
        <v>44682</v>
      </c>
      <c r="Y56" s="28">
        <v>614186</v>
      </c>
      <c r="Z56" s="13" t="s">
        <v>107</v>
      </c>
      <c r="AA56" s="10" t="s">
        <v>1471</v>
      </c>
    </row>
    <row r="57" spans="1:234" s="4" customFormat="1" ht="80.099999999999994" customHeight="1" x14ac:dyDescent="0.25">
      <c r="A57" s="28">
        <f t="shared" si="5"/>
        <v>53</v>
      </c>
      <c r="B57" s="9">
        <f t="shared" si="5"/>
        <v>3</v>
      </c>
      <c r="C57" s="9" t="s">
        <v>3878</v>
      </c>
      <c r="D57" s="10" t="s">
        <v>250</v>
      </c>
      <c r="E57" s="9" t="s">
        <v>3879</v>
      </c>
      <c r="F57" s="28" t="s">
        <v>3888</v>
      </c>
      <c r="G57" s="9" t="s">
        <v>3889</v>
      </c>
      <c r="H57" s="9" t="s">
        <v>792</v>
      </c>
      <c r="I57" s="28" t="s">
        <v>3890</v>
      </c>
      <c r="J57" s="28" t="s">
        <v>3891</v>
      </c>
      <c r="K57" s="28" t="s">
        <v>3888</v>
      </c>
      <c r="L57" s="28">
        <v>31.136569999999999</v>
      </c>
      <c r="M57" s="28">
        <v>66.874849999999995</v>
      </c>
      <c r="N57" s="28">
        <v>17</v>
      </c>
      <c r="O57" s="28">
        <v>7</v>
      </c>
      <c r="P57" s="28">
        <v>818914</v>
      </c>
      <c r="Q57" s="34">
        <v>44420</v>
      </c>
      <c r="R57" s="28">
        <v>10</v>
      </c>
      <c r="S57" s="28">
        <v>95</v>
      </c>
      <c r="T57" s="34">
        <v>44510</v>
      </c>
      <c r="U57" s="28" t="s">
        <v>1464</v>
      </c>
      <c r="V57" s="28" t="s">
        <v>1286</v>
      </c>
      <c r="W57" s="28">
        <v>809914</v>
      </c>
      <c r="X57" s="34">
        <v>44682</v>
      </c>
      <c r="Y57" s="28">
        <v>614186</v>
      </c>
      <c r="Z57" s="13" t="s">
        <v>107</v>
      </c>
      <c r="AA57" s="10" t="s">
        <v>1471</v>
      </c>
      <c r="AC57" s="31"/>
    </row>
    <row r="58" spans="1:234" s="31" customFormat="1" ht="80.099999999999994" customHeight="1" x14ac:dyDescent="0.25">
      <c r="A58" s="28">
        <f>A57+1</f>
        <v>54</v>
      </c>
      <c r="B58" s="28">
        <f t="shared" si="5"/>
        <v>4</v>
      </c>
      <c r="C58" s="28" t="s">
        <v>3878</v>
      </c>
      <c r="D58" s="10" t="s">
        <v>250</v>
      </c>
      <c r="E58" s="28" t="s">
        <v>3879</v>
      </c>
      <c r="F58" s="28" t="s">
        <v>3892</v>
      </c>
      <c r="G58" s="28" t="s">
        <v>3892</v>
      </c>
      <c r="H58" s="28" t="s">
        <v>3893</v>
      </c>
      <c r="I58" s="28" t="s">
        <v>3894</v>
      </c>
      <c r="J58" s="28" t="s">
        <v>3895</v>
      </c>
      <c r="K58" s="28" t="s">
        <v>3892</v>
      </c>
      <c r="L58" s="28">
        <v>31.216608000000001</v>
      </c>
      <c r="M58" s="28">
        <v>66.837068000000002</v>
      </c>
      <c r="N58" s="28">
        <v>20</v>
      </c>
      <c r="O58" s="28">
        <v>10</v>
      </c>
      <c r="P58" s="28">
        <v>818914</v>
      </c>
      <c r="Q58" s="34">
        <v>44420</v>
      </c>
      <c r="R58" s="28">
        <v>10</v>
      </c>
      <c r="S58" s="28">
        <v>92</v>
      </c>
      <c r="T58" s="34">
        <v>44510</v>
      </c>
      <c r="U58" s="28" t="s">
        <v>1464</v>
      </c>
      <c r="V58" s="28" t="s">
        <v>1286</v>
      </c>
      <c r="W58" s="28">
        <v>788578</v>
      </c>
      <c r="X58" s="34">
        <v>44682</v>
      </c>
      <c r="Y58" s="28">
        <v>614186</v>
      </c>
      <c r="Z58" s="13" t="s">
        <v>107</v>
      </c>
      <c r="AA58" s="10" t="s">
        <v>1471</v>
      </c>
    </row>
    <row r="59" spans="1:234" s="31" customFormat="1" ht="80.099999999999994" customHeight="1" x14ac:dyDescent="0.25">
      <c r="A59" s="28">
        <f t="shared" si="5"/>
        <v>55</v>
      </c>
      <c r="B59" s="28">
        <f t="shared" si="5"/>
        <v>5</v>
      </c>
      <c r="C59" s="28" t="s">
        <v>3878</v>
      </c>
      <c r="D59" s="10" t="s">
        <v>250</v>
      </c>
      <c r="E59" s="28" t="s">
        <v>3879</v>
      </c>
      <c r="F59" s="28" t="s">
        <v>3896</v>
      </c>
      <c r="G59" s="28" t="s">
        <v>3892</v>
      </c>
      <c r="H59" s="28" t="s">
        <v>3897</v>
      </c>
      <c r="I59" s="28" t="s">
        <v>3898</v>
      </c>
      <c r="J59" s="28" t="s">
        <v>3899</v>
      </c>
      <c r="K59" s="28" t="s">
        <v>3896</v>
      </c>
      <c r="L59" s="28">
        <v>31.199179999999998</v>
      </c>
      <c r="M59" s="28">
        <v>66.839910000000003</v>
      </c>
      <c r="N59" s="28">
        <v>22</v>
      </c>
      <c r="O59" s="28">
        <v>5</v>
      </c>
      <c r="P59" s="28">
        <v>818914</v>
      </c>
      <c r="Q59" s="34">
        <v>44420</v>
      </c>
      <c r="R59" s="28">
        <v>10</v>
      </c>
      <c r="S59" s="28">
        <v>93</v>
      </c>
      <c r="T59" s="34">
        <v>44510</v>
      </c>
      <c r="U59" s="28" t="s">
        <v>1464</v>
      </c>
      <c r="V59" s="28" t="s">
        <v>1286</v>
      </c>
      <c r="W59" s="28">
        <v>798690</v>
      </c>
      <c r="X59" s="34">
        <v>44682</v>
      </c>
      <c r="Y59" s="28">
        <v>614186</v>
      </c>
      <c r="Z59" s="13" t="s">
        <v>107</v>
      </c>
      <c r="AA59" s="10" t="s">
        <v>1471</v>
      </c>
    </row>
    <row r="60" spans="1:234" s="4" customFormat="1" ht="80.099999999999994" customHeight="1" x14ac:dyDescent="0.25">
      <c r="A60" s="28">
        <f t="shared" si="5"/>
        <v>56</v>
      </c>
      <c r="B60" s="9">
        <f t="shared" si="5"/>
        <v>6</v>
      </c>
      <c r="C60" s="9" t="s">
        <v>3878</v>
      </c>
      <c r="D60" s="10" t="s">
        <v>250</v>
      </c>
      <c r="E60" s="9" t="s">
        <v>3879</v>
      </c>
      <c r="F60" s="28" t="s">
        <v>3900</v>
      </c>
      <c r="G60" s="28" t="s">
        <v>3892</v>
      </c>
      <c r="H60" s="9" t="s">
        <v>3901</v>
      </c>
      <c r="I60" s="28" t="s">
        <v>3902</v>
      </c>
      <c r="J60" s="28" t="s">
        <v>3903</v>
      </c>
      <c r="K60" s="28" t="s">
        <v>3900</v>
      </c>
      <c r="L60" s="28">
        <v>31.201338</v>
      </c>
      <c r="M60" s="28">
        <v>66.826939999999993</v>
      </c>
      <c r="N60" s="28">
        <v>25</v>
      </c>
      <c r="O60" s="28">
        <v>9</v>
      </c>
      <c r="P60" s="28">
        <v>818914</v>
      </c>
      <c r="Q60" s="34">
        <v>44420</v>
      </c>
      <c r="R60" s="28">
        <v>10</v>
      </c>
      <c r="S60" s="28">
        <v>95</v>
      </c>
      <c r="T60" s="34">
        <v>44510</v>
      </c>
      <c r="U60" s="28" t="s">
        <v>1464</v>
      </c>
      <c r="V60" s="28" t="s">
        <v>1286</v>
      </c>
      <c r="W60" s="28">
        <v>818914</v>
      </c>
      <c r="X60" s="34">
        <v>44682</v>
      </c>
      <c r="Y60" s="28">
        <v>614186</v>
      </c>
      <c r="Z60" s="13" t="s">
        <v>107</v>
      </c>
      <c r="AA60" s="10" t="s">
        <v>1471</v>
      </c>
      <c r="AC60" s="31"/>
    </row>
    <row r="61" spans="1:234" s="31" customFormat="1" ht="80.099999999999994" customHeight="1" x14ac:dyDescent="0.25">
      <c r="A61" s="28">
        <f t="shared" si="5"/>
        <v>57</v>
      </c>
      <c r="B61" s="28">
        <f t="shared" si="5"/>
        <v>7</v>
      </c>
      <c r="C61" s="28" t="s">
        <v>3878</v>
      </c>
      <c r="D61" s="10" t="s">
        <v>250</v>
      </c>
      <c r="E61" s="28" t="s">
        <v>3879</v>
      </c>
      <c r="F61" s="28" t="s">
        <v>3904</v>
      </c>
      <c r="G61" s="28" t="s">
        <v>3892</v>
      </c>
      <c r="H61" s="28" t="s">
        <v>3905</v>
      </c>
      <c r="I61" s="28" t="s">
        <v>3906</v>
      </c>
      <c r="J61" s="28" t="s">
        <v>3907</v>
      </c>
      <c r="K61" s="28" t="s">
        <v>3904</v>
      </c>
      <c r="L61" s="28">
        <v>31.26699</v>
      </c>
      <c r="M61" s="28">
        <v>66.870639999999995</v>
      </c>
      <c r="N61" s="28">
        <v>15</v>
      </c>
      <c r="O61" s="28">
        <v>7</v>
      </c>
      <c r="P61" s="28">
        <v>818914</v>
      </c>
      <c r="Q61" s="34">
        <v>44420</v>
      </c>
      <c r="R61" s="28">
        <v>10</v>
      </c>
      <c r="S61" s="28">
        <v>95</v>
      </c>
      <c r="T61" s="34">
        <v>44510</v>
      </c>
      <c r="U61" s="28" t="s">
        <v>1464</v>
      </c>
      <c r="V61" s="28" t="s">
        <v>1286</v>
      </c>
      <c r="W61" s="28">
        <v>809914</v>
      </c>
      <c r="X61" s="34">
        <v>44682</v>
      </c>
      <c r="Y61" s="28">
        <v>614186</v>
      </c>
      <c r="Z61" s="13" t="s">
        <v>107</v>
      </c>
      <c r="AA61" s="10" t="s">
        <v>1471</v>
      </c>
    </row>
    <row r="62" spans="1:234" s="31" customFormat="1" ht="80.099999999999994" customHeight="1" x14ac:dyDescent="0.25">
      <c r="A62" s="28">
        <f t="shared" si="5"/>
        <v>58</v>
      </c>
      <c r="B62" s="28">
        <f t="shared" si="5"/>
        <v>8</v>
      </c>
      <c r="C62" s="28" t="s">
        <v>3878</v>
      </c>
      <c r="D62" s="10" t="s">
        <v>250</v>
      </c>
      <c r="E62" s="28" t="s">
        <v>3879</v>
      </c>
      <c r="F62" s="28" t="s">
        <v>3908</v>
      </c>
      <c r="G62" s="28" t="s">
        <v>3892</v>
      </c>
      <c r="H62" s="28" t="s">
        <v>639</v>
      </c>
      <c r="I62" s="28" t="s">
        <v>3909</v>
      </c>
      <c r="J62" s="28" t="s">
        <v>3910</v>
      </c>
      <c r="K62" s="28" t="s">
        <v>3892</v>
      </c>
      <c r="L62" s="28">
        <v>30.649830000000001</v>
      </c>
      <c r="M62" s="28">
        <v>66.410150000000002</v>
      </c>
      <c r="N62" s="28">
        <v>16</v>
      </c>
      <c r="O62" s="28">
        <v>8</v>
      </c>
      <c r="P62" s="28">
        <v>818914</v>
      </c>
      <c r="Q62" s="34">
        <v>44420</v>
      </c>
      <c r="R62" s="28">
        <v>10</v>
      </c>
      <c r="S62" s="28">
        <v>95</v>
      </c>
      <c r="T62" s="34">
        <v>44510</v>
      </c>
      <c r="U62" s="28" t="s">
        <v>1464</v>
      </c>
      <c r="V62" s="28" t="s">
        <v>1286</v>
      </c>
      <c r="W62" s="28">
        <v>809914</v>
      </c>
      <c r="X62" s="34">
        <v>44682</v>
      </c>
      <c r="Y62" s="28">
        <v>614186</v>
      </c>
      <c r="Z62" s="13" t="s">
        <v>107</v>
      </c>
      <c r="AA62" s="10" t="s">
        <v>1471</v>
      </c>
    </row>
    <row r="63" spans="1:234" s="31" customFormat="1" ht="80.099999999999994" customHeight="1" x14ac:dyDescent="0.25">
      <c r="A63" s="28">
        <f t="shared" si="5"/>
        <v>59</v>
      </c>
      <c r="B63" s="28">
        <f t="shared" si="5"/>
        <v>9</v>
      </c>
      <c r="C63" s="28" t="s">
        <v>3878</v>
      </c>
      <c r="D63" s="10" t="s">
        <v>250</v>
      </c>
      <c r="E63" s="28" t="s">
        <v>3879</v>
      </c>
      <c r="F63" s="28" t="s">
        <v>3911</v>
      </c>
      <c r="G63" s="28" t="s">
        <v>3879</v>
      </c>
      <c r="H63" s="28" t="s">
        <v>3403</v>
      </c>
      <c r="I63" s="28" t="s">
        <v>3912</v>
      </c>
      <c r="J63" s="28" t="s">
        <v>3913</v>
      </c>
      <c r="K63" s="28" t="s">
        <v>3911</v>
      </c>
      <c r="L63" s="28">
        <v>30.96086</v>
      </c>
      <c r="M63" s="28">
        <v>66.864552000000003</v>
      </c>
      <c r="N63" s="28">
        <v>17</v>
      </c>
      <c r="O63" s="28">
        <v>9</v>
      </c>
      <c r="P63" s="28">
        <v>818914</v>
      </c>
      <c r="Q63" s="34">
        <v>44420</v>
      </c>
      <c r="R63" s="28">
        <v>10</v>
      </c>
      <c r="S63" s="28">
        <v>93</v>
      </c>
      <c r="T63" s="34">
        <v>44510</v>
      </c>
      <c r="U63" s="28" t="s">
        <v>1464</v>
      </c>
      <c r="V63" s="28" t="s">
        <v>1286</v>
      </c>
      <c r="W63" s="28">
        <v>798690</v>
      </c>
      <c r="X63" s="34">
        <v>44682</v>
      </c>
      <c r="Y63" s="28">
        <v>614186</v>
      </c>
      <c r="Z63" s="13" t="s">
        <v>107</v>
      </c>
      <c r="AA63" s="10" t="s">
        <v>1471</v>
      </c>
      <c r="AC63" s="262"/>
      <c r="AD63" s="262"/>
      <c r="AE63" s="262"/>
      <c r="AF63" s="262"/>
      <c r="AG63" s="262"/>
      <c r="AH63" s="262"/>
      <c r="AI63" s="262"/>
      <c r="AJ63" s="262"/>
      <c r="AK63" s="262"/>
      <c r="AL63" s="262"/>
      <c r="AM63" s="262"/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262"/>
      <c r="BD63" s="262"/>
      <c r="BE63" s="262"/>
      <c r="BF63" s="262"/>
      <c r="BG63" s="262"/>
      <c r="BH63" s="262"/>
      <c r="BI63" s="262"/>
      <c r="BJ63" s="262"/>
      <c r="BK63" s="262"/>
      <c r="BL63" s="262"/>
      <c r="BM63" s="262"/>
      <c r="BN63" s="262"/>
      <c r="BO63" s="262"/>
      <c r="BP63" s="262"/>
      <c r="BQ63" s="262"/>
      <c r="BR63" s="262"/>
      <c r="BS63" s="262"/>
      <c r="BT63" s="262"/>
      <c r="BU63" s="262"/>
      <c r="BV63" s="262"/>
      <c r="BW63" s="262"/>
      <c r="BX63" s="262"/>
      <c r="BY63" s="262"/>
      <c r="BZ63" s="262"/>
      <c r="CA63" s="262"/>
      <c r="CB63" s="262"/>
      <c r="CC63" s="262"/>
      <c r="CD63" s="262"/>
      <c r="CE63" s="262"/>
      <c r="CF63" s="262"/>
      <c r="CG63" s="262"/>
      <c r="CH63" s="262"/>
      <c r="CI63" s="262"/>
      <c r="CJ63" s="262"/>
      <c r="CK63" s="262"/>
      <c r="CL63" s="262"/>
      <c r="CM63" s="262"/>
      <c r="CN63" s="262"/>
      <c r="CO63" s="262"/>
      <c r="CP63" s="262"/>
      <c r="CQ63" s="262"/>
      <c r="CR63" s="262"/>
      <c r="CS63" s="262"/>
      <c r="CT63" s="262"/>
      <c r="CU63" s="262"/>
      <c r="CV63" s="262"/>
      <c r="CW63" s="262"/>
      <c r="CX63" s="262"/>
      <c r="CY63" s="262"/>
      <c r="CZ63" s="262"/>
      <c r="DA63" s="262"/>
      <c r="DB63" s="262"/>
      <c r="DC63" s="262"/>
      <c r="DD63" s="262"/>
      <c r="DE63" s="262"/>
      <c r="DF63" s="262"/>
      <c r="DG63" s="262"/>
      <c r="DH63" s="262"/>
      <c r="DI63" s="262"/>
      <c r="DJ63" s="262"/>
      <c r="DK63" s="262"/>
      <c r="DL63" s="262"/>
      <c r="DM63" s="262"/>
      <c r="DN63" s="262"/>
      <c r="DO63" s="262"/>
      <c r="DP63" s="262"/>
      <c r="DQ63" s="262"/>
      <c r="DR63" s="262"/>
      <c r="DS63" s="262"/>
      <c r="DT63" s="262"/>
      <c r="DU63" s="262"/>
      <c r="DV63" s="262"/>
      <c r="DW63" s="262"/>
      <c r="DX63" s="262"/>
      <c r="DY63" s="262"/>
      <c r="DZ63" s="262"/>
      <c r="EA63" s="262"/>
      <c r="EB63" s="262"/>
      <c r="EC63" s="262"/>
      <c r="ED63" s="262"/>
      <c r="EE63" s="262"/>
      <c r="EF63" s="262"/>
      <c r="EG63" s="262"/>
      <c r="EH63" s="262"/>
      <c r="EI63" s="262"/>
      <c r="EJ63" s="262"/>
      <c r="EK63" s="262"/>
      <c r="EL63" s="262"/>
      <c r="EM63" s="262"/>
      <c r="EN63" s="262"/>
      <c r="EO63" s="262"/>
      <c r="EP63" s="262"/>
      <c r="EQ63" s="262"/>
      <c r="ER63" s="262"/>
      <c r="ES63" s="262"/>
      <c r="ET63" s="262"/>
      <c r="EU63" s="262"/>
      <c r="EV63" s="262"/>
      <c r="EW63" s="262"/>
      <c r="EX63" s="262"/>
      <c r="EY63" s="262"/>
      <c r="EZ63" s="262"/>
      <c r="FA63" s="262"/>
      <c r="FB63" s="262"/>
      <c r="FC63" s="262"/>
      <c r="FD63" s="262"/>
      <c r="FE63" s="262"/>
      <c r="FF63" s="262"/>
      <c r="FG63" s="262"/>
      <c r="FH63" s="262"/>
      <c r="FI63" s="262"/>
      <c r="FJ63" s="262"/>
      <c r="FK63" s="262"/>
      <c r="FL63" s="262"/>
      <c r="FM63" s="262"/>
      <c r="FN63" s="262"/>
      <c r="FO63" s="262"/>
      <c r="FP63" s="262"/>
      <c r="FQ63" s="262"/>
      <c r="FR63" s="262"/>
      <c r="FS63" s="262"/>
      <c r="FT63" s="262"/>
      <c r="FU63" s="262"/>
      <c r="FV63" s="262"/>
      <c r="FW63" s="262"/>
      <c r="FX63" s="262"/>
      <c r="FY63" s="262"/>
      <c r="FZ63" s="262"/>
      <c r="GA63" s="262"/>
      <c r="GB63" s="262"/>
      <c r="GC63" s="262"/>
      <c r="GD63" s="262"/>
      <c r="GE63" s="262"/>
      <c r="GF63" s="262"/>
      <c r="GG63" s="262"/>
      <c r="GH63" s="262"/>
      <c r="GI63" s="262"/>
      <c r="GJ63" s="262"/>
      <c r="GK63" s="262"/>
      <c r="GL63" s="262"/>
      <c r="GM63" s="262"/>
      <c r="GN63" s="262"/>
      <c r="GO63" s="262"/>
      <c r="GP63" s="262"/>
      <c r="GQ63" s="262"/>
      <c r="GR63" s="262"/>
      <c r="GS63" s="262"/>
      <c r="GT63" s="262"/>
      <c r="GU63" s="262"/>
      <c r="GV63" s="262"/>
      <c r="GW63" s="262"/>
      <c r="GX63" s="262"/>
      <c r="GY63" s="262"/>
      <c r="GZ63" s="262"/>
      <c r="HA63" s="262"/>
      <c r="HB63" s="262"/>
      <c r="HC63" s="262"/>
      <c r="HD63" s="262"/>
      <c r="HE63" s="262"/>
      <c r="HF63" s="262"/>
      <c r="HG63" s="262"/>
      <c r="HH63" s="262"/>
      <c r="HI63" s="262"/>
      <c r="HJ63" s="262"/>
      <c r="HK63" s="262"/>
      <c r="HL63" s="262"/>
      <c r="HM63" s="262"/>
      <c r="HN63" s="262"/>
      <c r="HO63" s="262"/>
      <c r="HP63" s="262"/>
      <c r="HQ63" s="262"/>
      <c r="HR63" s="262"/>
      <c r="HS63" s="262"/>
      <c r="HT63" s="262"/>
      <c r="HU63" s="262"/>
      <c r="HV63" s="262"/>
      <c r="HW63" s="262"/>
      <c r="HX63" s="262"/>
      <c r="HY63" s="262"/>
      <c r="HZ63" s="262"/>
    </row>
    <row r="64" spans="1:234" s="4" customFormat="1" ht="80.099999999999994" customHeight="1" x14ac:dyDescent="0.25">
      <c r="A64" s="28">
        <f t="shared" si="5"/>
        <v>60</v>
      </c>
      <c r="B64" s="9">
        <f t="shared" si="5"/>
        <v>10</v>
      </c>
      <c r="C64" s="9" t="s">
        <v>3878</v>
      </c>
      <c r="D64" s="10" t="s">
        <v>250</v>
      </c>
      <c r="E64" s="9" t="s">
        <v>3879</v>
      </c>
      <c r="F64" s="28" t="s">
        <v>3914</v>
      </c>
      <c r="G64" s="28" t="s">
        <v>3892</v>
      </c>
      <c r="H64" s="9" t="s">
        <v>3476</v>
      </c>
      <c r="I64" s="28" t="s">
        <v>3915</v>
      </c>
      <c r="J64" s="28" t="s">
        <v>3916</v>
      </c>
      <c r="K64" s="28" t="s">
        <v>3914</v>
      </c>
      <c r="L64" s="28">
        <v>31.230160000000001</v>
      </c>
      <c r="M64" s="28">
        <v>66.916279000000003</v>
      </c>
      <c r="N64" s="28">
        <v>18</v>
      </c>
      <c r="O64" s="28">
        <v>8</v>
      </c>
      <c r="P64" s="28">
        <v>818914</v>
      </c>
      <c r="Q64" s="34">
        <v>44420</v>
      </c>
      <c r="R64" s="28">
        <v>10</v>
      </c>
      <c r="S64" s="28">
        <v>95</v>
      </c>
      <c r="T64" s="34">
        <v>44510</v>
      </c>
      <c r="U64" s="28" t="s">
        <v>1464</v>
      </c>
      <c r="V64" s="28" t="s">
        <v>1286</v>
      </c>
      <c r="W64" s="28">
        <v>809914</v>
      </c>
      <c r="X64" s="34">
        <v>44682</v>
      </c>
      <c r="Y64" s="28">
        <v>614186</v>
      </c>
      <c r="Z64" s="13" t="s">
        <v>107</v>
      </c>
      <c r="AA64" s="10" t="s">
        <v>1471</v>
      </c>
      <c r="AC64" s="262"/>
      <c r="AD64" s="261"/>
      <c r="AE64" s="261"/>
      <c r="AF64" s="261"/>
      <c r="AG64" s="261"/>
      <c r="AH64" s="261"/>
      <c r="AI64" s="261"/>
      <c r="AJ64" s="261"/>
      <c r="AK64" s="261"/>
      <c r="AL64" s="261"/>
      <c r="AM64" s="261"/>
      <c r="AN64" s="261"/>
      <c r="AO64" s="261"/>
      <c r="AP64" s="261"/>
      <c r="AQ64" s="261"/>
      <c r="AR64" s="261"/>
      <c r="AS64" s="261"/>
      <c r="AT64" s="261"/>
      <c r="AU64" s="261"/>
      <c r="AV64" s="261"/>
      <c r="AW64" s="261"/>
      <c r="AX64" s="261"/>
      <c r="AY64" s="261"/>
      <c r="AZ64" s="261"/>
      <c r="BA64" s="261"/>
      <c r="BB64" s="261"/>
      <c r="BC64" s="261"/>
      <c r="BD64" s="261"/>
      <c r="BE64" s="261"/>
      <c r="BF64" s="261"/>
      <c r="BG64" s="261"/>
      <c r="BH64" s="261"/>
      <c r="BI64" s="261"/>
      <c r="BJ64" s="261"/>
      <c r="BK64" s="261"/>
      <c r="BL64" s="261"/>
      <c r="BM64" s="261"/>
      <c r="BN64" s="261"/>
      <c r="BO64" s="261"/>
      <c r="BP64" s="261"/>
      <c r="BQ64" s="261"/>
      <c r="BR64" s="261"/>
      <c r="BS64" s="261"/>
      <c r="BT64" s="261"/>
      <c r="BU64" s="261"/>
      <c r="BV64" s="261"/>
      <c r="BW64" s="261"/>
      <c r="BX64" s="261"/>
      <c r="BY64" s="261"/>
      <c r="BZ64" s="261"/>
      <c r="CA64" s="261"/>
      <c r="CB64" s="261"/>
      <c r="CC64" s="261"/>
      <c r="CD64" s="261"/>
      <c r="CE64" s="261"/>
      <c r="CF64" s="261"/>
      <c r="CG64" s="261"/>
      <c r="CH64" s="261"/>
      <c r="CI64" s="261"/>
      <c r="CJ64" s="261"/>
      <c r="CK64" s="261"/>
      <c r="CL64" s="261"/>
      <c r="CM64" s="261"/>
      <c r="CN64" s="261"/>
      <c r="CO64" s="261"/>
      <c r="CP64" s="261"/>
      <c r="CQ64" s="261"/>
      <c r="CR64" s="261"/>
      <c r="CS64" s="261"/>
      <c r="CT64" s="261"/>
      <c r="CU64" s="261"/>
      <c r="CV64" s="261"/>
      <c r="CW64" s="261"/>
      <c r="CX64" s="261"/>
      <c r="CY64" s="261"/>
      <c r="CZ64" s="261"/>
      <c r="DA64" s="261"/>
      <c r="DB64" s="261"/>
      <c r="DC64" s="261"/>
      <c r="DD64" s="261"/>
      <c r="DE64" s="261"/>
      <c r="DF64" s="261"/>
      <c r="DG64" s="261"/>
      <c r="DH64" s="261"/>
      <c r="DI64" s="261"/>
      <c r="DJ64" s="261"/>
      <c r="DK64" s="261"/>
      <c r="DL64" s="261"/>
      <c r="DM64" s="261"/>
      <c r="DN64" s="261"/>
      <c r="DO64" s="261"/>
      <c r="DP64" s="261"/>
      <c r="DQ64" s="261"/>
      <c r="DR64" s="261"/>
      <c r="DS64" s="261"/>
      <c r="DT64" s="261"/>
      <c r="DU64" s="261"/>
      <c r="DV64" s="261"/>
      <c r="DW64" s="261"/>
      <c r="DX64" s="261"/>
      <c r="DY64" s="261"/>
      <c r="DZ64" s="261"/>
      <c r="EA64" s="261"/>
      <c r="EB64" s="261"/>
      <c r="EC64" s="261"/>
      <c r="ED64" s="261"/>
      <c r="EE64" s="261"/>
      <c r="EF64" s="261"/>
      <c r="EG64" s="261"/>
      <c r="EH64" s="261"/>
      <c r="EI64" s="261"/>
      <c r="EJ64" s="261"/>
      <c r="EK64" s="261"/>
      <c r="EL64" s="261"/>
      <c r="EM64" s="261"/>
      <c r="EN64" s="261"/>
      <c r="EO64" s="261"/>
      <c r="EP64" s="261"/>
      <c r="EQ64" s="261"/>
      <c r="ER64" s="261"/>
      <c r="ES64" s="261"/>
      <c r="ET64" s="261"/>
      <c r="EU64" s="261"/>
      <c r="EV64" s="261"/>
      <c r="EW64" s="261"/>
      <c r="EX64" s="261"/>
      <c r="EY64" s="261"/>
      <c r="EZ64" s="261"/>
      <c r="FA64" s="261"/>
      <c r="FB64" s="261"/>
      <c r="FC64" s="261"/>
      <c r="FD64" s="261"/>
      <c r="FE64" s="261"/>
      <c r="FF64" s="261"/>
      <c r="FG64" s="261"/>
      <c r="FH64" s="261"/>
      <c r="FI64" s="261"/>
      <c r="FJ64" s="261"/>
      <c r="FK64" s="261"/>
      <c r="FL64" s="261"/>
      <c r="FM64" s="261"/>
      <c r="FN64" s="261"/>
      <c r="FO64" s="261"/>
      <c r="FP64" s="261"/>
      <c r="FQ64" s="261"/>
      <c r="FR64" s="261"/>
      <c r="FS64" s="261"/>
      <c r="FT64" s="261"/>
      <c r="FU64" s="261"/>
      <c r="FV64" s="261"/>
      <c r="FW64" s="261"/>
      <c r="FX64" s="261"/>
      <c r="FY64" s="261"/>
      <c r="FZ64" s="261"/>
      <c r="GA64" s="261"/>
      <c r="GB64" s="261"/>
      <c r="GC64" s="261"/>
      <c r="GD64" s="261"/>
      <c r="GE64" s="261"/>
      <c r="GF64" s="261"/>
      <c r="GG64" s="261"/>
      <c r="GH64" s="261"/>
      <c r="GI64" s="261"/>
      <c r="GJ64" s="261"/>
      <c r="GK64" s="261"/>
      <c r="GL64" s="261"/>
      <c r="GM64" s="261"/>
      <c r="GN64" s="261"/>
      <c r="GO64" s="261"/>
      <c r="GP64" s="261"/>
      <c r="GQ64" s="261"/>
      <c r="GR64" s="261"/>
      <c r="GS64" s="261"/>
      <c r="GT64" s="261"/>
      <c r="GU64" s="261"/>
      <c r="GV64" s="261"/>
      <c r="GW64" s="261"/>
      <c r="GX64" s="261"/>
      <c r="GY64" s="261"/>
      <c r="GZ64" s="261"/>
      <c r="HA64" s="261"/>
      <c r="HB64" s="261"/>
      <c r="HC64" s="261"/>
      <c r="HD64" s="261"/>
      <c r="HE64" s="261"/>
      <c r="HF64" s="261"/>
      <c r="HG64" s="261"/>
      <c r="HH64" s="261"/>
      <c r="HI64" s="261"/>
      <c r="HJ64" s="261"/>
      <c r="HK64" s="261"/>
      <c r="HL64" s="261"/>
      <c r="HM64" s="261"/>
      <c r="HN64" s="261"/>
      <c r="HO64" s="261"/>
      <c r="HP64" s="261"/>
      <c r="HQ64" s="261"/>
      <c r="HR64" s="261"/>
      <c r="HS64" s="261"/>
      <c r="HT64" s="261"/>
      <c r="HU64" s="261"/>
      <c r="HV64" s="261"/>
      <c r="HW64" s="261"/>
      <c r="HX64" s="261"/>
      <c r="HY64" s="261"/>
      <c r="HZ64" s="261"/>
    </row>
    <row r="65" spans="1:234" s="4" customFormat="1" ht="80.099999999999994" customHeight="1" x14ac:dyDescent="0.25">
      <c r="A65" s="28">
        <f t="shared" si="5"/>
        <v>61</v>
      </c>
      <c r="B65" s="9">
        <f t="shared" si="5"/>
        <v>11</v>
      </c>
      <c r="C65" s="9" t="s">
        <v>3878</v>
      </c>
      <c r="D65" s="10" t="s">
        <v>250</v>
      </c>
      <c r="E65" s="9" t="s">
        <v>3879</v>
      </c>
      <c r="F65" s="28" t="s">
        <v>3917</v>
      </c>
      <c r="G65" s="28" t="s">
        <v>3879</v>
      </c>
      <c r="H65" s="9" t="s">
        <v>2877</v>
      </c>
      <c r="I65" s="28" t="s">
        <v>3918</v>
      </c>
      <c r="J65" s="28" t="s">
        <v>3919</v>
      </c>
      <c r="K65" s="28" t="s">
        <v>3917</v>
      </c>
      <c r="L65" s="28">
        <v>31.192229999999999</v>
      </c>
      <c r="M65" s="28">
        <v>66.411829999999995</v>
      </c>
      <c r="N65" s="28">
        <v>15</v>
      </c>
      <c r="O65" s="28">
        <v>6</v>
      </c>
      <c r="P65" s="28">
        <v>818914</v>
      </c>
      <c r="Q65" s="34">
        <v>44420</v>
      </c>
      <c r="R65" s="28">
        <v>10</v>
      </c>
      <c r="S65" s="28">
        <v>92</v>
      </c>
      <c r="T65" s="34">
        <v>44510</v>
      </c>
      <c r="U65" s="28" t="s">
        <v>1464</v>
      </c>
      <c r="V65" s="28" t="s">
        <v>1286</v>
      </c>
      <c r="W65" s="28">
        <v>788578</v>
      </c>
      <c r="X65" s="34">
        <v>44682</v>
      </c>
      <c r="Y65" s="28">
        <v>614186</v>
      </c>
      <c r="Z65" s="13" t="s">
        <v>107</v>
      </c>
      <c r="AA65" s="10" t="s">
        <v>1471</v>
      </c>
      <c r="AC65" s="262"/>
      <c r="AD65" s="261"/>
      <c r="AE65" s="261"/>
      <c r="AF65" s="261"/>
      <c r="AG65" s="261"/>
      <c r="AH65" s="261"/>
      <c r="AI65" s="261"/>
      <c r="AJ65" s="261"/>
      <c r="AK65" s="261"/>
      <c r="AL65" s="261"/>
      <c r="AM65" s="261"/>
      <c r="AN65" s="261"/>
      <c r="AO65" s="261"/>
      <c r="AP65" s="261"/>
      <c r="AQ65" s="261"/>
      <c r="AR65" s="261"/>
      <c r="AS65" s="261"/>
      <c r="AT65" s="261"/>
      <c r="AU65" s="261"/>
      <c r="AV65" s="261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  <c r="BQ65" s="261"/>
      <c r="BR65" s="261"/>
      <c r="BS65" s="261"/>
      <c r="BT65" s="261"/>
      <c r="BU65" s="261"/>
      <c r="BV65" s="261"/>
      <c r="BW65" s="261"/>
      <c r="BX65" s="261"/>
      <c r="BY65" s="261"/>
      <c r="BZ65" s="261"/>
      <c r="CA65" s="261"/>
      <c r="CB65" s="261"/>
      <c r="CC65" s="261"/>
      <c r="CD65" s="261"/>
      <c r="CE65" s="261"/>
      <c r="CF65" s="261"/>
      <c r="CG65" s="261"/>
      <c r="CH65" s="261"/>
      <c r="CI65" s="261"/>
      <c r="CJ65" s="261"/>
      <c r="CK65" s="261"/>
      <c r="CL65" s="261"/>
      <c r="CM65" s="261"/>
      <c r="CN65" s="261"/>
      <c r="CO65" s="261"/>
      <c r="CP65" s="261"/>
      <c r="CQ65" s="261"/>
      <c r="CR65" s="261"/>
      <c r="CS65" s="261"/>
      <c r="CT65" s="261"/>
      <c r="CU65" s="261"/>
      <c r="CV65" s="261"/>
      <c r="CW65" s="261"/>
      <c r="CX65" s="261"/>
      <c r="CY65" s="261"/>
      <c r="CZ65" s="261"/>
      <c r="DA65" s="261"/>
      <c r="DB65" s="261"/>
      <c r="DC65" s="261"/>
      <c r="DD65" s="261"/>
      <c r="DE65" s="261"/>
      <c r="DF65" s="261"/>
      <c r="DG65" s="261"/>
      <c r="DH65" s="261"/>
      <c r="DI65" s="261"/>
      <c r="DJ65" s="261"/>
      <c r="DK65" s="261"/>
      <c r="DL65" s="261"/>
      <c r="DM65" s="261"/>
      <c r="DN65" s="261"/>
      <c r="DO65" s="261"/>
      <c r="DP65" s="261"/>
      <c r="DQ65" s="261"/>
      <c r="DR65" s="261"/>
      <c r="DS65" s="261"/>
      <c r="DT65" s="261"/>
      <c r="DU65" s="261"/>
      <c r="DV65" s="261"/>
      <c r="DW65" s="261"/>
      <c r="DX65" s="261"/>
      <c r="DY65" s="261"/>
      <c r="DZ65" s="261"/>
      <c r="EA65" s="261"/>
      <c r="EB65" s="261"/>
      <c r="EC65" s="261"/>
      <c r="ED65" s="261"/>
      <c r="EE65" s="261"/>
      <c r="EF65" s="261"/>
      <c r="EG65" s="261"/>
      <c r="EH65" s="261"/>
      <c r="EI65" s="261"/>
      <c r="EJ65" s="261"/>
      <c r="EK65" s="261"/>
      <c r="EL65" s="261"/>
      <c r="EM65" s="261"/>
      <c r="EN65" s="261"/>
      <c r="EO65" s="261"/>
      <c r="EP65" s="261"/>
      <c r="EQ65" s="261"/>
      <c r="ER65" s="261"/>
      <c r="ES65" s="261"/>
      <c r="ET65" s="261"/>
      <c r="EU65" s="261"/>
      <c r="EV65" s="261"/>
      <c r="EW65" s="261"/>
      <c r="EX65" s="261"/>
      <c r="EY65" s="261"/>
      <c r="EZ65" s="261"/>
      <c r="FA65" s="261"/>
      <c r="FB65" s="261"/>
      <c r="FC65" s="261"/>
      <c r="FD65" s="261"/>
      <c r="FE65" s="261"/>
      <c r="FF65" s="261"/>
      <c r="FG65" s="261"/>
      <c r="FH65" s="261"/>
      <c r="FI65" s="261"/>
      <c r="FJ65" s="261"/>
      <c r="FK65" s="261"/>
      <c r="FL65" s="261"/>
      <c r="FM65" s="261"/>
      <c r="FN65" s="261"/>
      <c r="FO65" s="261"/>
      <c r="FP65" s="261"/>
      <c r="FQ65" s="261"/>
      <c r="FR65" s="261"/>
      <c r="FS65" s="261"/>
      <c r="FT65" s="261"/>
      <c r="FU65" s="261"/>
      <c r="FV65" s="261"/>
      <c r="FW65" s="261"/>
      <c r="FX65" s="261"/>
      <c r="FY65" s="261"/>
      <c r="FZ65" s="261"/>
      <c r="GA65" s="261"/>
      <c r="GB65" s="261"/>
      <c r="GC65" s="261"/>
      <c r="GD65" s="261"/>
      <c r="GE65" s="261"/>
      <c r="GF65" s="261"/>
      <c r="GG65" s="261"/>
      <c r="GH65" s="261"/>
      <c r="GI65" s="261"/>
      <c r="GJ65" s="261"/>
      <c r="GK65" s="261"/>
      <c r="GL65" s="261"/>
      <c r="GM65" s="261"/>
      <c r="GN65" s="261"/>
      <c r="GO65" s="261"/>
      <c r="GP65" s="261"/>
      <c r="GQ65" s="261"/>
      <c r="GR65" s="261"/>
      <c r="GS65" s="261"/>
      <c r="GT65" s="261"/>
      <c r="GU65" s="261"/>
      <c r="GV65" s="261"/>
      <c r="GW65" s="261"/>
      <c r="GX65" s="261"/>
      <c r="GY65" s="261"/>
      <c r="GZ65" s="261"/>
      <c r="HA65" s="261"/>
      <c r="HB65" s="261"/>
      <c r="HC65" s="261"/>
      <c r="HD65" s="261"/>
      <c r="HE65" s="261"/>
      <c r="HF65" s="261"/>
      <c r="HG65" s="261"/>
      <c r="HH65" s="261"/>
      <c r="HI65" s="261"/>
      <c r="HJ65" s="261"/>
      <c r="HK65" s="261"/>
      <c r="HL65" s="261"/>
      <c r="HM65" s="261"/>
      <c r="HN65" s="261"/>
      <c r="HO65" s="261"/>
      <c r="HP65" s="261"/>
      <c r="HQ65" s="261"/>
      <c r="HR65" s="261"/>
      <c r="HS65" s="261"/>
      <c r="HT65" s="261"/>
      <c r="HU65" s="261"/>
      <c r="HV65" s="261"/>
      <c r="HW65" s="261"/>
      <c r="HX65" s="261"/>
      <c r="HY65" s="261"/>
      <c r="HZ65" s="261"/>
    </row>
    <row r="66" spans="1:234" s="9" customFormat="1" ht="80.099999999999994" customHeight="1" x14ac:dyDescent="0.25">
      <c r="A66" s="28">
        <f>A65+1</f>
        <v>62</v>
      </c>
      <c r="B66" s="9">
        <v>1</v>
      </c>
      <c r="C66" s="9" t="s">
        <v>7814</v>
      </c>
      <c r="D66" s="10" t="s">
        <v>250</v>
      </c>
      <c r="E66" s="9" t="s">
        <v>7599</v>
      </c>
      <c r="F66" s="9" t="s">
        <v>7815</v>
      </c>
      <c r="G66" s="9" t="s">
        <v>7599</v>
      </c>
      <c r="H66" s="9" t="s">
        <v>7816</v>
      </c>
      <c r="I66" s="9" t="s">
        <v>7817</v>
      </c>
      <c r="J66" s="9">
        <v>21.826537040000002</v>
      </c>
      <c r="K66" s="9" t="s">
        <v>7815</v>
      </c>
      <c r="L66" s="9">
        <v>31.173359999999999</v>
      </c>
      <c r="M66" s="9">
        <v>66.853274999999996</v>
      </c>
      <c r="N66" s="9">
        <v>15</v>
      </c>
      <c r="O66" s="9">
        <v>8</v>
      </c>
      <c r="P66" s="9">
        <v>818914</v>
      </c>
      <c r="Q66" s="28" t="s">
        <v>7818</v>
      </c>
      <c r="R66" s="9" t="s">
        <v>1525</v>
      </c>
      <c r="S66" s="9" t="s">
        <v>7819</v>
      </c>
      <c r="T66" s="9" t="s">
        <v>7749</v>
      </c>
      <c r="U66" s="35">
        <v>45058</v>
      </c>
      <c r="V66" s="28" t="s">
        <v>7060</v>
      </c>
      <c r="W66" s="9">
        <v>749962</v>
      </c>
      <c r="X66" s="28" t="s">
        <v>7060</v>
      </c>
      <c r="Y66" s="9">
        <v>614186</v>
      </c>
      <c r="Z66" s="5" t="s">
        <v>7820</v>
      </c>
      <c r="AA66" s="28"/>
      <c r="AB66" s="4"/>
      <c r="AC66" s="261"/>
      <c r="AD66" s="261"/>
      <c r="AE66" s="261"/>
      <c r="AF66" s="261"/>
      <c r="AG66" s="261"/>
      <c r="AH66" s="261"/>
      <c r="AI66" s="261"/>
      <c r="AJ66" s="261"/>
      <c r="AK66" s="261"/>
      <c r="AL66" s="261"/>
      <c r="AM66" s="261"/>
      <c r="AN66" s="261"/>
      <c r="AO66" s="261"/>
      <c r="AP66" s="261"/>
      <c r="AQ66" s="261"/>
      <c r="AR66" s="261"/>
      <c r="AS66" s="261"/>
      <c r="AT66" s="261"/>
      <c r="AU66" s="261"/>
      <c r="AV66" s="261"/>
      <c r="AW66" s="261"/>
      <c r="AX66" s="261"/>
      <c r="AY66" s="261"/>
      <c r="AZ66" s="261"/>
      <c r="BA66" s="261"/>
      <c r="BB66" s="261"/>
      <c r="BC66" s="261"/>
      <c r="BD66" s="261"/>
      <c r="BE66" s="261"/>
      <c r="BF66" s="261"/>
      <c r="BG66" s="261"/>
      <c r="BH66" s="261"/>
      <c r="BI66" s="261"/>
      <c r="BJ66" s="261"/>
      <c r="BK66" s="261"/>
      <c r="BL66" s="261"/>
      <c r="BM66" s="261"/>
      <c r="BN66" s="261"/>
      <c r="BO66" s="261"/>
      <c r="BP66" s="261"/>
      <c r="BQ66" s="261"/>
      <c r="BR66" s="261"/>
      <c r="BS66" s="261"/>
      <c r="BT66" s="261"/>
      <c r="BU66" s="261"/>
      <c r="BV66" s="261"/>
      <c r="BW66" s="261"/>
      <c r="BX66" s="261"/>
      <c r="BY66" s="261"/>
      <c r="BZ66" s="261"/>
      <c r="CA66" s="261"/>
      <c r="CB66" s="261"/>
      <c r="CC66" s="261"/>
      <c r="CD66" s="261"/>
      <c r="CE66" s="261"/>
      <c r="CF66" s="261"/>
      <c r="CG66" s="261"/>
      <c r="CH66" s="261"/>
      <c r="CI66" s="261"/>
      <c r="CJ66" s="261"/>
      <c r="CK66" s="261"/>
      <c r="CL66" s="261"/>
      <c r="CM66" s="261"/>
      <c r="CN66" s="261"/>
      <c r="CO66" s="261"/>
      <c r="CP66" s="261"/>
      <c r="CQ66" s="261"/>
      <c r="CR66" s="261"/>
      <c r="CS66" s="261"/>
      <c r="CT66" s="261"/>
      <c r="CU66" s="261"/>
      <c r="CV66" s="261"/>
      <c r="CW66" s="261"/>
      <c r="CX66" s="261"/>
      <c r="CY66" s="261"/>
      <c r="CZ66" s="261"/>
      <c r="DA66" s="261"/>
      <c r="DB66" s="261"/>
      <c r="DC66" s="261"/>
      <c r="DD66" s="261"/>
      <c r="DE66" s="261"/>
      <c r="DF66" s="261"/>
      <c r="DG66" s="261"/>
      <c r="DH66" s="261"/>
      <c r="DI66" s="261"/>
      <c r="DJ66" s="261"/>
      <c r="DK66" s="261"/>
      <c r="DL66" s="261"/>
      <c r="DM66" s="261"/>
      <c r="DN66" s="261"/>
      <c r="DO66" s="261"/>
      <c r="DP66" s="261"/>
      <c r="DQ66" s="261"/>
      <c r="DR66" s="261"/>
      <c r="DS66" s="261"/>
      <c r="DT66" s="261"/>
      <c r="DU66" s="261"/>
      <c r="DV66" s="261"/>
      <c r="DW66" s="261"/>
      <c r="DX66" s="261"/>
      <c r="DY66" s="261"/>
      <c r="DZ66" s="261"/>
      <c r="EA66" s="261"/>
      <c r="EB66" s="261"/>
      <c r="EC66" s="261"/>
      <c r="ED66" s="261"/>
      <c r="EE66" s="261"/>
      <c r="EF66" s="261"/>
      <c r="EG66" s="261"/>
      <c r="EH66" s="261"/>
      <c r="EI66" s="261"/>
      <c r="EJ66" s="261"/>
      <c r="EK66" s="261"/>
      <c r="EL66" s="261"/>
      <c r="EM66" s="261"/>
      <c r="EN66" s="261"/>
      <c r="EO66" s="261"/>
      <c r="EP66" s="261"/>
      <c r="EQ66" s="261"/>
      <c r="ER66" s="261"/>
      <c r="ES66" s="261"/>
      <c r="ET66" s="261"/>
      <c r="EU66" s="261"/>
      <c r="EV66" s="261"/>
      <c r="EW66" s="261"/>
      <c r="EX66" s="261"/>
      <c r="EY66" s="261"/>
      <c r="EZ66" s="261"/>
      <c r="FA66" s="261"/>
      <c r="FB66" s="261"/>
      <c r="FC66" s="261"/>
      <c r="FD66" s="261"/>
      <c r="FE66" s="261"/>
      <c r="FF66" s="261"/>
      <c r="FG66" s="261"/>
      <c r="FH66" s="261"/>
      <c r="FI66" s="261"/>
      <c r="FJ66" s="261"/>
      <c r="FK66" s="261"/>
      <c r="FL66" s="261"/>
      <c r="FM66" s="261"/>
      <c r="FN66" s="261"/>
      <c r="FO66" s="261"/>
      <c r="FP66" s="261"/>
      <c r="FQ66" s="261"/>
      <c r="FR66" s="261"/>
      <c r="FS66" s="261"/>
      <c r="FT66" s="261"/>
      <c r="FU66" s="261"/>
      <c r="FV66" s="261"/>
      <c r="FW66" s="261"/>
      <c r="FX66" s="261"/>
      <c r="FY66" s="261"/>
      <c r="FZ66" s="261"/>
      <c r="GA66" s="261"/>
      <c r="GB66" s="261"/>
      <c r="GC66" s="261"/>
      <c r="GD66" s="261"/>
      <c r="GE66" s="261"/>
      <c r="GF66" s="261"/>
      <c r="GG66" s="261"/>
      <c r="GH66" s="261"/>
      <c r="GI66" s="261"/>
      <c r="GJ66" s="261"/>
      <c r="GK66" s="261"/>
      <c r="GL66" s="261"/>
      <c r="GM66" s="261"/>
      <c r="GN66" s="261"/>
      <c r="GO66" s="261"/>
      <c r="GP66" s="261"/>
      <c r="GQ66" s="261"/>
      <c r="GR66" s="261"/>
      <c r="GS66" s="261"/>
      <c r="GT66" s="261"/>
      <c r="GU66" s="261"/>
      <c r="GV66" s="261"/>
      <c r="GW66" s="261"/>
      <c r="GX66" s="261"/>
      <c r="GY66" s="261"/>
      <c r="GZ66" s="261"/>
      <c r="HA66" s="261"/>
      <c r="HB66" s="261"/>
      <c r="HC66" s="261"/>
      <c r="HD66" s="261"/>
      <c r="HE66" s="261"/>
      <c r="HF66" s="261"/>
      <c r="HG66" s="261"/>
      <c r="HH66" s="261"/>
      <c r="HI66" s="261"/>
      <c r="HJ66" s="261"/>
      <c r="HK66" s="261"/>
      <c r="HL66" s="261"/>
      <c r="HM66" s="261"/>
      <c r="HN66" s="261"/>
      <c r="HO66" s="261"/>
      <c r="HP66" s="261"/>
      <c r="HQ66" s="261"/>
      <c r="HR66" s="261"/>
      <c r="HS66" s="261"/>
      <c r="HT66" s="261"/>
      <c r="HU66" s="261"/>
      <c r="HV66" s="261"/>
      <c r="HW66" s="261"/>
      <c r="HX66" s="261"/>
      <c r="HY66" s="261"/>
      <c r="HZ66" s="261"/>
    </row>
    <row r="67" spans="1:234" s="9" customFormat="1" ht="80.099999999999994" customHeight="1" x14ac:dyDescent="0.25">
      <c r="A67" s="28">
        <f t="shared" ref="A67:B72" si="6">A66+1</f>
        <v>63</v>
      </c>
      <c r="B67" s="9">
        <f t="shared" si="6"/>
        <v>2</v>
      </c>
      <c r="C67" s="9" t="s">
        <v>7814</v>
      </c>
      <c r="D67" s="10" t="s">
        <v>250</v>
      </c>
      <c r="E67" s="9" t="s">
        <v>7599</v>
      </c>
      <c r="F67" s="9" t="s">
        <v>7821</v>
      </c>
      <c r="G67" s="9" t="s">
        <v>7599</v>
      </c>
      <c r="H67" s="9" t="s">
        <v>3962</v>
      </c>
      <c r="I67" s="9" t="s">
        <v>7822</v>
      </c>
      <c r="J67" s="9">
        <v>3063851302</v>
      </c>
      <c r="K67" s="9" t="s">
        <v>7821</v>
      </c>
      <c r="L67" s="9">
        <v>31.20204</v>
      </c>
      <c r="M67" s="9">
        <v>66.826430000000002</v>
      </c>
      <c r="N67" s="9">
        <v>19</v>
      </c>
      <c r="O67" s="9">
        <v>8</v>
      </c>
      <c r="P67" s="9">
        <v>818914</v>
      </c>
      <c r="Q67" s="28" t="s">
        <v>7818</v>
      </c>
      <c r="R67" s="9" t="s">
        <v>1525</v>
      </c>
      <c r="S67" s="9" t="s">
        <v>7823</v>
      </c>
      <c r="T67" s="9" t="s">
        <v>7749</v>
      </c>
      <c r="U67" s="35">
        <v>45058</v>
      </c>
      <c r="V67" s="28" t="s">
        <v>7060</v>
      </c>
      <c r="W67" s="9">
        <v>738019</v>
      </c>
      <c r="X67" s="28" t="s">
        <v>7060</v>
      </c>
      <c r="Y67" s="9">
        <v>614186</v>
      </c>
      <c r="Z67" s="5" t="s">
        <v>7820</v>
      </c>
      <c r="AA67" s="28"/>
      <c r="AB67" s="4"/>
      <c r="AC67" s="261"/>
      <c r="AD67" s="261"/>
      <c r="AE67" s="261"/>
      <c r="AF67" s="261"/>
      <c r="AG67" s="261"/>
      <c r="AH67" s="261"/>
      <c r="AI67" s="261"/>
      <c r="AJ67" s="261"/>
      <c r="AK67" s="261"/>
      <c r="AL67" s="261"/>
      <c r="AM67" s="261"/>
      <c r="AN67" s="261"/>
      <c r="AO67" s="261"/>
      <c r="AP67" s="261"/>
      <c r="AQ67" s="261"/>
      <c r="AR67" s="261"/>
      <c r="AS67" s="261"/>
      <c r="AT67" s="261"/>
      <c r="AU67" s="261"/>
      <c r="AV67" s="261"/>
      <c r="AW67" s="261"/>
      <c r="AX67" s="261"/>
      <c r="AY67" s="261"/>
      <c r="AZ67" s="261"/>
      <c r="BA67" s="261"/>
      <c r="BB67" s="261"/>
      <c r="BC67" s="261"/>
      <c r="BD67" s="261"/>
      <c r="BE67" s="261"/>
      <c r="BF67" s="261"/>
      <c r="BG67" s="261"/>
      <c r="BH67" s="261"/>
      <c r="BI67" s="261"/>
      <c r="BJ67" s="261"/>
      <c r="BK67" s="261"/>
      <c r="BL67" s="261"/>
      <c r="BM67" s="261"/>
      <c r="BN67" s="261"/>
      <c r="BO67" s="261"/>
      <c r="BP67" s="261"/>
      <c r="BQ67" s="261"/>
      <c r="BR67" s="261"/>
      <c r="BS67" s="261"/>
      <c r="BT67" s="261"/>
      <c r="BU67" s="261"/>
      <c r="BV67" s="261"/>
      <c r="BW67" s="261"/>
      <c r="BX67" s="261"/>
      <c r="BY67" s="261"/>
      <c r="BZ67" s="261"/>
      <c r="CA67" s="261"/>
      <c r="CB67" s="261"/>
      <c r="CC67" s="261"/>
      <c r="CD67" s="261"/>
      <c r="CE67" s="261"/>
      <c r="CF67" s="261"/>
      <c r="CG67" s="261"/>
      <c r="CH67" s="261"/>
      <c r="CI67" s="261"/>
      <c r="CJ67" s="261"/>
      <c r="CK67" s="261"/>
      <c r="CL67" s="261"/>
      <c r="CM67" s="261"/>
      <c r="CN67" s="261"/>
      <c r="CO67" s="261"/>
      <c r="CP67" s="261"/>
      <c r="CQ67" s="261"/>
      <c r="CR67" s="261"/>
      <c r="CS67" s="261"/>
      <c r="CT67" s="261"/>
      <c r="CU67" s="261"/>
      <c r="CV67" s="261"/>
      <c r="CW67" s="261"/>
      <c r="CX67" s="261"/>
      <c r="CY67" s="261"/>
      <c r="CZ67" s="261"/>
      <c r="DA67" s="261"/>
      <c r="DB67" s="261"/>
      <c r="DC67" s="261"/>
      <c r="DD67" s="261"/>
      <c r="DE67" s="261"/>
      <c r="DF67" s="261"/>
      <c r="DG67" s="261"/>
      <c r="DH67" s="261"/>
      <c r="DI67" s="261"/>
      <c r="DJ67" s="261"/>
      <c r="DK67" s="261"/>
      <c r="DL67" s="261"/>
      <c r="DM67" s="261"/>
      <c r="DN67" s="261"/>
      <c r="DO67" s="261"/>
      <c r="DP67" s="261"/>
      <c r="DQ67" s="261"/>
      <c r="DR67" s="261"/>
      <c r="DS67" s="261"/>
      <c r="DT67" s="261"/>
      <c r="DU67" s="261"/>
      <c r="DV67" s="261"/>
      <c r="DW67" s="261"/>
      <c r="DX67" s="261"/>
      <c r="DY67" s="261"/>
      <c r="DZ67" s="261"/>
      <c r="EA67" s="261"/>
      <c r="EB67" s="261"/>
      <c r="EC67" s="261"/>
      <c r="ED67" s="261"/>
      <c r="EE67" s="261"/>
      <c r="EF67" s="261"/>
      <c r="EG67" s="261"/>
      <c r="EH67" s="261"/>
      <c r="EI67" s="261"/>
      <c r="EJ67" s="261"/>
      <c r="EK67" s="261"/>
      <c r="EL67" s="261"/>
      <c r="EM67" s="261"/>
      <c r="EN67" s="261"/>
      <c r="EO67" s="261"/>
      <c r="EP67" s="261"/>
      <c r="EQ67" s="261"/>
      <c r="ER67" s="261"/>
      <c r="ES67" s="261"/>
      <c r="ET67" s="261"/>
      <c r="EU67" s="261"/>
      <c r="EV67" s="261"/>
      <c r="EW67" s="261"/>
      <c r="EX67" s="261"/>
      <c r="EY67" s="261"/>
      <c r="EZ67" s="261"/>
      <c r="FA67" s="261"/>
      <c r="FB67" s="261"/>
      <c r="FC67" s="261"/>
      <c r="FD67" s="261"/>
      <c r="FE67" s="261"/>
      <c r="FF67" s="261"/>
      <c r="FG67" s="261"/>
      <c r="FH67" s="261"/>
      <c r="FI67" s="261"/>
      <c r="FJ67" s="261"/>
      <c r="FK67" s="261"/>
      <c r="FL67" s="261"/>
      <c r="FM67" s="261"/>
      <c r="FN67" s="261"/>
      <c r="FO67" s="261"/>
      <c r="FP67" s="261"/>
      <c r="FQ67" s="261"/>
      <c r="FR67" s="261"/>
      <c r="FS67" s="261"/>
      <c r="FT67" s="261"/>
      <c r="FU67" s="261"/>
      <c r="FV67" s="261"/>
      <c r="FW67" s="261"/>
      <c r="FX67" s="261"/>
      <c r="FY67" s="261"/>
      <c r="FZ67" s="261"/>
      <c r="GA67" s="261"/>
      <c r="GB67" s="261"/>
      <c r="GC67" s="261"/>
      <c r="GD67" s="261"/>
      <c r="GE67" s="261"/>
      <c r="GF67" s="261"/>
      <c r="GG67" s="261"/>
      <c r="GH67" s="261"/>
      <c r="GI67" s="261"/>
      <c r="GJ67" s="261"/>
      <c r="GK67" s="261"/>
      <c r="GL67" s="261"/>
      <c r="GM67" s="261"/>
      <c r="GN67" s="261"/>
      <c r="GO67" s="261"/>
      <c r="GP67" s="261"/>
      <c r="GQ67" s="261"/>
      <c r="GR67" s="261"/>
      <c r="GS67" s="261"/>
      <c r="GT67" s="261"/>
      <c r="GU67" s="261"/>
      <c r="GV67" s="261"/>
      <c r="GW67" s="261"/>
      <c r="GX67" s="261"/>
      <c r="GY67" s="261"/>
      <c r="GZ67" s="261"/>
      <c r="HA67" s="261"/>
      <c r="HB67" s="261"/>
      <c r="HC67" s="261"/>
      <c r="HD67" s="261"/>
      <c r="HE67" s="261"/>
      <c r="HF67" s="261"/>
      <c r="HG67" s="261"/>
      <c r="HH67" s="261"/>
      <c r="HI67" s="261"/>
      <c r="HJ67" s="261"/>
      <c r="HK67" s="261"/>
      <c r="HL67" s="261"/>
      <c r="HM67" s="261"/>
      <c r="HN67" s="261"/>
      <c r="HO67" s="261"/>
      <c r="HP67" s="261"/>
      <c r="HQ67" s="261"/>
      <c r="HR67" s="261"/>
      <c r="HS67" s="261"/>
      <c r="HT67" s="261"/>
      <c r="HU67" s="261"/>
      <c r="HV67" s="261"/>
      <c r="HW67" s="261"/>
      <c r="HX67" s="261"/>
      <c r="HY67" s="261"/>
      <c r="HZ67" s="261"/>
    </row>
    <row r="68" spans="1:234" s="4" customFormat="1" ht="80.099999999999994" customHeight="1" x14ac:dyDescent="0.25">
      <c r="A68" s="28">
        <f t="shared" si="6"/>
        <v>64</v>
      </c>
      <c r="B68" s="9">
        <f t="shared" si="6"/>
        <v>3</v>
      </c>
      <c r="C68" s="9" t="s">
        <v>7814</v>
      </c>
      <c r="D68" s="10" t="s">
        <v>250</v>
      </c>
      <c r="E68" s="9" t="s">
        <v>5188</v>
      </c>
      <c r="F68" s="9" t="s">
        <v>7824</v>
      </c>
      <c r="G68" s="9" t="s">
        <v>5188</v>
      </c>
      <c r="H68" s="9" t="s">
        <v>7825</v>
      </c>
      <c r="I68" s="9" t="s">
        <v>7826</v>
      </c>
      <c r="J68" s="9" t="s">
        <v>7827</v>
      </c>
      <c r="K68" s="9" t="s">
        <v>7824</v>
      </c>
      <c r="L68" s="9">
        <v>31.124959</v>
      </c>
      <c r="M68" s="9">
        <v>66.831639999999993</v>
      </c>
      <c r="N68" s="9">
        <v>15</v>
      </c>
      <c r="O68" s="9">
        <v>7</v>
      </c>
      <c r="P68" s="9">
        <v>818914</v>
      </c>
      <c r="Q68" s="28" t="s">
        <v>7828</v>
      </c>
      <c r="R68" s="9" t="s">
        <v>1525</v>
      </c>
      <c r="S68" s="9">
        <v>90</v>
      </c>
      <c r="T68" s="9" t="s">
        <v>7749</v>
      </c>
      <c r="U68" s="35">
        <v>45058</v>
      </c>
      <c r="V68" s="28" t="s">
        <v>7060</v>
      </c>
      <c r="W68" s="9">
        <v>768355</v>
      </c>
      <c r="X68" s="28" t="s">
        <v>7060</v>
      </c>
      <c r="Y68" s="9">
        <v>614186</v>
      </c>
      <c r="Z68" s="5" t="s">
        <v>7820</v>
      </c>
      <c r="AA68" s="28"/>
      <c r="AC68" s="261"/>
      <c r="AD68" s="261"/>
      <c r="AE68" s="261"/>
      <c r="AF68" s="261"/>
      <c r="AG68" s="261"/>
      <c r="AH68" s="261"/>
      <c r="AI68" s="261"/>
      <c r="AJ68" s="261"/>
      <c r="AK68" s="261"/>
      <c r="AL68" s="261"/>
      <c r="AM68" s="261"/>
      <c r="AN68" s="261"/>
      <c r="AO68" s="261"/>
      <c r="AP68" s="261"/>
      <c r="AQ68" s="261"/>
      <c r="AR68" s="261"/>
      <c r="AS68" s="261"/>
      <c r="AT68" s="261"/>
      <c r="AU68" s="261"/>
      <c r="AV68" s="261"/>
      <c r="AW68" s="261"/>
      <c r="AX68" s="261"/>
      <c r="AY68" s="261"/>
      <c r="AZ68" s="261"/>
      <c r="BA68" s="261"/>
      <c r="BB68" s="261"/>
      <c r="BC68" s="261"/>
      <c r="BD68" s="261"/>
      <c r="BE68" s="261"/>
      <c r="BF68" s="261"/>
      <c r="BG68" s="261"/>
      <c r="BH68" s="261"/>
      <c r="BI68" s="261"/>
      <c r="BJ68" s="261"/>
      <c r="BK68" s="261"/>
      <c r="BL68" s="261"/>
      <c r="BM68" s="261"/>
      <c r="BN68" s="261"/>
      <c r="BO68" s="261"/>
      <c r="BP68" s="261"/>
      <c r="BQ68" s="261"/>
      <c r="BR68" s="261"/>
      <c r="BS68" s="261"/>
      <c r="BT68" s="261"/>
      <c r="BU68" s="261"/>
      <c r="BV68" s="261"/>
      <c r="BW68" s="261"/>
      <c r="BX68" s="261"/>
      <c r="BY68" s="261"/>
      <c r="BZ68" s="261"/>
      <c r="CA68" s="261"/>
      <c r="CB68" s="261"/>
      <c r="CC68" s="261"/>
      <c r="CD68" s="261"/>
      <c r="CE68" s="261"/>
      <c r="CF68" s="261"/>
      <c r="CG68" s="261"/>
      <c r="CH68" s="261"/>
      <c r="CI68" s="261"/>
      <c r="CJ68" s="261"/>
      <c r="CK68" s="261"/>
      <c r="CL68" s="261"/>
      <c r="CM68" s="261"/>
      <c r="CN68" s="261"/>
      <c r="CO68" s="261"/>
      <c r="CP68" s="261"/>
      <c r="CQ68" s="261"/>
      <c r="CR68" s="261"/>
      <c r="CS68" s="261"/>
      <c r="CT68" s="261"/>
      <c r="CU68" s="261"/>
      <c r="CV68" s="261"/>
      <c r="CW68" s="261"/>
      <c r="CX68" s="261"/>
      <c r="CY68" s="261"/>
      <c r="CZ68" s="261"/>
      <c r="DA68" s="261"/>
      <c r="DB68" s="261"/>
      <c r="DC68" s="261"/>
      <c r="DD68" s="261"/>
      <c r="DE68" s="261"/>
      <c r="DF68" s="261"/>
      <c r="DG68" s="261"/>
      <c r="DH68" s="261"/>
      <c r="DI68" s="261"/>
      <c r="DJ68" s="261"/>
      <c r="DK68" s="261"/>
      <c r="DL68" s="261"/>
      <c r="DM68" s="261"/>
      <c r="DN68" s="261"/>
      <c r="DO68" s="261"/>
      <c r="DP68" s="261"/>
      <c r="DQ68" s="261"/>
      <c r="DR68" s="261"/>
      <c r="DS68" s="261"/>
      <c r="DT68" s="261"/>
      <c r="DU68" s="261"/>
      <c r="DV68" s="261"/>
      <c r="DW68" s="261"/>
      <c r="DX68" s="261"/>
      <c r="DY68" s="261"/>
      <c r="DZ68" s="261"/>
      <c r="EA68" s="261"/>
      <c r="EB68" s="261"/>
      <c r="EC68" s="261"/>
      <c r="ED68" s="261"/>
      <c r="EE68" s="261"/>
      <c r="EF68" s="261"/>
      <c r="EG68" s="261"/>
      <c r="EH68" s="261"/>
      <c r="EI68" s="261"/>
      <c r="EJ68" s="261"/>
      <c r="EK68" s="261"/>
      <c r="EL68" s="261"/>
      <c r="EM68" s="261"/>
      <c r="EN68" s="261"/>
      <c r="EO68" s="261"/>
      <c r="EP68" s="261"/>
      <c r="EQ68" s="261"/>
      <c r="ER68" s="261"/>
      <c r="ES68" s="261"/>
      <c r="ET68" s="261"/>
      <c r="EU68" s="261"/>
      <c r="EV68" s="261"/>
      <c r="EW68" s="261"/>
      <c r="EX68" s="261"/>
      <c r="EY68" s="261"/>
      <c r="EZ68" s="261"/>
      <c r="FA68" s="261"/>
      <c r="FB68" s="261"/>
      <c r="FC68" s="261"/>
      <c r="FD68" s="261"/>
      <c r="FE68" s="261"/>
      <c r="FF68" s="261"/>
      <c r="FG68" s="261"/>
      <c r="FH68" s="261"/>
      <c r="FI68" s="261"/>
      <c r="FJ68" s="261"/>
      <c r="FK68" s="261"/>
      <c r="FL68" s="261"/>
      <c r="FM68" s="261"/>
      <c r="FN68" s="261"/>
      <c r="FO68" s="261"/>
      <c r="FP68" s="261"/>
      <c r="FQ68" s="261"/>
      <c r="FR68" s="261"/>
      <c r="FS68" s="261"/>
      <c r="FT68" s="261"/>
      <c r="FU68" s="261"/>
      <c r="FV68" s="261"/>
      <c r="FW68" s="261"/>
      <c r="FX68" s="261"/>
      <c r="FY68" s="261"/>
      <c r="FZ68" s="261"/>
      <c r="GA68" s="261"/>
      <c r="GB68" s="261"/>
      <c r="GC68" s="261"/>
      <c r="GD68" s="261"/>
      <c r="GE68" s="261"/>
      <c r="GF68" s="261"/>
      <c r="GG68" s="261"/>
      <c r="GH68" s="261"/>
      <c r="GI68" s="261"/>
      <c r="GJ68" s="261"/>
      <c r="GK68" s="261"/>
      <c r="GL68" s="261"/>
      <c r="GM68" s="261"/>
      <c r="GN68" s="261"/>
      <c r="GO68" s="261"/>
      <c r="GP68" s="261"/>
      <c r="GQ68" s="261"/>
      <c r="GR68" s="261"/>
      <c r="GS68" s="261"/>
      <c r="GT68" s="261"/>
      <c r="GU68" s="261"/>
      <c r="GV68" s="261"/>
      <c r="GW68" s="261"/>
      <c r="GX68" s="261"/>
      <c r="GY68" s="261"/>
      <c r="GZ68" s="261"/>
      <c r="HA68" s="261"/>
      <c r="HB68" s="261"/>
      <c r="HC68" s="261"/>
      <c r="HD68" s="261"/>
      <c r="HE68" s="261"/>
      <c r="HF68" s="261"/>
      <c r="HG68" s="261"/>
      <c r="HH68" s="261"/>
      <c r="HI68" s="261"/>
      <c r="HJ68" s="261"/>
      <c r="HK68" s="261"/>
      <c r="HL68" s="261"/>
      <c r="HM68" s="261"/>
      <c r="HN68" s="261"/>
      <c r="HO68" s="261"/>
      <c r="HP68" s="261"/>
      <c r="HQ68" s="261"/>
      <c r="HR68" s="261"/>
      <c r="HS68" s="261"/>
      <c r="HT68" s="261"/>
      <c r="HU68" s="261"/>
      <c r="HV68" s="261"/>
      <c r="HW68" s="261"/>
      <c r="HX68" s="261"/>
      <c r="HY68" s="261"/>
      <c r="HZ68" s="261"/>
    </row>
    <row r="69" spans="1:234" s="9" customFormat="1" ht="80.099999999999994" customHeight="1" x14ac:dyDescent="0.25">
      <c r="A69" s="28">
        <f t="shared" si="6"/>
        <v>65</v>
      </c>
      <c r="B69" s="9">
        <f t="shared" si="6"/>
        <v>4</v>
      </c>
      <c r="C69" s="9" t="s">
        <v>7814</v>
      </c>
      <c r="D69" s="10" t="s">
        <v>250</v>
      </c>
      <c r="E69" s="9" t="s">
        <v>5188</v>
      </c>
      <c r="F69" s="9" t="s">
        <v>7829</v>
      </c>
      <c r="G69" s="9" t="s">
        <v>5188</v>
      </c>
      <c r="H69" s="9" t="s">
        <v>260</v>
      </c>
      <c r="I69" s="9" t="s">
        <v>7545</v>
      </c>
      <c r="J69" s="9" t="s">
        <v>7830</v>
      </c>
      <c r="K69" s="9" t="s">
        <v>7829</v>
      </c>
      <c r="L69" s="9">
        <v>31.127980000000001</v>
      </c>
      <c r="M69" s="9">
        <v>66.827529999999996</v>
      </c>
      <c r="N69" s="9">
        <v>12</v>
      </c>
      <c r="O69" s="9">
        <v>10</v>
      </c>
      <c r="P69" s="9">
        <v>818914</v>
      </c>
      <c r="Q69" s="28" t="s">
        <v>7831</v>
      </c>
      <c r="R69" s="9" t="s">
        <v>1525</v>
      </c>
      <c r="S69" s="9">
        <v>95</v>
      </c>
      <c r="T69" s="9" t="s">
        <v>7749</v>
      </c>
      <c r="U69" s="35">
        <v>45058</v>
      </c>
      <c r="V69" s="28" t="s">
        <v>7060</v>
      </c>
      <c r="W69" s="9">
        <v>809914</v>
      </c>
      <c r="X69" s="28" t="s">
        <v>7060</v>
      </c>
      <c r="Y69" s="9">
        <v>614186</v>
      </c>
      <c r="Z69" s="5" t="s">
        <v>7820</v>
      </c>
      <c r="AA69" s="28"/>
      <c r="AB69" s="4"/>
      <c r="AC69" s="261"/>
      <c r="AD69" s="261"/>
      <c r="AE69" s="261"/>
      <c r="AF69" s="261"/>
      <c r="AG69" s="261"/>
      <c r="AH69" s="261"/>
      <c r="AI69" s="261"/>
      <c r="AJ69" s="261"/>
      <c r="AK69" s="261"/>
      <c r="AL69" s="261"/>
      <c r="AM69" s="261"/>
      <c r="AN69" s="261"/>
      <c r="AO69" s="261"/>
      <c r="AP69" s="261"/>
      <c r="AQ69" s="261"/>
      <c r="AR69" s="261"/>
      <c r="AS69" s="261"/>
      <c r="AT69" s="261"/>
      <c r="AU69" s="261"/>
      <c r="AV69" s="261"/>
      <c r="AW69" s="261"/>
      <c r="AX69" s="261"/>
      <c r="AY69" s="261"/>
      <c r="AZ69" s="261"/>
      <c r="BA69" s="261"/>
      <c r="BB69" s="261"/>
      <c r="BC69" s="261"/>
      <c r="BD69" s="261"/>
      <c r="BE69" s="261"/>
      <c r="BF69" s="261"/>
      <c r="BG69" s="261"/>
      <c r="BH69" s="261"/>
      <c r="BI69" s="261"/>
      <c r="BJ69" s="261"/>
      <c r="BK69" s="261"/>
      <c r="BL69" s="261"/>
      <c r="BM69" s="261"/>
      <c r="BN69" s="261"/>
      <c r="BO69" s="261"/>
      <c r="BP69" s="261"/>
      <c r="BQ69" s="261"/>
      <c r="BR69" s="261"/>
      <c r="BS69" s="261"/>
      <c r="BT69" s="261"/>
      <c r="BU69" s="261"/>
      <c r="BV69" s="261"/>
      <c r="BW69" s="261"/>
      <c r="BX69" s="261"/>
      <c r="BY69" s="261"/>
      <c r="BZ69" s="261"/>
      <c r="CA69" s="261"/>
      <c r="CB69" s="261"/>
      <c r="CC69" s="261"/>
      <c r="CD69" s="261"/>
      <c r="CE69" s="261"/>
      <c r="CF69" s="261"/>
      <c r="CG69" s="261"/>
      <c r="CH69" s="261"/>
      <c r="CI69" s="261"/>
      <c r="CJ69" s="261"/>
      <c r="CK69" s="261"/>
      <c r="CL69" s="261"/>
      <c r="CM69" s="261"/>
      <c r="CN69" s="261"/>
      <c r="CO69" s="261"/>
      <c r="CP69" s="261"/>
      <c r="CQ69" s="261"/>
      <c r="CR69" s="261"/>
      <c r="CS69" s="261"/>
      <c r="CT69" s="261"/>
      <c r="CU69" s="261"/>
      <c r="CV69" s="261"/>
      <c r="CW69" s="261"/>
      <c r="CX69" s="261"/>
      <c r="CY69" s="261"/>
      <c r="CZ69" s="261"/>
      <c r="DA69" s="261"/>
      <c r="DB69" s="261"/>
      <c r="DC69" s="261"/>
      <c r="DD69" s="261"/>
      <c r="DE69" s="261"/>
      <c r="DF69" s="261"/>
      <c r="DG69" s="261"/>
      <c r="DH69" s="261"/>
      <c r="DI69" s="261"/>
      <c r="DJ69" s="261"/>
      <c r="DK69" s="261"/>
      <c r="DL69" s="261"/>
      <c r="DM69" s="261"/>
      <c r="DN69" s="261"/>
      <c r="DO69" s="261"/>
      <c r="DP69" s="261"/>
      <c r="DQ69" s="261"/>
      <c r="DR69" s="261"/>
      <c r="DS69" s="261"/>
      <c r="DT69" s="261"/>
      <c r="DU69" s="261"/>
      <c r="DV69" s="261"/>
      <c r="DW69" s="261"/>
      <c r="DX69" s="261"/>
      <c r="DY69" s="261"/>
      <c r="DZ69" s="261"/>
      <c r="EA69" s="261"/>
      <c r="EB69" s="261"/>
      <c r="EC69" s="261"/>
      <c r="ED69" s="261"/>
      <c r="EE69" s="261"/>
      <c r="EF69" s="261"/>
      <c r="EG69" s="261"/>
      <c r="EH69" s="261"/>
      <c r="EI69" s="261"/>
      <c r="EJ69" s="261"/>
      <c r="EK69" s="261"/>
      <c r="EL69" s="261"/>
      <c r="EM69" s="261"/>
      <c r="EN69" s="261"/>
      <c r="EO69" s="261"/>
      <c r="EP69" s="261"/>
      <c r="EQ69" s="261"/>
      <c r="ER69" s="261"/>
      <c r="ES69" s="261"/>
      <c r="ET69" s="261"/>
      <c r="EU69" s="261"/>
      <c r="EV69" s="261"/>
      <c r="EW69" s="261"/>
      <c r="EX69" s="261"/>
      <c r="EY69" s="261"/>
      <c r="EZ69" s="261"/>
      <c r="FA69" s="261"/>
      <c r="FB69" s="261"/>
      <c r="FC69" s="261"/>
      <c r="FD69" s="261"/>
      <c r="FE69" s="261"/>
      <c r="FF69" s="261"/>
      <c r="FG69" s="261"/>
      <c r="FH69" s="261"/>
      <c r="FI69" s="261"/>
      <c r="FJ69" s="261"/>
      <c r="FK69" s="261"/>
      <c r="FL69" s="261"/>
      <c r="FM69" s="261"/>
      <c r="FN69" s="261"/>
      <c r="FO69" s="261"/>
      <c r="FP69" s="261"/>
      <c r="FQ69" s="261"/>
      <c r="FR69" s="261"/>
      <c r="FS69" s="261"/>
      <c r="FT69" s="261"/>
      <c r="FU69" s="261"/>
      <c r="FV69" s="261"/>
      <c r="FW69" s="261"/>
      <c r="FX69" s="261"/>
      <c r="FY69" s="261"/>
      <c r="FZ69" s="261"/>
      <c r="GA69" s="261"/>
      <c r="GB69" s="261"/>
      <c r="GC69" s="261"/>
      <c r="GD69" s="261"/>
      <c r="GE69" s="261"/>
      <c r="GF69" s="261"/>
      <c r="GG69" s="261"/>
      <c r="GH69" s="261"/>
      <c r="GI69" s="261"/>
      <c r="GJ69" s="261"/>
      <c r="GK69" s="261"/>
      <c r="GL69" s="261"/>
      <c r="GM69" s="261"/>
      <c r="GN69" s="261"/>
      <c r="GO69" s="261"/>
      <c r="GP69" s="261"/>
      <c r="GQ69" s="261"/>
      <c r="GR69" s="261"/>
      <c r="GS69" s="261"/>
      <c r="GT69" s="261"/>
      <c r="GU69" s="261"/>
      <c r="GV69" s="261"/>
      <c r="GW69" s="261"/>
      <c r="GX69" s="261"/>
      <c r="GY69" s="261"/>
      <c r="GZ69" s="261"/>
      <c r="HA69" s="261"/>
      <c r="HB69" s="261"/>
      <c r="HC69" s="261"/>
      <c r="HD69" s="261"/>
      <c r="HE69" s="261"/>
      <c r="HF69" s="261"/>
      <c r="HG69" s="261"/>
      <c r="HH69" s="261"/>
      <c r="HI69" s="261"/>
      <c r="HJ69" s="261"/>
      <c r="HK69" s="261"/>
      <c r="HL69" s="261"/>
      <c r="HM69" s="261"/>
      <c r="HN69" s="261"/>
      <c r="HO69" s="261"/>
      <c r="HP69" s="261"/>
      <c r="HQ69" s="261"/>
      <c r="HR69" s="261"/>
      <c r="HS69" s="261"/>
      <c r="HT69" s="261"/>
      <c r="HU69" s="261"/>
      <c r="HV69" s="261"/>
      <c r="HW69" s="261"/>
      <c r="HX69" s="261"/>
      <c r="HY69" s="261"/>
      <c r="HZ69" s="261"/>
    </row>
    <row r="70" spans="1:234" s="9" customFormat="1" ht="80.099999999999994" customHeight="1" x14ac:dyDescent="0.25">
      <c r="A70" s="28">
        <f t="shared" si="6"/>
        <v>66</v>
      </c>
      <c r="B70" s="9">
        <f t="shared" si="6"/>
        <v>5</v>
      </c>
      <c r="C70" s="9" t="s">
        <v>7814</v>
      </c>
      <c r="D70" s="10" t="s">
        <v>250</v>
      </c>
      <c r="E70" s="9" t="s">
        <v>5188</v>
      </c>
      <c r="F70" s="9" t="s">
        <v>7832</v>
      </c>
      <c r="G70" s="9" t="s">
        <v>5188</v>
      </c>
      <c r="H70" s="9" t="s">
        <v>2538</v>
      </c>
      <c r="I70" s="9" t="s">
        <v>7833</v>
      </c>
      <c r="J70" s="9" t="s">
        <v>3883</v>
      </c>
      <c r="K70" s="9" t="s">
        <v>7832</v>
      </c>
      <c r="L70" s="9">
        <v>31.129611000000001</v>
      </c>
      <c r="M70" s="9">
        <v>66.817340000000002</v>
      </c>
      <c r="N70" s="9">
        <v>19</v>
      </c>
      <c r="O70" s="9">
        <v>10</v>
      </c>
      <c r="P70" s="9">
        <v>818914</v>
      </c>
      <c r="Q70" s="28" t="s">
        <v>7834</v>
      </c>
      <c r="R70" s="9" t="s">
        <v>1525</v>
      </c>
      <c r="S70" s="9" t="s">
        <v>7819</v>
      </c>
      <c r="T70" s="9" t="s">
        <v>7749</v>
      </c>
      <c r="U70" s="35">
        <v>45058</v>
      </c>
      <c r="V70" s="28" t="s">
        <v>7060</v>
      </c>
      <c r="W70" s="9">
        <v>759355</v>
      </c>
      <c r="X70" s="28" t="s">
        <v>7060</v>
      </c>
      <c r="Y70" s="9">
        <v>614186</v>
      </c>
      <c r="Z70" s="5" t="s">
        <v>7820</v>
      </c>
      <c r="AA70" s="28"/>
      <c r="AB70" s="4"/>
      <c r="AC70" s="261"/>
      <c r="AD70" s="261"/>
      <c r="AE70" s="261"/>
      <c r="AF70" s="261"/>
      <c r="AG70" s="261"/>
      <c r="AH70" s="261"/>
      <c r="AI70" s="261"/>
      <c r="AJ70" s="261"/>
      <c r="AK70" s="261"/>
      <c r="AL70" s="261"/>
      <c r="AM70" s="261"/>
      <c r="AN70" s="261"/>
      <c r="AO70" s="261"/>
      <c r="AP70" s="261"/>
      <c r="AQ70" s="261"/>
      <c r="AR70" s="261"/>
      <c r="AS70" s="261"/>
      <c r="AT70" s="261"/>
      <c r="AU70" s="261"/>
      <c r="AV70" s="261"/>
      <c r="AW70" s="261"/>
      <c r="AX70" s="261"/>
      <c r="AY70" s="261"/>
      <c r="AZ70" s="261"/>
      <c r="BA70" s="261"/>
      <c r="BB70" s="261"/>
      <c r="BC70" s="261"/>
      <c r="BD70" s="261"/>
      <c r="BE70" s="261"/>
      <c r="BF70" s="261"/>
      <c r="BG70" s="261"/>
      <c r="BH70" s="261"/>
      <c r="BI70" s="261"/>
      <c r="BJ70" s="261"/>
      <c r="BK70" s="261"/>
      <c r="BL70" s="261"/>
      <c r="BM70" s="261"/>
      <c r="BN70" s="261"/>
      <c r="BO70" s="261"/>
      <c r="BP70" s="261"/>
      <c r="BQ70" s="261"/>
      <c r="BR70" s="261"/>
      <c r="BS70" s="261"/>
      <c r="BT70" s="261"/>
      <c r="BU70" s="261"/>
      <c r="BV70" s="261"/>
      <c r="BW70" s="261"/>
      <c r="BX70" s="261"/>
      <c r="BY70" s="261"/>
      <c r="BZ70" s="261"/>
      <c r="CA70" s="261"/>
      <c r="CB70" s="261"/>
      <c r="CC70" s="261"/>
      <c r="CD70" s="261"/>
      <c r="CE70" s="261"/>
      <c r="CF70" s="261"/>
      <c r="CG70" s="261"/>
      <c r="CH70" s="261"/>
      <c r="CI70" s="261"/>
      <c r="CJ70" s="261"/>
      <c r="CK70" s="261"/>
      <c r="CL70" s="261"/>
      <c r="CM70" s="261"/>
      <c r="CN70" s="261"/>
      <c r="CO70" s="261"/>
      <c r="CP70" s="261"/>
      <c r="CQ70" s="261"/>
      <c r="CR70" s="261"/>
      <c r="CS70" s="261"/>
      <c r="CT70" s="261"/>
      <c r="CU70" s="261"/>
      <c r="CV70" s="261"/>
      <c r="CW70" s="261"/>
      <c r="CX70" s="261"/>
      <c r="CY70" s="261"/>
      <c r="CZ70" s="261"/>
      <c r="DA70" s="261"/>
      <c r="DB70" s="261"/>
      <c r="DC70" s="261"/>
      <c r="DD70" s="261"/>
      <c r="DE70" s="261"/>
      <c r="DF70" s="261"/>
      <c r="DG70" s="261"/>
      <c r="DH70" s="261"/>
      <c r="DI70" s="261"/>
      <c r="DJ70" s="261"/>
      <c r="DK70" s="261"/>
      <c r="DL70" s="261"/>
      <c r="DM70" s="261"/>
      <c r="DN70" s="261"/>
      <c r="DO70" s="261"/>
      <c r="DP70" s="261"/>
      <c r="DQ70" s="261"/>
      <c r="DR70" s="261"/>
      <c r="DS70" s="261"/>
      <c r="DT70" s="261"/>
      <c r="DU70" s="261"/>
      <c r="DV70" s="261"/>
      <c r="DW70" s="261"/>
      <c r="DX70" s="261"/>
      <c r="DY70" s="261"/>
      <c r="DZ70" s="261"/>
      <c r="EA70" s="261"/>
      <c r="EB70" s="261"/>
      <c r="EC70" s="261"/>
      <c r="ED70" s="261"/>
      <c r="EE70" s="261"/>
      <c r="EF70" s="261"/>
      <c r="EG70" s="261"/>
      <c r="EH70" s="261"/>
      <c r="EI70" s="261"/>
      <c r="EJ70" s="261"/>
      <c r="EK70" s="261"/>
      <c r="EL70" s="261"/>
      <c r="EM70" s="261"/>
      <c r="EN70" s="261"/>
      <c r="EO70" s="261"/>
      <c r="EP70" s="261"/>
      <c r="EQ70" s="261"/>
      <c r="ER70" s="261"/>
      <c r="ES70" s="261"/>
      <c r="ET70" s="261"/>
      <c r="EU70" s="261"/>
      <c r="EV70" s="261"/>
      <c r="EW70" s="261"/>
      <c r="EX70" s="261"/>
      <c r="EY70" s="261"/>
      <c r="EZ70" s="261"/>
      <c r="FA70" s="261"/>
      <c r="FB70" s="261"/>
      <c r="FC70" s="261"/>
      <c r="FD70" s="261"/>
      <c r="FE70" s="261"/>
      <c r="FF70" s="261"/>
      <c r="FG70" s="261"/>
      <c r="FH70" s="261"/>
      <c r="FI70" s="261"/>
      <c r="FJ70" s="261"/>
      <c r="FK70" s="261"/>
      <c r="FL70" s="261"/>
      <c r="FM70" s="261"/>
      <c r="FN70" s="261"/>
      <c r="FO70" s="261"/>
      <c r="FP70" s="261"/>
      <c r="FQ70" s="261"/>
      <c r="FR70" s="261"/>
      <c r="FS70" s="261"/>
      <c r="FT70" s="261"/>
      <c r="FU70" s="261"/>
      <c r="FV70" s="261"/>
      <c r="FW70" s="261"/>
      <c r="FX70" s="261"/>
      <c r="FY70" s="261"/>
      <c r="FZ70" s="261"/>
      <c r="GA70" s="261"/>
      <c r="GB70" s="261"/>
      <c r="GC70" s="261"/>
      <c r="GD70" s="261"/>
      <c r="GE70" s="261"/>
      <c r="GF70" s="261"/>
      <c r="GG70" s="261"/>
      <c r="GH70" s="261"/>
      <c r="GI70" s="261"/>
      <c r="GJ70" s="261"/>
      <c r="GK70" s="261"/>
      <c r="GL70" s="261"/>
      <c r="GM70" s="261"/>
      <c r="GN70" s="261"/>
      <c r="GO70" s="261"/>
      <c r="GP70" s="261"/>
      <c r="GQ70" s="261"/>
      <c r="GR70" s="261"/>
      <c r="GS70" s="261"/>
      <c r="GT70" s="261"/>
      <c r="GU70" s="261"/>
      <c r="GV70" s="261"/>
      <c r="GW70" s="261"/>
      <c r="GX70" s="261"/>
      <c r="GY70" s="261"/>
      <c r="GZ70" s="261"/>
      <c r="HA70" s="261"/>
      <c r="HB70" s="261"/>
      <c r="HC70" s="261"/>
      <c r="HD70" s="261"/>
      <c r="HE70" s="261"/>
      <c r="HF70" s="261"/>
      <c r="HG70" s="261"/>
      <c r="HH70" s="261"/>
      <c r="HI70" s="261"/>
      <c r="HJ70" s="261"/>
      <c r="HK70" s="261"/>
      <c r="HL70" s="261"/>
      <c r="HM70" s="261"/>
      <c r="HN70" s="261"/>
      <c r="HO70" s="261"/>
      <c r="HP70" s="261"/>
      <c r="HQ70" s="261"/>
      <c r="HR70" s="261"/>
      <c r="HS70" s="261"/>
      <c r="HT70" s="261"/>
      <c r="HU70" s="261"/>
      <c r="HV70" s="261"/>
      <c r="HW70" s="261"/>
      <c r="HX70" s="261"/>
      <c r="HY70" s="261"/>
      <c r="HZ70" s="261"/>
    </row>
    <row r="71" spans="1:234" s="9" customFormat="1" ht="80.099999999999994" customHeight="1" x14ac:dyDescent="0.25">
      <c r="A71" s="28">
        <f t="shared" si="6"/>
        <v>67</v>
      </c>
      <c r="B71" s="9">
        <f t="shared" si="6"/>
        <v>6</v>
      </c>
      <c r="C71" s="9" t="s">
        <v>7814</v>
      </c>
      <c r="D71" s="10" t="s">
        <v>250</v>
      </c>
      <c r="E71" s="9" t="s">
        <v>4937</v>
      </c>
      <c r="F71" s="9" t="s">
        <v>7835</v>
      </c>
      <c r="G71" s="9" t="s">
        <v>4937</v>
      </c>
      <c r="H71" s="9" t="s">
        <v>2455</v>
      </c>
      <c r="I71" s="9" t="s">
        <v>7836</v>
      </c>
      <c r="J71" s="9" t="s">
        <v>7837</v>
      </c>
      <c r="K71" s="9" t="s">
        <v>7835</v>
      </c>
      <c r="L71" s="9">
        <v>31.200900000000001</v>
      </c>
      <c r="M71" s="9">
        <v>66.848370000000003</v>
      </c>
      <c r="N71" s="9">
        <v>16</v>
      </c>
      <c r="O71" s="9">
        <v>6</v>
      </c>
      <c r="P71" s="9">
        <v>818914</v>
      </c>
      <c r="Q71" s="28" t="s">
        <v>7838</v>
      </c>
      <c r="R71" s="9" t="s">
        <v>1525</v>
      </c>
      <c r="S71" s="9">
        <v>85</v>
      </c>
      <c r="T71" s="9" t="s">
        <v>7749</v>
      </c>
      <c r="U71" s="35">
        <v>45058</v>
      </c>
      <c r="V71" s="28" t="s">
        <v>7060</v>
      </c>
      <c r="W71" s="9">
        <v>708795</v>
      </c>
      <c r="X71" s="28" t="s">
        <v>7060</v>
      </c>
      <c r="Y71" s="9">
        <v>614186</v>
      </c>
      <c r="Z71" s="5" t="s">
        <v>7820</v>
      </c>
      <c r="AA71" s="28"/>
      <c r="AB71" s="4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261"/>
      <c r="AO71" s="261"/>
      <c r="AP71" s="261"/>
      <c r="AQ71" s="261"/>
      <c r="AR71" s="261"/>
      <c r="AS71" s="261"/>
      <c r="AT71" s="261"/>
      <c r="AU71" s="261"/>
      <c r="AV71" s="261"/>
      <c r="AW71" s="261"/>
      <c r="AX71" s="261"/>
      <c r="AY71" s="261"/>
      <c r="AZ71" s="261"/>
      <c r="BA71" s="261"/>
      <c r="BB71" s="261"/>
      <c r="BC71" s="261"/>
      <c r="BD71" s="261"/>
      <c r="BE71" s="261"/>
      <c r="BF71" s="261"/>
      <c r="BG71" s="261"/>
      <c r="BH71" s="261"/>
      <c r="BI71" s="261"/>
      <c r="BJ71" s="261"/>
      <c r="BK71" s="261"/>
      <c r="BL71" s="261"/>
      <c r="BM71" s="261"/>
      <c r="BN71" s="261"/>
      <c r="BO71" s="261"/>
      <c r="BP71" s="261"/>
      <c r="BQ71" s="261"/>
      <c r="BR71" s="261"/>
      <c r="BS71" s="261"/>
      <c r="BT71" s="261"/>
      <c r="BU71" s="261"/>
      <c r="BV71" s="261"/>
      <c r="BW71" s="261"/>
      <c r="BX71" s="261"/>
      <c r="BY71" s="261"/>
      <c r="BZ71" s="261"/>
      <c r="CA71" s="261"/>
      <c r="CB71" s="261"/>
      <c r="CC71" s="261"/>
      <c r="CD71" s="261"/>
      <c r="CE71" s="261"/>
      <c r="CF71" s="261"/>
      <c r="CG71" s="261"/>
      <c r="CH71" s="261"/>
      <c r="CI71" s="261"/>
      <c r="CJ71" s="261"/>
      <c r="CK71" s="261"/>
      <c r="CL71" s="261"/>
      <c r="CM71" s="261"/>
      <c r="CN71" s="261"/>
      <c r="CO71" s="261"/>
      <c r="CP71" s="261"/>
      <c r="CQ71" s="261"/>
      <c r="CR71" s="261"/>
      <c r="CS71" s="261"/>
      <c r="CT71" s="261"/>
      <c r="CU71" s="261"/>
      <c r="CV71" s="261"/>
      <c r="CW71" s="261"/>
      <c r="CX71" s="261"/>
      <c r="CY71" s="261"/>
      <c r="CZ71" s="261"/>
      <c r="DA71" s="261"/>
      <c r="DB71" s="261"/>
      <c r="DC71" s="261"/>
      <c r="DD71" s="261"/>
      <c r="DE71" s="261"/>
      <c r="DF71" s="261"/>
      <c r="DG71" s="261"/>
      <c r="DH71" s="261"/>
      <c r="DI71" s="261"/>
      <c r="DJ71" s="261"/>
      <c r="DK71" s="261"/>
      <c r="DL71" s="261"/>
      <c r="DM71" s="261"/>
      <c r="DN71" s="261"/>
      <c r="DO71" s="261"/>
      <c r="DP71" s="261"/>
      <c r="DQ71" s="261"/>
      <c r="DR71" s="261"/>
      <c r="DS71" s="261"/>
      <c r="DT71" s="261"/>
      <c r="DU71" s="261"/>
      <c r="DV71" s="261"/>
      <c r="DW71" s="261"/>
      <c r="DX71" s="261"/>
      <c r="DY71" s="261"/>
      <c r="DZ71" s="261"/>
      <c r="EA71" s="261"/>
      <c r="EB71" s="261"/>
      <c r="EC71" s="261"/>
      <c r="ED71" s="261"/>
      <c r="EE71" s="261"/>
      <c r="EF71" s="261"/>
      <c r="EG71" s="261"/>
      <c r="EH71" s="261"/>
      <c r="EI71" s="261"/>
      <c r="EJ71" s="261"/>
      <c r="EK71" s="261"/>
      <c r="EL71" s="261"/>
      <c r="EM71" s="261"/>
      <c r="EN71" s="261"/>
      <c r="EO71" s="261"/>
      <c r="EP71" s="261"/>
      <c r="EQ71" s="261"/>
      <c r="ER71" s="261"/>
      <c r="ES71" s="261"/>
      <c r="ET71" s="261"/>
      <c r="EU71" s="261"/>
      <c r="EV71" s="261"/>
      <c r="EW71" s="261"/>
      <c r="EX71" s="261"/>
      <c r="EY71" s="261"/>
      <c r="EZ71" s="261"/>
      <c r="FA71" s="261"/>
      <c r="FB71" s="261"/>
      <c r="FC71" s="261"/>
      <c r="FD71" s="261"/>
      <c r="FE71" s="261"/>
      <c r="FF71" s="261"/>
      <c r="FG71" s="261"/>
      <c r="FH71" s="261"/>
      <c r="FI71" s="261"/>
      <c r="FJ71" s="261"/>
      <c r="FK71" s="261"/>
      <c r="FL71" s="261"/>
      <c r="FM71" s="261"/>
      <c r="FN71" s="261"/>
      <c r="FO71" s="261"/>
      <c r="FP71" s="261"/>
      <c r="FQ71" s="261"/>
      <c r="FR71" s="261"/>
      <c r="FS71" s="261"/>
      <c r="FT71" s="261"/>
      <c r="FU71" s="261"/>
      <c r="FV71" s="261"/>
      <c r="FW71" s="261"/>
      <c r="FX71" s="261"/>
      <c r="FY71" s="261"/>
      <c r="FZ71" s="261"/>
      <c r="GA71" s="261"/>
      <c r="GB71" s="261"/>
      <c r="GC71" s="261"/>
      <c r="GD71" s="261"/>
      <c r="GE71" s="261"/>
      <c r="GF71" s="261"/>
      <c r="GG71" s="261"/>
      <c r="GH71" s="261"/>
      <c r="GI71" s="261"/>
      <c r="GJ71" s="261"/>
      <c r="GK71" s="261"/>
      <c r="GL71" s="261"/>
      <c r="GM71" s="261"/>
      <c r="GN71" s="261"/>
      <c r="GO71" s="261"/>
      <c r="GP71" s="261"/>
      <c r="GQ71" s="261"/>
      <c r="GR71" s="261"/>
      <c r="GS71" s="261"/>
      <c r="GT71" s="261"/>
      <c r="GU71" s="261"/>
      <c r="GV71" s="261"/>
      <c r="GW71" s="261"/>
      <c r="GX71" s="261"/>
      <c r="GY71" s="261"/>
      <c r="GZ71" s="261"/>
      <c r="HA71" s="261"/>
      <c r="HB71" s="261"/>
      <c r="HC71" s="261"/>
      <c r="HD71" s="261"/>
      <c r="HE71" s="261"/>
      <c r="HF71" s="261"/>
      <c r="HG71" s="261"/>
      <c r="HH71" s="261"/>
      <c r="HI71" s="261"/>
      <c r="HJ71" s="261"/>
      <c r="HK71" s="261"/>
      <c r="HL71" s="261"/>
      <c r="HM71" s="261"/>
      <c r="HN71" s="261"/>
      <c r="HO71" s="261"/>
      <c r="HP71" s="261"/>
      <c r="HQ71" s="261"/>
      <c r="HR71" s="261"/>
      <c r="HS71" s="261"/>
      <c r="HT71" s="261"/>
      <c r="HU71" s="261"/>
      <c r="HV71" s="261"/>
      <c r="HW71" s="261"/>
      <c r="HX71" s="261"/>
      <c r="HY71" s="261"/>
      <c r="HZ71" s="261"/>
    </row>
    <row r="72" spans="1:234" s="9" customFormat="1" ht="80.099999999999994" customHeight="1" x14ac:dyDescent="0.25">
      <c r="A72" s="28">
        <f t="shared" si="6"/>
        <v>68</v>
      </c>
      <c r="B72" s="9">
        <f t="shared" si="6"/>
        <v>7</v>
      </c>
      <c r="C72" s="9" t="s">
        <v>7814</v>
      </c>
      <c r="D72" s="10" t="s">
        <v>250</v>
      </c>
      <c r="E72" s="9" t="s">
        <v>5188</v>
      </c>
      <c r="F72" s="9" t="s">
        <v>7839</v>
      </c>
      <c r="G72" s="9" t="s">
        <v>5188</v>
      </c>
      <c r="H72" s="9" t="s">
        <v>204</v>
      </c>
      <c r="I72" s="9" t="s">
        <v>7840</v>
      </c>
      <c r="J72" s="9" t="s">
        <v>7841</v>
      </c>
      <c r="K72" s="9" t="s">
        <v>7839</v>
      </c>
      <c r="L72" s="9">
        <v>31.085039999999999</v>
      </c>
      <c r="M72" s="9">
        <v>66.991150000000005</v>
      </c>
      <c r="N72" s="9">
        <v>16</v>
      </c>
      <c r="O72" s="9">
        <v>8</v>
      </c>
      <c r="P72" s="9">
        <v>818914</v>
      </c>
      <c r="Q72" s="28" t="s">
        <v>7842</v>
      </c>
      <c r="R72" s="9" t="s">
        <v>1525</v>
      </c>
      <c r="S72" s="9">
        <v>95</v>
      </c>
      <c r="T72" s="9" t="s">
        <v>7749</v>
      </c>
      <c r="U72" s="35">
        <v>45058</v>
      </c>
      <c r="V72" s="28" t="s">
        <v>7060</v>
      </c>
      <c r="W72" s="9">
        <v>809914</v>
      </c>
      <c r="X72" s="28" t="s">
        <v>7060</v>
      </c>
      <c r="Y72" s="9">
        <v>614186</v>
      </c>
      <c r="Z72" s="5" t="s">
        <v>7820</v>
      </c>
      <c r="AA72" s="28"/>
      <c r="AB72" s="4"/>
      <c r="AC72" s="261"/>
      <c r="AD72" s="261"/>
      <c r="AE72" s="261"/>
      <c r="AF72" s="261"/>
      <c r="AG72" s="261"/>
      <c r="AH72" s="261"/>
      <c r="AI72" s="261"/>
      <c r="AJ72" s="261"/>
      <c r="AK72" s="261"/>
      <c r="AL72" s="261"/>
      <c r="AM72" s="261"/>
      <c r="AN72" s="261"/>
      <c r="AO72" s="261"/>
      <c r="AP72" s="261"/>
      <c r="AQ72" s="261"/>
      <c r="AR72" s="261"/>
      <c r="AS72" s="261"/>
      <c r="AT72" s="261"/>
      <c r="AU72" s="261"/>
      <c r="AV72" s="261"/>
      <c r="AW72" s="261"/>
      <c r="AX72" s="261"/>
      <c r="AY72" s="261"/>
      <c r="AZ72" s="261"/>
      <c r="BA72" s="261"/>
      <c r="BB72" s="261"/>
      <c r="BC72" s="261"/>
      <c r="BD72" s="261"/>
      <c r="BE72" s="261"/>
      <c r="BF72" s="261"/>
      <c r="BG72" s="261"/>
      <c r="BH72" s="261"/>
      <c r="BI72" s="261"/>
      <c r="BJ72" s="261"/>
      <c r="BK72" s="261"/>
      <c r="BL72" s="261"/>
      <c r="BM72" s="261"/>
      <c r="BN72" s="261"/>
      <c r="BO72" s="261"/>
      <c r="BP72" s="261"/>
      <c r="BQ72" s="261"/>
      <c r="BR72" s="261"/>
      <c r="BS72" s="261"/>
      <c r="BT72" s="261"/>
      <c r="BU72" s="261"/>
      <c r="BV72" s="261"/>
      <c r="BW72" s="261"/>
      <c r="BX72" s="261"/>
      <c r="BY72" s="261"/>
      <c r="BZ72" s="261"/>
      <c r="CA72" s="261"/>
      <c r="CB72" s="261"/>
      <c r="CC72" s="261"/>
      <c r="CD72" s="261"/>
      <c r="CE72" s="261"/>
      <c r="CF72" s="261"/>
      <c r="CG72" s="261"/>
      <c r="CH72" s="261"/>
      <c r="CI72" s="261"/>
      <c r="CJ72" s="261"/>
      <c r="CK72" s="261"/>
      <c r="CL72" s="261"/>
      <c r="CM72" s="261"/>
      <c r="CN72" s="261"/>
      <c r="CO72" s="261"/>
      <c r="CP72" s="261"/>
      <c r="CQ72" s="261"/>
      <c r="CR72" s="261"/>
      <c r="CS72" s="261"/>
      <c r="CT72" s="261"/>
      <c r="CU72" s="261"/>
      <c r="CV72" s="261"/>
      <c r="CW72" s="261"/>
      <c r="CX72" s="261"/>
      <c r="CY72" s="261"/>
      <c r="CZ72" s="261"/>
      <c r="DA72" s="261"/>
      <c r="DB72" s="261"/>
      <c r="DC72" s="261"/>
      <c r="DD72" s="261"/>
      <c r="DE72" s="261"/>
      <c r="DF72" s="261"/>
      <c r="DG72" s="261"/>
      <c r="DH72" s="261"/>
      <c r="DI72" s="261"/>
      <c r="DJ72" s="261"/>
      <c r="DK72" s="261"/>
      <c r="DL72" s="261"/>
      <c r="DM72" s="261"/>
      <c r="DN72" s="261"/>
      <c r="DO72" s="261"/>
      <c r="DP72" s="261"/>
      <c r="DQ72" s="261"/>
      <c r="DR72" s="261"/>
      <c r="DS72" s="261"/>
      <c r="DT72" s="261"/>
      <c r="DU72" s="261"/>
      <c r="DV72" s="261"/>
      <c r="DW72" s="261"/>
      <c r="DX72" s="261"/>
      <c r="DY72" s="261"/>
      <c r="DZ72" s="261"/>
      <c r="EA72" s="261"/>
      <c r="EB72" s="261"/>
      <c r="EC72" s="261"/>
      <c r="ED72" s="261"/>
      <c r="EE72" s="261"/>
      <c r="EF72" s="261"/>
      <c r="EG72" s="261"/>
      <c r="EH72" s="261"/>
      <c r="EI72" s="261"/>
      <c r="EJ72" s="261"/>
      <c r="EK72" s="261"/>
      <c r="EL72" s="261"/>
      <c r="EM72" s="261"/>
      <c r="EN72" s="261"/>
      <c r="EO72" s="261"/>
      <c r="EP72" s="261"/>
      <c r="EQ72" s="261"/>
      <c r="ER72" s="261"/>
      <c r="ES72" s="261"/>
      <c r="ET72" s="261"/>
      <c r="EU72" s="261"/>
      <c r="EV72" s="261"/>
      <c r="EW72" s="261"/>
      <c r="EX72" s="261"/>
      <c r="EY72" s="261"/>
      <c r="EZ72" s="261"/>
      <c r="FA72" s="261"/>
      <c r="FB72" s="261"/>
      <c r="FC72" s="261"/>
      <c r="FD72" s="261"/>
      <c r="FE72" s="261"/>
      <c r="FF72" s="261"/>
      <c r="FG72" s="261"/>
      <c r="FH72" s="261"/>
      <c r="FI72" s="261"/>
      <c r="FJ72" s="261"/>
      <c r="FK72" s="261"/>
      <c r="FL72" s="261"/>
      <c r="FM72" s="261"/>
      <c r="FN72" s="261"/>
      <c r="FO72" s="261"/>
      <c r="FP72" s="261"/>
      <c r="FQ72" s="261"/>
      <c r="FR72" s="261"/>
      <c r="FS72" s="261"/>
      <c r="FT72" s="261"/>
      <c r="FU72" s="261"/>
      <c r="FV72" s="261"/>
      <c r="FW72" s="261"/>
      <c r="FX72" s="261"/>
      <c r="FY72" s="261"/>
      <c r="FZ72" s="261"/>
      <c r="GA72" s="261"/>
      <c r="GB72" s="261"/>
      <c r="GC72" s="261"/>
      <c r="GD72" s="261"/>
      <c r="GE72" s="261"/>
      <c r="GF72" s="261"/>
      <c r="GG72" s="261"/>
      <c r="GH72" s="261"/>
      <c r="GI72" s="261"/>
      <c r="GJ72" s="261"/>
      <c r="GK72" s="261"/>
      <c r="GL72" s="261"/>
      <c r="GM72" s="261"/>
      <c r="GN72" s="261"/>
      <c r="GO72" s="261"/>
      <c r="GP72" s="261"/>
      <c r="GQ72" s="261"/>
      <c r="GR72" s="261"/>
      <c r="GS72" s="261"/>
      <c r="GT72" s="261"/>
      <c r="GU72" s="261"/>
      <c r="GV72" s="261"/>
      <c r="GW72" s="261"/>
      <c r="GX72" s="261"/>
      <c r="GY72" s="261"/>
      <c r="GZ72" s="261"/>
      <c r="HA72" s="261"/>
      <c r="HB72" s="261"/>
      <c r="HC72" s="261"/>
      <c r="HD72" s="261"/>
      <c r="HE72" s="261"/>
      <c r="HF72" s="261"/>
      <c r="HG72" s="261"/>
      <c r="HH72" s="261"/>
      <c r="HI72" s="261"/>
      <c r="HJ72" s="261"/>
      <c r="HK72" s="261"/>
      <c r="HL72" s="261"/>
      <c r="HM72" s="261"/>
      <c r="HN72" s="261"/>
      <c r="HO72" s="261"/>
      <c r="HP72" s="261"/>
      <c r="HQ72" s="261"/>
      <c r="HR72" s="261"/>
      <c r="HS72" s="261"/>
      <c r="HT72" s="261"/>
      <c r="HU72" s="261"/>
      <c r="HV72" s="261"/>
      <c r="HW72" s="261"/>
      <c r="HX72" s="261"/>
      <c r="HY72" s="261"/>
      <c r="HZ72" s="261"/>
    </row>
    <row r="73" spans="1:234" s="4" customFormat="1" ht="80.099999999999994" customHeight="1" x14ac:dyDescent="0.25">
      <c r="A73" s="28">
        <f>A72+1</f>
        <v>69</v>
      </c>
      <c r="B73" s="9">
        <v>1</v>
      </c>
      <c r="C73" s="9" t="s">
        <v>216</v>
      </c>
      <c r="D73" s="10" t="s">
        <v>1519</v>
      </c>
      <c r="E73" s="9" t="s">
        <v>1533</v>
      </c>
      <c r="F73" s="9" t="s">
        <v>1539</v>
      </c>
      <c r="G73" s="9" t="s">
        <v>1539</v>
      </c>
      <c r="H73" s="28" t="s">
        <v>1540</v>
      </c>
      <c r="I73" s="9" t="s">
        <v>1541</v>
      </c>
      <c r="J73" s="9">
        <v>3342427936</v>
      </c>
      <c r="K73" s="9" t="s">
        <v>1542</v>
      </c>
      <c r="L73" s="9">
        <v>30.829840999999998</v>
      </c>
      <c r="M73" s="9">
        <v>66.435261999999994</v>
      </c>
      <c r="N73" s="9">
        <v>15</v>
      </c>
      <c r="O73" s="9">
        <v>11</v>
      </c>
      <c r="P73" s="98">
        <v>818917</v>
      </c>
      <c r="Q73" s="34">
        <v>44775</v>
      </c>
      <c r="R73" s="9" t="s">
        <v>1525</v>
      </c>
      <c r="S73" s="9" t="s">
        <v>1526</v>
      </c>
      <c r="T73" s="35">
        <v>44569</v>
      </c>
      <c r="U73" s="35">
        <v>44601</v>
      </c>
      <c r="V73" s="35">
        <v>44682</v>
      </c>
      <c r="W73" s="89">
        <v>798690</v>
      </c>
      <c r="X73" s="14" t="s">
        <v>2321</v>
      </c>
      <c r="Y73" s="28">
        <v>614187.75</v>
      </c>
      <c r="Z73" s="5" t="s">
        <v>11</v>
      </c>
      <c r="AA73" s="9" t="s">
        <v>3319</v>
      </c>
      <c r="AB73" s="31"/>
      <c r="AC73" s="262"/>
      <c r="AD73" s="261"/>
      <c r="AE73" s="261"/>
      <c r="AF73" s="261"/>
      <c r="AG73" s="261"/>
      <c r="AH73" s="261"/>
      <c r="AI73" s="261"/>
      <c r="AJ73" s="261"/>
      <c r="AK73" s="261"/>
      <c r="AL73" s="261"/>
      <c r="AM73" s="261"/>
      <c r="AN73" s="261"/>
      <c r="AO73" s="261"/>
      <c r="AP73" s="261"/>
      <c r="AQ73" s="261"/>
      <c r="AR73" s="261"/>
      <c r="AS73" s="261"/>
      <c r="AT73" s="261"/>
      <c r="AU73" s="261"/>
      <c r="AV73" s="261"/>
      <c r="AW73" s="261"/>
      <c r="AX73" s="261"/>
      <c r="AY73" s="261"/>
      <c r="AZ73" s="261"/>
      <c r="BA73" s="261"/>
      <c r="BB73" s="261"/>
      <c r="BC73" s="261"/>
      <c r="BD73" s="261"/>
      <c r="BE73" s="261"/>
      <c r="BF73" s="261"/>
      <c r="BG73" s="261"/>
      <c r="BH73" s="261"/>
      <c r="BI73" s="261"/>
      <c r="BJ73" s="261"/>
      <c r="BK73" s="261"/>
      <c r="BL73" s="261"/>
      <c r="BM73" s="261"/>
      <c r="BN73" s="261"/>
      <c r="BO73" s="261"/>
      <c r="BP73" s="261"/>
      <c r="BQ73" s="261"/>
      <c r="BR73" s="261"/>
      <c r="BS73" s="261"/>
      <c r="BT73" s="261"/>
      <c r="BU73" s="261"/>
      <c r="BV73" s="261"/>
      <c r="BW73" s="261"/>
      <c r="BX73" s="261"/>
      <c r="BY73" s="261"/>
      <c r="BZ73" s="261"/>
      <c r="CA73" s="261"/>
      <c r="CB73" s="261"/>
      <c r="CC73" s="261"/>
      <c r="CD73" s="261"/>
      <c r="CE73" s="261"/>
      <c r="CF73" s="261"/>
      <c r="CG73" s="261"/>
      <c r="CH73" s="261"/>
      <c r="CI73" s="261"/>
      <c r="CJ73" s="261"/>
      <c r="CK73" s="261"/>
      <c r="CL73" s="261"/>
      <c r="CM73" s="261"/>
      <c r="CN73" s="261"/>
      <c r="CO73" s="261"/>
      <c r="CP73" s="261"/>
      <c r="CQ73" s="261"/>
      <c r="CR73" s="261"/>
      <c r="CS73" s="261"/>
      <c r="CT73" s="261"/>
      <c r="CU73" s="261"/>
      <c r="CV73" s="261"/>
      <c r="CW73" s="261"/>
      <c r="CX73" s="261"/>
      <c r="CY73" s="261"/>
      <c r="CZ73" s="261"/>
      <c r="DA73" s="261"/>
      <c r="DB73" s="261"/>
      <c r="DC73" s="261"/>
      <c r="DD73" s="261"/>
      <c r="DE73" s="261"/>
      <c r="DF73" s="261"/>
      <c r="DG73" s="261"/>
      <c r="DH73" s="261"/>
      <c r="DI73" s="261"/>
      <c r="DJ73" s="261"/>
      <c r="DK73" s="261"/>
      <c r="DL73" s="261"/>
      <c r="DM73" s="261"/>
      <c r="DN73" s="261"/>
      <c r="DO73" s="261"/>
      <c r="DP73" s="261"/>
      <c r="DQ73" s="261"/>
      <c r="DR73" s="261"/>
      <c r="DS73" s="261"/>
      <c r="DT73" s="261"/>
      <c r="DU73" s="261"/>
      <c r="DV73" s="261"/>
      <c r="DW73" s="261"/>
      <c r="DX73" s="261"/>
      <c r="DY73" s="261"/>
      <c r="DZ73" s="261"/>
      <c r="EA73" s="261"/>
      <c r="EB73" s="261"/>
      <c r="EC73" s="261"/>
      <c r="ED73" s="261"/>
      <c r="EE73" s="261"/>
      <c r="EF73" s="261"/>
      <c r="EG73" s="261"/>
      <c r="EH73" s="261"/>
      <c r="EI73" s="261"/>
      <c r="EJ73" s="261"/>
      <c r="EK73" s="261"/>
      <c r="EL73" s="261"/>
      <c r="EM73" s="261"/>
      <c r="EN73" s="261"/>
      <c r="EO73" s="261"/>
      <c r="EP73" s="261"/>
      <c r="EQ73" s="261"/>
      <c r="ER73" s="261"/>
      <c r="ES73" s="261"/>
      <c r="ET73" s="261"/>
      <c r="EU73" s="261"/>
      <c r="EV73" s="261"/>
      <c r="EW73" s="261"/>
      <c r="EX73" s="261"/>
      <c r="EY73" s="261"/>
      <c r="EZ73" s="261"/>
      <c r="FA73" s="261"/>
      <c r="FB73" s="261"/>
      <c r="FC73" s="261"/>
      <c r="FD73" s="261"/>
      <c r="FE73" s="261"/>
      <c r="FF73" s="261"/>
      <c r="FG73" s="261"/>
      <c r="FH73" s="261"/>
      <c r="FI73" s="261"/>
      <c r="FJ73" s="261"/>
      <c r="FK73" s="261"/>
      <c r="FL73" s="261"/>
      <c r="FM73" s="261"/>
      <c r="FN73" s="261"/>
      <c r="FO73" s="261"/>
      <c r="FP73" s="261"/>
      <c r="FQ73" s="261"/>
      <c r="FR73" s="261"/>
      <c r="FS73" s="261"/>
      <c r="FT73" s="261"/>
      <c r="FU73" s="261"/>
      <c r="FV73" s="261"/>
      <c r="FW73" s="261"/>
      <c r="FX73" s="261"/>
      <c r="FY73" s="261"/>
      <c r="FZ73" s="261"/>
      <c r="GA73" s="261"/>
      <c r="GB73" s="261"/>
      <c r="GC73" s="261"/>
      <c r="GD73" s="261"/>
      <c r="GE73" s="261"/>
      <c r="GF73" s="261"/>
      <c r="GG73" s="261"/>
      <c r="GH73" s="261"/>
      <c r="GI73" s="261"/>
      <c r="GJ73" s="261"/>
      <c r="GK73" s="261"/>
      <c r="GL73" s="261"/>
      <c r="GM73" s="261"/>
      <c r="GN73" s="261"/>
      <c r="GO73" s="261"/>
      <c r="GP73" s="261"/>
      <c r="GQ73" s="261"/>
      <c r="GR73" s="261"/>
      <c r="GS73" s="261"/>
      <c r="GT73" s="261"/>
      <c r="GU73" s="261"/>
      <c r="GV73" s="261"/>
      <c r="GW73" s="261"/>
      <c r="GX73" s="261"/>
      <c r="GY73" s="261"/>
      <c r="GZ73" s="261"/>
      <c r="HA73" s="261"/>
      <c r="HB73" s="261"/>
      <c r="HC73" s="261"/>
      <c r="HD73" s="261"/>
      <c r="HE73" s="261"/>
      <c r="HF73" s="261"/>
      <c r="HG73" s="261"/>
      <c r="HH73" s="261"/>
      <c r="HI73" s="261"/>
      <c r="HJ73" s="261"/>
      <c r="HK73" s="261"/>
      <c r="HL73" s="261"/>
      <c r="HM73" s="261"/>
      <c r="HN73" s="261"/>
      <c r="HO73" s="261"/>
      <c r="HP73" s="261"/>
      <c r="HQ73" s="261"/>
      <c r="HR73" s="261"/>
      <c r="HS73" s="261"/>
      <c r="HT73" s="261"/>
      <c r="HU73" s="261"/>
      <c r="HV73" s="261"/>
      <c r="HW73" s="261"/>
      <c r="HX73" s="261"/>
      <c r="HY73" s="261"/>
      <c r="HZ73" s="261"/>
    </row>
    <row r="74" spans="1:234" s="4" customFormat="1" ht="80.099999999999994" customHeight="1" x14ac:dyDescent="0.25">
      <c r="A74" s="28">
        <f>A73+1</f>
        <v>70</v>
      </c>
      <c r="B74" s="9">
        <f>B73+1</f>
        <v>2</v>
      </c>
      <c r="C74" s="9" t="s">
        <v>216</v>
      </c>
      <c r="D74" s="10" t="s">
        <v>1519</v>
      </c>
      <c r="E74" s="9" t="s">
        <v>1533</v>
      </c>
      <c r="F74" s="9" t="s">
        <v>1539</v>
      </c>
      <c r="G74" s="9" t="s">
        <v>1539</v>
      </c>
      <c r="H74" s="28" t="s">
        <v>1544</v>
      </c>
      <c r="I74" s="9" t="s">
        <v>1545</v>
      </c>
      <c r="J74" s="9">
        <v>333264499</v>
      </c>
      <c r="K74" s="9" t="s">
        <v>1546</v>
      </c>
      <c r="L74" s="9">
        <v>30.894197999999999</v>
      </c>
      <c r="M74" s="9">
        <v>67.362201999999996</v>
      </c>
      <c r="N74" s="9">
        <v>15</v>
      </c>
      <c r="O74" s="9">
        <v>13</v>
      </c>
      <c r="P74" s="98">
        <v>818917</v>
      </c>
      <c r="Q74" s="34">
        <v>44775</v>
      </c>
      <c r="R74" s="9" t="s">
        <v>1525</v>
      </c>
      <c r="S74" s="9" t="s">
        <v>1526</v>
      </c>
      <c r="T74" s="35">
        <v>44569</v>
      </c>
      <c r="U74" s="35">
        <v>44601</v>
      </c>
      <c r="V74" s="35">
        <v>44682</v>
      </c>
      <c r="W74" s="89">
        <v>798690</v>
      </c>
      <c r="X74" s="14" t="s">
        <v>2321</v>
      </c>
      <c r="Y74" s="28">
        <v>614187.75</v>
      </c>
      <c r="Z74" s="5" t="s">
        <v>11</v>
      </c>
      <c r="AA74" s="9" t="s">
        <v>3319</v>
      </c>
      <c r="AB74" s="31"/>
      <c r="AC74" s="262"/>
      <c r="AD74" s="261"/>
      <c r="AE74" s="261"/>
      <c r="AF74" s="261"/>
      <c r="AG74" s="261"/>
      <c r="AH74" s="261"/>
      <c r="AI74" s="261"/>
      <c r="AJ74" s="261"/>
      <c r="AK74" s="261"/>
      <c r="AL74" s="261"/>
      <c r="AM74" s="261"/>
      <c r="AN74" s="261"/>
      <c r="AO74" s="261"/>
      <c r="AP74" s="261"/>
      <c r="AQ74" s="261"/>
      <c r="AR74" s="261"/>
      <c r="AS74" s="261"/>
      <c r="AT74" s="261"/>
      <c r="AU74" s="261"/>
      <c r="AV74" s="261"/>
      <c r="AW74" s="261"/>
      <c r="AX74" s="261"/>
      <c r="AY74" s="261"/>
      <c r="AZ74" s="261"/>
      <c r="BA74" s="261"/>
      <c r="BB74" s="261"/>
      <c r="BC74" s="261"/>
      <c r="BD74" s="261"/>
      <c r="BE74" s="261"/>
      <c r="BF74" s="261"/>
      <c r="BG74" s="261"/>
      <c r="BH74" s="261"/>
      <c r="BI74" s="261"/>
      <c r="BJ74" s="261"/>
      <c r="BK74" s="261"/>
      <c r="BL74" s="261"/>
      <c r="BM74" s="261"/>
      <c r="BN74" s="261"/>
      <c r="BO74" s="261"/>
      <c r="BP74" s="261"/>
      <c r="BQ74" s="261"/>
      <c r="BR74" s="261"/>
      <c r="BS74" s="261"/>
      <c r="BT74" s="261"/>
      <c r="BU74" s="261"/>
      <c r="BV74" s="261"/>
      <c r="BW74" s="261"/>
      <c r="BX74" s="261"/>
      <c r="BY74" s="261"/>
      <c r="BZ74" s="261"/>
      <c r="CA74" s="261"/>
      <c r="CB74" s="261"/>
      <c r="CC74" s="261"/>
      <c r="CD74" s="261"/>
      <c r="CE74" s="261"/>
      <c r="CF74" s="261"/>
      <c r="CG74" s="261"/>
      <c r="CH74" s="261"/>
      <c r="CI74" s="261"/>
      <c r="CJ74" s="261"/>
      <c r="CK74" s="261"/>
      <c r="CL74" s="261"/>
      <c r="CM74" s="261"/>
      <c r="CN74" s="261"/>
      <c r="CO74" s="261"/>
      <c r="CP74" s="261"/>
      <c r="CQ74" s="261"/>
      <c r="CR74" s="261"/>
      <c r="CS74" s="261"/>
      <c r="CT74" s="261"/>
      <c r="CU74" s="261"/>
      <c r="CV74" s="261"/>
      <c r="CW74" s="261"/>
      <c r="CX74" s="261"/>
      <c r="CY74" s="261"/>
      <c r="CZ74" s="261"/>
      <c r="DA74" s="261"/>
      <c r="DB74" s="261"/>
      <c r="DC74" s="261"/>
      <c r="DD74" s="261"/>
      <c r="DE74" s="261"/>
      <c r="DF74" s="261"/>
      <c r="DG74" s="261"/>
      <c r="DH74" s="261"/>
      <c r="DI74" s="261"/>
      <c r="DJ74" s="261"/>
      <c r="DK74" s="261"/>
      <c r="DL74" s="261"/>
      <c r="DM74" s="261"/>
      <c r="DN74" s="261"/>
      <c r="DO74" s="261"/>
      <c r="DP74" s="261"/>
      <c r="DQ74" s="261"/>
      <c r="DR74" s="261"/>
      <c r="DS74" s="261"/>
      <c r="DT74" s="261"/>
      <c r="DU74" s="261"/>
      <c r="DV74" s="261"/>
      <c r="DW74" s="261"/>
      <c r="DX74" s="261"/>
      <c r="DY74" s="261"/>
      <c r="DZ74" s="261"/>
      <c r="EA74" s="261"/>
      <c r="EB74" s="261"/>
      <c r="EC74" s="261"/>
      <c r="ED74" s="261"/>
      <c r="EE74" s="261"/>
      <c r="EF74" s="261"/>
      <c r="EG74" s="261"/>
      <c r="EH74" s="261"/>
      <c r="EI74" s="261"/>
      <c r="EJ74" s="261"/>
      <c r="EK74" s="261"/>
      <c r="EL74" s="261"/>
      <c r="EM74" s="261"/>
      <c r="EN74" s="261"/>
      <c r="EO74" s="261"/>
      <c r="EP74" s="261"/>
      <c r="EQ74" s="261"/>
      <c r="ER74" s="261"/>
      <c r="ES74" s="261"/>
      <c r="ET74" s="261"/>
      <c r="EU74" s="261"/>
      <c r="EV74" s="261"/>
      <c r="EW74" s="261"/>
      <c r="EX74" s="261"/>
      <c r="EY74" s="261"/>
      <c r="EZ74" s="261"/>
      <c r="FA74" s="261"/>
      <c r="FB74" s="261"/>
      <c r="FC74" s="261"/>
      <c r="FD74" s="261"/>
      <c r="FE74" s="261"/>
      <c r="FF74" s="261"/>
      <c r="FG74" s="261"/>
      <c r="FH74" s="261"/>
      <c r="FI74" s="261"/>
      <c r="FJ74" s="261"/>
      <c r="FK74" s="261"/>
      <c r="FL74" s="261"/>
      <c r="FM74" s="261"/>
      <c r="FN74" s="261"/>
      <c r="FO74" s="261"/>
      <c r="FP74" s="261"/>
      <c r="FQ74" s="261"/>
      <c r="FR74" s="261"/>
      <c r="FS74" s="261"/>
      <c r="FT74" s="261"/>
      <c r="FU74" s="261"/>
      <c r="FV74" s="261"/>
      <c r="FW74" s="261"/>
      <c r="FX74" s="261"/>
      <c r="FY74" s="261"/>
      <c r="FZ74" s="261"/>
      <c r="GA74" s="261"/>
      <c r="GB74" s="261"/>
      <c r="GC74" s="261"/>
      <c r="GD74" s="261"/>
      <c r="GE74" s="261"/>
      <c r="GF74" s="261"/>
      <c r="GG74" s="261"/>
      <c r="GH74" s="261"/>
      <c r="GI74" s="261"/>
      <c r="GJ74" s="261"/>
      <c r="GK74" s="261"/>
      <c r="GL74" s="261"/>
      <c r="GM74" s="261"/>
      <c r="GN74" s="261"/>
      <c r="GO74" s="261"/>
      <c r="GP74" s="261"/>
      <c r="GQ74" s="261"/>
      <c r="GR74" s="261"/>
      <c r="GS74" s="261"/>
      <c r="GT74" s="261"/>
      <c r="GU74" s="261"/>
      <c r="GV74" s="261"/>
      <c r="GW74" s="261"/>
      <c r="GX74" s="261"/>
      <c r="GY74" s="261"/>
      <c r="GZ74" s="261"/>
      <c r="HA74" s="261"/>
      <c r="HB74" s="261"/>
      <c r="HC74" s="261"/>
      <c r="HD74" s="261"/>
      <c r="HE74" s="261"/>
      <c r="HF74" s="261"/>
      <c r="HG74" s="261"/>
      <c r="HH74" s="261"/>
      <c r="HI74" s="261"/>
      <c r="HJ74" s="261"/>
      <c r="HK74" s="261"/>
      <c r="HL74" s="261"/>
      <c r="HM74" s="261"/>
      <c r="HN74" s="261"/>
      <c r="HO74" s="261"/>
      <c r="HP74" s="261"/>
      <c r="HQ74" s="261"/>
      <c r="HR74" s="261"/>
      <c r="HS74" s="261"/>
      <c r="HT74" s="261"/>
      <c r="HU74" s="261"/>
      <c r="HV74" s="261"/>
      <c r="HW74" s="261"/>
      <c r="HX74" s="261"/>
      <c r="HY74" s="261"/>
      <c r="HZ74" s="261"/>
    </row>
    <row r="75" spans="1:234" s="4" customFormat="1" ht="80.099999999999994" customHeight="1" x14ac:dyDescent="0.25">
      <c r="A75" s="28">
        <f t="shared" ref="A75:B77" si="7">A74+1</f>
        <v>71</v>
      </c>
      <c r="B75" s="9">
        <f t="shared" si="7"/>
        <v>3</v>
      </c>
      <c r="C75" s="9" t="s">
        <v>216</v>
      </c>
      <c r="D75" s="10" t="s">
        <v>1519</v>
      </c>
      <c r="E75" s="9" t="s">
        <v>1533</v>
      </c>
      <c r="F75" s="9" t="s">
        <v>1547</v>
      </c>
      <c r="G75" s="9" t="s">
        <v>1547</v>
      </c>
      <c r="H75" s="28" t="s">
        <v>295</v>
      </c>
      <c r="I75" s="9" t="s">
        <v>1548</v>
      </c>
      <c r="J75" s="9">
        <v>3331350642</v>
      </c>
      <c r="K75" s="9" t="s">
        <v>1549</v>
      </c>
      <c r="L75" s="9">
        <v>30.907527000000002</v>
      </c>
      <c r="M75" s="9">
        <v>67.409177999999997</v>
      </c>
      <c r="N75" s="9">
        <v>14</v>
      </c>
      <c r="O75" s="9">
        <v>10</v>
      </c>
      <c r="P75" s="98">
        <v>818917</v>
      </c>
      <c r="Q75" s="34">
        <v>44775</v>
      </c>
      <c r="R75" s="9" t="s">
        <v>1525</v>
      </c>
      <c r="S75" s="9" t="s">
        <v>1526</v>
      </c>
      <c r="T75" s="35">
        <v>44569</v>
      </c>
      <c r="U75" s="35">
        <v>44601</v>
      </c>
      <c r="V75" s="35">
        <v>44682</v>
      </c>
      <c r="W75" s="89">
        <v>798690</v>
      </c>
      <c r="X75" s="14" t="s">
        <v>2321</v>
      </c>
      <c r="Y75" s="28">
        <v>614187.75</v>
      </c>
      <c r="Z75" s="5" t="s">
        <v>11</v>
      </c>
      <c r="AA75" s="9" t="s">
        <v>3319</v>
      </c>
      <c r="AB75" s="31"/>
      <c r="AC75" s="262"/>
      <c r="AD75" s="261"/>
      <c r="AE75" s="261"/>
      <c r="AF75" s="261"/>
      <c r="AG75" s="261"/>
      <c r="AH75" s="261"/>
      <c r="AI75" s="261"/>
      <c r="AJ75" s="261"/>
      <c r="AK75" s="261"/>
      <c r="AL75" s="261"/>
      <c r="AM75" s="261"/>
      <c r="AN75" s="261"/>
      <c r="AO75" s="261"/>
      <c r="AP75" s="261"/>
      <c r="AQ75" s="261"/>
      <c r="AR75" s="261"/>
      <c r="AS75" s="261"/>
      <c r="AT75" s="261"/>
      <c r="AU75" s="261"/>
      <c r="AV75" s="261"/>
      <c r="AW75" s="261"/>
      <c r="AX75" s="261"/>
      <c r="AY75" s="261"/>
      <c r="AZ75" s="261"/>
      <c r="BA75" s="261"/>
      <c r="BB75" s="261"/>
      <c r="BC75" s="261"/>
      <c r="BD75" s="261"/>
      <c r="BE75" s="261"/>
      <c r="BF75" s="261"/>
      <c r="BG75" s="261"/>
      <c r="BH75" s="261"/>
      <c r="BI75" s="261"/>
      <c r="BJ75" s="261"/>
      <c r="BK75" s="261"/>
      <c r="BL75" s="261"/>
      <c r="BM75" s="261"/>
      <c r="BN75" s="261"/>
      <c r="BO75" s="261"/>
      <c r="BP75" s="261"/>
      <c r="BQ75" s="261"/>
      <c r="BR75" s="261"/>
      <c r="BS75" s="261"/>
      <c r="BT75" s="261"/>
      <c r="BU75" s="261"/>
      <c r="BV75" s="261"/>
      <c r="BW75" s="261"/>
      <c r="BX75" s="261"/>
      <c r="BY75" s="261"/>
      <c r="BZ75" s="261"/>
      <c r="CA75" s="261"/>
      <c r="CB75" s="261"/>
      <c r="CC75" s="261"/>
      <c r="CD75" s="261"/>
      <c r="CE75" s="261"/>
      <c r="CF75" s="261"/>
      <c r="CG75" s="261"/>
      <c r="CH75" s="261"/>
      <c r="CI75" s="261"/>
      <c r="CJ75" s="261"/>
      <c r="CK75" s="261"/>
      <c r="CL75" s="261"/>
      <c r="CM75" s="261"/>
      <c r="CN75" s="261"/>
      <c r="CO75" s="261"/>
      <c r="CP75" s="261"/>
      <c r="CQ75" s="261"/>
      <c r="CR75" s="261"/>
      <c r="CS75" s="261"/>
      <c r="CT75" s="261"/>
      <c r="CU75" s="261"/>
      <c r="CV75" s="261"/>
      <c r="CW75" s="261"/>
      <c r="CX75" s="261"/>
      <c r="CY75" s="261"/>
      <c r="CZ75" s="261"/>
      <c r="DA75" s="261"/>
      <c r="DB75" s="261"/>
      <c r="DC75" s="261"/>
      <c r="DD75" s="261"/>
      <c r="DE75" s="261"/>
      <c r="DF75" s="261"/>
      <c r="DG75" s="261"/>
      <c r="DH75" s="261"/>
      <c r="DI75" s="261"/>
      <c r="DJ75" s="261"/>
      <c r="DK75" s="261"/>
      <c r="DL75" s="261"/>
      <c r="DM75" s="261"/>
      <c r="DN75" s="261"/>
      <c r="DO75" s="261"/>
      <c r="DP75" s="261"/>
      <c r="DQ75" s="261"/>
      <c r="DR75" s="261"/>
      <c r="DS75" s="261"/>
      <c r="DT75" s="261"/>
      <c r="DU75" s="261"/>
      <c r="DV75" s="261"/>
      <c r="DW75" s="261"/>
      <c r="DX75" s="261"/>
      <c r="DY75" s="261"/>
      <c r="DZ75" s="261"/>
      <c r="EA75" s="261"/>
      <c r="EB75" s="261"/>
      <c r="EC75" s="261"/>
      <c r="ED75" s="261"/>
      <c r="EE75" s="261"/>
      <c r="EF75" s="261"/>
      <c r="EG75" s="261"/>
      <c r="EH75" s="261"/>
      <c r="EI75" s="261"/>
      <c r="EJ75" s="261"/>
      <c r="EK75" s="261"/>
      <c r="EL75" s="261"/>
      <c r="EM75" s="261"/>
      <c r="EN75" s="261"/>
      <c r="EO75" s="261"/>
      <c r="EP75" s="261"/>
      <c r="EQ75" s="261"/>
      <c r="ER75" s="261"/>
      <c r="ES75" s="261"/>
      <c r="ET75" s="261"/>
      <c r="EU75" s="261"/>
      <c r="EV75" s="261"/>
      <c r="EW75" s="261"/>
      <c r="EX75" s="261"/>
      <c r="EY75" s="261"/>
      <c r="EZ75" s="261"/>
      <c r="FA75" s="261"/>
      <c r="FB75" s="261"/>
      <c r="FC75" s="261"/>
      <c r="FD75" s="261"/>
      <c r="FE75" s="261"/>
      <c r="FF75" s="261"/>
      <c r="FG75" s="261"/>
      <c r="FH75" s="261"/>
      <c r="FI75" s="261"/>
      <c r="FJ75" s="261"/>
      <c r="FK75" s="261"/>
      <c r="FL75" s="261"/>
      <c r="FM75" s="261"/>
      <c r="FN75" s="261"/>
      <c r="FO75" s="261"/>
      <c r="FP75" s="261"/>
      <c r="FQ75" s="261"/>
      <c r="FR75" s="261"/>
      <c r="FS75" s="261"/>
      <c r="FT75" s="261"/>
      <c r="FU75" s="261"/>
      <c r="FV75" s="261"/>
      <c r="FW75" s="261"/>
      <c r="FX75" s="261"/>
      <c r="FY75" s="261"/>
      <c r="FZ75" s="261"/>
      <c r="GA75" s="261"/>
      <c r="GB75" s="261"/>
      <c r="GC75" s="261"/>
      <c r="GD75" s="261"/>
      <c r="GE75" s="261"/>
      <c r="GF75" s="261"/>
      <c r="GG75" s="261"/>
      <c r="GH75" s="261"/>
      <c r="GI75" s="261"/>
      <c r="GJ75" s="261"/>
      <c r="GK75" s="261"/>
      <c r="GL75" s="261"/>
      <c r="GM75" s="261"/>
      <c r="GN75" s="261"/>
      <c r="GO75" s="261"/>
      <c r="GP75" s="261"/>
      <c r="GQ75" s="261"/>
      <c r="GR75" s="261"/>
      <c r="GS75" s="261"/>
      <c r="GT75" s="261"/>
      <c r="GU75" s="261"/>
      <c r="GV75" s="261"/>
      <c r="GW75" s="261"/>
      <c r="GX75" s="261"/>
      <c r="GY75" s="261"/>
      <c r="GZ75" s="261"/>
      <c r="HA75" s="261"/>
      <c r="HB75" s="261"/>
      <c r="HC75" s="261"/>
      <c r="HD75" s="261"/>
      <c r="HE75" s="261"/>
      <c r="HF75" s="261"/>
      <c r="HG75" s="261"/>
      <c r="HH75" s="261"/>
      <c r="HI75" s="261"/>
      <c r="HJ75" s="261"/>
      <c r="HK75" s="261"/>
      <c r="HL75" s="261"/>
      <c r="HM75" s="261"/>
      <c r="HN75" s="261"/>
      <c r="HO75" s="261"/>
      <c r="HP75" s="261"/>
      <c r="HQ75" s="261"/>
      <c r="HR75" s="261"/>
      <c r="HS75" s="261"/>
      <c r="HT75" s="261"/>
      <c r="HU75" s="261"/>
      <c r="HV75" s="261"/>
      <c r="HW75" s="261"/>
      <c r="HX75" s="261"/>
      <c r="HY75" s="261"/>
      <c r="HZ75" s="261"/>
    </row>
    <row r="76" spans="1:234" s="4" customFormat="1" ht="80.099999999999994" customHeight="1" x14ac:dyDescent="0.25">
      <c r="A76" s="28">
        <f t="shared" si="7"/>
        <v>72</v>
      </c>
      <c r="B76" s="9">
        <f t="shared" si="7"/>
        <v>4</v>
      </c>
      <c r="C76" s="9" t="s">
        <v>216</v>
      </c>
      <c r="D76" s="10" t="s">
        <v>1519</v>
      </c>
      <c r="E76" s="9" t="s">
        <v>1533</v>
      </c>
      <c r="F76" s="9" t="s">
        <v>1550</v>
      </c>
      <c r="G76" s="9" t="s">
        <v>1550</v>
      </c>
      <c r="H76" s="28" t="s">
        <v>1551</v>
      </c>
      <c r="I76" s="9" t="s">
        <v>1552</v>
      </c>
      <c r="J76" s="9">
        <v>3328064601</v>
      </c>
      <c r="K76" s="9" t="s">
        <v>1553</v>
      </c>
      <c r="L76" s="9">
        <v>30.885477999999999</v>
      </c>
      <c r="M76" s="9">
        <v>64.893451999999996</v>
      </c>
      <c r="N76" s="9">
        <v>10</v>
      </c>
      <c r="O76" s="9">
        <v>9</v>
      </c>
      <c r="P76" s="98">
        <v>818917</v>
      </c>
      <c r="Q76" s="34">
        <v>44775</v>
      </c>
      <c r="R76" s="9" t="s">
        <v>1525</v>
      </c>
      <c r="S76" s="9" t="s">
        <v>1554</v>
      </c>
      <c r="T76" s="35">
        <v>44569</v>
      </c>
      <c r="U76" s="35">
        <v>44601</v>
      </c>
      <c r="V76" s="35">
        <v>44686</v>
      </c>
      <c r="W76" s="89">
        <v>779578</v>
      </c>
      <c r="X76" s="14" t="s">
        <v>2321</v>
      </c>
      <c r="Y76" s="28">
        <v>614187.75</v>
      </c>
      <c r="Z76" s="5" t="s">
        <v>11</v>
      </c>
      <c r="AA76" s="9" t="s">
        <v>3319</v>
      </c>
      <c r="AB76" s="31"/>
      <c r="AC76" s="262"/>
      <c r="AD76" s="261"/>
      <c r="AE76" s="261"/>
      <c r="AF76" s="261"/>
      <c r="AG76" s="261"/>
      <c r="AH76" s="261"/>
      <c r="AI76" s="261"/>
      <c r="AJ76" s="261"/>
      <c r="AK76" s="261"/>
      <c r="AL76" s="261"/>
      <c r="AM76" s="261"/>
      <c r="AN76" s="261"/>
      <c r="AO76" s="261"/>
      <c r="AP76" s="261"/>
      <c r="AQ76" s="261"/>
      <c r="AR76" s="261"/>
      <c r="AS76" s="261"/>
      <c r="AT76" s="261"/>
      <c r="AU76" s="261"/>
      <c r="AV76" s="261"/>
      <c r="AW76" s="261"/>
      <c r="AX76" s="261"/>
      <c r="AY76" s="261"/>
      <c r="AZ76" s="261"/>
      <c r="BA76" s="261"/>
      <c r="BB76" s="261"/>
      <c r="BC76" s="261"/>
      <c r="BD76" s="261"/>
      <c r="BE76" s="261"/>
      <c r="BF76" s="261"/>
      <c r="BG76" s="261"/>
      <c r="BH76" s="261"/>
      <c r="BI76" s="261"/>
      <c r="BJ76" s="261"/>
      <c r="BK76" s="261"/>
      <c r="BL76" s="261"/>
      <c r="BM76" s="261"/>
      <c r="BN76" s="261"/>
      <c r="BO76" s="261"/>
      <c r="BP76" s="261"/>
      <c r="BQ76" s="261"/>
      <c r="BR76" s="261"/>
      <c r="BS76" s="261"/>
      <c r="BT76" s="261"/>
      <c r="BU76" s="261"/>
      <c r="BV76" s="261"/>
      <c r="BW76" s="261"/>
      <c r="BX76" s="261"/>
      <c r="BY76" s="261"/>
      <c r="BZ76" s="261"/>
      <c r="CA76" s="261"/>
      <c r="CB76" s="261"/>
      <c r="CC76" s="261"/>
      <c r="CD76" s="261"/>
      <c r="CE76" s="261"/>
      <c r="CF76" s="261"/>
      <c r="CG76" s="261"/>
      <c r="CH76" s="261"/>
      <c r="CI76" s="261"/>
      <c r="CJ76" s="261"/>
      <c r="CK76" s="261"/>
      <c r="CL76" s="261"/>
      <c r="CM76" s="261"/>
      <c r="CN76" s="261"/>
      <c r="CO76" s="261"/>
      <c r="CP76" s="261"/>
      <c r="CQ76" s="261"/>
      <c r="CR76" s="261"/>
      <c r="CS76" s="261"/>
      <c r="CT76" s="261"/>
      <c r="CU76" s="261"/>
      <c r="CV76" s="261"/>
      <c r="CW76" s="261"/>
      <c r="CX76" s="261"/>
      <c r="CY76" s="261"/>
      <c r="CZ76" s="261"/>
      <c r="DA76" s="261"/>
      <c r="DB76" s="261"/>
      <c r="DC76" s="261"/>
      <c r="DD76" s="261"/>
      <c r="DE76" s="261"/>
      <c r="DF76" s="261"/>
      <c r="DG76" s="261"/>
      <c r="DH76" s="261"/>
      <c r="DI76" s="261"/>
      <c r="DJ76" s="261"/>
      <c r="DK76" s="261"/>
      <c r="DL76" s="261"/>
      <c r="DM76" s="261"/>
      <c r="DN76" s="261"/>
      <c r="DO76" s="261"/>
      <c r="DP76" s="261"/>
      <c r="DQ76" s="261"/>
      <c r="DR76" s="261"/>
      <c r="DS76" s="261"/>
      <c r="DT76" s="261"/>
      <c r="DU76" s="261"/>
      <c r="DV76" s="261"/>
      <c r="DW76" s="261"/>
      <c r="DX76" s="261"/>
      <c r="DY76" s="261"/>
      <c r="DZ76" s="261"/>
      <c r="EA76" s="261"/>
      <c r="EB76" s="261"/>
      <c r="EC76" s="261"/>
      <c r="ED76" s="261"/>
      <c r="EE76" s="261"/>
      <c r="EF76" s="261"/>
      <c r="EG76" s="261"/>
      <c r="EH76" s="261"/>
      <c r="EI76" s="261"/>
      <c r="EJ76" s="261"/>
      <c r="EK76" s="261"/>
      <c r="EL76" s="261"/>
      <c r="EM76" s="261"/>
      <c r="EN76" s="261"/>
      <c r="EO76" s="261"/>
      <c r="EP76" s="261"/>
      <c r="EQ76" s="261"/>
      <c r="ER76" s="261"/>
      <c r="ES76" s="261"/>
      <c r="ET76" s="261"/>
      <c r="EU76" s="261"/>
      <c r="EV76" s="261"/>
      <c r="EW76" s="261"/>
      <c r="EX76" s="261"/>
      <c r="EY76" s="261"/>
      <c r="EZ76" s="261"/>
      <c r="FA76" s="261"/>
      <c r="FB76" s="261"/>
      <c r="FC76" s="261"/>
      <c r="FD76" s="261"/>
      <c r="FE76" s="261"/>
      <c r="FF76" s="261"/>
      <c r="FG76" s="261"/>
      <c r="FH76" s="261"/>
      <c r="FI76" s="261"/>
      <c r="FJ76" s="261"/>
      <c r="FK76" s="261"/>
      <c r="FL76" s="261"/>
      <c r="FM76" s="261"/>
      <c r="FN76" s="261"/>
      <c r="FO76" s="261"/>
      <c r="FP76" s="261"/>
      <c r="FQ76" s="261"/>
      <c r="FR76" s="261"/>
      <c r="FS76" s="261"/>
      <c r="FT76" s="261"/>
      <c r="FU76" s="261"/>
      <c r="FV76" s="261"/>
      <c r="FW76" s="261"/>
      <c r="FX76" s="261"/>
      <c r="FY76" s="261"/>
      <c r="FZ76" s="261"/>
      <c r="GA76" s="261"/>
      <c r="GB76" s="261"/>
      <c r="GC76" s="261"/>
      <c r="GD76" s="261"/>
      <c r="GE76" s="261"/>
      <c r="GF76" s="261"/>
      <c r="GG76" s="261"/>
      <c r="GH76" s="261"/>
      <c r="GI76" s="261"/>
      <c r="GJ76" s="261"/>
      <c r="GK76" s="261"/>
      <c r="GL76" s="261"/>
      <c r="GM76" s="261"/>
      <c r="GN76" s="261"/>
      <c r="GO76" s="261"/>
      <c r="GP76" s="261"/>
      <c r="GQ76" s="261"/>
      <c r="GR76" s="261"/>
      <c r="GS76" s="261"/>
      <c r="GT76" s="261"/>
      <c r="GU76" s="261"/>
      <c r="GV76" s="261"/>
      <c r="GW76" s="261"/>
      <c r="GX76" s="261"/>
      <c r="GY76" s="261"/>
      <c r="GZ76" s="261"/>
      <c r="HA76" s="261"/>
      <c r="HB76" s="261"/>
      <c r="HC76" s="261"/>
      <c r="HD76" s="261"/>
      <c r="HE76" s="261"/>
      <c r="HF76" s="261"/>
      <c r="HG76" s="261"/>
      <c r="HH76" s="261"/>
      <c r="HI76" s="261"/>
      <c r="HJ76" s="261"/>
      <c r="HK76" s="261"/>
      <c r="HL76" s="261"/>
      <c r="HM76" s="261"/>
      <c r="HN76" s="261"/>
      <c r="HO76" s="261"/>
      <c r="HP76" s="261"/>
      <c r="HQ76" s="261"/>
      <c r="HR76" s="261"/>
      <c r="HS76" s="261"/>
      <c r="HT76" s="261"/>
      <c r="HU76" s="261"/>
      <c r="HV76" s="261"/>
      <c r="HW76" s="261"/>
      <c r="HX76" s="261"/>
      <c r="HY76" s="261"/>
      <c r="HZ76" s="261"/>
    </row>
    <row r="77" spans="1:234" s="4" customFormat="1" ht="80.099999999999994" customHeight="1" x14ac:dyDescent="0.25">
      <c r="A77" s="28">
        <f t="shared" si="7"/>
        <v>73</v>
      </c>
      <c r="B77" s="9">
        <f t="shared" si="7"/>
        <v>5</v>
      </c>
      <c r="C77" s="9" t="s">
        <v>216</v>
      </c>
      <c r="D77" s="10" t="s">
        <v>1519</v>
      </c>
      <c r="E77" s="9" t="s">
        <v>1533</v>
      </c>
      <c r="F77" s="9" t="s">
        <v>1547</v>
      </c>
      <c r="G77" s="9" t="s">
        <v>1547</v>
      </c>
      <c r="H77" s="28" t="s">
        <v>1555</v>
      </c>
      <c r="I77" s="9" t="s">
        <v>1556</v>
      </c>
      <c r="J77" s="9">
        <v>3342427936</v>
      </c>
      <c r="K77" s="9" t="s">
        <v>1557</v>
      </c>
      <c r="L77" s="9">
        <v>30.796751</v>
      </c>
      <c r="M77" s="9">
        <v>67.287792999999994</v>
      </c>
      <c r="N77" s="9">
        <v>12</v>
      </c>
      <c r="O77" s="9">
        <v>10</v>
      </c>
      <c r="P77" s="98">
        <v>818917</v>
      </c>
      <c r="Q77" s="34">
        <v>44775</v>
      </c>
      <c r="R77" s="9" t="s">
        <v>1525</v>
      </c>
      <c r="S77" s="9" t="s">
        <v>1554</v>
      </c>
      <c r="T77" s="35">
        <v>44569</v>
      </c>
      <c r="U77" s="35">
        <v>44601</v>
      </c>
      <c r="V77" s="35">
        <v>44686</v>
      </c>
      <c r="W77" s="89">
        <v>788578</v>
      </c>
      <c r="X77" s="14" t="s">
        <v>2321</v>
      </c>
      <c r="Y77" s="28">
        <v>614187.75</v>
      </c>
      <c r="Z77" s="5" t="s">
        <v>11</v>
      </c>
      <c r="AA77" s="9" t="s">
        <v>3319</v>
      </c>
      <c r="AB77" s="31"/>
      <c r="AC77" s="31"/>
    </row>
    <row r="78" spans="1:234" s="4" customFormat="1" ht="80.099999999999994" customHeight="1" x14ac:dyDescent="0.25">
      <c r="A78" s="86">
        <f t="shared" ref="A78:A86" si="8">A77+1</f>
        <v>74</v>
      </c>
      <c r="B78" s="9">
        <f t="shared" ref="B78:B81" si="9">B77+1</f>
        <v>6</v>
      </c>
      <c r="C78" s="9" t="s">
        <v>216</v>
      </c>
      <c r="D78" s="10" t="s">
        <v>1519</v>
      </c>
      <c r="E78" s="9" t="s">
        <v>1520</v>
      </c>
      <c r="F78" s="9" t="s">
        <v>1521</v>
      </c>
      <c r="G78" s="9" t="s">
        <v>1521</v>
      </c>
      <c r="H78" s="28" t="s">
        <v>1522</v>
      </c>
      <c r="I78" s="9" t="s">
        <v>1523</v>
      </c>
      <c r="J78" s="9">
        <v>3073867773</v>
      </c>
      <c r="K78" s="9" t="s">
        <v>1524</v>
      </c>
      <c r="L78" s="9">
        <v>30.803889999999999</v>
      </c>
      <c r="M78" s="9">
        <v>67.290053999999998</v>
      </c>
      <c r="N78" s="9">
        <v>70</v>
      </c>
      <c r="O78" s="9">
        <v>35</v>
      </c>
      <c r="P78" s="98">
        <v>818917</v>
      </c>
      <c r="Q78" s="34">
        <v>44775</v>
      </c>
      <c r="R78" s="9" t="s">
        <v>1525</v>
      </c>
      <c r="S78" s="9" t="s">
        <v>1526</v>
      </c>
      <c r="T78" s="35">
        <v>44569</v>
      </c>
      <c r="U78" s="35">
        <v>44601</v>
      </c>
      <c r="V78" s="35">
        <v>44686</v>
      </c>
      <c r="W78" s="9">
        <v>798690</v>
      </c>
      <c r="X78" s="14" t="s">
        <v>2321</v>
      </c>
      <c r="Y78" s="28">
        <v>614187.75</v>
      </c>
      <c r="Z78" s="5" t="s">
        <v>11</v>
      </c>
      <c r="AA78" s="9" t="s">
        <v>3319</v>
      </c>
      <c r="AB78" s="31"/>
      <c r="AC78" s="31"/>
    </row>
    <row r="79" spans="1:234" s="4" customFormat="1" ht="80.099999999999994" customHeight="1" x14ac:dyDescent="0.25">
      <c r="A79" s="86">
        <f t="shared" si="8"/>
        <v>75</v>
      </c>
      <c r="B79" s="9">
        <f t="shared" si="9"/>
        <v>7</v>
      </c>
      <c r="C79" s="9" t="s">
        <v>216</v>
      </c>
      <c r="D79" s="10" t="s">
        <v>1519</v>
      </c>
      <c r="E79" s="9" t="s">
        <v>1527</v>
      </c>
      <c r="F79" s="9" t="s">
        <v>1528</v>
      </c>
      <c r="G79" s="9" t="s">
        <v>1528</v>
      </c>
      <c r="H79" s="28" t="s">
        <v>1529</v>
      </c>
      <c r="I79" s="9" t="s">
        <v>1530</v>
      </c>
      <c r="J79" s="9">
        <v>3333578482</v>
      </c>
      <c r="K79" s="9" t="s">
        <v>1531</v>
      </c>
      <c r="L79" s="9">
        <v>30.399816999999999</v>
      </c>
      <c r="M79" s="9">
        <v>67.291438999999997</v>
      </c>
      <c r="N79" s="9">
        <v>60</v>
      </c>
      <c r="O79" s="9">
        <v>25</v>
      </c>
      <c r="P79" s="98">
        <v>818917</v>
      </c>
      <c r="Q79" s="34">
        <v>44775</v>
      </c>
      <c r="R79" s="9" t="s">
        <v>1532</v>
      </c>
      <c r="S79" s="9" t="s">
        <v>1526</v>
      </c>
      <c r="T79" s="35">
        <v>44569</v>
      </c>
      <c r="U79" s="35">
        <v>44601</v>
      </c>
      <c r="V79" s="35">
        <v>44686</v>
      </c>
      <c r="W79" s="9">
        <v>798690</v>
      </c>
      <c r="X79" s="14" t="s">
        <v>2321</v>
      </c>
      <c r="Y79" s="28">
        <v>614187.75</v>
      </c>
      <c r="Z79" s="5" t="s">
        <v>11</v>
      </c>
      <c r="AA79" s="9" t="s">
        <v>3319</v>
      </c>
      <c r="AB79" s="31"/>
      <c r="AC79" s="31"/>
    </row>
    <row r="80" spans="1:234" s="4" customFormat="1" ht="80.099999999999994" customHeight="1" x14ac:dyDescent="0.25">
      <c r="A80" s="28">
        <f t="shared" si="8"/>
        <v>76</v>
      </c>
      <c r="B80" s="9">
        <f t="shared" si="9"/>
        <v>8</v>
      </c>
      <c r="C80" s="9" t="s">
        <v>216</v>
      </c>
      <c r="D80" s="10" t="s">
        <v>1519</v>
      </c>
      <c r="E80" s="9" t="s">
        <v>1533</v>
      </c>
      <c r="F80" s="9" t="s">
        <v>1533</v>
      </c>
      <c r="G80" s="9" t="s">
        <v>1533</v>
      </c>
      <c r="H80" s="28" t="s">
        <v>1558</v>
      </c>
      <c r="I80" s="9" t="s">
        <v>1559</v>
      </c>
      <c r="J80" s="9">
        <v>3342348631</v>
      </c>
      <c r="K80" s="9" t="s">
        <v>1533</v>
      </c>
      <c r="L80" s="9">
        <v>31.447648000000001</v>
      </c>
      <c r="M80" s="9">
        <v>66.986632</v>
      </c>
      <c r="N80" s="9">
        <v>18</v>
      </c>
      <c r="O80" s="9">
        <v>15</v>
      </c>
      <c r="P80" s="98">
        <v>818917</v>
      </c>
      <c r="Q80" s="34">
        <v>44775</v>
      </c>
      <c r="R80" s="9" t="s">
        <v>1525</v>
      </c>
      <c r="S80" s="9" t="s">
        <v>1526</v>
      </c>
      <c r="T80" s="35">
        <v>44569</v>
      </c>
      <c r="U80" s="35">
        <v>44601</v>
      </c>
      <c r="V80" s="35">
        <v>44691</v>
      </c>
      <c r="W80" s="89">
        <v>798690</v>
      </c>
      <c r="X80" s="14" t="s">
        <v>2321</v>
      </c>
      <c r="Y80" s="28">
        <v>614187.75</v>
      </c>
      <c r="Z80" s="5" t="s">
        <v>11</v>
      </c>
      <c r="AA80" s="9" t="s">
        <v>3319</v>
      </c>
      <c r="AB80" s="31"/>
      <c r="AC80" s="31"/>
    </row>
    <row r="81" spans="1:63" s="4" customFormat="1" ht="80.099999999999994" customHeight="1" x14ac:dyDescent="0.25">
      <c r="A81" s="86">
        <f t="shared" si="8"/>
        <v>77</v>
      </c>
      <c r="B81" s="9">
        <f t="shared" si="9"/>
        <v>9</v>
      </c>
      <c r="C81" s="9" t="s">
        <v>216</v>
      </c>
      <c r="D81" s="10" t="s">
        <v>1519</v>
      </c>
      <c r="E81" s="9" t="s">
        <v>1533</v>
      </c>
      <c r="F81" s="9" t="s">
        <v>1534</v>
      </c>
      <c r="G81" s="9" t="s">
        <v>1535</v>
      </c>
      <c r="H81" s="28" t="s">
        <v>772</v>
      </c>
      <c r="I81" s="9" t="s">
        <v>1536</v>
      </c>
      <c r="J81" s="9">
        <v>3337967467</v>
      </c>
      <c r="K81" s="9" t="s">
        <v>1537</v>
      </c>
      <c r="L81" s="9">
        <v>30.672995</v>
      </c>
      <c r="M81" s="9">
        <v>67.086302000000003</v>
      </c>
      <c r="N81" s="9">
        <v>25</v>
      </c>
      <c r="O81" s="9">
        <v>21</v>
      </c>
      <c r="P81" s="98">
        <v>818917</v>
      </c>
      <c r="Q81" s="34">
        <v>44775</v>
      </c>
      <c r="R81" s="9" t="s">
        <v>1525</v>
      </c>
      <c r="S81" s="9" t="s">
        <v>1526</v>
      </c>
      <c r="T81" s="35">
        <v>44569</v>
      </c>
      <c r="U81" s="35">
        <v>44601</v>
      </c>
      <c r="V81" s="35">
        <v>44691</v>
      </c>
      <c r="W81" s="9">
        <v>788578</v>
      </c>
      <c r="X81" s="14" t="s">
        <v>2321</v>
      </c>
      <c r="Y81" s="28">
        <v>614187.75</v>
      </c>
      <c r="Z81" s="5" t="s">
        <v>11</v>
      </c>
      <c r="AA81" s="9" t="s">
        <v>3319</v>
      </c>
      <c r="AB81" s="31"/>
      <c r="AC81" s="31"/>
    </row>
    <row r="82" spans="1:63" s="9" customFormat="1" ht="80.099999999999994" customHeight="1" x14ac:dyDescent="0.25">
      <c r="A82" s="86">
        <f t="shared" si="8"/>
        <v>78</v>
      </c>
      <c r="B82" s="9">
        <v>1</v>
      </c>
      <c r="C82" s="9" t="s">
        <v>103</v>
      </c>
      <c r="D82" s="10" t="s">
        <v>1915</v>
      </c>
      <c r="E82" s="9" t="s">
        <v>1915</v>
      </c>
      <c r="F82" s="9" t="s">
        <v>3308</v>
      </c>
      <c r="G82" s="9" t="s">
        <v>3309</v>
      </c>
      <c r="H82" s="9" t="s">
        <v>2027</v>
      </c>
      <c r="I82" s="9" t="s">
        <v>3310</v>
      </c>
      <c r="J82" s="9">
        <v>3300737370</v>
      </c>
      <c r="K82" s="9" t="s">
        <v>3308</v>
      </c>
      <c r="L82" s="9">
        <v>30.26811</v>
      </c>
      <c r="M82" s="9">
        <v>68.510419999999996</v>
      </c>
      <c r="N82" s="9">
        <v>45</v>
      </c>
      <c r="O82" s="9">
        <v>10</v>
      </c>
      <c r="P82" s="9">
        <v>818917</v>
      </c>
      <c r="Q82" s="35">
        <v>44411</v>
      </c>
      <c r="R82" s="28">
        <v>10</v>
      </c>
      <c r="S82" s="28">
        <v>92</v>
      </c>
      <c r="T82" s="9" t="s">
        <v>3303</v>
      </c>
      <c r="U82" s="34">
        <v>44442</v>
      </c>
      <c r="V82" s="9" t="s">
        <v>3311</v>
      </c>
      <c r="W82" s="9">
        <v>779578</v>
      </c>
      <c r="X82" s="9" t="s">
        <v>3304</v>
      </c>
      <c r="Y82" s="28">
        <v>614188</v>
      </c>
      <c r="Z82" s="5" t="s">
        <v>107</v>
      </c>
      <c r="AA82" s="9" t="s">
        <v>3305</v>
      </c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</row>
    <row r="83" spans="1:63" s="9" customFormat="1" ht="80.099999999999994" customHeight="1" x14ac:dyDescent="0.25">
      <c r="A83" s="86">
        <f t="shared" si="8"/>
        <v>79</v>
      </c>
      <c r="B83" s="9">
        <v>2</v>
      </c>
      <c r="C83" s="9" t="s">
        <v>103</v>
      </c>
      <c r="D83" s="10" t="s">
        <v>1915</v>
      </c>
      <c r="E83" s="9" t="s">
        <v>1915</v>
      </c>
      <c r="F83" s="9" t="s">
        <v>3312</v>
      </c>
      <c r="G83" s="9" t="s">
        <v>3312</v>
      </c>
      <c r="H83" s="9" t="s">
        <v>2010</v>
      </c>
      <c r="I83" s="9" t="s">
        <v>3313</v>
      </c>
      <c r="J83" s="9">
        <v>3354874598</v>
      </c>
      <c r="K83" s="9" t="s">
        <v>3314</v>
      </c>
      <c r="L83" s="9">
        <v>30.258620000000001</v>
      </c>
      <c r="M83" s="9">
        <v>68.533320000000003</v>
      </c>
      <c r="N83" s="9">
        <v>65</v>
      </c>
      <c r="O83" s="9">
        <v>10</v>
      </c>
      <c r="P83" s="9">
        <v>818917</v>
      </c>
      <c r="Q83" s="35">
        <v>44411</v>
      </c>
      <c r="R83" s="28">
        <v>10</v>
      </c>
      <c r="S83" s="28">
        <v>91</v>
      </c>
      <c r="T83" s="9" t="s">
        <v>3303</v>
      </c>
      <c r="U83" s="34">
        <v>44442</v>
      </c>
      <c r="V83" s="9" t="s">
        <v>3311</v>
      </c>
      <c r="W83" s="9">
        <v>769466</v>
      </c>
      <c r="X83" s="9" t="s">
        <v>3304</v>
      </c>
      <c r="Y83" s="28">
        <v>614188</v>
      </c>
      <c r="Z83" s="5" t="s">
        <v>107</v>
      </c>
      <c r="AA83" s="9" t="s">
        <v>3305</v>
      </c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</row>
    <row r="84" spans="1:63" s="4" customFormat="1" ht="80.099999999999994" customHeight="1" x14ac:dyDescent="0.25">
      <c r="A84" s="28">
        <f t="shared" si="8"/>
        <v>80</v>
      </c>
      <c r="B84" s="9">
        <v>1</v>
      </c>
      <c r="C84" s="9" t="s">
        <v>7698</v>
      </c>
      <c r="D84" s="10" t="s">
        <v>1915</v>
      </c>
      <c r="E84" s="9" t="s">
        <v>1916</v>
      </c>
      <c r="F84" s="9" t="s">
        <v>7843</v>
      </c>
      <c r="G84" s="9" t="s">
        <v>3367</v>
      </c>
      <c r="H84" s="9" t="s">
        <v>7844</v>
      </c>
      <c r="I84" s="9" t="s">
        <v>7845</v>
      </c>
      <c r="J84" s="9">
        <v>3331399320</v>
      </c>
      <c r="K84" s="9" t="s">
        <v>7843</v>
      </c>
      <c r="L84" s="142" t="s">
        <v>7846</v>
      </c>
      <c r="M84" s="142" t="s">
        <v>7847</v>
      </c>
      <c r="N84" s="9">
        <v>15</v>
      </c>
      <c r="O84" s="9">
        <v>8</v>
      </c>
      <c r="P84" s="9">
        <v>818914</v>
      </c>
      <c r="Q84" s="9" t="s">
        <v>7753</v>
      </c>
      <c r="R84" s="9">
        <v>10</v>
      </c>
      <c r="S84" s="9">
        <v>93</v>
      </c>
      <c r="T84" s="9" t="s">
        <v>1464</v>
      </c>
      <c r="U84" s="9" t="s">
        <v>4907</v>
      </c>
      <c r="V84" s="9" t="s">
        <v>1286</v>
      </c>
      <c r="W84" s="9">
        <v>798690</v>
      </c>
      <c r="X84" s="9" t="s">
        <v>7848</v>
      </c>
      <c r="Y84" s="9">
        <v>614186</v>
      </c>
      <c r="Z84" s="10" t="s">
        <v>117</v>
      </c>
      <c r="AA84" s="9"/>
      <c r="AB84" s="179"/>
    </row>
    <row r="85" spans="1:63" s="4" customFormat="1" ht="80.099999999999994" customHeight="1" x14ac:dyDescent="0.25">
      <c r="A85" s="28">
        <f t="shared" si="8"/>
        <v>81</v>
      </c>
      <c r="B85" s="9">
        <v>2</v>
      </c>
      <c r="C85" s="9" t="s">
        <v>7698</v>
      </c>
      <c r="D85" s="10" t="s">
        <v>1915</v>
      </c>
      <c r="E85" s="9" t="s">
        <v>1916</v>
      </c>
      <c r="F85" s="9" t="s">
        <v>7843</v>
      </c>
      <c r="G85" s="9" t="s">
        <v>3367</v>
      </c>
      <c r="H85" s="9" t="s">
        <v>7849</v>
      </c>
      <c r="I85" s="9" t="s">
        <v>7850</v>
      </c>
      <c r="J85" s="9">
        <v>3446676918</v>
      </c>
      <c r="K85" s="9" t="s">
        <v>7843</v>
      </c>
      <c r="L85" s="142">
        <v>30.334744000000001</v>
      </c>
      <c r="M85" s="142">
        <v>68.729821999999999</v>
      </c>
      <c r="N85" s="9">
        <v>18</v>
      </c>
      <c r="O85" s="9">
        <v>11</v>
      </c>
      <c r="P85" s="9">
        <v>818914</v>
      </c>
      <c r="Q85" s="9" t="s">
        <v>7753</v>
      </c>
      <c r="R85" s="9">
        <v>9.8000000000000007</v>
      </c>
      <c r="S85" s="9">
        <v>95</v>
      </c>
      <c r="T85" s="9" t="s">
        <v>1464</v>
      </c>
      <c r="U85" s="9" t="s">
        <v>4907</v>
      </c>
      <c r="V85" s="9" t="s">
        <v>1286</v>
      </c>
      <c r="W85" s="9">
        <v>777841</v>
      </c>
      <c r="X85" s="9" t="s">
        <v>7848</v>
      </c>
      <c r="Y85" s="9">
        <v>614186</v>
      </c>
      <c r="Z85" s="10" t="s">
        <v>117</v>
      </c>
      <c r="AA85" s="9"/>
      <c r="AB85" s="179"/>
    </row>
    <row r="86" spans="1:63" s="4" customFormat="1" ht="80.099999999999994" customHeight="1" x14ac:dyDescent="0.25">
      <c r="A86" s="28">
        <f t="shared" si="8"/>
        <v>82</v>
      </c>
      <c r="B86" s="9">
        <v>3</v>
      </c>
      <c r="C86" s="9" t="s">
        <v>7698</v>
      </c>
      <c r="D86" s="10" t="s">
        <v>1915</v>
      </c>
      <c r="E86" s="9" t="s">
        <v>1916</v>
      </c>
      <c r="F86" s="9" t="s">
        <v>7759</v>
      </c>
      <c r="G86" s="9" t="s">
        <v>7759</v>
      </c>
      <c r="H86" s="9" t="s">
        <v>670</v>
      </c>
      <c r="I86" s="9" t="s">
        <v>7851</v>
      </c>
      <c r="J86" s="9">
        <v>3353818318</v>
      </c>
      <c r="K86" s="9" t="s">
        <v>7759</v>
      </c>
      <c r="L86" s="142">
        <v>30.484957999999999</v>
      </c>
      <c r="M86" s="142">
        <v>68.339671999999993</v>
      </c>
      <c r="N86" s="9">
        <v>21</v>
      </c>
      <c r="O86" s="9">
        <v>11</v>
      </c>
      <c r="P86" s="9">
        <v>818914</v>
      </c>
      <c r="Q86" s="9" t="s">
        <v>7753</v>
      </c>
      <c r="R86" s="9">
        <v>10</v>
      </c>
      <c r="S86" s="9">
        <v>92</v>
      </c>
      <c r="T86" s="9" t="s">
        <v>1464</v>
      </c>
      <c r="U86" s="9" t="s">
        <v>4907</v>
      </c>
      <c r="V86" s="9" t="s">
        <v>1286</v>
      </c>
      <c r="W86" s="9">
        <v>788578</v>
      </c>
      <c r="X86" s="9" t="s">
        <v>7848</v>
      </c>
      <c r="Y86" s="9">
        <v>614186</v>
      </c>
      <c r="Z86" s="10" t="s">
        <v>117</v>
      </c>
      <c r="AA86" s="9"/>
      <c r="AB86" s="179"/>
    </row>
    <row r="87" spans="1:63" s="4" customFormat="1" ht="80.099999999999994" customHeight="1" x14ac:dyDescent="0.25">
      <c r="A87" s="28">
        <f t="shared" ref="A87:A92" si="10">A86+1</f>
        <v>83</v>
      </c>
      <c r="B87" s="9">
        <v>4</v>
      </c>
      <c r="C87" s="9" t="s">
        <v>7698</v>
      </c>
      <c r="D87" s="10" t="s">
        <v>1915</v>
      </c>
      <c r="E87" s="9" t="s">
        <v>1916</v>
      </c>
      <c r="F87" s="9" t="s">
        <v>7759</v>
      </c>
      <c r="G87" s="9" t="s">
        <v>7759</v>
      </c>
      <c r="H87" s="9" t="s">
        <v>569</v>
      </c>
      <c r="I87" s="9" t="s">
        <v>7852</v>
      </c>
      <c r="J87" s="9">
        <v>3353818318</v>
      </c>
      <c r="K87" s="9" t="s">
        <v>7759</v>
      </c>
      <c r="L87" s="142">
        <v>30.43516</v>
      </c>
      <c r="M87" s="142">
        <v>68.406859999999995</v>
      </c>
      <c r="N87" s="9">
        <v>14</v>
      </c>
      <c r="O87" s="9">
        <v>10</v>
      </c>
      <c r="P87" s="9">
        <v>818914</v>
      </c>
      <c r="Q87" s="9" t="s">
        <v>7753</v>
      </c>
      <c r="R87" s="9">
        <v>10</v>
      </c>
      <c r="S87" s="9">
        <v>91</v>
      </c>
      <c r="T87" s="9" t="s">
        <v>1464</v>
      </c>
      <c r="U87" s="9" t="s">
        <v>4907</v>
      </c>
      <c r="V87" s="9" t="s">
        <v>1286</v>
      </c>
      <c r="W87" s="9">
        <v>769466</v>
      </c>
      <c r="X87" s="9" t="s">
        <v>7848</v>
      </c>
      <c r="Y87" s="9">
        <v>614186</v>
      </c>
      <c r="Z87" s="10" t="s">
        <v>117</v>
      </c>
      <c r="AA87" s="9"/>
      <c r="AB87" s="179"/>
    </row>
    <row r="88" spans="1:63" s="4" customFormat="1" ht="80.099999999999994" customHeight="1" x14ac:dyDescent="0.25">
      <c r="A88" s="28">
        <f t="shared" si="10"/>
        <v>84</v>
      </c>
      <c r="B88" s="9">
        <v>5</v>
      </c>
      <c r="C88" s="9" t="s">
        <v>7698</v>
      </c>
      <c r="D88" s="10" t="s">
        <v>1915</v>
      </c>
      <c r="E88" s="9" t="s">
        <v>1916</v>
      </c>
      <c r="F88" s="9" t="s">
        <v>7853</v>
      </c>
      <c r="G88" s="9" t="s">
        <v>7759</v>
      </c>
      <c r="H88" s="9" t="s">
        <v>7854</v>
      </c>
      <c r="I88" s="9" t="s">
        <v>7855</v>
      </c>
      <c r="J88" s="9">
        <v>3376114016</v>
      </c>
      <c r="K88" s="9" t="s">
        <v>7853</v>
      </c>
      <c r="L88" s="142">
        <v>30.563568</v>
      </c>
      <c r="M88" s="142">
        <v>68.079706000000002</v>
      </c>
      <c r="N88" s="9">
        <v>19</v>
      </c>
      <c r="O88" s="9">
        <v>9</v>
      </c>
      <c r="P88" s="9">
        <v>818914</v>
      </c>
      <c r="Q88" s="9" t="s">
        <v>7753</v>
      </c>
      <c r="R88" s="9">
        <v>9.8000000000000007</v>
      </c>
      <c r="S88" s="9">
        <v>95</v>
      </c>
      <c r="T88" s="9" t="s">
        <v>1464</v>
      </c>
      <c r="U88" s="9" t="s">
        <v>4907</v>
      </c>
      <c r="V88" s="9" t="s">
        <v>1286</v>
      </c>
      <c r="W88" s="9">
        <v>786841</v>
      </c>
      <c r="X88" s="9" t="s">
        <v>7848</v>
      </c>
      <c r="Y88" s="9">
        <v>614186</v>
      </c>
      <c r="Z88" s="10" t="s">
        <v>117</v>
      </c>
      <c r="AA88" s="9"/>
      <c r="AB88" s="179"/>
    </row>
    <row r="89" spans="1:63" s="4" customFormat="1" ht="80.099999999999994" customHeight="1" x14ac:dyDescent="0.25">
      <c r="A89" s="28">
        <f t="shared" si="10"/>
        <v>85</v>
      </c>
      <c r="B89" s="9">
        <v>6</v>
      </c>
      <c r="C89" s="9" t="s">
        <v>7698</v>
      </c>
      <c r="D89" s="10" t="s">
        <v>1915</v>
      </c>
      <c r="E89" s="9" t="s">
        <v>1916</v>
      </c>
      <c r="F89" s="9" t="s">
        <v>3352</v>
      </c>
      <c r="G89" s="9" t="s">
        <v>7703</v>
      </c>
      <c r="H89" s="9" t="s">
        <v>7856</v>
      </c>
      <c r="I89" s="9" t="s">
        <v>7857</v>
      </c>
      <c r="J89" s="28">
        <v>3358192852</v>
      </c>
      <c r="K89" s="9" t="s">
        <v>3352</v>
      </c>
      <c r="L89" s="142">
        <v>30.405360000000002</v>
      </c>
      <c r="M89" s="142">
        <v>68.777418999999995</v>
      </c>
      <c r="N89" s="9">
        <v>20</v>
      </c>
      <c r="O89" s="9">
        <v>9</v>
      </c>
      <c r="P89" s="9">
        <v>818914</v>
      </c>
      <c r="Q89" s="9" t="s">
        <v>7753</v>
      </c>
      <c r="R89" s="9">
        <v>10</v>
      </c>
      <c r="S89" s="9">
        <v>92</v>
      </c>
      <c r="T89" s="9" t="s">
        <v>1464</v>
      </c>
      <c r="U89" s="9" t="s">
        <v>4907</v>
      </c>
      <c r="V89" s="9" t="s">
        <v>1286</v>
      </c>
      <c r="W89" s="9">
        <v>779578</v>
      </c>
      <c r="X89" s="9" t="s">
        <v>7848</v>
      </c>
      <c r="Y89" s="9">
        <v>614186</v>
      </c>
      <c r="Z89" s="10" t="s">
        <v>117</v>
      </c>
      <c r="AA89" s="9"/>
      <c r="AB89" s="179"/>
    </row>
    <row r="90" spans="1:63" s="4" customFormat="1" ht="80.099999999999994" customHeight="1" x14ac:dyDescent="0.25">
      <c r="A90" s="28">
        <f t="shared" si="10"/>
        <v>86</v>
      </c>
      <c r="B90" s="9">
        <v>7</v>
      </c>
      <c r="C90" s="9" t="s">
        <v>7698</v>
      </c>
      <c r="D90" s="10" t="s">
        <v>1915</v>
      </c>
      <c r="E90" s="9" t="s">
        <v>1916</v>
      </c>
      <c r="F90" s="9" t="s">
        <v>3367</v>
      </c>
      <c r="G90" s="9" t="s">
        <v>3367</v>
      </c>
      <c r="H90" s="9" t="s">
        <v>7858</v>
      </c>
      <c r="I90" s="9" t="s">
        <v>7859</v>
      </c>
      <c r="J90" s="41">
        <v>3344971120</v>
      </c>
      <c r="K90" s="9" t="s">
        <v>3367</v>
      </c>
      <c r="L90" s="142">
        <v>30.203040000000001</v>
      </c>
      <c r="M90" s="142">
        <v>68.462289999999996</v>
      </c>
      <c r="N90" s="9">
        <v>18</v>
      </c>
      <c r="O90" s="9">
        <v>13</v>
      </c>
      <c r="P90" s="9">
        <v>818914</v>
      </c>
      <c r="Q90" s="9" t="s">
        <v>7753</v>
      </c>
      <c r="R90" s="9">
        <v>10</v>
      </c>
      <c r="S90" s="9">
        <v>92</v>
      </c>
      <c r="T90" s="9" t="s">
        <v>1464</v>
      </c>
      <c r="U90" s="9" t="s">
        <v>4907</v>
      </c>
      <c r="V90" s="9" t="s">
        <v>1286</v>
      </c>
      <c r="W90" s="9">
        <v>779578</v>
      </c>
      <c r="X90" s="9" t="s">
        <v>7848</v>
      </c>
      <c r="Y90" s="9">
        <v>614186</v>
      </c>
      <c r="Z90" s="10" t="s">
        <v>117</v>
      </c>
      <c r="AA90" s="9"/>
      <c r="AB90" s="179"/>
    </row>
    <row r="91" spans="1:63" s="4" customFormat="1" ht="80.099999999999994" customHeight="1" x14ac:dyDescent="0.25">
      <c r="A91" s="28">
        <f t="shared" si="10"/>
        <v>87</v>
      </c>
      <c r="B91" s="9">
        <v>8</v>
      </c>
      <c r="C91" s="9" t="s">
        <v>7698</v>
      </c>
      <c r="D91" s="10" t="s">
        <v>1915</v>
      </c>
      <c r="E91" s="9" t="s">
        <v>1916</v>
      </c>
      <c r="F91" s="9" t="s">
        <v>3367</v>
      </c>
      <c r="G91" s="9" t="s">
        <v>3367</v>
      </c>
      <c r="H91" s="9" t="s">
        <v>7860</v>
      </c>
      <c r="I91" s="9" t="s">
        <v>7861</v>
      </c>
      <c r="J91" s="41">
        <v>3322978551</v>
      </c>
      <c r="K91" s="9" t="s">
        <v>3367</v>
      </c>
      <c r="L91" s="142">
        <v>30.202059999999999</v>
      </c>
      <c r="M91" s="142">
        <v>68.435760000000002</v>
      </c>
      <c r="N91" s="9">
        <v>22</v>
      </c>
      <c r="O91" s="9">
        <v>12</v>
      </c>
      <c r="P91" s="9">
        <v>818914</v>
      </c>
      <c r="Q91" s="9" t="s">
        <v>7753</v>
      </c>
      <c r="R91" s="9">
        <v>10</v>
      </c>
      <c r="S91" s="9">
        <v>92</v>
      </c>
      <c r="T91" s="9" t="s">
        <v>1464</v>
      </c>
      <c r="U91" s="9" t="s">
        <v>4907</v>
      </c>
      <c r="V91" s="9" t="s">
        <v>1286</v>
      </c>
      <c r="W91" s="9">
        <v>788578</v>
      </c>
      <c r="X91" s="9" t="s">
        <v>7848</v>
      </c>
      <c r="Y91" s="9">
        <v>614186</v>
      </c>
      <c r="Z91" s="10" t="s">
        <v>117</v>
      </c>
      <c r="AA91" s="9"/>
      <c r="AB91" s="179"/>
    </row>
    <row r="92" spans="1:63" s="4" customFormat="1" ht="80.099999999999994" customHeight="1" x14ac:dyDescent="0.25">
      <c r="A92" s="28">
        <f t="shared" si="10"/>
        <v>88</v>
      </c>
      <c r="B92" s="9">
        <v>9</v>
      </c>
      <c r="C92" s="9" t="s">
        <v>7698</v>
      </c>
      <c r="D92" s="10" t="s">
        <v>1915</v>
      </c>
      <c r="E92" s="9" t="s">
        <v>7862</v>
      </c>
      <c r="F92" s="9" t="s">
        <v>7863</v>
      </c>
      <c r="G92" s="9" t="s">
        <v>7864</v>
      </c>
      <c r="H92" s="9" t="s">
        <v>7865</v>
      </c>
      <c r="I92" s="9" t="s">
        <v>7866</v>
      </c>
      <c r="J92" s="9">
        <v>3318008813</v>
      </c>
      <c r="K92" s="9" t="s">
        <v>7863</v>
      </c>
      <c r="L92" s="142">
        <v>30.420898000000001</v>
      </c>
      <c r="M92" s="142">
        <v>68.979906999999997</v>
      </c>
      <c r="N92" s="9">
        <v>22</v>
      </c>
      <c r="O92" s="9">
        <v>18</v>
      </c>
      <c r="P92" s="9">
        <v>818914</v>
      </c>
      <c r="Q92" s="9" t="s">
        <v>7753</v>
      </c>
      <c r="R92" s="9">
        <v>10</v>
      </c>
      <c r="S92" s="9">
        <v>91</v>
      </c>
      <c r="T92" s="9" t="s">
        <v>1464</v>
      </c>
      <c r="U92" s="9" t="s">
        <v>4907</v>
      </c>
      <c r="V92" s="9" t="s">
        <v>1286</v>
      </c>
      <c r="W92" s="9">
        <v>778466</v>
      </c>
      <c r="X92" s="9" t="s">
        <v>7848</v>
      </c>
      <c r="Y92" s="9">
        <v>614186</v>
      </c>
      <c r="Z92" s="10" t="s">
        <v>117</v>
      </c>
      <c r="AA92" s="9"/>
      <c r="AB92" s="179"/>
    </row>
    <row r="93" spans="1:63" s="9" customFormat="1" ht="80.099999999999994" customHeight="1" x14ac:dyDescent="0.25">
      <c r="A93" s="86">
        <f t="shared" ref="A93:A99" si="11">A92+1</f>
        <v>89</v>
      </c>
      <c r="B93" s="6">
        <v>1</v>
      </c>
      <c r="C93" s="6" t="s">
        <v>109</v>
      </c>
      <c r="D93" s="5" t="s">
        <v>276</v>
      </c>
      <c r="E93" s="6" t="s">
        <v>276</v>
      </c>
      <c r="F93" s="6" t="s">
        <v>3719</v>
      </c>
      <c r="G93" s="6" t="s">
        <v>3719</v>
      </c>
      <c r="H93" s="6" t="s">
        <v>3720</v>
      </c>
      <c r="I93" s="6" t="s">
        <v>3721</v>
      </c>
      <c r="J93" s="14">
        <v>3368144732</v>
      </c>
      <c r="K93" s="6" t="s">
        <v>3719</v>
      </c>
      <c r="L93" s="6">
        <v>30.828289999999999</v>
      </c>
      <c r="M93" s="6">
        <v>69.815929999999994</v>
      </c>
      <c r="N93" s="6">
        <v>20</v>
      </c>
      <c r="O93" s="14">
        <v>18</v>
      </c>
      <c r="P93" s="28">
        <v>818917</v>
      </c>
      <c r="Q93" s="34">
        <v>43836</v>
      </c>
      <c r="R93" s="6">
        <v>10</v>
      </c>
      <c r="S93" s="6">
        <v>95</v>
      </c>
      <c r="T93" s="34">
        <v>43986</v>
      </c>
      <c r="U93" s="12">
        <v>43957</v>
      </c>
      <c r="V93" s="12">
        <v>43987</v>
      </c>
      <c r="W93" s="9">
        <v>809914</v>
      </c>
      <c r="X93" s="12">
        <v>44005</v>
      </c>
      <c r="Y93" s="28">
        <v>614188</v>
      </c>
      <c r="Z93" s="5" t="s">
        <v>107</v>
      </c>
      <c r="AA93" s="9" t="s">
        <v>3722</v>
      </c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</row>
    <row r="94" spans="1:63" s="9" customFormat="1" ht="80.099999999999994" customHeight="1" x14ac:dyDescent="0.25">
      <c r="A94" s="86">
        <f t="shared" si="11"/>
        <v>90</v>
      </c>
      <c r="B94" s="6">
        <v>2</v>
      </c>
      <c r="C94" s="6" t="s">
        <v>109</v>
      </c>
      <c r="D94" s="5" t="s">
        <v>276</v>
      </c>
      <c r="E94" s="6" t="s">
        <v>276</v>
      </c>
      <c r="F94" s="6" t="s">
        <v>3719</v>
      </c>
      <c r="G94" s="6" t="s">
        <v>3719</v>
      </c>
      <c r="H94" s="6" t="s">
        <v>3723</v>
      </c>
      <c r="I94" s="6" t="s">
        <v>3724</v>
      </c>
      <c r="J94" s="14">
        <v>3236702955</v>
      </c>
      <c r="K94" s="6" t="s">
        <v>3719</v>
      </c>
      <c r="L94" s="6">
        <v>30.86364</v>
      </c>
      <c r="M94" s="6">
        <v>69.897170000000003</v>
      </c>
      <c r="N94" s="6">
        <v>15</v>
      </c>
      <c r="O94" s="14">
        <v>13</v>
      </c>
      <c r="P94" s="28">
        <v>818917</v>
      </c>
      <c r="Q94" s="34">
        <v>43836</v>
      </c>
      <c r="R94" s="6">
        <v>10</v>
      </c>
      <c r="S94" s="6">
        <v>93</v>
      </c>
      <c r="T94" s="34">
        <v>43986</v>
      </c>
      <c r="U94" s="12">
        <v>43957</v>
      </c>
      <c r="V94" s="12">
        <v>43987</v>
      </c>
      <c r="W94" s="9">
        <v>789690</v>
      </c>
      <c r="X94" s="12">
        <v>44005</v>
      </c>
      <c r="Y94" s="28">
        <v>614188</v>
      </c>
      <c r="Z94" s="5" t="s">
        <v>107</v>
      </c>
      <c r="AA94" s="9" t="s">
        <v>3722</v>
      </c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</row>
    <row r="95" spans="1:63" s="4" customFormat="1" ht="80.099999999999994" customHeight="1" x14ac:dyDescent="0.25">
      <c r="A95" s="86">
        <f t="shared" si="11"/>
        <v>91</v>
      </c>
      <c r="B95" s="9">
        <f>B94+1</f>
        <v>3</v>
      </c>
      <c r="C95" s="9" t="s">
        <v>109</v>
      </c>
      <c r="D95" s="5" t="s">
        <v>276</v>
      </c>
      <c r="E95" s="6" t="s">
        <v>276</v>
      </c>
      <c r="F95" s="9" t="s">
        <v>3725</v>
      </c>
      <c r="G95" s="9" t="s">
        <v>3725</v>
      </c>
      <c r="H95" s="9" t="s">
        <v>3658</v>
      </c>
      <c r="I95" s="9" t="s">
        <v>3659</v>
      </c>
      <c r="J95" s="28">
        <v>3445871256</v>
      </c>
      <c r="K95" s="9" t="s">
        <v>3725</v>
      </c>
      <c r="L95" s="9">
        <v>31.057020000000001</v>
      </c>
      <c r="M95" s="9">
        <v>69.877470000000002</v>
      </c>
      <c r="N95" s="9">
        <v>18</v>
      </c>
      <c r="O95" s="28">
        <v>16</v>
      </c>
      <c r="P95" s="28">
        <v>818917</v>
      </c>
      <c r="Q95" s="34">
        <v>43836</v>
      </c>
      <c r="R95" s="6">
        <v>10</v>
      </c>
      <c r="S95" s="28">
        <v>93</v>
      </c>
      <c r="T95" s="34">
        <v>43986</v>
      </c>
      <c r="U95" s="34">
        <v>43987</v>
      </c>
      <c r="V95" s="34" t="s">
        <v>2295</v>
      </c>
      <c r="W95" s="9">
        <v>789690</v>
      </c>
      <c r="X95" s="34">
        <v>44005</v>
      </c>
      <c r="Y95" s="28">
        <v>614188</v>
      </c>
      <c r="Z95" s="5" t="s">
        <v>107</v>
      </c>
      <c r="AA95" s="9" t="s">
        <v>3722</v>
      </c>
    </row>
    <row r="96" spans="1:63" s="4" customFormat="1" ht="80.099999999999994" customHeight="1" x14ac:dyDescent="0.25">
      <c r="A96" s="86">
        <f t="shared" si="11"/>
        <v>92</v>
      </c>
      <c r="B96" s="9">
        <f>B95+1</f>
        <v>4</v>
      </c>
      <c r="C96" s="9" t="s">
        <v>109</v>
      </c>
      <c r="D96" s="5" t="s">
        <v>276</v>
      </c>
      <c r="E96" s="6" t="s">
        <v>276</v>
      </c>
      <c r="F96" s="9" t="s">
        <v>3726</v>
      </c>
      <c r="G96" s="9" t="s">
        <v>3726</v>
      </c>
      <c r="H96" s="9" t="s">
        <v>3727</v>
      </c>
      <c r="I96" s="9" t="s">
        <v>3728</v>
      </c>
      <c r="J96" s="28">
        <v>3412445724</v>
      </c>
      <c r="K96" s="9" t="s">
        <v>3726</v>
      </c>
      <c r="L96" s="9">
        <v>30.880400000000002</v>
      </c>
      <c r="M96" s="9">
        <v>69.921520000000001</v>
      </c>
      <c r="N96" s="9">
        <v>16</v>
      </c>
      <c r="O96" s="28">
        <v>15</v>
      </c>
      <c r="P96" s="28">
        <v>818917</v>
      </c>
      <c r="Q96" s="34">
        <v>43836</v>
      </c>
      <c r="R96" s="28">
        <v>10</v>
      </c>
      <c r="S96" s="28">
        <v>95</v>
      </c>
      <c r="T96" s="34">
        <v>43986</v>
      </c>
      <c r="U96" s="34">
        <v>43987</v>
      </c>
      <c r="V96" s="34" t="s">
        <v>2295</v>
      </c>
      <c r="W96" s="9">
        <v>809914</v>
      </c>
      <c r="X96" s="34">
        <v>44005</v>
      </c>
      <c r="Y96" s="28">
        <v>614188</v>
      </c>
      <c r="Z96" s="5" t="s">
        <v>107</v>
      </c>
      <c r="AA96" s="9" t="s">
        <v>3722</v>
      </c>
    </row>
    <row r="97" spans="1:146" s="9" customFormat="1" ht="80.099999999999994" customHeight="1" x14ac:dyDescent="0.25">
      <c r="A97" s="86">
        <f t="shared" si="11"/>
        <v>93</v>
      </c>
      <c r="B97" s="6">
        <v>1</v>
      </c>
      <c r="C97" s="6" t="s">
        <v>103</v>
      </c>
      <c r="D97" s="5" t="s">
        <v>276</v>
      </c>
      <c r="E97" s="6" t="s">
        <v>276</v>
      </c>
      <c r="F97" s="6" t="s">
        <v>3729</v>
      </c>
      <c r="G97" s="6" t="s">
        <v>3729</v>
      </c>
      <c r="H97" s="6" t="s">
        <v>3730</v>
      </c>
      <c r="I97" s="6" t="s">
        <v>283</v>
      </c>
      <c r="J97" s="14">
        <v>3337738934</v>
      </c>
      <c r="K97" s="6" t="s">
        <v>3729</v>
      </c>
      <c r="L97" s="6">
        <v>30.863289999999999</v>
      </c>
      <c r="M97" s="6">
        <v>69.896600000000007</v>
      </c>
      <c r="N97" s="6">
        <v>17</v>
      </c>
      <c r="O97" s="14">
        <v>15</v>
      </c>
      <c r="P97" s="28">
        <v>818900</v>
      </c>
      <c r="Q97" s="14" t="s">
        <v>3717</v>
      </c>
      <c r="R97" s="6">
        <v>10</v>
      </c>
      <c r="S97" s="6">
        <v>93</v>
      </c>
      <c r="T97" s="12">
        <v>44320</v>
      </c>
      <c r="U97" s="12">
        <v>44321</v>
      </c>
      <c r="V97" s="12" t="s">
        <v>1743</v>
      </c>
      <c r="W97" s="9">
        <v>789690</v>
      </c>
      <c r="X97" s="12">
        <v>44734</v>
      </c>
      <c r="Y97" s="28">
        <v>614175</v>
      </c>
      <c r="Z97" s="5" t="s">
        <v>107</v>
      </c>
      <c r="AA97" s="9" t="s">
        <v>3722</v>
      </c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</row>
    <row r="98" spans="1:146" s="9" customFormat="1" ht="80.099999999999994" customHeight="1" x14ac:dyDescent="0.25">
      <c r="A98" s="28">
        <f t="shared" si="11"/>
        <v>94</v>
      </c>
      <c r="B98" s="9">
        <v>1</v>
      </c>
      <c r="C98" s="14" t="s">
        <v>1518</v>
      </c>
      <c r="D98" s="5" t="s">
        <v>3995</v>
      </c>
      <c r="E98" s="51" t="s">
        <v>280</v>
      </c>
      <c r="F98" s="51" t="s">
        <v>280</v>
      </c>
      <c r="G98" s="51" t="s">
        <v>281</v>
      </c>
      <c r="H98" s="51" t="s">
        <v>3996</v>
      </c>
      <c r="I98" s="136" t="s">
        <v>3997</v>
      </c>
      <c r="J98" s="51">
        <v>3443277259</v>
      </c>
      <c r="K98" s="51" t="s">
        <v>280</v>
      </c>
      <c r="L98" s="51">
        <v>30.914437</v>
      </c>
      <c r="M98" s="51">
        <v>69.770984999999996</v>
      </c>
      <c r="N98" s="51">
        <v>22</v>
      </c>
      <c r="O98" s="51">
        <v>19</v>
      </c>
      <c r="P98" s="28">
        <v>818914</v>
      </c>
      <c r="Q98" s="28" t="s">
        <v>3974</v>
      </c>
      <c r="R98" s="28">
        <v>10</v>
      </c>
      <c r="S98" s="28">
        <v>93</v>
      </c>
      <c r="T98" s="9" t="s">
        <v>3975</v>
      </c>
      <c r="U98" s="9" t="s">
        <v>3976</v>
      </c>
      <c r="V98" s="12" t="s">
        <v>3998</v>
      </c>
      <c r="W98" s="28">
        <v>798690</v>
      </c>
      <c r="X98" s="28" t="s">
        <v>3978</v>
      </c>
      <c r="Y98" s="28">
        <v>614186</v>
      </c>
      <c r="Z98" s="10" t="s">
        <v>239</v>
      </c>
      <c r="AA98" s="10" t="s">
        <v>1466</v>
      </c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  <c r="CE98" s="31"/>
      <c r="CF98" s="31"/>
      <c r="CG98" s="31"/>
      <c r="CH98" s="31"/>
      <c r="CI98" s="31"/>
      <c r="CJ98" s="31"/>
      <c r="CK98" s="31"/>
      <c r="CL98" s="31"/>
      <c r="CM98" s="31"/>
      <c r="CN98" s="31"/>
      <c r="CO98" s="31"/>
      <c r="CP98" s="31"/>
      <c r="CQ98" s="31"/>
      <c r="CR98" s="31"/>
      <c r="CS98" s="31"/>
      <c r="CT98" s="31"/>
      <c r="CU98" s="31"/>
      <c r="CV98" s="31"/>
      <c r="CW98" s="31"/>
      <c r="CX98" s="31"/>
      <c r="CY98" s="31"/>
      <c r="CZ98" s="31"/>
      <c r="DA98" s="31"/>
      <c r="DB98" s="31"/>
      <c r="DC98" s="31"/>
      <c r="DD98" s="31"/>
      <c r="DE98" s="31"/>
      <c r="DF98" s="31"/>
      <c r="DG98" s="31"/>
      <c r="DH98" s="31"/>
      <c r="DI98" s="31"/>
      <c r="DJ98" s="31"/>
      <c r="DK98" s="31"/>
      <c r="DL98" s="31"/>
      <c r="DM98" s="31"/>
      <c r="DN98" s="31"/>
      <c r="DO98" s="31"/>
      <c r="DP98" s="31"/>
      <c r="DQ98" s="31"/>
      <c r="DR98" s="31"/>
      <c r="DS98" s="31"/>
      <c r="DT98" s="31"/>
      <c r="DU98" s="31"/>
      <c r="DV98" s="31"/>
      <c r="DW98" s="31"/>
      <c r="DX98" s="31"/>
      <c r="DY98" s="31"/>
      <c r="DZ98" s="31"/>
      <c r="EA98" s="31"/>
      <c r="EB98" s="31"/>
      <c r="EC98" s="31"/>
      <c r="ED98" s="31"/>
      <c r="EE98" s="31"/>
      <c r="EF98" s="31"/>
      <c r="EG98" s="31"/>
      <c r="EH98" s="31"/>
      <c r="EI98" s="31"/>
      <c r="EJ98" s="31"/>
      <c r="EK98" s="31"/>
      <c r="EL98" s="31"/>
      <c r="EM98" s="31"/>
      <c r="EN98" s="31"/>
      <c r="EO98" s="31"/>
      <c r="EP98" s="31"/>
    </row>
    <row r="99" spans="1:146" s="9" customFormat="1" ht="80.099999999999994" customHeight="1" x14ac:dyDescent="0.25">
      <c r="A99" s="28">
        <f t="shared" si="11"/>
        <v>95</v>
      </c>
      <c r="B99" s="9">
        <v>2</v>
      </c>
      <c r="C99" s="14" t="s">
        <v>1518</v>
      </c>
      <c r="D99" s="5" t="s">
        <v>3995</v>
      </c>
      <c r="E99" s="51" t="s">
        <v>280</v>
      </c>
      <c r="F99" s="51" t="s">
        <v>280</v>
      </c>
      <c r="G99" s="51" t="s">
        <v>281</v>
      </c>
      <c r="H99" s="51" t="s">
        <v>3999</v>
      </c>
      <c r="I99" s="136" t="s">
        <v>4000</v>
      </c>
      <c r="J99" s="51">
        <v>3324526941</v>
      </c>
      <c r="K99" s="51" t="s">
        <v>280</v>
      </c>
      <c r="L99" s="51">
        <v>30.868618999999999</v>
      </c>
      <c r="M99" s="51">
        <v>69.772853999999995</v>
      </c>
      <c r="N99" s="51">
        <v>20</v>
      </c>
      <c r="O99" s="51">
        <v>17</v>
      </c>
      <c r="P99" s="28">
        <v>818914</v>
      </c>
      <c r="Q99" s="28" t="s">
        <v>3974</v>
      </c>
      <c r="R99" s="28">
        <v>10</v>
      </c>
      <c r="S99" s="28">
        <v>94</v>
      </c>
      <c r="T99" s="9" t="s">
        <v>3975</v>
      </c>
      <c r="U99" s="9" t="s">
        <v>3976</v>
      </c>
      <c r="V99" s="12" t="s">
        <v>3998</v>
      </c>
      <c r="W99" s="28">
        <v>799802</v>
      </c>
      <c r="X99" s="28" t="s">
        <v>3978</v>
      </c>
      <c r="Y99" s="28">
        <v>614186</v>
      </c>
      <c r="Z99" s="10" t="s">
        <v>239</v>
      </c>
      <c r="AA99" s="10" t="s">
        <v>1466</v>
      </c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  <c r="CE99" s="31"/>
      <c r="CF99" s="31"/>
      <c r="CG99" s="31"/>
      <c r="CH99" s="31"/>
      <c r="CI99" s="31"/>
      <c r="CJ99" s="31"/>
      <c r="CK99" s="31"/>
      <c r="CL99" s="31"/>
      <c r="CM99" s="31"/>
      <c r="CN99" s="31"/>
      <c r="CO99" s="31"/>
      <c r="CP99" s="31"/>
      <c r="CQ99" s="31"/>
      <c r="CR99" s="31"/>
      <c r="CS99" s="31"/>
      <c r="CT99" s="31"/>
      <c r="CU99" s="31"/>
      <c r="CV99" s="31"/>
      <c r="CW99" s="31"/>
      <c r="CX99" s="31"/>
      <c r="CY99" s="31"/>
      <c r="CZ99" s="31"/>
      <c r="DA99" s="31"/>
      <c r="DB99" s="31"/>
      <c r="DC99" s="31"/>
      <c r="DD99" s="31"/>
      <c r="DE99" s="31"/>
      <c r="DF99" s="31"/>
      <c r="DG99" s="31"/>
      <c r="DH99" s="31"/>
      <c r="DI99" s="31"/>
      <c r="DJ99" s="31"/>
      <c r="DK99" s="31"/>
      <c r="DL99" s="31"/>
      <c r="DM99" s="31"/>
      <c r="DN99" s="31"/>
      <c r="DO99" s="31"/>
      <c r="DP99" s="31"/>
      <c r="DQ99" s="31"/>
      <c r="DR99" s="31"/>
      <c r="DS99" s="31"/>
      <c r="DT99" s="31"/>
      <c r="DU99" s="31"/>
      <c r="DV99" s="31"/>
      <c r="DW99" s="31"/>
      <c r="DX99" s="31"/>
      <c r="DY99" s="31"/>
      <c r="DZ99" s="31"/>
      <c r="EA99" s="31"/>
      <c r="EB99" s="31"/>
      <c r="EC99" s="31"/>
      <c r="ED99" s="31"/>
      <c r="EE99" s="31"/>
      <c r="EF99" s="31"/>
      <c r="EG99" s="31"/>
      <c r="EH99" s="31"/>
      <c r="EI99" s="31"/>
      <c r="EJ99" s="31"/>
      <c r="EK99" s="31"/>
      <c r="EL99" s="31"/>
      <c r="EM99" s="31"/>
      <c r="EN99" s="31"/>
      <c r="EO99" s="31"/>
      <c r="EP99" s="31"/>
    </row>
    <row r="100" spans="1:146" s="9" customFormat="1" ht="80.099999999999994" customHeight="1" x14ac:dyDescent="0.25">
      <c r="A100" s="28">
        <f t="shared" ref="A100:A107" si="12">A99+1</f>
        <v>96</v>
      </c>
      <c r="B100" s="9">
        <v>3</v>
      </c>
      <c r="C100" s="14" t="s">
        <v>1518</v>
      </c>
      <c r="D100" s="5" t="s">
        <v>3995</v>
      </c>
      <c r="E100" s="51" t="s">
        <v>280</v>
      </c>
      <c r="F100" s="51" t="s">
        <v>280</v>
      </c>
      <c r="G100" s="51" t="s">
        <v>281</v>
      </c>
      <c r="H100" s="51" t="s">
        <v>4001</v>
      </c>
      <c r="I100" s="136" t="s">
        <v>4002</v>
      </c>
      <c r="J100" s="51">
        <v>3347295608</v>
      </c>
      <c r="K100" s="51" t="s">
        <v>280</v>
      </c>
      <c r="L100" s="51">
        <v>30.862013999999999</v>
      </c>
      <c r="M100" s="51">
        <v>69.779099000000002</v>
      </c>
      <c r="N100" s="51">
        <v>18</v>
      </c>
      <c r="O100" s="51">
        <v>16</v>
      </c>
      <c r="P100" s="28">
        <v>818914</v>
      </c>
      <c r="Q100" s="28" t="s">
        <v>3974</v>
      </c>
      <c r="R100" s="28">
        <v>10</v>
      </c>
      <c r="S100" s="28">
        <v>95</v>
      </c>
      <c r="T100" s="9" t="s">
        <v>3975</v>
      </c>
      <c r="U100" s="9" t="s">
        <v>3976</v>
      </c>
      <c r="V100" s="12" t="s">
        <v>3998</v>
      </c>
      <c r="W100" s="28">
        <v>809914</v>
      </c>
      <c r="X100" s="28" t="s">
        <v>3978</v>
      </c>
      <c r="Y100" s="28">
        <v>614186</v>
      </c>
      <c r="Z100" s="10" t="s">
        <v>239</v>
      </c>
      <c r="AA100" s="10" t="s">
        <v>1466</v>
      </c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  <c r="CE100" s="31"/>
      <c r="CF100" s="31"/>
      <c r="CG100" s="31"/>
      <c r="CH100" s="31"/>
      <c r="CI100" s="31"/>
      <c r="CJ100" s="31"/>
      <c r="CK100" s="31"/>
      <c r="CL100" s="31"/>
      <c r="CM100" s="31"/>
      <c r="CN100" s="31"/>
      <c r="CO100" s="31"/>
      <c r="CP100" s="31"/>
      <c r="CQ100" s="31"/>
      <c r="CR100" s="31"/>
      <c r="CS100" s="31"/>
      <c r="CT100" s="31"/>
      <c r="CU100" s="31"/>
      <c r="CV100" s="31"/>
      <c r="CW100" s="31"/>
      <c r="CX100" s="31"/>
      <c r="CY100" s="31"/>
      <c r="CZ100" s="31"/>
      <c r="DA100" s="31"/>
      <c r="DB100" s="31"/>
      <c r="DC100" s="31"/>
      <c r="DD100" s="31"/>
      <c r="DE100" s="31"/>
      <c r="DF100" s="31"/>
      <c r="DG100" s="31"/>
      <c r="DH100" s="31"/>
      <c r="DI100" s="31"/>
      <c r="DJ100" s="31"/>
      <c r="DK100" s="31"/>
      <c r="DL100" s="31"/>
      <c r="DM100" s="31"/>
      <c r="DN100" s="31"/>
      <c r="DO100" s="31"/>
      <c r="DP100" s="31"/>
      <c r="DQ100" s="31"/>
      <c r="DR100" s="31"/>
      <c r="DS100" s="31"/>
      <c r="DT100" s="31"/>
      <c r="DU100" s="31"/>
      <c r="DV100" s="31"/>
      <c r="DW100" s="31"/>
      <c r="DX100" s="31"/>
      <c r="DY100" s="31"/>
      <c r="DZ100" s="31"/>
      <c r="EA100" s="31"/>
      <c r="EB100" s="31"/>
      <c r="EC100" s="31"/>
      <c r="ED100" s="31"/>
      <c r="EE100" s="31"/>
      <c r="EF100" s="31"/>
      <c r="EG100" s="31"/>
      <c r="EH100" s="31"/>
      <c r="EI100" s="31"/>
      <c r="EJ100" s="31"/>
      <c r="EK100" s="31"/>
      <c r="EL100" s="31"/>
      <c r="EM100" s="31"/>
      <c r="EN100" s="31"/>
      <c r="EO100" s="31"/>
      <c r="EP100" s="31"/>
    </row>
    <row r="101" spans="1:146" s="9" customFormat="1" ht="80.099999999999994" customHeight="1" x14ac:dyDescent="0.25">
      <c r="A101" s="28">
        <f t="shared" si="12"/>
        <v>97</v>
      </c>
      <c r="B101" s="9">
        <v>4</v>
      </c>
      <c r="C101" s="14" t="s">
        <v>1518</v>
      </c>
      <c r="D101" s="5" t="s">
        <v>3995</v>
      </c>
      <c r="E101" s="51" t="s">
        <v>280</v>
      </c>
      <c r="F101" s="51" t="s">
        <v>280</v>
      </c>
      <c r="G101" s="51" t="s">
        <v>1243</v>
      </c>
      <c r="H101" s="51" t="s">
        <v>2348</v>
      </c>
      <c r="I101" s="136" t="s">
        <v>4003</v>
      </c>
      <c r="J101" s="51">
        <v>3318363928</v>
      </c>
      <c r="K101" s="51" t="s">
        <v>280</v>
      </c>
      <c r="L101" s="51">
        <v>30.819216999999998</v>
      </c>
      <c r="M101" s="51">
        <v>69.820289000000002</v>
      </c>
      <c r="N101" s="51">
        <v>23</v>
      </c>
      <c r="O101" s="51">
        <v>18</v>
      </c>
      <c r="P101" s="28">
        <v>818914</v>
      </c>
      <c r="Q101" s="28" t="s">
        <v>3974</v>
      </c>
      <c r="R101" s="28">
        <v>10</v>
      </c>
      <c r="S101" s="28">
        <v>94</v>
      </c>
      <c r="T101" s="9" t="s">
        <v>3975</v>
      </c>
      <c r="U101" s="9" t="s">
        <v>3976</v>
      </c>
      <c r="V101" s="12" t="s">
        <v>3998</v>
      </c>
      <c r="W101" s="28">
        <v>808802</v>
      </c>
      <c r="X101" s="28" t="s">
        <v>3978</v>
      </c>
      <c r="Y101" s="28">
        <v>614186</v>
      </c>
      <c r="Z101" s="10" t="s">
        <v>239</v>
      </c>
      <c r="AA101" s="10" t="s">
        <v>1466</v>
      </c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  <c r="CE101" s="31"/>
      <c r="CF101" s="31"/>
      <c r="CG101" s="31"/>
      <c r="CH101" s="31"/>
      <c r="CI101" s="31"/>
      <c r="CJ101" s="31"/>
      <c r="CK101" s="31"/>
      <c r="CL101" s="31"/>
      <c r="CM101" s="31"/>
      <c r="CN101" s="31"/>
      <c r="CO101" s="31"/>
      <c r="CP101" s="31"/>
      <c r="CQ101" s="31"/>
      <c r="CR101" s="31"/>
      <c r="CS101" s="31"/>
      <c r="CT101" s="31"/>
      <c r="CU101" s="31"/>
      <c r="CV101" s="31"/>
      <c r="CW101" s="31"/>
      <c r="CX101" s="31"/>
      <c r="CY101" s="31"/>
      <c r="CZ101" s="31"/>
      <c r="DA101" s="31"/>
      <c r="DB101" s="31"/>
      <c r="DC101" s="31"/>
      <c r="DD101" s="31"/>
      <c r="DE101" s="31"/>
      <c r="DF101" s="31"/>
      <c r="DG101" s="31"/>
      <c r="DH101" s="31"/>
      <c r="DI101" s="31"/>
      <c r="DJ101" s="31"/>
      <c r="DK101" s="31"/>
      <c r="DL101" s="31"/>
      <c r="DM101" s="31"/>
      <c r="DN101" s="31"/>
      <c r="DO101" s="31"/>
      <c r="DP101" s="31"/>
      <c r="DQ101" s="31"/>
      <c r="DR101" s="31"/>
      <c r="DS101" s="31"/>
      <c r="DT101" s="31"/>
      <c r="DU101" s="31"/>
      <c r="DV101" s="31"/>
      <c r="DW101" s="31"/>
      <c r="DX101" s="31"/>
      <c r="DY101" s="31"/>
      <c r="DZ101" s="31"/>
      <c r="EA101" s="31"/>
      <c r="EB101" s="31"/>
      <c r="EC101" s="31"/>
      <c r="ED101" s="31"/>
      <c r="EE101" s="31"/>
      <c r="EF101" s="31"/>
      <c r="EG101" s="31"/>
      <c r="EH101" s="31"/>
      <c r="EI101" s="31"/>
      <c r="EJ101" s="31"/>
      <c r="EK101" s="31"/>
      <c r="EL101" s="31"/>
      <c r="EM101" s="31"/>
      <c r="EN101" s="31"/>
      <c r="EO101" s="31"/>
      <c r="EP101" s="31"/>
    </row>
    <row r="102" spans="1:146" s="9" customFormat="1" ht="80.099999999999994" customHeight="1" x14ac:dyDescent="0.25">
      <c r="A102" s="28">
        <f t="shared" si="12"/>
        <v>98</v>
      </c>
      <c r="B102" s="9">
        <v>5</v>
      </c>
      <c r="C102" s="14" t="s">
        <v>1518</v>
      </c>
      <c r="D102" s="5" t="s">
        <v>3995</v>
      </c>
      <c r="E102" s="51" t="s">
        <v>280</v>
      </c>
      <c r="F102" s="51" t="s">
        <v>280</v>
      </c>
      <c r="G102" s="51" t="s">
        <v>281</v>
      </c>
      <c r="H102" s="51" t="s">
        <v>4004</v>
      </c>
      <c r="I102" s="136" t="s">
        <v>4005</v>
      </c>
      <c r="J102" s="51">
        <v>3313877141</v>
      </c>
      <c r="K102" s="51" t="s">
        <v>280</v>
      </c>
      <c r="L102" s="51">
        <v>30.802633</v>
      </c>
      <c r="M102" s="51">
        <v>69.729517000000001</v>
      </c>
      <c r="N102" s="51">
        <v>22</v>
      </c>
      <c r="O102" s="51">
        <v>19</v>
      </c>
      <c r="P102" s="28">
        <v>818914</v>
      </c>
      <c r="Q102" s="28" t="s">
        <v>3974</v>
      </c>
      <c r="R102" s="28">
        <v>10</v>
      </c>
      <c r="S102" s="28">
        <v>95</v>
      </c>
      <c r="T102" s="9" t="s">
        <v>3975</v>
      </c>
      <c r="U102" s="9" t="s">
        <v>3976</v>
      </c>
      <c r="V102" s="12" t="s">
        <v>3998</v>
      </c>
      <c r="W102" s="28">
        <v>809914</v>
      </c>
      <c r="X102" s="28" t="s">
        <v>3978</v>
      </c>
      <c r="Y102" s="28">
        <v>614186</v>
      </c>
      <c r="Z102" s="10" t="s">
        <v>239</v>
      </c>
      <c r="AA102" s="10" t="s">
        <v>1466</v>
      </c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  <c r="CE102" s="31"/>
      <c r="CF102" s="31"/>
      <c r="CG102" s="31"/>
      <c r="CH102" s="31"/>
      <c r="CI102" s="31"/>
      <c r="CJ102" s="31"/>
      <c r="CK102" s="31"/>
      <c r="CL102" s="31"/>
      <c r="CM102" s="31"/>
      <c r="CN102" s="31"/>
      <c r="CO102" s="31"/>
      <c r="CP102" s="31"/>
      <c r="CQ102" s="31"/>
      <c r="CR102" s="31"/>
      <c r="CS102" s="31"/>
      <c r="CT102" s="31"/>
      <c r="CU102" s="31"/>
      <c r="CV102" s="31"/>
      <c r="CW102" s="31"/>
      <c r="CX102" s="31"/>
      <c r="CY102" s="31"/>
      <c r="CZ102" s="31"/>
      <c r="DA102" s="31"/>
      <c r="DB102" s="31"/>
      <c r="DC102" s="31"/>
      <c r="DD102" s="31"/>
      <c r="DE102" s="31"/>
      <c r="DF102" s="31"/>
      <c r="DG102" s="31"/>
      <c r="DH102" s="31"/>
      <c r="DI102" s="31"/>
      <c r="DJ102" s="31"/>
      <c r="DK102" s="31"/>
      <c r="DL102" s="31"/>
      <c r="DM102" s="31"/>
      <c r="DN102" s="31"/>
      <c r="DO102" s="31"/>
      <c r="DP102" s="31"/>
      <c r="DQ102" s="31"/>
      <c r="DR102" s="31"/>
      <c r="DS102" s="31"/>
      <c r="DT102" s="31"/>
      <c r="DU102" s="31"/>
      <c r="DV102" s="31"/>
      <c r="DW102" s="31"/>
      <c r="DX102" s="31"/>
      <c r="DY102" s="31"/>
      <c r="DZ102" s="31"/>
      <c r="EA102" s="31"/>
      <c r="EB102" s="31"/>
      <c r="EC102" s="31"/>
      <c r="ED102" s="31"/>
      <c r="EE102" s="31"/>
      <c r="EF102" s="31"/>
      <c r="EG102" s="31"/>
      <c r="EH102" s="31"/>
      <c r="EI102" s="31"/>
      <c r="EJ102" s="31"/>
      <c r="EK102" s="31"/>
      <c r="EL102" s="31"/>
      <c r="EM102" s="31"/>
      <c r="EN102" s="31"/>
      <c r="EO102" s="31"/>
      <c r="EP102" s="31"/>
    </row>
    <row r="103" spans="1:146" s="9" customFormat="1" ht="80.099999999999994" customHeight="1" x14ac:dyDescent="0.25">
      <c r="A103" s="28">
        <f t="shared" si="12"/>
        <v>99</v>
      </c>
      <c r="B103" s="9">
        <v>6</v>
      </c>
      <c r="C103" s="14" t="s">
        <v>1518</v>
      </c>
      <c r="D103" s="5" t="s">
        <v>3995</v>
      </c>
      <c r="E103" s="51" t="s">
        <v>3983</v>
      </c>
      <c r="F103" s="51" t="s">
        <v>3983</v>
      </c>
      <c r="G103" s="51" t="s">
        <v>3984</v>
      </c>
      <c r="H103" s="51" t="s">
        <v>3996</v>
      </c>
      <c r="I103" s="136" t="s">
        <v>4006</v>
      </c>
      <c r="J103" s="51">
        <v>3333389252</v>
      </c>
      <c r="K103" s="51" t="s">
        <v>3983</v>
      </c>
      <c r="L103" s="51">
        <v>30.798252000000002</v>
      </c>
      <c r="M103" s="51">
        <v>70.212629000000007</v>
      </c>
      <c r="N103" s="51">
        <v>19</v>
      </c>
      <c r="O103" s="51">
        <v>16</v>
      </c>
      <c r="P103" s="28">
        <v>818914</v>
      </c>
      <c r="Q103" s="28" t="s">
        <v>3974</v>
      </c>
      <c r="R103" s="28">
        <v>10</v>
      </c>
      <c r="S103" s="28">
        <v>94</v>
      </c>
      <c r="T103" s="9" t="s">
        <v>3975</v>
      </c>
      <c r="U103" s="9" t="s">
        <v>3976</v>
      </c>
      <c r="V103" s="12" t="s">
        <v>3998</v>
      </c>
      <c r="W103" s="28">
        <v>799802</v>
      </c>
      <c r="X103" s="28" t="s">
        <v>3978</v>
      </c>
      <c r="Y103" s="28">
        <v>614186</v>
      </c>
      <c r="Z103" s="10" t="s">
        <v>239</v>
      </c>
      <c r="AA103" s="10" t="s">
        <v>1466</v>
      </c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  <c r="CB103" s="31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1"/>
      <c r="CN103" s="31"/>
      <c r="CO103" s="31"/>
      <c r="CP103" s="31"/>
      <c r="CQ103" s="31"/>
      <c r="CR103" s="31"/>
      <c r="CS103" s="31"/>
      <c r="CT103" s="31"/>
      <c r="CU103" s="31"/>
      <c r="CV103" s="31"/>
      <c r="CW103" s="31"/>
      <c r="CX103" s="31"/>
      <c r="CY103" s="31"/>
      <c r="CZ103" s="31"/>
      <c r="DA103" s="31"/>
      <c r="DB103" s="31"/>
      <c r="DC103" s="31"/>
      <c r="DD103" s="31"/>
      <c r="DE103" s="31"/>
      <c r="DF103" s="31"/>
      <c r="DG103" s="31"/>
      <c r="DH103" s="31"/>
      <c r="DI103" s="31"/>
      <c r="DJ103" s="31"/>
      <c r="DK103" s="31"/>
      <c r="DL103" s="31"/>
      <c r="DM103" s="31"/>
      <c r="DN103" s="31"/>
      <c r="DO103" s="31"/>
      <c r="DP103" s="31"/>
      <c r="DQ103" s="31"/>
      <c r="DR103" s="31"/>
      <c r="DS103" s="31"/>
      <c r="DT103" s="31"/>
      <c r="DU103" s="31"/>
      <c r="DV103" s="31"/>
      <c r="DW103" s="31"/>
      <c r="DX103" s="31"/>
      <c r="DY103" s="31"/>
      <c r="DZ103" s="31"/>
      <c r="EA103" s="31"/>
      <c r="EB103" s="31"/>
      <c r="EC103" s="31"/>
      <c r="ED103" s="31"/>
      <c r="EE103" s="31"/>
      <c r="EF103" s="31"/>
      <c r="EG103" s="31"/>
      <c r="EH103" s="31"/>
      <c r="EI103" s="31"/>
      <c r="EJ103" s="31"/>
      <c r="EK103" s="31"/>
      <c r="EL103" s="31"/>
      <c r="EM103" s="31"/>
      <c r="EN103" s="31"/>
      <c r="EO103" s="31"/>
      <c r="EP103" s="31"/>
    </row>
    <row r="104" spans="1:146" s="9" customFormat="1" ht="80.099999999999994" customHeight="1" x14ac:dyDescent="0.25">
      <c r="A104" s="28">
        <f t="shared" si="12"/>
        <v>100</v>
      </c>
      <c r="B104" s="9">
        <v>7</v>
      </c>
      <c r="C104" s="14" t="s">
        <v>1518</v>
      </c>
      <c r="D104" s="5" t="s">
        <v>3995</v>
      </c>
      <c r="E104" s="51" t="s">
        <v>280</v>
      </c>
      <c r="F104" s="51" t="s">
        <v>280</v>
      </c>
      <c r="G104" s="51" t="s">
        <v>281</v>
      </c>
      <c r="H104" s="51" t="s">
        <v>4007</v>
      </c>
      <c r="I104" s="136" t="s">
        <v>4008</v>
      </c>
      <c r="J104" s="51">
        <v>3346789721</v>
      </c>
      <c r="K104" s="51" t="s">
        <v>280</v>
      </c>
      <c r="L104" s="51">
        <v>31.00309</v>
      </c>
      <c r="M104" s="51">
        <v>69.889889999999994</v>
      </c>
      <c r="N104" s="51">
        <v>18</v>
      </c>
      <c r="O104" s="51">
        <v>15</v>
      </c>
      <c r="P104" s="28">
        <v>818914</v>
      </c>
      <c r="Q104" s="28" t="s">
        <v>3974</v>
      </c>
      <c r="R104" s="28">
        <v>10</v>
      </c>
      <c r="S104" s="28">
        <v>93</v>
      </c>
      <c r="T104" s="9" t="s">
        <v>3975</v>
      </c>
      <c r="U104" s="9" t="s">
        <v>3976</v>
      </c>
      <c r="V104" s="12" t="s">
        <v>3998</v>
      </c>
      <c r="W104" s="28">
        <v>798690</v>
      </c>
      <c r="X104" s="28" t="s">
        <v>3978</v>
      </c>
      <c r="Y104" s="28">
        <v>614186</v>
      </c>
      <c r="Z104" s="10" t="s">
        <v>239</v>
      </c>
      <c r="AA104" s="10" t="s">
        <v>1466</v>
      </c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  <c r="CE104" s="31"/>
      <c r="CF104" s="31"/>
      <c r="CG104" s="31"/>
      <c r="CH104" s="31"/>
      <c r="CI104" s="31"/>
      <c r="CJ104" s="31"/>
      <c r="CK104" s="31"/>
      <c r="CL104" s="31"/>
      <c r="CM104" s="31"/>
      <c r="CN104" s="31"/>
      <c r="CO104" s="31"/>
      <c r="CP104" s="31"/>
      <c r="CQ104" s="31"/>
      <c r="CR104" s="31"/>
      <c r="CS104" s="31"/>
      <c r="CT104" s="31"/>
      <c r="CU104" s="31"/>
      <c r="CV104" s="31"/>
      <c r="CW104" s="31"/>
      <c r="CX104" s="31"/>
      <c r="CY104" s="31"/>
      <c r="CZ104" s="31"/>
      <c r="DA104" s="31"/>
      <c r="DB104" s="31"/>
      <c r="DC104" s="31"/>
      <c r="DD104" s="31"/>
      <c r="DE104" s="31"/>
      <c r="DF104" s="31"/>
      <c r="DG104" s="31"/>
      <c r="DH104" s="31"/>
      <c r="DI104" s="31"/>
      <c r="DJ104" s="31"/>
      <c r="DK104" s="31"/>
      <c r="DL104" s="31"/>
      <c r="DM104" s="31"/>
      <c r="DN104" s="31"/>
      <c r="DO104" s="31"/>
      <c r="DP104" s="31"/>
      <c r="DQ104" s="31"/>
      <c r="DR104" s="31"/>
      <c r="DS104" s="31"/>
      <c r="DT104" s="31"/>
      <c r="DU104" s="31"/>
      <c r="DV104" s="31"/>
      <c r="DW104" s="31"/>
      <c r="DX104" s="31"/>
      <c r="DY104" s="31"/>
      <c r="DZ104" s="31"/>
      <c r="EA104" s="31"/>
      <c r="EB104" s="31"/>
      <c r="EC104" s="31"/>
      <c r="ED104" s="31"/>
      <c r="EE104" s="31"/>
      <c r="EF104" s="31"/>
      <c r="EG104" s="31"/>
      <c r="EH104" s="31"/>
      <c r="EI104" s="31"/>
      <c r="EJ104" s="31"/>
      <c r="EK104" s="31"/>
      <c r="EL104" s="31"/>
      <c r="EM104" s="31"/>
      <c r="EN104" s="31"/>
      <c r="EO104" s="31"/>
      <c r="EP104" s="31"/>
    </row>
    <row r="105" spans="1:146" s="9" customFormat="1" ht="80.099999999999994" customHeight="1" x14ac:dyDescent="0.25">
      <c r="A105" s="28">
        <f t="shared" si="12"/>
        <v>101</v>
      </c>
      <c r="B105" s="9">
        <v>8</v>
      </c>
      <c r="C105" s="14" t="s">
        <v>1518</v>
      </c>
      <c r="D105" s="5" t="s">
        <v>3995</v>
      </c>
      <c r="E105" s="51" t="s">
        <v>280</v>
      </c>
      <c r="F105" s="51" t="s">
        <v>280</v>
      </c>
      <c r="G105" s="51" t="s">
        <v>281</v>
      </c>
      <c r="H105" s="51" t="s">
        <v>2160</v>
      </c>
      <c r="I105" s="136" t="s">
        <v>4009</v>
      </c>
      <c r="J105" s="51">
        <v>3470717480</v>
      </c>
      <c r="K105" s="51" t="s">
        <v>280</v>
      </c>
      <c r="L105" s="51">
        <v>30.912424000000001</v>
      </c>
      <c r="M105" s="51">
        <v>69.897848999999994</v>
      </c>
      <c r="N105" s="51">
        <v>17</v>
      </c>
      <c r="O105" s="51">
        <v>15</v>
      </c>
      <c r="P105" s="28">
        <v>818914</v>
      </c>
      <c r="Q105" s="28" t="s">
        <v>3974</v>
      </c>
      <c r="R105" s="28">
        <v>10</v>
      </c>
      <c r="S105" s="28">
        <v>93</v>
      </c>
      <c r="T105" s="9" t="s">
        <v>3975</v>
      </c>
      <c r="U105" s="9" t="s">
        <v>3976</v>
      </c>
      <c r="V105" s="12" t="s">
        <v>3998</v>
      </c>
      <c r="W105" s="28">
        <v>789690</v>
      </c>
      <c r="X105" s="28" t="s">
        <v>3978</v>
      </c>
      <c r="Y105" s="28">
        <v>614186</v>
      </c>
      <c r="Z105" s="10" t="s">
        <v>239</v>
      </c>
      <c r="AA105" s="10" t="s">
        <v>1466</v>
      </c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  <c r="CB105" s="31"/>
      <c r="CC105" s="31"/>
      <c r="CD105" s="31"/>
      <c r="CE105" s="31"/>
      <c r="CF105" s="31"/>
      <c r="CG105" s="31"/>
      <c r="CH105" s="31"/>
      <c r="CI105" s="31"/>
      <c r="CJ105" s="31"/>
      <c r="CK105" s="31"/>
      <c r="CL105" s="31"/>
      <c r="CM105" s="31"/>
      <c r="CN105" s="31"/>
      <c r="CO105" s="31"/>
      <c r="CP105" s="31"/>
      <c r="CQ105" s="31"/>
      <c r="CR105" s="31"/>
      <c r="CS105" s="31"/>
      <c r="CT105" s="31"/>
      <c r="CU105" s="31"/>
      <c r="CV105" s="31"/>
      <c r="CW105" s="31"/>
      <c r="CX105" s="31"/>
      <c r="CY105" s="31"/>
      <c r="CZ105" s="31"/>
      <c r="DA105" s="31"/>
      <c r="DB105" s="31"/>
      <c r="DC105" s="31"/>
      <c r="DD105" s="31"/>
      <c r="DE105" s="31"/>
      <c r="DF105" s="31"/>
      <c r="DG105" s="31"/>
      <c r="DH105" s="31"/>
      <c r="DI105" s="31"/>
      <c r="DJ105" s="31"/>
      <c r="DK105" s="31"/>
      <c r="DL105" s="31"/>
      <c r="DM105" s="31"/>
      <c r="DN105" s="31"/>
      <c r="DO105" s="31"/>
      <c r="DP105" s="31"/>
      <c r="DQ105" s="31"/>
      <c r="DR105" s="31"/>
      <c r="DS105" s="31"/>
      <c r="DT105" s="31"/>
      <c r="DU105" s="31"/>
      <c r="DV105" s="31"/>
      <c r="DW105" s="31"/>
      <c r="DX105" s="31"/>
      <c r="DY105" s="31"/>
      <c r="DZ105" s="31"/>
      <c r="EA105" s="31"/>
      <c r="EB105" s="31"/>
      <c r="EC105" s="31"/>
      <c r="ED105" s="31"/>
      <c r="EE105" s="31"/>
      <c r="EF105" s="31"/>
      <c r="EG105" s="31"/>
      <c r="EH105" s="31"/>
      <c r="EI105" s="31"/>
      <c r="EJ105" s="31"/>
      <c r="EK105" s="31"/>
      <c r="EL105" s="31"/>
      <c r="EM105" s="31"/>
      <c r="EN105" s="31"/>
      <c r="EO105" s="31"/>
      <c r="EP105" s="31"/>
    </row>
    <row r="106" spans="1:146" s="9" customFormat="1" ht="80.099999999999994" customHeight="1" x14ac:dyDescent="0.25">
      <c r="A106" s="28">
        <f t="shared" si="12"/>
        <v>102</v>
      </c>
      <c r="B106" s="9">
        <v>9</v>
      </c>
      <c r="C106" s="14" t="s">
        <v>1518</v>
      </c>
      <c r="D106" s="5" t="s">
        <v>3995</v>
      </c>
      <c r="E106" s="51" t="s">
        <v>3711</v>
      </c>
      <c r="F106" s="51" t="s">
        <v>3711</v>
      </c>
      <c r="G106" s="51" t="s">
        <v>3711</v>
      </c>
      <c r="H106" s="51" t="s">
        <v>4010</v>
      </c>
      <c r="I106" s="136" t="s">
        <v>4011</v>
      </c>
      <c r="J106" s="51">
        <v>3465011834</v>
      </c>
      <c r="K106" s="51" t="s">
        <v>3711</v>
      </c>
      <c r="L106" s="51">
        <v>30.43365</v>
      </c>
      <c r="M106" s="51">
        <v>69.822050000000004</v>
      </c>
      <c r="N106" s="51">
        <v>15</v>
      </c>
      <c r="O106" s="51">
        <v>13</v>
      </c>
      <c r="P106" s="28">
        <v>818914</v>
      </c>
      <c r="Q106" s="28" t="s">
        <v>3974</v>
      </c>
      <c r="R106" s="28">
        <v>10</v>
      </c>
      <c r="S106" s="28">
        <v>93</v>
      </c>
      <c r="T106" s="9" t="s">
        <v>3975</v>
      </c>
      <c r="U106" s="9" t="s">
        <v>3976</v>
      </c>
      <c r="V106" s="12" t="s">
        <v>3998</v>
      </c>
      <c r="W106" s="28">
        <v>798690</v>
      </c>
      <c r="X106" s="28" t="s">
        <v>3978</v>
      </c>
      <c r="Y106" s="28">
        <v>614186</v>
      </c>
      <c r="Z106" s="10" t="s">
        <v>239</v>
      </c>
      <c r="AA106" s="10" t="s">
        <v>1466</v>
      </c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  <c r="CE106" s="31"/>
      <c r="CF106" s="31"/>
      <c r="CG106" s="31"/>
      <c r="CH106" s="31"/>
      <c r="CI106" s="31"/>
      <c r="CJ106" s="31"/>
      <c r="CK106" s="31"/>
      <c r="CL106" s="31"/>
      <c r="CM106" s="31"/>
      <c r="CN106" s="31"/>
      <c r="CO106" s="31"/>
      <c r="CP106" s="31"/>
      <c r="CQ106" s="31"/>
      <c r="CR106" s="31"/>
      <c r="CS106" s="31"/>
      <c r="CT106" s="31"/>
      <c r="CU106" s="31"/>
      <c r="CV106" s="31"/>
      <c r="CW106" s="31"/>
      <c r="CX106" s="31"/>
      <c r="CY106" s="31"/>
      <c r="CZ106" s="31"/>
      <c r="DA106" s="31"/>
      <c r="DB106" s="31"/>
      <c r="DC106" s="31"/>
      <c r="DD106" s="31"/>
      <c r="DE106" s="31"/>
      <c r="DF106" s="31"/>
      <c r="DG106" s="31"/>
      <c r="DH106" s="31"/>
      <c r="DI106" s="31"/>
      <c r="DJ106" s="31"/>
      <c r="DK106" s="31"/>
      <c r="DL106" s="31"/>
      <c r="DM106" s="31"/>
      <c r="DN106" s="31"/>
      <c r="DO106" s="31"/>
      <c r="DP106" s="31"/>
      <c r="DQ106" s="31"/>
      <c r="DR106" s="31"/>
      <c r="DS106" s="31"/>
      <c r="DT106" s="31"/>
      <c r="DU106" s="31"/>
      <c r="DV106" s="31"/>
      <c r="DW106" s="31"/>
      <c r="DX106" s="31"/>
      <c r="DY106" s="31"/>
      <c r="DZ106" s="31"/>
      <c r="EA106" s="31"/>
      <c r="EB106" s="31"/>
      <c r="EC106" s="31"/>
      <c r="ED106" s="31"/>
      <c r="EE106" s="31"/>
      <c r="EF106" s="31"/>
      <c r="EG106" s="31"/>
      <c r="EH106" s="31"/>
      <c r="EI106" s="31"/>
      <c r="EJ106" s="31"/>
      <c r="EK106" s="31"/>
      <c r="EL106" s="31"/>
      <c r="EM106" s="31"/>
      <c r="EN106" s="31"/>
      <c r="EO106" s="31"/>
      <c r="EP106" s="31"/>
    </row>
    <row r="107" spans="1:146" s="9" customFormat="1" ht="80.099999999999994" customHeight="1" x14ac:dyDescent="0.25">
      <c r="A107" s="28">
        <f t="shared" si="12"/>
        <v>103</v>
      </c>
      <c r="B107" s="9">
        <v>10</v>
      </c>
      <c r="C107" s="14" t="s">
        <v>1518</v>
      </c>
      <c r="D107" s="5" t="s">
        <v>3995</v>
      </c>
      <c r="E107" s="51" t="s">
        <v>280</v>
      </c>
      <c r="F107" s="51" t="s">
        <v>280</v>
      </c>
      <c r="G107" s="51" t="s">
        <v>281</v>
      </c>
      <c r="H107" s="51" t="s">
        <v>2479</v>
      </c>
      <c r="I107" s="136" t="s">
        <v>4012</v>
      </c>
      <c r="J107" s="51">
        <v>3357562835</v>
      </c>
      <c r="K107" s="51" t="s">
        <v>280</v>
      </c>
      <c r="L107" s="51">
        <v>31.003018000000001</v>
      </c>
      <c r="M107" s="51">
        <v>69.845219999999998</v>
      </c>
      <c r="N107" s="51">
        <v>17</v>
      </c>
      <c r="O107" s="9">
        <v>15</v>
      </c>
      <c r="P107" s="28">
        <v>818914</v>
      </c>
      <c r="Q107" s="28" t="s">
        <v>3974</v>
      </c>
      <c r="R107" s="28">
        <v>10</v>
      </c>
      <c r="S107" s="28">
        <v>93</v>
      </c>
      <c r="T107" s="9" t="s">
        <v>3975</v>
      </c>
      <c r="U107" s="9" t="s">
        <v>3976</v>
      </c>
      <c r="V107" s="12" t="s">
        <v>3998</v>
      </c>
      <c r="W107" s="28">
        <v>798690</v>
      </c>
      <c r="X107" s="28" t="s">
        <v>3978</v>
      </c>
      <c r="Y107" s="28">
        <v>614186</v>
      </c>
      <c r="Z107" s="10" t="s">
        <v>239</v>
      </c>
      <c r="AA107" s="10" t="s">
        <v>1466</v>
      </c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  <c r="CE107" s="31"/>
      <c r="CF107" s="31"/>
      <c r="CG107" s="31"/>
      <c r="CH107" s="31"/>
      <c r="CI107" s="31"/>
      <c r="CJ107" s="31"/>
      <c r="CK107" s="31"/>
      <c r="CL107" s="31"/>
      <c r="CM107" s="31"/>
      <c r="CN107" s="31"/>
      <c r="CO107" s="31"/>
      <c r="CP107" s="31"/>
      <c r="CQ107" s="31"/>
      <c r="CR107" s="31"/>
      <c r="CS107" s="31"/>
      <c r="CT107" s="31"/>
      <c r="CU107" s="31"/>
      <c r="CV107" s="31"/>
      <c r="CW107" s="31"/>
      <c r="CX107" s="31"/>
      <c r="CY107" s="31"/>
      <c r="CZ107" s="31"/>
      <c r="DA107" s="31"/>
      <c r="DB107" s="31"/>
      <c r="DC107" s="31"/>
      <c r="DD107" s="31"/>
      <c r="DE107" s="31"/>
      <c r="DF107" s="31"/>
      <c r="DG107" s="31"/>
      <c r="DH107" s="31"/>
      <c r="DI107" s="31"/>
      <c r="DJ107" s="31"/>
      <c r="DK107" s="31"/>
      <c r="DL107" s="31"/>
      <c r="DM107" s="31"/>
      <c r="DN107" s="31"/>
      <c r="DO107" s="31"/>
      <c r="DP107" s="31"/>
      <c r="DQ107" s="31"/>
      <c r="DR107" s="31"/>
      <c r="DS107" s="31"/>
      <c r="DT107" s="31"/>
      <c r="DU107" s="31"/>
      <c r="DV107" s="31"/>
      <c r="DW107" s="31"/>
      <c r="DX107" s="31"/>
      <c r="DY107" s="31"/>
      <c r="DZ107" s="31"/>
      <c r="EA107" s="31"/>
      <c r="EB107" s="31"/>
      <c r="EC107" s="31"/>
      <c r="ED107" s="31"/>
      <c r="EE107" s="31"/>
      <c r="EF107" s="31"/>
      <c r="EG107" s="31"/>
      <c r="EH107" s="31"/>
      <c r="EI107" s="31"/>
      <c r="EJ107" s="31"/>
      <c r="EK107" s="31"/>
      <c r="EL107" s="31"/>
      <c r="EM107" s="31"/>
      <c r="EN107" s="31"/>
      <c r="EO107" s="31"/>
      <c r="EP107" s="31"/>
    </row>
    <row r="108" spans="1:146" s="9" customFormat="1" ht="80.099999999999994" customHeight="1" x14ac:dyDescent="0.25">
      <c r="A108" s="86">
        <f>A107+1</f>
        <v>104</v>
      </c>
      <c r="B108" s="6">
        <v>1</v>
      </c>
      <c r="C108" s="6" t="s">
        <v>216</v>
      </c>
      <c r="D108" s="5" t="s">
        <v>308</v>
      </c>
      <c r="E108" s="6" t="s">
        <v>309</v>
      </c>
      <c r="F108" s="6" t="s">
        <v>1567</v>
      </c>
      <c r="G108" s="14" t="s">
        <v>389</v>
      </c>
      <c r="H108" s="14" t="s">
        <v>2631</v>
      </c>
      <c r="I108" s="6" t="s">
        <v>2632</v>
      </c>
      <c r="J108" s="6" t="s">
        <v>2633</v>
      </c>
      <c r="K108" s="6" t="s">
        <v>2634</v>
      </c>
      <c r="L108" s="14">
        <v>30.668565999999998</v>
      </c>
      <c r="M108" s="14">
        <v>68.463202999999993</v>
      </c>
      <c r="N108" s="6">
        <v>40</v>
      </c>
      <c r="O108" s="14">
        <v>15</v>
      </c>
      <c r="P108" s="28">
        <v>818717</v>
      </c>
      <c r="Q108" s="28" t="s">
        <v>1630</v>
      </c>
      <c r="R108" s="6">
        <v>9.5</v>
      </c>
      <c r="S108" s="6">
        <v>95</v>
      </c>
      <c r="T108" s="28" t="s">
        <v>2715</v>
      </c>
      <c r="U108" s="12" t="s">
        <v>1876</v>
      </c>
      <c r="V108" s="12" t="s">
        <v>1877</v>
      </c>
      <c r="W108" s="9">
        <v>730947</v>
      </c>
      <c r="X108" s="14" t="s">
        <v>2180</v>
      </c>
      <c r="Y108" s="28">
        <v>614188</v>
      </c>
      <c r="Z108" s="5" t="s">
        <v>11</v>
      </c>
      <c r="AA108" s="9" t="s">
        <v>1627</v>
      </c>
      <c r="AB108" s="179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61"/>
    </row>
    <row r="109" spans="1:146" s="9" customFormat="1" ht="80.099999999999994" customHeight="1" x14ac:dyDescent="0.25">
      <c r="A109" s="86">
        <f>A108+1</f>
        <v>105</v>
      </c>
      <c r="B109" s="6">
        <v>2</v>
      </c>
      <c r="C109" s="6" t="s">
        <v>216</v>
      </c>
      <c r="D109" s="5" t="s">
        <v>308</v>
      </c>
      <c r="E109" s="6" t="s">
        <v>2635</v>
      </c>
      <c r="F109" s="6" t="s">
        <v>2636</v>
      </c>
      <c r="G109" s="14" t="s">
        <v>2637</v>
      </c>
      <c r="H109" s="14" t="s">
        <v>2638</v>
      </c>
      <c r="I109" s="6" t="s">
        <v>2639</v>
      </c>
      <c r="J109" s="6" t="s">
        <v>2640</v>
      </c>
      <c r="K109" s="6" t="s">
        <v>2641</v>
      </c>
      <c r="L109" s="14">
        <v>30.972061</v>
      </c>
      <c r="M109" s="14">
        <v>69.294599000000005</v>
      </c>
      <c r="N109" s="6">
        <v>30</v>
      </c>
      <c r="O109" s="14">
        <v>18</v>
      </c>
      <c r="P109" s="28">
        <v>818717</v>
      </c>
      <c r="Q109" s="28" t="s">
        <v>1630</v>
      </c>
      <c r="R109" s="6">
        <v>9.5</v>
      </c>
      <c r="S109" s="6">
        <v>93</v>
      </c>
      <c r="T109" s="28" t="s">
        <v>2715</v>
      </c>
      <c r="U109" s="12" t="s">
        <v>1876</v>
      </c>
      <c r="V109" s="12" t="s">
        <v>1877</v>
      </c>
      <c r="W109" s="9">
        <v>712695</v>
      </c>
      <c r="X109" s="14" t="s">
        <v>2187</v>
      </c>
      <c r="Y109" s="28">
        <v>614188</v>
      </c>
      <c r="Z109" s="5" t="s">
        <v>11</v>
      </c>
      <c r="AA109" s="9" t="s">
        <v>1627</v>
      </c>
      <c r="AB109" s="179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61"/>
    </row>
    <row r="110" spans="1:146" s="9" customFormat="1" ht="80.099999999999994" customHeight="1" x14ac:dyDescent="0.25">
      <c r="A110" s="86">
        <f t="shared" ref="A110" si="13">A109+1</f>
        <v>106</v>
      </c>
      <c r="B110" s="6">
        <v>3</v>
      </c>
      <c r="C110" s="6" t="s">
        <v>216</v>
      </c>
      <c r="D110" s="5" t="s">
        <v>308</v>
      </c>
      <c r="E110" s="6" t="s">
        <v>309</v>
      </c>
      <c r="F110" s="6" t="s">
        <v>2642</v>
      </c>
      <c r="G110" s="14" t="s">
        <v>2643</v>
      </c>
      <c r="H110" s="14" t="s">
        <v>2644</v>
      </c>
      <c r="I110" s="6" t="s">
        <v>2645</v>
      </c>
      <c r="J110" s="6" t="s">
        <v>2646</v>
      </c>
      <c r="K110" s="6" t="s">
        <v>2647</v>
      </c>
      <c r="L110" s="14">
        <v>31.041788</v>
      </c>
      <c r="M110" s="14">
        <v>67.838556999999994</v>
      </c>
      <c r="N110" s="6">
        <v>42</v>
      </c>
      <c r="O110" s="14">
        <v>16</v>
      </c>
      <c r="P110" s="28">
        <v>818717</v>
      </c>
      <c r="Q110" s="28" t="s">
        <v>1630</v>
      </c>
      <c r="R110" s="6">
        <v>10</v>
      </c>
      <c r="S110" s="6">
        <v>90</v>
      </c>
      <c r="T110" s="28" t="s">
        <v>2715</v>
      </c>
      <c r="U110" s="12" t="s">
        <v>1876</v>
      </c>
      <c r="V110" s="12" t="s">
        <v>2648</v>
      </c>
      <c r="W110" s="9">
        <v>759355</v>
      </c>
      <c r="X110" s="14" t="s">
        <v>2187</v>
      </c>
      <c r="Y110" s="28">
        <v>614188</v>
      </c>
      <c r="Z110" s="5" t="s">
        <v>11</v>
      </c>
      <c r="AA110" s="9" t="s">
        <v>1627</v>
      </c>
      <c r="AB110" s="179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61"/>
    </row>
    <row r="111" spans="1:146" s="4" customFormat="1" ht="80.099999999999994" customHeight="1" x14ac:dyDescent="0.25">
      <c r="A111" s="86">
        <f>A110+1</f>
        <v>107</v>
      </c>
      <c r="B111" s="6">
        <v>1</v>
      </c>
      <c r="C111" s="9" t="s">
        <v>216</v>
      </c>
      <c r="D111" s="5" t="s">
        <v>308</v>
      </c>
      <c r="E111" s="6" t="s">
        <v>2635</v>
      </c>
      <c r="F111" s="6" t="s">
        <v>2649</v>
      </c>
      <c r="G111" s="6" t="s">
        <v>2650</v>
      </c>
      <c r="H111" s="14" t="s">
        <v>2651</v>
      </c>
      <c r="I111" s="6" t="s">
        <v>2652</v>
      </c>
      <c r="J111" s="6" t="s">
        <v>2653</v>
      </c>
      <c r="K111" s="6" t="s">
        <v>2654</v>
      </c>
      <c r="L111" s="6">
        <v>31.054749000000001</v>
      </c>
      <c r="M111" s="6">
        <v>69.156508000000002</v>
      </c>
      <c r="N111" s="6">
        <v>21</v>
      </c>
      <c r="O111" s="6">
        <v>17</v>
      </c>
      <c r="P111" s="6">
        <v>818917</v>
      </c>
      <c r="Q111" s="28" t="s">
        <v>1630</v>
      </c>
      <c r="R111" s="14">
        <v>10</v>
      </c>
      <c r="S111" s="14">
        <v>91</v>
      </c>
      <c r="T111" s="28" t="s">
        <v>2715</v>
      </c>
      <c r="U111" s="11" t="s">
        <v>1876</v>
      </c>
      <c r="V111" s="11" t="s">
        <v>2655</v>
      </c>
      <c r="W111" s="9">
        <v>759466</v>
      </c>
      <c r="X111" s="6" t="s">
        <v>2187</v>
      </c>
      <c r="Y111" s="28">
        <v>614188</v>
      </c>
      <c r="Z111" s="5" t="s">
        <v>11</v>
      </c>
      <c r="AA111" s="9" t="s">
        <v>1627</v>
      </c>
    </row>
    <row r="112" spans="1:146" s="4" customFormat="1" ht="80.099999999999994" customHeight="1" x14ac:dyDescent="0.25">
      <c r="A112" s="86">
        <f>A111+1</f>
        <v>108</v>
      </c>
      <c r="B112" s="6">
        <v>2</v>
      </c>
      <c r="C112" s="9" t="s">
        <v>216</v>
      </c>
      <c r="D112" s="5" t="s">
        <v>308</v>
      </c>
      <c r="E112" s="6" t="s">
        <v>309</v>
      </c>
      <c r="F112" s="6" t="s">
        <v>2657</v>
      </c>
      <c r="G112" s="6" t="s">
        <v>2658</v>
      </c>
      <c r="H112" s="14" t="s">
        <v>2659</v>
      </c>
      <c r="I112" s="6" t="s">
        <v>2660</v>
      </c>
      <c r="J112" s="6" t="s">
        <v>2661</v>
      </c>
      <c r="K112" s="6" t="s">
        <v>2662</v>
      </c>
      <c r="L112" s="6">
        <v>31.033249000000001</v>
      </c>
      <c r="M112" s="6">
        <v>67.872563999999997</v>
      </c>
      <c r="N112" s="6">
        <v>23</v>
      </c>
      <c r="O112" s="6">
        <v>18</v>
      </c>
      <c r="P112" s="6">
        <v>818917</v>
      </c>
      <c r="Q112" s="28" t="s">
        <v>1630</v>
      </c>
      <c r="R112" s="14">
        <v>9.8000000000000007</v>
      </c>
      <c r="S112" s="14">
        <v>92</v>
      </c>
      <c r="T112" s="28" t="s">
        <v>2715</v>
      </c>
      <c r="U112" s="11" t="s">
        <v>1876</v>
      </c>
      <c r="V112" s="11" t="s">
        <v>2655</v>
      </c>
      <c r="W112" s="9">
        <v>748707</v>
      </c>
      <c r="X112" s="6" t="s">
        <v>2187</v>
      </c>
      <c r="Y112" s="28">
        <v>614188</v>
      </c>
      <c r="Z112" s="5" t="s">
        <v>11</v>
      </c>
      <c r="AA112" s="9" t="s">
        <v>2656</v>
      </c>
    </row>
    <row r="113" spans="1:66" s="4" customFormat="1" ht="80.099999999999994" customHeight="1" x14ac:dyDescent="0.25">
      <c r="A113" s="86">
        <f>A112+1</f>
        <v>109</v>
      </c>
      <c r="B113" s="9">
        <v>1</v>
      </c>
      <c r="C113" s="9" t="s">
        <v>103</v>
      </c>
      <c r="D113" s="10" t="s">
        <v>2405</v>
      </c>
      <c r="E113" s="9" t="s">
        <v>2405</v>
      </c>
      <c r="F113" s="9" t="s">
        <v>2620</v>
      </c>
      <c r="G113" s="28" t="s">
        <v>1561</v>
      </c>
      <c r="H113" s="28" t="s">
        <v>1562</v>
      </c>
      <c r="I113" s="9" t="s">
        <v>1563</v>
      </c>
      <c r="J113" s="9">
        <v>3333373117</v>
      </c>
      <c r="K113" s="9" t="s">
        <v>2620</v>
      </c>
      <c r="L113" s="9">
        <v>31.500160999999999</v>
      </c>
      <c r="M113" s="9">
        <v>67.731763000000001</v>
      </c>
      <c r="N113" s="9">
        <v>20</v>
      </c>
      <c r="O113" s="28">
        <v>18</v>
      </c>
      <c r="P113" s="28">
        <v>818917</v>
      </c>
      <c r="Q113" s="28" t="s">
        <v>1609</v>
      </c>
      <c r="R113" s="28">
        <v>10</v>
      </c>
      <c r="S113" s="28">
        <v>88</v>
      </c>
      <c r="T113" s="28" t="s">
        <v>2031</v>
      </c>
      <c r="U113" s="28" t="s">
        <v>2406</v>
      </c>
      <c r="V113" s="28" t="s">
        <v>2383</v>
      </c>
      <c r="W113" s="9">
        <v>739131</v>
      </c>
      <c r="X113" s="28" t="s">
        <v>2382</v>
      </c>
      <c r="Y113" s="28">
        <v>614188</v>
      </c>
      <c r="Z113" s="5" t="s">
        <v>107</v>
      </c>
      <c r="AA113" s="9" t="s">
        <v>1566</v>
      </c>
      <c r="AB113" s="31"/>
      <c r="AC113" s="31"/>
    </row>
    <row r="114" spans="1:66" s="4" customFormat="1" ht="80.099999999999994" customHeight="1" x14ac:dyDescent="0.25">
      <c r="A114" s="86">
        <f>A113+1</f>
        <v>110</v>
      </c>
      <c r="B114" s="9">
        <f>B113+1</f>
        <v>2</v>
      </c>
      <c r="C114" s="9" t="s">
        <v>103</v>
      </c>
      <c r="D114" s="10" t="s">
        <v>2405</v>
      </c>
      <c r="E114" s="9" t="s">
        <v>2405</v>
      </c>
      <c r="F114" s="9" t="s">
        <v>2621</v>
      </c>
      <c r="G114" s="28" t="s">
        <v>389</v>
      </c>
      <c r="H114" s="28" t="s">
        <v>2615</v>
      </c>
      <c r="I114" s="9" t="s">
        <v>1569</v>
      </c>
      <c r="J114" s="9">
        <v>3312833301</v>
      </c>
      <c r="K114" s="9" t="s">
        <v>2621</v>
      </c>
      <c r="L114" s="9">
        <v>30.642493999999999</v>
      </c>
      <c r="M114" s="9">
        <v>68.456155999999993</v>
      </c>
      <c r="N114" s="9">
        <v>20</v>
      </c>
      <c r="O114" s="28">
        <v>17</v>
      </c>
      <c r="P114" s="28">
        <v>818917</v>
      </c>
      <c r="Q114" s="28" t="s">
        <v>1609</v>
      </c>
      <c r="R114" s="28">
        <v>10</v>
      </c>
      <c r="S114" s="28">
        <v>89</v>
      </c>
      <c r="T114" s="28" t="s">
        <v>2031</v>
      </c>
      <c r="U114" s="28" t="s">
        <v>2406</v>
      </c>
      <c r="V114" s="28" t="s">
        <v>2383</v>
      </c>
      <c r="W114" s="9">
        <v>749243</v>
      </c>
      <c r="X114" s="28" t="s">
        <v>2382</v>
      </c>
      <c r="Y114" s="28">
        <v>614188</v>
      </c>
      <c r="Z114" s="5" t="s">
        <v>107</v>
      </c>
      <c r="AA114" s="9" t="s">
        <v>1566</v>
      </c>
      <c r="AB114" s="31"/>
      <c r="AC114" s="31"/>
    </row>
    <row r="115" spans="1:66" s="4" customFormat="1" ht="80.099999999999994" customHeight="1" x14ac:dyDescent="0.25">
      <c r="A115" s="86">
        <f t="shared" ref="A115:B118" si="14">A114+1</f>
        <v>111</v>
      </c>
      <c r="B115" s="9">
        <f t="shared" si="14"/>
        <v>3</v>
      </c>
      <c r="C115" s="9" t="s">
        <v>103</v>
      </c>
      <c r="D115" s="10" t="s">
        <v>2405</v>
      </c>
      <c r="E115" s="9" t="s">
        <v>2405</v>
      </c>
      <c r="F115" s="9" t="s">
        <v>2625</v>
      </c>
      <c r="G115" s="28" t="s">
        <v>1570</v>
      </c>
      <c r="H115" s="28" t="s">
        <v>2616</v>
      </c>
      <c r="I115" s="9" t="s">
        <v>1571</v>
      </c>
      <c r="J115" s="9">
        <v>3357563177</v>
      </c>
      <c r="K115" s="9" t="s">
        <v>2625</v>
      </c>
      <c r="L115" s="9">
        <v>30.648045</v>
      </c>
      <c r="M115" s="9">
        <v>68.8376442</v>
      </c>
      <c r="N115" s="9">
        <v>20</v>
      </c>
      <c r="O115" s="28">
        <v>16</v>
      </c>
      <c r="P115" s="28">
        <v>818917</v>
      </c>
      <c r="Q115" s="28" t="s">
        <v>1609</v>
      </c>
      <c r="R115" s="28">
        <v>10</v>
      </c>
      <c r="S115" s="28">
        <v>88</v>
      </c>
      <c r="T115" s="28" t="s">
        <v>2031</v>
      </c>
      <c r="U115" s="28" t="s">
        <v>2406</v>
      </c>
      <c r="V115" s="28" t="s">
        <v>2383</v>
      </c>
      <c r="W115" s="9">
        <v>739131</v>
      </c>
      <c r="X115" s="28" t="s">
        <v>2382</v>
      </c>
      <c r="Y115" s="28">
        <v>614188</v>
      </c>
      <c r="Z115" s="5" t="s">
        <v>107</v>
      </c>
      <c r="AA115" s="9" t="s">
        <v>1566</v>
      </c>
      <c r="AB115" s="31"/>
      <c r="AC115" s="31"/>
    </row>
    <row r="116" spans="1:66" s="4" customFormat="1" ht="80.099999999999994" customHeight="1" x14ac:dyDescent="0.25">
      <c r="A116" s="86">
        <f t="shared" si="14"/>
        <v>112</v>
      </c>
      <c r="B116" s="9">
        <f t="shared" si="14"/>
        <v>4</v>
      </c>
      <c r="C116" s="9" t="s">
        <v>103</v>
      </c>
      <c r="D116" s="10" t="s">
        <v>2405</v>
      </c>
      <c r="E116" s="9" t="s">
        <v>2405</v>
      </c>
      <c r="F116" s="9" t="s">
        <v>2622</v>
      </c>
      <c r="G116" s="28" t="s">
        <v>1572</v>
      </c>
      <c r="H116" s="28" t="s">
        <v>2617</v>
      </c>
      <c r="I116" s="9" t="s">
        <v>2626</v>
      </c>
      <c r="J116" s="9">
        <v>3342304843</v>
      </c>
      <c r="K116" s="9" t="s">
        <v>2622</v>
      </c>
      <c r="L116" s="9">
        <v>31.03173</v>
      </c>
      <c r="M116" s="9">
        <v>68.522525999999999</v>
      </c>
      <c r="N116" s="9">
        <v>20</v>
      </c>
      <c r="O116" s="28">
        <v>17</v>
      </c>
      <c r="P116" s="28">
        <v>818917</v>
      </c>
      <c r="Q116" s="28" t="s">
        <v>1609</v>
      </c>
      <c r="R116" s="28">
        <v>9.6999999999999993</v>
      </c>
      <c r="S116" s="28">
        <v>100</v>
      </c>
      <c r="T116" s="28" t="s">
        <v>2031</v>
      </c>
      <c r="U116" s="28" t="s">
        <v>2406</v>
      </c>
      <c r="V116" s="28" t="s">
        <v>2383</v>
      </c>
      <c r="W116" s="9">
        <v>762048</v>
      </c>
      <c r="X116" s="28" t="s">
        <v>2382</v>
      </c>
      <c r="Y116" s="28">
        <v>614188</v>
      </c>
      <c r="Z116" s="5" t="s">
        <v>107</v>
      </c>
      <c r="AA116" s="9" t="s">
        <v>1566</v>
      </c>
      <c r="AB116" s="31"/>
      <c r="AC116" s="31"/>
    </row>
    <row r="117" spans="1:66" s="4" customFormat="1" ht="80.099999999999994" customHeight="1" x14ac:dyDescent="0.25">
      <c r="A117" s="86">
        <f t="shared" si="14"/>
        <v>113</v>
      </c>
      <c r="B117" s="9">
        <f t="shared" si="14"/>
        <v>5</v>
      </c>
      <c r="C117" s="9" t="s">
        <v>103</v>
      </c>
      <c r="D117" s="10" t="s">
        <v>2405</v>
      </c>
      <c r="E117" s="9" t="s">
        <v>2405</v>
      </c>
      <c r="F117" s="9" t="s">
        <v>2623</v>
      </c>
      <c r="G117" s="28" t="s">
        <v>1572</v>
      </c>
      <c r="H117" s="28" t="s">
        <v>2618</v>
      </c>
      <c r="I117" s="9" t="s">
        <v>1573</v>
      </c>
      <c r="J117" s="9">
        <v>3218071615</v>
      </c>
      <c r="K117" s="9" t="s">
        <v>2623</v>
      </c>
      <c r="L117" s="9">
        <v>31.09253</v>
      </c>
      <c r="M117" s="9">
        <v>68.605523099999999</v>
      </c>
      <c r="N117" s="9">
        <v>20</v>
      </c>
      <c r="O117" s="28">
        <v>16</v>
      </c>
      <c r="P117" s="28">
        <v>818917</v>
      </c>
      <c r="Q117" s="28" t="s">
        <v>1609</v>
      </c>
      <c r="R117" s="28">
        <v>10</v>
      </c>
      <c r="S117" s="28">
        <v>88</v>
      </c>
      <c r="T117" s="28" t="s">
        <v>2031</v>
      </c>
      <c r="U117" s="28" t="s">
        <v>2406</v>
      </c>
      <c r="V117" s="28" t="s">
        <v>2383</v>
      </c>
      <c r="W117" s="9">
        <v>739131</v>
      </c>
      <c r="X117" s="28" t="s">
        <v>2382</v>
      </c>
      <c r="Y117" s="28">
        <v>614188</v>
      </c>
      <c r="Z117" s="5" t="s">
        <v>107</v>
      </c>
      <c r="AA117" s="9" t="s">
        <v>1566</v>
      </c>
      <c r="AB117" s="31"/>
      <c r="AC117" s="31"/>
    </row>
    <row r="118" spans="1:66" s="4" customFormat="1" ht="80.099999999999994" customHeight="1" x14ac:dyDescent="0.25">
      <c r="A118" s="86">
        <f t="shared" si="14"/>
        <v>114</v>
      </c>
      <c r="B118" s="9">
        <f t="shared" si="14"/>
        <v>6</v>
      </c>
      <c r="C118" s="9" t="s">
        <v>103</v>
      </c>
      <c r="D118" s="10" t="s">
        <v>2405</v>
      </c>
      <c r="E118" s="9" t="s">
        <v>2405</v>
      </c>
      <c r="F118" s="9" t="s">
        <v>2624</v>
      </c>
      <c r="G118" s="28" t="s">
        <v>1572</v>
      </c>
      <c r="H118" s="28" t="s">
        <v>2619</v>
      </c>
      <c r="I118" s="9" t="s">
        <v>1574</v>
      </c>
      <c r="J118" s="9">
        <v>3352358325</v>
      </c>
      <c r="K118" s="9" t="s">
        <v>2624</v>
      </c>
      <c r="L118" s="9">
        <v>31.091004000000002</v>
      </c>
      <c r="M118" s="9">
        <v>68.594551999999993</v>
      </c>
      <c r="N118" s="9">
        <v>19</v>
      </c>
      <c r="O118" s="28">
        <v>17</v>
      </c>
      <c r="P118" s="28">
        <v>818917</v>
      </c>
      <c r="Q118" s="28" t="s">
        <v>1609</v>
      </c>
      <c r="R118" s="28">
        <v>10</v>
      </c>
      <c r="S118" s="28">
        <v>87</v>
      </c>
      <c r="T118" s="28" t="s">
        <v>2031</v>
      </c>
      <c r="U118" s="28" t="s">
        <v>2406</v>
      </c>
      <c r="V118" s="28" t="s">
        <v>2383</v>
      </c>
      <c r="W118" s="9">
        <v>729019</v>
      </c>
      <c r="X118" s="28" t="s">
        <v>2382</v>
      </c>
      <c r="Y118" s="28">
        <v>614188</v>
      </c>
      <c r="Z118" s="5" t="s">
        <v>107</v>
      </c>
      <c r="AA118" s="9" t="s">
        <v>1566</v>
      </c>
      <c r="AB118" s="31"/>
      <c r="AC118" s="31"/>
    </row>
    <row r="119" spans="1:66" s="9" customFormat="1" ht="80.099999999999994" customHeight="1" x14ac:dyDescent="0.25">
      <c r="A119" s="86">
        <f>A118+1</f>
        <v>115</v>
      </c>
      <c r="B119" s="9">
        <v>1</v>
      </c>
      <c r="C119" s="9" t="s">
        <v>216</v>
      </c>
      <c r="D119" s="10" t="s">
        <v>309</v>
      </c>
      <c r="E119" s="9" t="s">
        <v>309</v>
      </c>
      <c r="F119" s="9" t="s">
        <v>2663</v>
      </c>
      <c r="G119" s="9" t="s">
        <v>2664</v>
      </c>
      <c r="H119" s="28" t="s">
        <v>2665</v>
      </c>
      <c r="I119" s="9" t="s">
        <v>2666</v>
      </c>
      <c r="J119" s="9">
        <v>3138529569</v>
      </c>
      <c r="K119" s="9" t="s">
        <v>2663</v>
      </c>
      <c r="L119" s="9">
        <v>30.868986</v>
      </c>
      <c r="M119" s="9">
        <v>69.132458999999997</v>
      </c>
      <c r="N119" s="9">
        <v>25</v>
      </c>
      <c r="O119" s="28">
        <v>20</v>
      </c>
      <c r="P119" s="9">
        <v>818917</v>
      </c>
      <c r="Q119" s="28" t="s">
        <v>1630</v>
      </c>
      <c r="R119" s="9">
        <v>10</v>
      </c>
      <c r="S119" s="28">
        <v>91</v>
      </c>
      <c r="T119" s="28" t="s">
        <v>2715</v>
      </c>
      <c r="U119" s="34">
        <v>44503</v>
      </c>
      <c r="V119" s="35">
        <v>44742</v>
      </c>
      <c r="W119" s="9">
        <v>769466</v>
      </c>
      <c r="X119" s="34">
        <v>44735</v>
      </c>
      <c r="Y119" s="28">
        <v>614188</v>
      </c>
      <c r="Z119" s="5" t="s">
        <v>11</v>
      </c>
      <c r="AA119" s="9" t="s">
        <v>1613</v>
      </c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s="9" customFormat="1" ht="80.099999999999994" customHeight="1" x14ac:dyDescent="0.25">
      <c r="A120" s="86">
        <f t="shared" ref="A120:B122" si="15">A119+1</f>
        <v>116</v>
      </c>
      <c r="B120" s="9">
        <f>B119+1</f>
        <v>2</v>
      </c>
      <c r="C120" s="9" t="s">
        <v>216</v>
      </c>
      <c r="D120" s="10" t="s">
        <v>309</v>
      </c>
      <c r="E120" s="9" t="s">
        <v>309</v>
      </c>
      <c r="F120" s="9" t="s">
        <v>2663</v>
      </c>
      <c r="G120" s="9" t="s">
        <v>2664</v>
      </c>
      <c r="H120" s="28" t="s">
        <v>2717</v>
      </c>
      <c r="I120" s="9" t="s">
        <v>386</v>
      </c>
      <c r="J120" s="9">
        <v>3344559992</v>
      </c>
      <c r="K120" s="9" t="s">
        <v>2663</v>
      </c>
      <c r="L120" s="9">
        <v>31.033322999999999</v>
      </c>
      <c r="M120" s="9">
        <v>68.550438</v>
      </c>
      <c r="N120" s="9">
        <v>40</v>
      </c>
      <c r="O120" s="28">
        <v>24</v>
      </c>
      <c r="P120" s="9">
        <v>818917</v>
      </c>
      <c r="Q120" s="28" t="s">
        <v>1630</v>
      </c>
      <c r="R120" s="9">
        <v>10</v>
      </c>
      <c r="S120" s="28">
        <v>87</v>
      </c>
      <c r="T120" s="28" t="s">
        <v>2715</v>
      </c>
      <c r="U120" s="34">
        <v>44503</v>
      </c>
      <c r="V120" s="35">
        <v>44742</v>
      </c>
      <c r="W120" s="9">
        <v>729019</v>
      </c>
      <c r="X120" s="34">
        <v>44735</v>
      </c>
      <c r="Y120" s="28">
        <v>614188</v>
      </c>
      <c r="Z120" s="5" t="s">
        <v>11</v>
      </c>
      <c r="AA120" s="9" t="s">
        <v>1613</v>
      </c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s="9" customFormat="1" ht="80.099999999999994" customHeight="1" x14ac:dyDescent="0.25">
      <c r="A121" s="86">
        <f t="shared" si="15"/>
        <v>117</v>
      </c>
      <c r="B121" s="9">
        <f t="shared" si="15"/>
        <v>3</v>
      </c>
      <c r="C121" s="9" t="s">
        <v>216</v>
      </c>
      <c r="D121" s="10" t="s">
        <v>309</v>
      </c>
      <c r="E121" s="9" t="s">
        <v>309</v>
      </c>
      <c r="F121" s="28" t="s">
        <v>2712</v>
      </c>
      <c r="G121" s="28" t="s">
        <v>2667</v>
      </c>
      <c r="H121" s="28" t="s">
        <v>2716</v>
      </c>
      <c r="I121" s="28" t="s">
        <v>2668</v>
      </c>
      <c r="J121" s="28">
        <v>3148134060</v>
      </c>
      <c r="K121" s="28" t="s">
        <v>2712</v>
      </c>
      <c r="L121" s="28">
        <v>30.879895000000001</v>
      </c>
      <c r="M121" s="28">
        <v>69.061456000000007</v>
      </c>
      <c r="N121" s="28">
        <v>65</v>
      </c>
      <c r="O121" s="28">
        <v>48</v>
      </c>
      <c r="P121" s="28">
        <v>818917</v>
      </c>
      <c r="Q121" s="28" t="s">
        <v>1630</v>
      </c>
      <c r="R121" s="9">
        <v>10</v>
      </c>
      <c r="S121" s="28">
        <v>90</v>
      </c>
      <c r="T121" s="28" t="s">
        <v>2715</v>
      </c>
      <c r="U121" s="34">
        <v>44503</v>
      </c>
      <c r="V121" s="35">
        <v>44742</v>
      </c>
      <c r="W121" s="9">
        <v>759355</v>
      </c>
      <c r="X121" s="34">
        <v>44735</v>
      </c>
      <c r="Y121" s="28">
        <v>614188</v>
      </c>
      <c r="Z121" s="5" t="s">
        <v>11</v>
      </c>
      <c r="AA121" s="9" t="s">
        <v>1613</v>
      </c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s="9" customFormat="1" ht="80.099999999999994" customHeight="1" x14ac:dyDescent="0.25">
      <c r="A122" s="86">
        <f t="shared" si="15"/>
        <v>118</v>
      </c>
      <c r="B122" s="9">
        <f t="shared" si="15"/>
        <v>4</v>
      </c>
      <c r="C122" s="9" t="s">
        <v>216</v>
      </c>
      <c r="D122" s="10" t="s">
        <v>309</v>
      </c>
      <c r="E122" s="9" t="s">
        <v>309</v>
      </c>
      <c r="F122" s="9" t="s">
        <v>2713</v>
      </c>
      <c r="G122" s="9" t="s">
        <v>2714</v>
      </c>
      <c r="H122" s="28" t="s">
        <v>405</v>
      </c>
      <c r="I122" s="9" t="s">
        <v>406</v>
      </c>
      <c r="J122" s="9">
        <v>3318033552</v>
      </c>
      <c r="K122" s="9" t="s">
        <v>2713</v>
      </c>
      <c r="L122" s="9">
        <v>31.032609999999998</v>
      </c>
      <c r="M122" s="9">
        <v>68.546104999999997</v>
      </c>
      <c r="N122" s="9">
        <v>20</v>
      </c>
      <c r="O122" s="28">
        <v>16</v>
      </c>
      <c r="P122" s="9">
        <v>818917</v>
      </c>
      <c r="Q122" s="28" t="s">
        <v>1630</v>
      </c>
      <c r="R122" s="9">
        <v>10</v>
      </c>
      <c r="S122" s="28">
        <v>90</v>
      </c>
      <c r="T122" s="28" t="s">
        <v>2715</v>
      </c>
      <c r="U122" s="34">
        <v>44503</v>
      </c>
      <c r="V122" s="35">
        <v>44742</v>
      </c>
      <c r="W122" s="9">
        <v>759355</v>
      </c>
      <c r="X122" s="34">
        <v>44735</v>
      </c>
      <c r="Y122" s="28">
        <v>614188</v>
      </c>
      <c r="Z122" s="5" t="s">
        <v>11</v>
      </c>
      <c r="AA122" s="9" t="s">
        <v>1613</v>
      </c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s="4" customFormat="1" ht="80.099999999999994" customHeight="1" x14ac:dyDescent="0.25">
      <c r="A123" s="86">
        <f>A122+1</f>
        <v>119</v>
      </c>
      <c r="B123" s="9" t="e">
        <f>#REF!+1</f>
        <v>#REF!</v>
      </c>
      <c r="C123" s="9" t="s">
        <v>103</v>
      </c>
      <c r="D123" s="10" t="s">
        <v>689</v>
      </c>
      <c r="E123" s="28" t="s">
        <v>1575</v>
      </c>
      <c r="F123" s="9" t="s">
        <v>729</v>
      </c>
      <c r="G123" s="9" t="s">
        <v>1576</v>
      </c>
      <c r="H123" s="9" t="s">
        <v>1577</v>
      </c>
      <c r="I123" s="9" t="s">
        <v>1578</v>
      </c>
      <c r="J123" s="28">
        <v>3138943022</v>
      </c>
      <c r="K123" s="9" t="s">
        <v>729</v>
      </c>
      <c r="L123" s="9">
        <v>31.27131</v>
      </c>
      <c r="M123" s="9">
        <v>69.444999999999993</v>
      </c>
      <c r="N123" s="9">
        <v>18</v>
      </c>
      <c r="O123" s="28">
        <v>17</v>
      </c>
      <c r="P123" s="9">
        <v>818914</v>
      </c>
      <c r="Q123" s="28" t="s">
        <v>1579</v>
      </c>
      <c r="R123" s="28">
        <v>9</v>
      </c>
      <c r="S123" s="28">
        <v>76</v>
      </c>
      <c r="T123" s="28" t="s">
        <v>1580</v>
      </c>
      <c r="U123" s="28" t="s">
        <v>1581</v>
      </c>
      <c r="V123" s="28" t="s">
        <v>1275</v>
      </c>
      <c r="W123" s="28">
        <v>729019</v>
      </c>
      <c r="X123" s="28" t="s">
        <v>692</v>
      </c>
      <c r="Y123" s="28">
        <v>614186</v>
      </c>
      <c r="Z123" s="5" t="s">
        <v>107</v>
      </c>
      <c r="AA123" s="9" t="s">
        <v>1582</v>
      </c>
      <c r="AB123" s="31"/>
      <c r="AC123" s="31"/>
    </row>
    <row r="124" spans="1:66" s="4" customFormat="1" ht="80.099999999999994" customHeight="1" x14ac:dyDescent="0.25">
      <c r="A124" s="86">
        <f>A123+1</f>
        <v>120</v>
      </c>
      <c r="B124" s="6">
        <v>1</v>
      </c>
      <c r="C124" s="6" t="s">
        <v>109</v>
      </c>
      <c r="D124" s="10" t="s">
        <v>689</v>
      </c>
      <c r="E124" s="9" t="s">
        <v>689</v>
      </c>
      <c r="F124" s="6" t="s">
        <v>2590</v>
      </c>
      <c r="G124" s="6" t="s">
        <v>707</v>
      </c>
      <c r="H124" s="6" t="s">
        <v>2592</v>
      </c>
      <c r="I124" s="6" t="s">
        <v>2589</v>
      </c>
      <c r="J124" s="6">
        <v>3337099904</v>
      </c>
      <c r="K124" s="6" t="s">
        <v>707</v>
      </c>
      <c r="L124" s="6">
        <v>31.197099999999999</v>
      </c>
      <c r="M124" s="6">
        <v>69.398769999999999</v>
      </c>
      <c r="N124" s="14">
        <v>18</v>
      </c>
      <c r="O124" s="14">
        <v>15</v>
      </c>
      <c r="P124" s="9">
        <v>818717</v>
      </c>
      <c r="Q124" s="14" t="s">
        <v>2561</v>
      </c>
      <c r="R124" s="6">
        <v>10</v>
      </c>
      <c r="S124" s="6">
        <v>80</v>
      </c>
      <c r="T124" s="14" t="s">
        <v>2562</v>
      </c>
      <c r="U124" s="14" t="s">
        <v>2563</v>
      </c>
      <c r="V124" s="14" t="s">
        <v>933</v>
      </c>
      <c r="W124" s="9">
        <v>712695</v>
      </c>
      <c r="X124" s="14" t="s">
        <v>2576</v>
      </c>
      <c r="Y124" s="28">
        <v>614188</v>
      </c>
      <c r="Z124" s="10" t="s">
        <v>239</v>
      </c>
      <c r="AA124" s="9" t="s">
        <v>2565</v>
      </c>
    </row>
    <row r="125" spans="1:66" s="4" customFormat="1" ht="80.099999999999994" customHeight="1" x14ac:dyDescent="0.25">
      <c r="A125" s="86">
        <f>A124+1</f>
        <v>121</v>
      </c>
      <c r="B125" s="6">
        <f>B124+1</f>
        <v>2</v>
      </c>
      <c r="C125" s="6" t="s">
        <v>109</v>
      </c>
      <c r="D125" s="10" t="s">
        <v>689</v>
      </c>
      <c r="E125" s="9" t="s">
        <v>689</v>
      </c>
      <c r="F125" s="6" t="s">
        <v>807</v>
      </c>
      <c r="G125" s="6" t="s">
        <v>707</v>
      </c>
      <c r="H125" s="6" t="s">
        <v>2594</v>
      </c>
      <c r="I125" s="6" t="s">
        <v>810</v>
      </c>
      <c r="J125" s="6">
        <v>3482791758</v>
      </c>
      <c r="K125" s="6" t="s">
        <v>707</v>
      </c>
      <c r="L125" s="6">
        <v>31.192060000000001</v>
      </c>
      <c r="M125" s="6">
        <v>69.384590000000003</v>
      </c>
      <c r="N125" s="14">
        <v>16</v>
      </c>
      <c r="O125" s="14">
        <v>13</v>
      </c>
      <c r="P125" s="9">
        <v>818717</v>
      </c>
      <c r="Q125" s="14" t="s">
        <v>2561</v>
      </c>
      <c r="R125" s="6">
        <v>10</v>
      </c>
      <c r="S125" s="6">
        <v>80</v>
      </c>
      <c r="T125" s="14" t="s">
        <v>2562</v>
      </c>
      <c r="U125" s="14" t="s">
        <v>2563</v>
      </c>
      <c r="V125" s="14" t="s">
        <v>933</v>
      </c>
      <c r="W125" s="9">
        <v>685318</v>
      </c>
      <c r="X125" s="14" t="s">
        <v>2576</v>
      </c>
      <c r="Y125" s="28">
        <v>614188</v>
      </c>
      <c r="Z125" s="10" t="s">
        <v>239</v>
      </c>
      <c r="AA125" s="9" t="s">
        <v>2565</v>
      </c>
    </row>
    <row r="126" spans="1:66" s="4" customFormat="1" ht="80.099999999999994" customHeight="1" x14ac:dyDescent="0.25">
      <c r="A126" s="86">
        <f>A125+1</f>
        <v>122</v>
      </c>
      <c r="B126" s="6">
        <f t="shared" ref="B126:B129" si="16">B125+1</f>
        <v>3</v>
      </c>
      <c r="C126" s="9" t="s">
        <v>109</v>
      </c>
      <c r="D126" s="10" t="s">
        <v>689</v>
      </c>
      <c r="E126" s="9" t="s">
        <v>689</v>
      </c>
      <c r="F126" s="9" t="s">
        <v>2574</v>
      </c>
      <c r="G126" s="9" t="s">
        <v>2595</v>
      </c>
      <c r="H126" s="9" t="s">
        <v>736</v>
      </c>
      <c r="I126" s="28" t="s">
        <v>2575</v>
      </c>
      <c r="J126" s="28">
        <v>3322227970</v>
      </c>
      <c r="K126" s="9" t="s">
        <v>2595</v>
      </c>
      <c r="L126" s="9">
        <v>31.270109999999999</v>
      </c>
      <c r="M126" s="9">
        <v>69.494870000000006</v>
      </c>
      <c r="N126" s="9">
        <v>20</v>
      </c>
      <c r="O126" s="28">
        <v>18</v>
      </c>
      <c r="P126" s="9">
        <v>818917</v>
      </c>
      <c r="Q126" s="14" t="s">
        <v>2561</v>
      </c>
      <c r="R126" s="28">
        <v>9</v>
      </c>
      <c r="S126" s="28">
        <v>78</v>
      </c>
      <c r="T126" s="14" t="s">
        <v>2562</v>
      </c>
      <c r="U126" s="14" t="s">
        <v>2563</v>
      </c>
      <c r="V126" s="14" t="s">
        <v>933</v>
      </c>
      <c r="W126" s="9">
        <v>739131</v>
      </c>
      <c r="X126" s="14" t="s">
        <v>2576</v>
      </c>
      <c r="Y126" s="28">
        <v>614188</v>
      </c>
      <c r="Z126" s="10" t="s">
        <v>239</v>
      </c>
      <c r="AA126" s="9" t="s">
        <v>2565</v>
      </c>
    </row>
    <row r="127" spans="1:66" s="4" customFormat="1" ht="80.099999999999994" customHeight="1" x14ac:dyDescent="0.25">
      <c r="A127" s="86">
        <f t="shared" ref="A127:A129" si="17">A126+1</f>
        <v>123</v>
      </c>
      <c r="B127" s="6">
        <f t="shared" si="16"/>
        <v>4</v>
      </c>
      <c r="C127" s="9" t="s">
        <v>109</v>
      </c>
      <c r="D127" s="10" t="s">
        <v>689</v>
      </c>
      <c r="E127" s="9" t="s">
        <v>689</v>
      </c>
      <c r="F127" s="9" t="s">
        <v>2591</v>
      </c>
      <c r="G127" s="9" t="s">
        <v>2577</v>
      </c>
      <c r="H127" s="9" t="s">
        <v>2593</v>
      </c>
      <c r="I127" s="28" t="s">
        <v>2578</v>
      </c>
      <c r="J127" s="28">
        <v>3412510103</v>
      </c>
      <c r="K127" s="9" t="s">
        <v>2577</v>
      </c>
      <c r="L127" s="9">
        <v>31.313130000000001</v>
      </c>
      <c r="M127" s="9">
        <v>69.482519999999994</v>
      </c>
      <c r="N127" s="9">
        <v>18</v>
      </c>
      <c r="O127" s="28">
        <v>16</v>
      </c>
      <c r="P127" s="9">
        <v>818917</v>
      </c>
      <c r="Q127" s="14" t="s">
        <v>2561</v>
      </c>
      <c r="R127" s="28">
        <v>8</v>
      </c>
      <c r="S127" s="28">
        <v>75</v>
      </c>
      <c r="T127" s="14" t="s">
        <v>2562</v>
      </c>
      <c r="U127" s="14" t="s">
        <v>2563</v>
      </c>
      <c r="V127" s="14" t="s">
        <v>933</v>
      </c>
      <c r="W127" s="9">
        <v>759355</v>
      </c>
      <c r="X127" s="14" t="s">
        <v>2576</v>
      </c>
      <c r="Y127" s="28">
        <v>614188</v>
      </c>
      <c r="Z127" s="10" t="s">
        <v>239</v>
      </c>
      <c r="AA127" s="9" t="s">
        <v>2565</v>
      </c>
    </row>
    <row r="128" spans="1:66" s="4" customFormat="1" ht="80.099999999999994" customHeight="1" x14ac:dyDescent="0.25">
      <c r="A128" s="86">
        <f t="shared" si="17"/>
        <v>124</v>
      </c>
      <c r="B128" s="6">
        <f t="shared" si="16"/>
        <v>5</v>
      </c>
      <c r="C128" s="9" t="s">
        <v>109</v>
      </c>
      <c r="D128" s="10" t="s">
        <v>689</v>
      </c>
      <c r="E128" s="9" t="s">
        <v>689</v>
      </c>
      <c r="F128" s="9" t="s">
        <v>2579</v>
      </c>
      <c r="G128" s="9" t="s">
        <v>2596</v>
      </c>
      <c r="H128" s="9" t="s">
        <v>1235</v>
      </c>
      <c r="I128" s="28" t="s">
        <v>2580</v>
      </c>
      <c r="J128" s="28">
        <v>3482089911</v>
      </c>
      <c r="K128" s="9" t="s">
        <v>2596</v>
      </c>
      <c r="L128" s="9">
        <v>31.27131</v>
      </c>
      <c r="M128" s="9">
        <v>69.444999999999993</v>
      </c>
      <c r="N128" s="9">
        <v>19</v>
      </c>
      <c r="O128" s="28">
        <v>17</v>
      </c>
      <c r="P128" s="9">
        <v>818917</v>
      </c>
      <c r="Q128" s="14" t="s">
        <v>2561</v>
      </c>
      <c r="R128" s="28">
        <v>10</v>
      </c>
      <c r="S128" s="28">
        <v>76</v>
      </c>
      <c r="T128" s="14" t="s">
        <v>2562</v>
      </c>
      <c r="U128" s="14" t="s">
        <v>2563</v>
      </c>
      <c r="V128" s="14" t="s">
        <v>933</v>
      </c>
      <c r="W128" s="9">
        <v>762688</v>
      </c>
      <c r="X128" s="14" t="s">
        <v>2576</v>
      </c>
      <c r="Y128" s="28">
        <v>614188</v>
      </c>
      <c r="Z128" s="10" t="s">
        <v>239</v>
      </c>
      <c r="AA128" s="9" t="s">
        <v>2565</v>
      </c>
    </row>
    <row r="129" spans="1:29" s="4" customFormat="1" ht="80.099999999999994" customHeight="1" x14ac:dyDescent="0.25">
      <c r="A129" s="86">
        <f t="shared" si="17"/>
        <v>125</v>
      </c>
      <c r="B129" s="6">
        <f t="shared" si="16"/>
        <v>6</v>
      </c>
      <c r="C129" s="9" t="s">
        <v>109</v>
      </c>
      <c r="D129" s="10" t="s">
        <v>689</v>
      </c>
      <c r="E129" s="9" t="s">
        <v>689</v>
      </c>
      <c r="F129" s="9" t="s">
        <v>2597</v>
      </c>
      <c r="G129" s="9" t="s">
        <v>2597</v>
      </c>
      <c r="H129" s="9" t="s">
        <v>2581</v>
      </c>
      <c r="I129" s="28" t="s">
        <v>2582</v>
      </c>
      <c r="J129" s="28">
        <v>3456548225</v>
      </c>
      <c r="K129" s="9" t="s">
        <v>2597</v>
      </c>
      <c r="L129" s="9">
        <v>31.21781</v>
      </c>
      <c r="M129" s="9">
        <v>69.383759999999995</v>
      </c>
      <c r="N129" s="9">
        <v>17</v>
      </c>
      <c r="O129" s="28">
        <v>15</v>
      </c>
      <c r="P129" s="9">
        <v>818917</v>
      </c>
      <c r="Q129" s="14" t="s">
        <v>2561</v>
      </c>
      <c r="R129" s="28">
        <v>8</v>
      </c>
      <c r="S129" s="28">
        <v>75</v>
      </c>
      <c r="T129" s="14" t="s">
        <v>2562</v>
      </c>
      <c r="U129" s="14" t="s">
        <v>2563</v>
      </c>
      <c r="V129" s="14" t="s">
        <v>933</v>
      </c>
      <c r="W129" s="9">
        <v>739131</v>
      </c>
      <c r="X129" s="14" t="s">
        <v>2576</v>
      </c>
      <c r="Y129" s="28">
        <v>614188</v>
      </c>
      <c r="Z129" s="10" t="s">
        <v>239</v>
      </c>
      <c r="AA129" s="9" t="s">
        <v>2565</v>
      </c>
    </row>
    <row r="130" spans="1:29" s="4" customFormat="1" ht="80.099999999999994" customHeight="1" x14ac:dyDescent="0.25">
      <c r="A130" s="86">
        <f t="shared" ref="A130:A135" si="18">A129+1</f>
        <v>126</v>
      </c>
      <c r="B130" s="9">
        <v>1</v>
      </c>
      <c r="C130" s="9" t="s">
        <v>216</v>
      </c>
      <c r="D130" s="10" t="s">
        <v>689</v>
      </c>
      <c r="E130" s="9" t="s">
        <v>689</v>
      </c>
      <c r="F130" s="9" t="s">
        <v>2567</v>
      </c>
      <c r="G130" s="9" t="s">
        <v>2595</v>
      </c>
      <c r="H130" s="9" t="s">
        <v>2607</v>
      </c>
      <c r="I130" s="9" t="s">
        <v>2583</v>
      </c>
      <c r="J130" s="28">
        <v>3125625849</v>
      </c>
      <c r="K130" s="9" t="s">
        <v>2567</v>
      </c>
      <c r="L130" s="9">
        <v>31.28227</v>
      </c>
      <c r="M130" s="9">
        <v>69.48648</v>
      </c>
      <c r="N130" s="9">
        <v>21</v>
      </c>
      <c r="O130" s="28">
        <v>18</v>
      </c>
      <c r="P130" s="9">
        <v>818914</v>
      </c>
      <c r="Q130" s="28" t="s">
        <v>2569</v>
      </c>
      <c r="R130" s="28">
        <v>9</v>
      </c>
      <c r="S130" s="28">
        <v>78</v>
      </c>
      <c r="T130" s="28" t="s">
        <v>1580</v>
      </c>
      <c r="U130" s="28" t="s">
        <v>1581</v>
      </c>
      <c r="V130" s="28" t="s">
        <v>1275</v>
      </c>
      <c r="W130" s="9">
        <v>718907</v>
      </c>
      <c r="X130" s="28" t="s">
        <v>2584</v>
      </c>
      <c r="Y130" s="28">
        <v>614185</v>
      </c>
      <c r="Z130" s="10" t="s">
        <v>239</v>
      </c>
      <c r="AA130" s="9" t="s">
        <v>2565</v>
      </c>
    </row>
    <row r="131" spans="1:29" s="4" customFormat="1" ht="80.099999999999994" customHeight="1" x14ac:dyDescent="0.25">
      <c r="A131" s="86">
        <f t="shared" si="18"/>
        <v>127</v>
      </c>
      <c r="B131" s="9">
        <f>B130+1</f>
        <v>2</v>
      </c>
      <c r="C131" s="9" t="s">
        <v>216</v>
      </c>
      <c r="D131" s="10" t="s">
        <v>689</v>
      </c>
      <c r="E131" s="9" t="s">
        <v>689</v>
      </c>
      <c r="F131" s="9" t="s">
        <v>2574</v>
      </c>
      <c r="G131" s="9" t="s">
        <v>795</v>
      </c>
      <c r="H131" s="9" t="s">
        <v>2605</v>
      </c>
      <c r="I131" s="9" t="s">
        <v>2585</v>
      </c>
      <c r="J131" s="28">
        <v>3215485199</v>
      </c>
      <c r="K131" s="9" t="s">
        <v>2574</v>
      </c>
      <c r="L131" s="9">
        <v>31.298819999999999</v>
      </c>
      <c r="M131" s="9">
        <v>69.480130000000003</v>
      </c>
      <c r="N131" s="9">
        <v>18</v>
      </c>
      <c r="O131" s="28">
        <v>17</v>
      </c>
      <c r="P131" s="9">
        <v>818914</v>
      </c>
      <c r="Q131" s="28" t="s">
        <v>2569</v>
      </c>
      <c r="R131" s="28">
        <v>8</v>
      </c>
      <c r="S131" s="28">
        <v>75</v>
      </c>
      <c r="T131" s="28" t="s">
        <v>1580</v>
      </c>
      <c r="U131" s="28" t="s">
        <v>1581</v>
      </c>
      <c r="V131" s="28" t="s">
        <v>1275</v>
      </c>
      <c r="W131" s="9">
        <v>718907</v>
      </c>
      <c r="X131" s="28" t="s">
        <v>2584</v>
      </c>
      <c r="Y131" s="28">
        <v>614185</v>
      </c>
      <c r="Z131" s="10" t="s">
        <v>239</v>
      </c>
      <c r="AA131" s="9" t="s">
        <v>2565</v>
      </c>
    </row>
    <row r="132" spans="1:29" s="4" customFormat="1" ht="80.099999999999994" customHeight="1" x14ac:dyDescent="0.25">
      <c r="A132" s="86">
        <f t="shared" si="18"/>
        <v>128</v>
      </c>
      <c r="B132" s="9">
        <f t="shared" ref="B132:B133" si="19">B131+1</f>
        <v>3</v>
      </c>
      <c r="C132" s="9" t="s">
        <v>216</v>
      </c>
      <c r="D132" s="10" t="s">
        <v>689</v>
      </c>
      <c r="E132" s="9" t="s">
        <v>689</v>
      </c>
      <c r="F132" s="9" t="s">
        <v>795</v>
      </c>
      <c r="G132" s="9" t="s">
        <v>2567</v>
      </c>
      <c r="H132" s="9" t="s">
        <v>302</v>
      </c>
      <c r="I132" s="9" t="s">
        <v>2586</v>
      </c>
      <c r="J132" s="28">
        <v>3364637501</v>
      </c>
      <c r="K132" s="9" t="s">
        <v>795</v>
      </c>
      <c r="L132" s="9">
        <v>31.298819999999999</v>
      </c>
      <c r="M132" s="9">
        <v>69.480130000000003</v>
      </c>
      <c r="N132" s="9">
        <v>25</v>
      </c>
      <c r="O132" s="14">
        <v>18</v>
      </c>
      <c r="P132" s="9">
        <v>818914</v>
      </c>
      <c r="Q132" s="28" t="s">
        <v>2569</v>
      </c>
      <c r="R132" s="28">
        <v>7.8</v>
      </c>
      <c r="S132" s="28">
        <v>75</v>
      </c>
      <c r="T132" s="28" t="s">
        <v>1580</v>
      </c>
      <c r="U132" s="28" t="s">
        <v>1581</v>
      </c>
      <c r="V132" s="28" t="s">
        <v>1275</v>
      </c>
      <c r="W132" s="9">
        <v>708795</v>
      </c>
      <c r="X132" s="28" t="s">
        <v>692</v>
      </c>
      <c r="Y132" s="28">
        <v>614185</v>
      </c>
      <c r="Z132" s="10" t="s">
        <v>239</v>
      </c>
      <c r="AA132" s="9" t="s">
        <v>2587</v>
      </c>
    </row>
    <row r="133" spans="1:29" s="4" customFormat="1" ht="80.099999999999994" customHeight="1" x14ac:dyDescent="0.25">
      <c r="A133" s="86">
        <f t="shared" si="18"/>
        <v>129</v>
      </c>
      <c r="B133" s="9">
        <f t="shared" si="19"/>
        <v>4</v>
      </c>
      <c r="C133" s="9" t="s">
        <v>216</v>
      </c>
      <c r="D133" s="10" t="s">
        <v>689</v>
      </c>
      <c r="E133" s="9" t="s">
        <v>689</v>
      </c>
      <c r="F133" s="9" t="s">
        <v>694</v>
      </c>
      <c r="G133" s="9" t="s">
        <v>2597</v>
      </c>
      <c r="H133" s="9" t="s">
        <v>2606</v>
      </c>
      <c r="I133" s="9" t="s">
        <v>2572</v>
      </c>
      <c r="J133" s="28">
        <v>3165985485</v>
      </c>
      <c r="K133" s="9" t="s">
        <v>694</v>
      </c>
      <c r="L133" s="9">
        <v>31.204925100000001</v>
      </c>
      <c r="M133" s="9">
        <v>69.383691999999996</v>
      </c>
      <c r="N133" s="9">
        <v>17</v>
      </c>
      <c r="O133" s="28">
        <v>16</v>
      </c>
      <c r="P133" s="9">
        <v>818914</v>
      </c>
      <c r="Q133" s="28" t="s">
        <v>2569</v>
      </c>
      <c r="R133" s="28">
        <v>8</v>
      </c>
      <c r="S133" s="28">
        <v>76</v>
      </c>
      <c r="T133" s="28" t="s">
        <v>1580</v>
      </c>
      <c r="U133" s="28" t="s">
        <v>1581</v>
      </c>
      <c r="V133" s="28" t="s">
        <v>1275</v>
      </c>
      <c r="W133" s="9">
        <v>708795</v>
      </c>
      <c r="X133" s="28" t="s">
        <v>2584</v>
      </c>
      <c r="Y133" s="28">
        <v>614185</v>
      </c>
      <c r="Z133" s="10" t="s">
        <v>239</v>
      </c>
      <c r="AA133" s="9" t="s">
        <v>2565</v>
      </c>
    </row>
    <row r="134" spans="1:29" s="4" customFormat="1" ht="80.099999999999994" customHeight="1" x14ac:dyDescent="0.25">
      <c r="A134" s="86">
        <f t="shared" si="18"/>
        <v>130</v>
      </c>
      <c r="B134" s="9">
        <v>1</v>
      </c>
      <c r="C134" s="9" t="s">
        <v>109</v>
      </c>
      <c r="D134" s="10" t="s">
        <v>1583</v>
      </c>
      <c r="E134" s="9" t="s">
        <v>1583</v>
      </c>
      <c r="F134" s="9" t="s">
        <v>1584</v>
      </c>
      <c r="G134" s="9" t="s">
        <v>1585</v>
      </c>
      <c r="H134" s="28" t="s">
        <v>1586</v>
      </c>
      <c r="I134" s="9" t="s">
        <v>1587</v>
      </c>
      <c r="J134" s="9">
        <v>3254585586</v>
      </c>
      <c r="K134" s="9" t="s">
        <v>1584</v>
      </c>
      <c r="L134" s="9">
        <v>31.159310000000001</v>
      </c>
      <c r="M134" s="9">
        <v>69.522210000000001</v>
      </c>
      <c r="N134" s="9">
        <v>17</v>
      </c>
      <c r="O134" s="9">
        <v>16</v>
      </c>
      <c r="P134" s="9">
        <v>818917</v>
      </c>
      <c r="Q134" s="35" t="s">
        <v>1588</v>
      </c>
      <c r="R134" s="6">
        <v>10</v>
      </c>
      <c r="S134" s="6">
        <v>100</v>
      </c>
      <c r="T134" s="9" t="s">
        <v>1589</v>
      </c>
      <c r="U134" s="34">
        <v>43867</v>
      </c>
      <c r="V134" s="9" t="s">
        <v>1590</v>
      </c>
      <c r="W134" s="64">
        <v>739131</v>
      </c>
      <c r="X134" s="9" t="s">
        <v>1591</v>
      </c>
      <c r="Y134" s="64">
        <v>614187.75</v>
      </c>
      <c r="Z134" s="5" t="s">
        <v>107</v>
      </c>
      <c r="AA134" s="9" t="s">
        <v>1592</v>
      </c>
      <c r="AB134" s="31"/>
      <c r="AC134" s="31"/>
    </row>
    <row r="135" spans="1:29" s="4" customFormat="1" ht="80.099999999999994" customHeight="1" x14ac:dyDescent="0.25">
      <c r="A135" s="86">
        <f t="shared" si="18"/>
        <v>131</v>
      </c>
      <c r="B135" s="9">
        <f>B134+1</f>
        <v>2</v>
      </c>
      <c r="C135" s="9" t="s">
        <v>109</v>
      </c>
      <c r="D135" s="10" t="s">
        <v>1583</v>
      </c>
      <c r="E135" s="9" t="s">
        <v>1583</v>
      </c>
      <c r="F135" s="9" t="s">
        <v>1584</v>
      </c>
      <c r="G135" s="9" t="s">
        <v>1585</v>
      </c>
      <c r="H135" s="28" t="s">
        <v>569</v>
      </c>
      <c r="I135" s="9" t="s">
        <v>1593</v>
      </c>
      <c r="J135" s="9">
        <v>3435568994</v>
      </c>
      <c r="K135" s="9" t="s">
        <v>1584</v>
      </c>
      <c r="L135" s="9">
        <v>31.160299999999999</v>
      </c>
      <c r="M135" s="9">
        <v>69.527500000000003</v>
      </c>
      <c r="N135" s="9">
        <v>20</v>
      </c>
      <c r="O135" s="9">
        <v>18</v>
      </c>
      <c r="P135" s="9">
        <v>818917</v>
      </c>
      <c r="Q135" s="35" t="s">
        <v>1588</v>
      </c>
      <c r="R135" s="6">
        <v>10</v>
      </c>
      <c r="S135" s="6">
        <v>100</v>
      </c>
      <c r="T135" s="9" t="s">
        <v>1589</v>
      </c>
      <c r="U135" s="34">
        <v>43867</v>
      </c>
      <c r="V135" s="9" t="s">
        <v>1590</v>
      </c>
      <c r="W135" s="64">
        <v>718907</v>
      </c>
      <c r="X135" s="9" t="s">
        <v>1591</v>
      </c>
      <c r="Y135" s="64">
        <v>614187.75</v>
      </c>
      <c r="Z135" s="5" t="s">
        <v>107</v>
      </c>
      <c r="AA135" s="9" t="s">
        <v>1592</v>
      </c>
      <c r="AB135" s="31"/>
      <c r="AC135" s="31"/>
    </row>
    <row r="136" spans="1:29" s="4" customFormat="1" ht="80.099999999999994" customHeight="1" x14ac:dyDescent="0.25">
      <c r="A136" s="86">
        <f t="shared" ref="A136:B139" si="20">A135+1</f>
        <v>132</v>
      </c>
      <c r="B136" s="9">
        <f t="shared" si="20"/>
        <v>3</v>
      </c>
      <c r="C136" s="9" t="s">
        <v>109</v>
      </c>
      <c r="D136" s="10" t="s">
        <v>1583</v>
      </c>
      <c r="E136" s="9" t="s">
        <v>1583</v>
      </c>
      <c r="F136" s="9" t="s">
        <v>1584</v>
      </c>
      <c r="G136" s="9" t="s">
        <v>1585</v>
      </c>
      <c r="H136" s="28" t="s">
        <v>1594</v>
      </c>
      <c r="I136" s="9" t="s">
        <v>1595</v>
      </c>
      <c r="J136" s="9">
        <v>3032234889</v>
      </c>
      <c r="K136" s="9" t="s">
        <v>1584</v>
      </c>
      <c r="L136" s="9">
        <v>31.160710000000002</v>
      </c>
      <c r="M136" s="9">
        <v>69.518500000000003</v>
      </c>
      <c r="N136" s="9">
        <v>19</v>
      </c>
      <c r="O136" s="9">
        <v>18</v>
      </c>
      <c r="P136" s="9">
        <v>818917</v>
      </c>
      <c r="Q136" s="35" t="s">
        <v>1588</v>
      </c>
      <c r="R136" s="6">
        <v>10</v>
      </c>
      <c r="S136" s="6">
        <v>100</v>
      </c>
      <c r="T136" s="9" t="s">
        <v>1589</v>
      </c>
      <c r="U136" s="34">
        <v>43867</v>
      </c>
      <c r="V136" s="9" t="s">
        <v>1590</v>
      </c>
      <c r="W136" s="64">
        <v>759355</v>
      </c>
      <c r="X136" s="9" t="s">
        <v>1591</v>
      </c>
      <c r="Y136" s="64">
        <v>614187.75</v>
      </c>
      <c r="Z136" s="5" t="s">
        <v>107</v>
      </c>
      <c r="AA136" s="9" t="s">
        <v>1592</v>
      </c>
      <c r="AB136" s="31"/>
      <c r="AC136" s="31"/>
    </row>
    <row r="137" spans="1:29" s="4" customFormat="1" ht="80.099999999999994" customHeight="1" x14ac:dyDescent="0.25">
      <c r="A137" s="86">
        <f t="shared" si="20"/>
        <v>133</v>
      </c>
      <c r="B137" s="9">
        <f t="shared" si="20"/>
        <v>4</v>
      </c>
      <c r="C137" s="9" t="s">
        <v>109</v>
      </c>
      <c r="D137" s="10" t="s">
        <v>1583</v>
      </c>
      <c r="E137" s="9" t="s">
        <v>1583</v>
      </c>
      <c r="F137" s="9" t="s">
        <v>1584</v>
      </c>
      <c r="G137" s="9" t="s">
        <v>1585</v>
      </c>
      <c r="H137" s="28" t="s">
        <v>1596</v>
      </c>
      <c r="I137" s="9" t="s">
        <v>1597</v>
      </c>
      <c r="J137" s="9">
        <v>3085492227</v>
      </c>
      <c r="K137" s="9" t="s">
        <v>1584</v>
      </c>
      <c r="L137" s="9">
        <v>31.157019999999999</v>
      </c>
      <c r="M137" s="9">
        <v>69.515100000000004</v>
      </c>
      <c r="N137" s="9">
        <v>18</v>
      </c>
      <c r="O137" s="9">
        <v>16</v>
      </c>
      <c r="P137" s="9">
        <v>818917</v>
      </c>
      <c r="Q137" s="35" t="s">
        <v>1588</v>
      </c>
      <c r="R137" s="6">
        <v>10</v>
      </c>
      <c r="S137" s="6">
        <v>100</v>
      </c>
      <c r="T137" s="9" t="s">
        <v>1589</v>
      </c>
      <c r="U137" s="34">
        <v>43867</v>
      </c>
      <c r="V137" s="9" t="s">
        <v>1590</v>
      </c>
      <c r="W137" s="64">
        <v>739131</v>
      </c>
      <c r="X137" s="9" t="s">
        <v>1591</v>
      </c>
      <c r="Y137" s="64">
        <v>614187.75</v>
      </c>
      <c r="Z137" s="5" t="s">
        <v>107</v>
      </c>
      <c r="AA137" s="9" t="s">
        <v>1592</v>
      </c>
      <c r="AB137" s="31"/>
      <c r="AC137" s="31"/>
    </row>
    <row r="138" spans="1:29" s="4" customFormat="1" ht="80.099999999999994" customHeight="1" x14ac:dyDescent="0.25">
      <c r="A138" s="86">
        <f t="shared" si="20"/>
        <v>134</v>
      </c>
      <c r="B138" s="9">
        <f t="shared" si="20"/>
        <v>5</v>
      </c>
      <c r="C138" s="9" t="s">
        <v>109</v>
      </c>
      <c r="D138" s="10" t="s">
        <v>1583</v>
      </c>
      <c r="E138" s="9" t="s">
        <v>1583</v>
      </c>
      <c r="F138" s="9" t="s">
        <v>1598</v>
      </c>
      <c r="G138" s="9" t="s">
        <v>1599</v>
      </c>
      <c r="H138" s="28" t="s">
        <v>1600</v>
      </c>
      <c r="I138" s="9" t="s">
        <v>1601</v>
      </c>
      <c r="J138" s="9">
        <v>3456612557</v>
      </c>
      <c r="K138" s="9" t="s">
        <v>1598</v>
      </c>
      <c r="L138" s="9">
        <v>31.16872</v>
      </c>
      <c r="M138" s="9">
        <v>69.54522</v>
      </c>
      <c r="N138" s="9">
        <v>15</v>
      </c>
      <c r="O138" s="9">
        <v>12</v>
      </c>
      <c r="P138" s="9">
        <v>818917</v>
      </c>
      <c r="Q138" s="35" t="s">
        <v>1588</v>
      </c>
      <c r="R138" s="6">
        <v>10</v>
      </c>
      <c r="S138" s="6">
        <v>100</v>
      </c>
      <c r="T138" s="9" t="s">
        <v>1589</v>
      </c>
      <c r="U138" s="34">
        <v>43867</v>
      </c>
      <c r="V138" s="9" t="s">
        <v>1590</v>
      </c>
      <c r="W138" s="64">
        <v>729019</v>
      </c>
      <c r="X138" s="9" t="s">
        <v>1591</v>
      </c>
      <c r="Y138" s="64">
        <v>614187.75</v>
      </c>
      <c r="Z138" s="5" t="s">
        <v>107</v>
      </c>
      <c r="AA138" s="9" t="s">
        <v>1592</v>
      </c>
      <c r="AB138" s="31"/>
      <c r="AC138" s="31"/>
    </row>
    <row r="139" spans="1:29" s="4" customFormat="1" ht="80.099999999999994" customHeight="1" x14ac:dyDescent="0.25">
      <c r="A139" s="86">
        <f t="shared" si="20"/>
        <v>135</v>
      </c>
      <c r="B139" s="9">
        <f t="shared" si="20"/>
        <v>6</v>
      </c>
      <c r="C139" s="9" t="s">
        <v>109</v>
      </c>
      <c r="D139" s="10" t="s">
        <v>1583</v>
      </c>
      <c r="E139" s="9" t="s">
        <v>1583</v>
      </c>
      <c r="F139" s="9" t="s">
        <v>1602</v>
      </c>
      <c r="G139" s="9" t="s">
        <v>1603</v>
      </c>
      <c r="H139" s="28" t="s">
        <v>1604</v>
      </c>
      <c r="I139" s="9" t="s">
        <v>1605</v>
      </c>
      <c r="J139" s="9">
        <v>3469978551</v>
      </c>
      <c r="K139" s="9" t="s">
        <v>1602</v>
      </c>
      <c r="L139" s="9">
        <v>31.159368000000001</v>
      </c>
      <c r="M139" s="9">
        <v>69.210746</v>
      </c>
      <c r="N139" s="9">
        <v>16</v>
      </c>
      <c r="O139" s="9">
        <v>10</v>
      </c>
      <c r="P139" s="9">
        <v>818917</v>
      </c>
      <c r="Q139" s="35" t="s">
        <v>1588</v>
      </c>
      <c r="R139" s="6">
        <v>10</v>
      </c>
      <c r="S139" s="6">
        <v>100</v>
      </c>
      <c r="T139" s="9" t="s">
        <v>1589</v>
      </c>
      <c r="U139" s="34">
        <v>43867</v>
      </c>
      <c r="V139" s="9" t="s">
        <v>1590</v>
      </c>
      <c r="W139" s="64">
        <v>729019</v>
      </c>
      <c r="X139" s="9" t="s">
        <v>1591</v>
      </c>
      <c r="Y139" s="64">
        <v>614187.75</v>
      </c>
      <c r="Z139" s="5" t="s">
        <v>107</v>
      </c>
      <c r="AA139" s="9" t="s">
        <v>1592</v>
      </c>
      <c r="AB139" s="31"/>
      <c r="AC139" s="31"/>
    </row>
    <row r="140" spans="1:29" s="4" customFormat="1" ht="80.099999999999994" customHeight="1" x14ac:dyDescent="0.25">
      <c r="A140" s="86">
        <f>A139+1</f>
        <v>136</v>
      </c>
      <c r="B140" s="9">
        <v>1</v>
      </c>
      <c r="C140" s="9" t="s">
        <v>103</v>
      </c>
      <c r="D140" s="10" t="s">
        <v>1583</v>
      </c>
      <c r="E140" s="9" t="s">
        <v>1583</v>
      </c>
      <c r="F140" s="9" t="s">
        <v>2440</v>
      </c>
      <c r="G140" s="9" t="s">
        <v>1585</v>
      </c>
      <c r="H140" s="9" t="s">
        <v>1606</v>
      </c>
      <c r="I140" s="9" t="s">
        <v>1607</v>
      </c>
      <c r="J140" s="28">
        <v>3375485966</v>
      </c>
      <c r="K140" s="9" t="s">
        <v>2440</v>
      </c>
      <c r="L140" s="9">
        <v>31.1040536</v>
      </c>
      <c r="M140" s="9">
        <v>69.243504000000001</v>
      </c>
      <c r="N140" s="9">
        <v>15</v>
      </c>
      <c r="O140" s="28">
        <v>12</v>
      </c>
      <c r="P140" s="9">
        <v>818900</v>
      </c>
      <c r="Q140" s="28" t="s">
        <v>1579</v>
      </c>
      <c r="R140" s="6">
        <v>10</v>
      </c>
      <c r="S140" s="6">
        <v>100</v>
      </c>
      <c r="T140" s="9" t="s">
        <v>1608</v>
      </c>
      <c r="U140" s="34">
        <v>44233</v>
      </c>
      <c r="V140" s="28" t="s">
        <v>1275</v>
      </c>
      <c r="W140" s="64">
        <v>739131</v>
      </c>
      <c r="X140" s="28" t="s">
        <v>1609</v>
      </c>
      <c r="Y140" s="28">
        <v>614175</v>
      </c>
      <c r="Z140" s="5" t="s">
        <v>107</v>
      </c>
      <c r="AA140" s="9" t="s">
        <v>1610</v>
      </c>
      <c r="AB140" s="31"/>
      <c r="AC140" s="31"/>
    </row>
    <row r="141" spans="1:29" s="4" customFormat="1" ht="80.099999999999994" customHeight="1" x14ac:dyDescent="0.25">
      <c r="A141" s="86">
        <f>A140+1</f>
        <v>137</v>
      </c>
      <c r="B141" s="9">
        <v>1</v>
      </c>
      <c r="C141" s="9" t="s">
        <v>109</v>
      </c>
      <c r="D141" s="10" t="s">
        <v>607</v>
      </c>
      <c r="E141" s="9" t="s">
        <v>607</v>
      </c>
      <c r="F141" s="9" t="s">
        <v>2458</v>
      </c>
      <c r="G141" s="9" t="s">
        <v>1611</v>
      </c>
      <c r="H141" s="9" t="s">
        <v>623</v>
      </c>
      <c r="I141" s="28" t="s">
        <v>624</v>
      </c>
      <c r="J141" s="9">
        <v>3318008886</v>
      </c>
      <c r="K141" s="9" t="s">
        <v>2458</v>
      </c>
      <c r="L141" s="9">
        <v>30.149370000000001</v>
      </c>
      <c r="M141" s="9">
        <v>69.31456</v>
      </c>
      <c r="N141" s="9">
        <v>24</v>
      </c>
      <c r="O141" s="28">
        <v>19</v>
      </c>
      <c r="P141" s="28">
        <v>818914</v>
      </c>
      <c r="Q141" s="34">
        <v>44140</v>
      </c>
      <c r="R141" s="9">
        <v>10</v>
      </c>
      <c r="S141" s="9">
        <v>95</v>
      </c>
      <c r="T141" s="34">
        <v>43682</v>
      </c>
      <c r="U141" s="34">
        <v>45144</v>
      </c>
      <c r="V141" s="28" t="s">
        <v>933</v>
      </c>
      <c r="W141" s="9">
        <v>809914</v>
      </c>
      <c r="X141" s="28" t="s">
        <v>1612</v>
      </c>
      <c r="Y141" s="28">
        <v>614186</v>
      </c>
      <c r="Z141" s="5" t="s">
        <v>107</v>
      </c>
      <c r="AA141" s="9" t="s">
        <v>2465</v>
      </c>
      <c r="AB141" s="31"/>
      <c r="AC141" s="31"/>
    </row>
    <row r="142" spans="1:29" s="4" customFormat="1" ht="80.099999999999994" customHeight="1" x14ac:dyDescent="0.25">
      <c r="A142" s="86">
        <f>A141+1</f>
        <v>138</v>
      </c>
      <c r="B142" s="9">
        <v>2</v>
      </c>
      <c r="C142" s="9" t="s">
        <v>109</v>
      </c>
      <c r="D142" s="10" t="s">
        <v>607</v>
      </c>
      <c r="E142" s="9" t="s">
        <v>607</v>
      </c>
      <c r="F142" s="9" t="s">
        <v>635</v>
      </c>
      <c r="G142" s="9" t="s">
        <v>1611</v>
      </c>
      <c r="H142" s="9" t="s">
        <v>2457</v>
      </c>
      <c r="I142" s="9" t="s">
        <v>680</v>
      </c>
      <c r="J142" s="9">
        <v>3353868566</v>
      </c>
      <c r="K142" s="9" t="s">
        <v>635</v>
      </c>
      <c r="L142" s="9">
        <v>30.16572</v>
      </c>
      <c r="M142" s="9">
        <v>68.895570000000006</v>
      </c>
      <c r="N142" s="9">
        <v>28</v>
      </c>
      <c r="O142" s="28">
        <v>22</v>
      </c>
      <c r="P142" s="28">
        <v>818914</v>
      </c>
      <c r="Q142" s="34">
        <v>44140</v>
      </c>
      <c r="R142" s="6">
        <v>8.5</v>
      </c>
      <c r="S142" s="6">
        <v>85</v>
      </c>
      <c r="T142" s="34">
        <v>43682</v>
      </c>
      <c r="U142" s="34">
        <v>45144</v>
      </c>
      <c r="V142" s="28" t="s">
        <v>933</v>
      </c>
      <c r="W142" s="9">
        <v>812104</v>
      </c>
      <c r="X142" s="28" t="s">
        <v>1612</v>
      </c>
      <c r="Y142" s="28">
        <v>614186</v>
      </c>
      <c r="Z142" s="5" t="s">
        <v>107</v>
      </c>
      <c r="AA142" s="9" t="s">
        <v>2465</v>
      </c>
      <c r="AB142" s="31"/>
      <c r="AC142" s="31"/>
    </row>
    <row r="143" spans="1:29" s="4" customFormat="1" ht="80.099999999999994" customHeight="1" x14ac:dyDescent="0.25">
      <c r="A143" s="86">
        <f>A142+1</f>
        <v>139</v>
      </c>
      <c r="B143" s="9">
        <v>1</v>
      </c>
      <c r="C143" s="9" t="s">
        <v>103</v>
      </c>
      <c r="D143" s="10" t="s">
        <v>607</v>
      </c>
      <c r="E143" s="9" t="s">
        <v>607</v>
      </c>
      <c r="F143" s="9" t="s">
        <v>2463</v>
      </c>
      <c r="G143" s="9" t="s">
        <v>2463</v>
      </c>
      <c r="H143" s="28" t="s">
        <v>1614</v>
      </c>
      <c r="I143" s="9" t="s">
        <v>1615</v>
      </c>
      <c r="J143" s="9">
        <v>3352456331</v>
      </c>
      <c r="K143" s="9" t="s">
        <v>2463</v>
      </c>
      <c r="L143" s="9">
        <v>30.213539999999998</v>
      </c>
      <c r="M143" s="9">
        <v>69.103560000000002</v>
      </c>
      <c r="N143" s="9">
        <v>20</v>
      </c>
      <c r="O143" s="28">
        <v>18</v>
      </c>
      <c r="P143" s="9">
        <v>818917</v>
      </c>
      <c r="Q143" s="28" t="s">
        <v>1579</v>
      </c>
      <c r="R143" s="28">
        <v>10</v>
      </c>
      <c r="S143" s="28">
        <v>100</v>
      </c>
      <c r="T143" s="28" t="s">
        <v>1616</v>
      </c>
      <c r="U143" s="28" t="s">
        <v>1617</v>
      </c>
      <c r="V143" s="28" t="s">
        <v>1275</v>
      </c>
      <c r="W143" s="9">
        <v>809914</v>
      </c>
      <c r="X143" s="28" t="s">
        <v>1618</v>
      </c>
      <c r="Y143" s="64">
        <v>614187.75</v>
      </c>
      <c r="Z143" s="5" t="s">
        <v>107</v>
      </c>
      <c r="AA143" s="9" t="s">
        <v>2465</v>
      </c>
      <c r="AB143" s="31"/>
      <c r="AC143" s="31"/>
    </row>
    <row r="144" spans="1:29" s="4" customFormat="1" ht="80.099999999999994" customHeight="1" x14ac:dyDescent="0.25">
      <c r="A144" s="86">
        <f>A143+1</f>
        <v>140</v>
      </c>
      <c r="B144" s="9">
        <v>1</v>
      </c>
      <c r="C144" s="9" t="s">
        <v>216</v>
      </c>
      <c r="D144" s="10" t="s">
        <v>607</v>
      </c>
      <c r="E144" s="9" t="s">
        <v>607</v>
      </c>
      <c r="F144" s="9" t="s">
        <v>2556</v>
      </c>
      <c r="G144" s="9" t="s">
        <v>2556</v>
      </c>
      <c r="H144" s="28" t="s">
        <v>1619</v>
      </c>
      <c r="I144" s="9" t="s">
        <v>1620</v>
      </c>
      <c r="J144" s="9">
        <v>3348181410</v>
      </c>
      <c r="K144" s="9" t="s">
        <v>2556</v>
      </c>
      <c r="L144" s="9">
        <v>30.29496</v>
      </c>
      <c r="M144" s="9">
        <v>69.190438999999998</v>
      </c>
      <c r="N144" s="9">
        <v>20</v>
      </c>
      <c r="O144" s="28">
        <v>16</v>
      </c>
      <c r="P144" s="9">
        <v>818917</v>
      </c>
      <c r="Q144" s="28" t="s">
        <v>1468</v>
      </c>
      <c r="R144" s="28">
        <v>10</v>
      </c>
      <c r="S144" s="28">
        <v>100</v>
      </c>
      <c r="T144" s="28" t="s">
        <v>1621</v>
      </c>
      <c r="U144" s="34">
        <v>44896</v>
      </c>
      <c r="V144" s="28" t="s">
        <v>1286</v>
      </c>
      <c r="W144" s="9">
        <v>809914</v>
      </c>
      <c r="X144" s="28" t="s">
        <v>1622</v>
      </c>
      <c r="Y144" s="64">
        <v>614187.75</v>
      </c>
      <c r="Z144" s="5" t="s">
        <v>107</v>
      </c>
      <c r="AA144" s="9" t="s">
        <v>2465</v>
      </c>
      <c r="AB144" s="31"/>
      <c r="AC144" s="31"/>
    </row>
    <row r="145" spans="1:29" s="4" customFormat="1" ht="80.099999999999994" customHeight="1" x14ac:dyDescent="0.25">
      <c r="A145" s="86">
        <f t="shared" ref="A145:B147" si="21">A144+1</f>
        <v>141</v>
      </c>
      <c r="B145" s="9">
        <f>B144+1</f>
        <v>2</v>
      </c>
      <c r="C145" s="9" t="s">
        <v>216</v>
      </c>
      <c r="D145" s="10" t="s">
        <v>607</v>
      </c>
      <c r="E145" s="9" t="s">
        <v>607</v>
      </c>
      <c r="F145" s="9" t="s">
        <v>635</v>
      </c>
      <c r="G145" s="9" t="s">
        <v>1611</v>
      </c>
      <c r="H145" s="28" t="s">
        <v>1623</v>
      </c>
      <c r="I145" s="9" t="s">
        <v>1624</v>
      </c>
      <c r="J145" s="9">
        <v>3343380859</v>
      </c>
      <c r="K145" s="9" t="s">
        <v>635</v>
      </c>
      <c r="L145" s="9">
        <v>30.162002999999999</v>
      </c>
      <c r="M145" s="9">
        <v>68.893562000000003</v>
      </c>
      <c r="N145" s="9">
        <v>20</v>
      </c>
      <c r="O145" s="28">
        <v>18</v>
      </c>
      <c r="P145" s="9">
        <v>818917</v>
      </c>
      <c r="Q145" s="28" t="s">
        <v>1468</v>
      </c>
      <c r="R145" s="28">
        <v>10</v>
      </c>
      <c r="S145" s="28">
        <v>100</v>
      </c>
      <c r="T145" s="28" t="s">
        <v>1621</v>
      </c>
      <c r="U145" s="34">
        <v>44896</v>
      </c>
      <c r="V145" s="28" t="s">
        <v>1286</v>
      </c>
      <c r="W145" s="9">
        <v>818914</v>
      </c>
      <c r="X145" s="28" t="s">
        <v>1622</v>
      </c>
      <c r="Y145" s="64">
        <v>614187.75</v>
      </c>
      <c r="Z145" s="5" t="s">
        <v>107</v>
      </c>
      <c r="AA145" s="9" t="s">
        <v>2465</v>
      </c>
      <c r="AB145" s="31"/>
      <c r="AC145" s="31"/>
    </row>
    <row r="146" spans="1:29" s="4" customFormat="1" ht="80.099999999999994" customHeight="1" x14ac:dyDescent="0.25">
      <c r="A146" s="86">
        <f t="shared" si="21"/>
        <v>142</v>
      </c>
      <c r="B146" s="9">
        <f t="shared" si="21"/>
        <v>3</v>
      </c>
      <c r="C146" s="6" t="s">
        <v>216</v>
      </c>
      <c r="D146" s="10" t="s">
        <v>607</v>
      </c>
      <c r="E146" s="9" t="s">
        <v>607</v>
      </c>
      <c r="F146" s="6" t="s">
        <v>1625</v>
      </c>
      <c r="G146" s="6" t="s">
        <v>1625</v>
      </c>
      <c r="H146" s="14" t="s">
        <v>569</v>
      </c>
      <c r="I146" s="6" t="s">
        <v>1626</v>
      </c>
      <c r="J146" s="6">
        <v>3363635041</v>
      </c>
      <c r="K146" s="6" t="s">
        <v>1625</v>
      </c>
      <c r="L146" s="14">
        <v>30.297149000000001</v>
      </c>
      <c r="M146" s="14">
        <v>69.194569000000001</v>
      </c>
      <c r="N146" s="6">
        <v>18</v>
      </c>
      <c r="O146" s="14">
        <v>16</v>
      </c>
      <c r="P146" s="9">
        <v>818917</v>
      </c>
      <c r="Q146" s="28" t="s">
        <v>1468</v>
      </c>
      <c r="R146" s="6">
        <v>10</v>
      </c>
      <c r="S146" s="6">
        <v>100</v>
      </c>
      <c r="T146" s="14" t="s">
        <v>608</v>
      </c>
      <c r="U146" s="12" t="s">
        <v>608</v>
      </c>
      <c r="V146" s="12" t="s">
        <v>608</v>
      </c>
      <c r="W146" s="9">
        <v>809914</v>
      </c>
      <c r="X146" s="14" t="s">
        <v>608</v>
      </c>
      <c r="Y146" s="64">
        <v>614187.75</v>
      </c>
      <c r="Z146" s="5" t="s">
        <v>107</v>
      </c>
      <c r="AA146" s="9" t="s">
        <v>2465</v>
      </c>
      <c r="AB146" s="31"/>
      <c r="AC146" s="31"/>
    </row>
    <row r="147" spans="1:29" s="4" customFormat="1" ht="80.099999999999994" customHeight="1" x14ac:dyDescent="0.25">
      <c r="A147" s="86">
        <f t="shared" si="21"/>
        <v>143</v>
      </c>
      <c r="B147" s="9">
        <f t="shared" si="21"/>
        <v>4</v>
      </c>
      <c r="C147" s="14" t="s">
        <v>216</v>
      </c>
      <c r="D147" s="10" t="s">
        <v>607</v>
      </c>
      <c r="E147" s="9" t="s">
        <v>607</v>
      </c>
      <c r="F147" s="14" t="s">
        <v>678</v>
      </c>
      <c r="G147" s="9" t="s">
        <v>1611</v>
      </c>
      <c r="H147" s="28" t="s">
        <v>1628</v>
      </c>
      <c r="I147" s="9" t="s">
        <v>1629</v>
      </c>
      <c r="J147" s="9">
        <v>3333264050</v>
      </c>
      <c r="K147" s="14" t="s">
        <v>678</v>
      </c>
      <c r="L147" s="28">
        <v>30.160713000000001</v>
      </c>
      <c r="M147" s="28">
        <v>68.892464000000004</v>
      </c>
      <c r="N147" s="28">
        <v>17</v>
      </c>
      <c r="O147" s="28">
        <v>15</v>
      </c>
      <c r="P147" s="9">
        <v>818917</v>
      </c>
      <c r="Q147" s="28" t="s">
        <v>1468</v>
      </c>
      <c r="R147" s="28">
        <v>10</v>
      </c>
      <c r="S147" s="28">
        <v>100</v>
      </c>
      <c r="T147" s="35" t="s">
        <v>1630</v>
      </c>
      <c r="U147" s="34" t="s">
        <v>1631</v>
      </c>
      <c r="V147" s="9" t="s">
        <v>1632</v>
      </c>
      <c r="W147" s="9">
        <v>818914</v>
      </c>
      <c r="X147" s="35" t="s">
        <v>1633</v>
      </c>
      <c r="Y147" s="64">
        <v>614187.75</v>
      </c>
      <c r="Z147" s="5" t="s">
        <v>107</v>
      </c>
      <c r="AA147" s="9" t="s">
        <v>2465</v>
      </c>
      <c r="AB147" s="31"/>
      <c r="AC147" s="31"/>
    </row>
    <row r="148" spans="1:29" s="4" customFormat="1" ht="80.099999999999994" customHeight="1" x14ac:dyDescent="0.25">
      <c r="A148" s="28">
        <f>A147+1</f>
        <v>144</v>
      </c>
      <c r="B148" s="9">
        <v>1</v>
      </c>
      <c r="C148" s="14" t="s">
        <v>3878</v>
      </c>
      <c r="D148" s="10" t="s">
        <v>4849</v>
      </c>
      <c r="E148" s="9" t="s">
        <v>4850</v>
      </c>
      <c r="F148" s="9" t="s">
        <v>4962</v>
      </c>
      <c r="G148" s="9" t="s">
        <v>4852</v>
      </c>
      <c r="H148" s="28" t="s">
        <v>4963</v>
      </c>
      <c r="I148" s="9" t="s">
        <v>4964</v>
      </c>
      <c r="J148" s="9" t="s">
        <v>4965</v>
      </c>
      <c r="K148" s="9" t="s">
        <v>4962</v>
      </c>
      <c r="L148" s="9">
        <v>28.677074000000001</v>
      </c>
      <c r="M148" s="9">
        <v>69.280230000000003</v>
      </c>
      <c r="N148" s="9">
        <v>24</v>
      </c>
      <c r="O148" s="9">
        <v>20</v>
      </c>
      <c r="P148" s="9">
        <v>818914</v>
      </c>
      <c r="Q148" s="35">
        <v>44420</v>
      </c>
      <c r="R148" s="28">
        <v>10</v>
      </c>
      <c r="S148" s="28">
        <v>94.5</v>
      </c>
      <c r="T148" s="35">
        <v>44480</v>
      </c>
      <c r="U148" s="9" t="s">
        <v>4856</v>
      </c>
      <c r="V148" s="9" t="s">
        <v>1286</v>
      </c>
      <c r="W148" s="64">
        <v>815880</v>
      </c>
      <c r="X148" s="9" t="s">
        <v>1286</v>
      </c>
      <c r="Y148" s="9">
        <v>614185</v>
      </c>
      <c r="Z148" s="5" t="s">
        <v>107</v>
      </c>
      <c r="AA148" s="10" t="s">
        <v>4857</v>
      </c>
    </row>
    <row r="149" spans="1:29" s="4" customFormat="1" ht="80.099999999999994" customHeight="1" x14ac:dyDescent="0.25">
      <c r="A149" s="28">
        <f t="shared" ref="A149:A166" si="22">A148+1</f>
        <v>145</v>
      </c>
      <c r="B149" s="9">
        <v>2</v>
      </c>
      <c r="C149" s="14" t="s">
        <v>3878</v>
      </c>
      <c r="D149" s="10" t="s">
        <v>4849</v>
      </c>
      <c r="E149" s="9" t="s">
        <v>4850</v>
      </c>
      <c r="F149" s="9" t="s">
        <v>4874</v>
      </c>
      <c r="G149" s="9" t="s">
        <v>4852</v>
      </c>
      <c r="H149" s="9" t="s">
        <v>4966</v>
      </c>
      <c r="I149" s="9" t="s">
        <v>4967</v>
      </c>
      <c r="J149" s="9" t="s">
        <v>4968</v>
      </c>
      <c r="K149" s="9" t="s">
        <v>4874</v>
      </c>
      <c r="L149" s="9">
        <v>28.733900999999999</v>
      </c>
      <c r="M149" s="9">
        <v>69.284566999999996</v>
      </c>
      <c r="N149" s="9">
        <v>24</v>
      </c>
      <c r="O149" s="9">
        <v>18</v>
      </c>
      <c r="P149" s="9">
        <v>818914</v>
      </c>
      <c r="Q149" s="35">
        <v>44420</v>
      </c>
      <c r="R149" s="28">
        <v>10</v>
      </c>
      <c r="S149" s="28">
        <v>94.3</v>
      </c>
      <c r="T149" s="35">
        <v>44480</v>
      </c>
      <c r="U149" s="9" t="s">
        <v>4856</v>
      </c>
      <c r="V149" s="9" t="s">
        <v>1286</v>
      </c>
      <c r="W149" s="64">
        <v>814869</v>
      </c>
      <c r="X149" s="9" t="s">
        <v>1286</v>
      </c>
      <c r="Y149" s="9">
        <v>614185</v>
      </c>
      <c r="Z149" s="5" t="s">
        <v>107</v>
      </c>
      <c r="AA149" s="10" t="s">
        <v>4857</v>
      </c>
    </row>
    <row r="150" spans="1:29" s="4" customFormat="1" ht="80.099999999999994" customHeight="1" x14ac:dyDescent="0.25">
      <c r="A150" s="28">
        <f t="shared" si="22"/>
        <v>146</v>
      </c>
      <c r="B150" s="9">
        <v>3</v>
      </c>
      <c r="C150" s="14" t="s">
        <v>3878</v>
      </c>
      <c r="D150" s="10" t="s">
        <v>4849</v>
      </c>
      <c r="E150" s="9" t="s">
        <v>4850</v>
      </c>
      <c r="F150" s="9" t="s">
        <v>4852</v>
      </c>
      <c r="G150" s="9" t="s">
        <v>4852</v>
      </c>
      <c r="H150" s="9" t="s">
        <v>1430</v>
      </c>
      <c r="I150" s="9" t="s">
        <v>4969</v>
      </c>
      <c r="J150" s="9" t="s">
        <v>4970</v>
      </c>
      <c r="K150" s="9" t="s">
        <v>4852</v>
      </c>
      <c r="L150" s="9">
        <v>28.72419</v>
      </c>
      <c r="M150" s="9">
        <v>69.209710999999999</v>
      </c>
      <c r="N150" s="9">
        <v>22</v>
      </c>
      <c r="O150" s="9">
        <v>17</v>
      </c>
      <c r="P150" s="9">
        <v>818914</v>
      </c>
      <c r="Q150" s="35">
        <v>44420</v>
      </c>
      <c r="R150" s="28">
        <v>10</v>
      </c>
      <c r="S150" s="28">
        <v>94.7</v>
      </c>
      <c r="T150" s="35">
        <v>44480</v>
      </c>
      <c r="U150" s="9" t="s">
        <v>4856</v>
      </c>
      <c r="V150" s="9" t="s">
        <v>1286</v>
      </c>
      <c r="W150" s="64">
        <v>816892</v>
      </c>
      <c r="X150" s="9" t="s">
        <v>1286</v>
      </c>
      <c r="Y150" s="9">
        <v>614185</v>
      </c>
      <c r="Z150" s="5" t="s">
        <v>107</v>
      </c>
      <c r="AA150" s="10" t="s">
        <v>4857</v>
      </c>
    </row>
    <row r="151" spans="1:29" s="4" customFormat="1" ht="80.099999999999994" customHeight="1" x14ac:dyDescent="0.25">
      <c r="A151" s="28">
        <f t="shared" si="22"/>
        <v>147</v>
      </c>
      <c r="B151" s="9">
        <v>4</v>
      </c>
      <c r="C151" s="14" t="s">
        <v>3878</v>
      </c>
      <c r="D151" s="10" t="s">
        <v>4849</v>
      </c>
      <c r="E151" s="9" t="s">
        <v>4850</v>
      </c>
      <c r="F151" s="9" t="s">
        <v>4852</v>
      </c>
      <c r="G151" s="9" t="s">
        <v>4852</v>
      </c>
      <c r="H151" s="9" t="s">
        <v>2425</v>
      </c>
      <c r="I151" s="9" t="s">
        <v>4971</v>
      </c>
      <c r="J151" s="9" t="s">
        <v>4972</v>
      </c>
      <c r="K151" s="9" t="s">
        <v>4852</v>
      </c>
      <c r="L151" s="9">
        <v>28.740649999999999</v>
      </c>
      <c r="M151" s="9">
        <v>69.263525000000001</v>
      </c>
      <c r="N151" s="9">
        <v>19</v>
      </c>
      <c r="O151" s="9">
        <v>16</v>
      </c>
      <c r="P151" s="9">
        <v>818914</v>
      </c>
      <c r="Q151" s="35">
        <v>44420</v>
      </c>
      <c r="R151" s="28">
        <v>10</v>
      </c>
      <c r="S151" s="28">
        <v>94.7</v>
      </c>
      <c r="T151" s="35">
        <v>44480</v>
      </c>
      <c r="U151" s="9" t="s">
        <v>4856</v>
      </c>
      <c r="V151" s="9" t="s">
        <v>1286</v>
      </c>
      <c r="W151" s="64">
        <v>817903</v>
      </c>
      <c r="X151" s="9" t="s">
        <v>1286</v>
      </c>
      <c r="Y151" s="9">
        <v>614185</v>
      </c>
      <c r="Z151" s="5" t="s">
        <v>107</v>
      </c>
      <c r="AA151" s="10" t="s">
        <v>4857</v>
      </c>
    </row>
    <row r="152" spans="1:29" s="4" customFormat="1" ht="80.099999999999994" customHeight="1" x14ac:dyDescent="0.25">
      <c r="A152" s="28">
        <f t="shared" si="22"/>
        <v>148</v>
      </c>
      <c r="B152" s="9">
        <v>5</v>
      </c>
      <c r="C152" s="14" t="s">
        <v>3878</v>
      </c>
      <c r="D152" s="10" t="s">
        <v>4849</v>
      </c>
      <c r="E152" s="9" t="s">
        <v>4850</v>
      </c>
      <c r="F152" s="9" t="s">
        <v>4973</v>
      </c>
      <c r="G152" s="9" t="s">
        <v>4852</v>
      </c>
      <c r="H152" s="9" t="s">
        <v>4974</v>
      </c>
      <c r="I152" s="9" t="s">
        <v>4975</v>
      </c>
      <c r="J152" s="9" t="s">
        <v>4976</v>
      </c>
      <c r="K152" s="9" t="s">
        <v>4973</v>
      </c>
      <c r="L152" s="9">
        <v>28.747031</v>
      </c>
      <c r="M152" s="9">
        <v>69.198355000000006</v>
      </c>
      <c r="N152" s="9">
        <v>25</v>
      </c>
      <c r="O152" s="9">
        <v>21</v>
      </c>
      <c r="P152" s="9">
        <v>818914</v>
      </c>
      <c r="Q152" s="35">
        <v>44420</v>
      </c>
      <c r="R152" s="28">
        <v>10</v>
      </c>
      <c r="S152" s="28">
        <v>94.5</v>
      </c>
      <c r="T152" s="35">
        <v>44480</v>
      </c>
      <c r="U152" s="9" t="s">
        <v>4856</v>
      </c>
      <c r="V152" s="9" t="s">
        <v>1286</v>
      </c>
      <c r="W152" s="64">
        <v>813858</v>
      </c>
      <c r="X152" s="9" t="s">
        <v>1286</v>
      </c>
      <c r="Y152" s="9">
        <v>614185</v>
      </c>
      <c r="Z152" s="5" t="s">
        <v>107</v>
      </c>
      <c r="AA152" s="10" t="s">
        <v>4857</v>
      </c>
    </row>
    <row r="153" spans="1:29" s="4" customFormat="1" ht="80.099999999999994" customHeight="1" x14ac:dyDescent="0.25">
      <c r="A153" s="28">
        <f t="shared" si="22"/>
        <v>149</v>
      </c>
      <c r="B153" s="9">
        <v>1</v>
      </c>
      <c r="C153" s="9" t="s">
        <v>4873</v>
      </c>
      <c r="D153" s="10" t="s">
        <v>4849</v>
      </c>
      <c r="E153" s="9" t="s">
        <v>4850</v>
      </c>
      <c r="F153" s="9" t="s">
        <v>4880</v>
      </c>
      <c r="G153" s="9" t="s">
        <v>4852</v>
      </c>
      <c r="H153" s="9" t="s">
        <v>176</v>
      </c>
      <c r="I153" s="9" t="s">
        <v>4977</v>
      </c>
      <c r="J153" s="9" t="s">
        <v>4978</v>
      </c>
      <c r="K153" s="9" t="s">
        <v>4880</v>
      </c>
      <c r="L153" s="9">
        <v>28.441220999999999</v>
      </c>
      <c r="M153" s="9">
        <v>69.156541000000004</v>
      </c>
      <c r="N153" s="9">
        <v>20</v>
      </c>
      <c r="O153" s="9">
        <v>16</v>
      </c>
      <c r="P153" s="9">
        <v>818914</v>
      </c>
      <c r="Q153" s="9" t="s">
        <v>4878</v>
      </c>
      <c r="R153" s="9">
        <v>10</v>
      </c>
      <c r="S153" s="9">
        <v>95</v>
      </c>
      <c r="T153" s="9" t="s">
        <v>4979</v>
      </c>
      <c r="U153" s="9" t="s">
        <v>4980</v>
      </c>
      <c r="V153" s="9" t="s">
        <v>2773</v>
      </c>
      <c r="W153" s="64">
        <v>809914</v>
      </c>
      <c r="X153" s="9" t="s">
        <v>2773</v>
      </c>
      <c r="Y153" s="9">
        <v>614186</v>
      </c>
      <c r="Z153" s="13" t="s">
        <v>239</v>
      </c>
      <c r="AA153" s="10" t="s">
        <v>4857</v>
      </c>
    </row>
    <row r="154" spans="1:29" s="4" customFormat="1" ht="80.099999999999994" customHeight="1" x14ac:dyDescent="0.25">
      <c r="A154" s="28">
        <f t="shared" si="22"/>
        <v>150</v>
      </c>
      <c r="B154" s="9">
        <v>2</v>
      </c>
      <c r="C154" s="9" t="s">
        <v>4873</v>
      </c>
      <c r="D154" s="10" t="s">
        <v>4849</v>
      </c>
      <c r="E154" s="9" t="s">
        <v>4850</v>
      </c>
      <c r="F154" s="9" t="s">
        <v>4962</v>
      </c>
      <c r="G154" s="9" t="s">
        <v>4852</v>
      </c>
      <c r="H154" s="9" t="s">
        <v>4981</v>
      </c>
      <c r="I154" s="9" t="s">
        <v>4982</v>
      </c>
      <c r="J154" s="9" t="s">
        <v>4983</v>
      </c>
      <c r="K154" s="9" t="s">
        <v>4884</v>
      </c>
      <c r="L154" s="9">
        <v>28.498729999999998</v>
      </c>
      <c r="M154" s="9">
        <v>69.219346000000002</v>
      </c>
      <c r="N154" s="9">
        <v>24</v>
      </c>
      <c r="O154" s="9">
        <v>18</v>
      </c>
      <c r="P154" s="9">
        <v>818914</v>
      </c>
      <c r="Q154" s="9" t="s">
        <v>4878</v>
      </c>
      <c r="R154" s="9">
        <v>10</v>
      </c>
      <c r="S154" s="9">
        <v>94.5</v>
      </c>
      <c r="T154" s="9" t="s">
        <v>4979</v>
      </c>
      <c r="U154" s="9" t="s">
        <v>4980</v>
      </c>
      <c r="V154" s="9" t="s">
        <v>2773</v>
      </c>
      <c r="W154" s="64">
        <v>813858</v>
      </c>
      <c r="X154" s="9" t="s">
        <v>2773</v>
      </c>
      <c r="Y154" s="9">
        <v>614186</v>
      </c>
      <c r="Z154" s="13" t="s">
        <v>239</v>
      </c>
      <c r="AA154" s="10" t="s">
        <v>4857</v>
      </c>
    </row>
    <row r="155" spans="1:29" s="4" customFormat="1" ht="80.099999999999994" customHeight="1" x14ac:dyDescent="0.25">
      <c r="A155" s="28">
        <f t="shared" si="22"/>
        <v>151</v>
      </c>
      <c r="B155" s="9">
        <v>3</v>
      </c>
      <c r="C155" s="9" t="s">
        <v>4873</v>
      </c>
      <c r="D155" s="10" t="s">
        <v>4849</v>
      </c>
      <c r="E155" s="9" t="s">
        <v>4850</v>
      </c>
      <c r="F155" s="9" t="s">
        <v>4880</v>
      </c>
      <c r="G155" s="9" t="s">
        <v>4852</v>
      </c>
      <c r="H155" s="9" t="s">
        <v>4984</v>
      </c>
      <c r="I155" s="9" t="s">
        <v>4985</v>
      </c>
      <c r="J155" s="9" t="s">
        <v>4986</v>
      </c>
      <c r="K155" s="9" t="s">
        <v>4880</v>
      </c>
      <c r="L155" s="9">
        <v>28.736857000000001</v>
      </c>
      <c r="M155" s="9">
        <v>69.251806000000002</v>
      </c>
      <c r="N155" s="9">
        <v>18</v>
      </c>
      <c r="O155" s="9">
        <v>14</v>
      </c>
      <c r="P155" s="9">
        <v>818914</v>
      </c>
      <c r="Q155" s="9" t="s">
        <v>4878</v>
      </c>
      <c r="R155" s="9">
        <v>10</v>
      </c>
      <c r="S155" s="9">
        <v>95</v>
      </c>
      <c r="T155" s="9" t="s">
        <v>4979</v>
      </c>
      <c r="U155" s="9" t="s">
        <v>4980</v>
      </c>
      <c r="V155" s="9" t="s">
        <v>2773</v>
      </c>
      <c r="W155" s="64">
        <v>809914</v>
      </c>
      <c r="X155" s="9" t="s">
        <v>2773</v>
      </c>
      <c r="Y155" s="9">
        <v>614186</v>
      </c>
      <c r="Z155" s="13" t="s">
        <v>239</v>
      </c>
      <c r="AA155" s="10" t="s">
        <v>4857</v>
      </c>
    </row>
    <row r="156" spans="1:29" s="4" customFormat="1" ht="80.099999999999994" customHeight="1" x14ac:dyDescent="0.25">
      <c r="A156" s="28">
        <f t="shared" si="22"/>
        <v>152</v>
      </c>
      <c r="B156" s="9">
        <v>4</v>
      </c>
      <c r="C156" s="9" t="s">
        <v>4873</v>
      </c>
      <c r="D156" s="10" t="s">
        <v>4849</v>
      </c>
      <c r="E156" s="9" t="s">
        <v>4850</v>
      </c>
      <c r="F156" s="9" t="s">
        <v>4880</v>
      </c>
      <c r="G156" s="9" t="s">
        <v>4852</v>
      </c>
      <c r="H156" s="9" t="s">
        <v>4987</v>
      </c>
      <c r="I156" s="9" t="s">
        <v>4988</v>
      </c>
      <c r="J156" s="9" t="s">
        <v>4989</v>
      </c>
      <c r="K156" s="9" t="s">
        <v>4880</v>
      </c>
      <c r="L156" s="9">
        <v>28.739135000000001</v>
      </c>
      <c r="M156" s="9">
        <v>69.260599999999997</v>
      </c>
      <c r="N156" s="9">
        <v>26</v>
      </c>
      <c r="O156" s="9">
        <v>19</v>
      </c>
      <c r="P156" s="9">
        <v>818914</v>
      </c>
      <c r="Q156" s="9" t="s">
        <v>4878</v>
      </c>
      <c r="R156" s="9">
        <v>10</v>
      </c>
      <c r="S156" s="9">
        <v>95</v>
      </c>
      <c r="T156" s="9" t="s">
        <v>4979</v>
      </c>
      <c r="U156" s="9" t="s">
        <v>4980</v>
      </c>
      <c r="V156" s="9" t="s">
        <v>2773</v>
      </c>
      <c r="W156" s="64">
        <v>814869</v>
      </c>
      <c r="X156" s="9" t="s">
        <v>2773</v>
      </c>
      <c r="Y156" s="9">
        <v>614186</v>
      </c>
      <c r="Z156" s="13" t="s">
        <v>239</v>
      </c>
      <c r="AA156" s="10" t="s">
        <v>4857</v>
      </c>
    </row>
    <row r="157" spans="1:29" s="4" customFormat="1" ht="80.099999999999994" customHeight="1" x14ac:dyDescent="0.25">
      <c r="A157" s="28">
        <f t="shared" si="22"/>
        <v>153</v>
      </c>
      <c r="B157" s="9">
        <v>5</v>
      </c>
      <c r="C157" s="9" t="s">
        <v>4873</v>
      </c>
      <c r="D157" s="10" t="s">
        <v>4849</v>
      </c>
      <c r="E157" s="9" t="s">
        <v>4850</v>
      </c>
      <c r="F157" s="9" t="s">
        <v>4962</v>
      </c>
      <c r="G157" s="9" t="s">
        <v>4852</v>
      </c>
      <c r="H157" s="9" t="s">
        <v>4885</v>
      </c>
      <c r="I157" s="9" t="s">
        <v>4886</v>
      </c>
      <c r="J157" s="9" t="s">
        <v>4887</v>
      </c>
      <c r="K157" s="9" t="s">
        <v>4884</v>
      </c>
      <c r="L157" s="9">
        <v>28.733231100000001</v>
      </c>
      <c r="M157" s="9">
        <v>69.281272999999999</v>
      </c>
      <c r="N157" s="9">
        <v>17</v>
      </c>
      <c r="O157" s="9">
        <v>15</v>
      </c>
      <c r="P157" s="9">
        <v>818914</v>
      </c>
      <c r="Q157" s="9" t="s">
        <v>4878</v>
      </c>
      <c r="R157" s="9">
        <v>10</v>
      </c>
      <c r="S157" s="9">
        <v>95</v>
      </c>
      <c r="T157" s="9" t="s">
        <v>4979</v>
      </c>
      <c r="U157" s="9" t="s">
        <v>4980</v>
      </c>
      <c r="V157" s="9" t="s">
        <v>2773</v>
      </c>
      <c r="W157" s="64">
        <v>809914</v>
      </c>
      <c r="X157" s="9" t="s">
        <v>2773</v>
      </c>
      <c r="Y157" s="9">
        <v>614186</v>
      </c>
      <c r="Z157" s="13" t="s">
        <v>239</v>
      </c>
      <c r="AA157" s="10" t="s">
        <v>4857</v>
      </c>
    </row>
    <row r="158" spans="1:29" s="4" customFormat="1" ht="80.099999999999994" customHeight="1" x14ac:dyDescent="0.25">
      <c r="A158" s="28">
        <f t="shared" si="22"/>
        <v>154</v>
      </c>
      <c r="B158" s="9">
        <v>6</v>
      </c>
      <c r="C158" s="9" t="s">
        <v>4873</v>
      </c>
      <c r="D158" s="10" t="s">
        <v>4849</v>
      </c>
      <c r="E158" s="9" t="s">
        <v>4850</v>
      </c>
      <c r="F158" s="9" t="s">
        <v>4880</v>
      </c>
      <c r="G158" s="9" t="s">
        <v>4852</v>
      </c>
      <c r="H158" s="9" t="s">
        <v>4990</v>
      </c>
      <c r="I158" s="9" t="s">
        <v>4991</v>
      </c>
      <c r="J158" s="9" t="s">
        <v>4992</v>
      </c>
      <c r="K158" s="9" t="s">
        <v>4880</v>
      </c>
      <c r="L158" s="9">
        <v>28.744129999999998</v>
      </c>
      <c r="M158" s="9">
        <v>69.258202999999995</v>
      </c>
      <c r="N158" s="9">
        <v>13</v>
      </c>
      <c r="O158" s="9">
        <v>19</v>
      </c>
      <c r="P158" s="9">
        <v>818914</v>
      </c>
      <c r="Q158" s="9" t="s">
        <v>4878</v>
      </c>
      <c r="R158" s="9">
        <v>10</v>
      </c>
      <c r="S158" s="9">
        <v>94</v>
      </c>
      <c r="T158" s="9" t="s">
        <v>4979</v>
      </c>
      <c r="U158" s="9" t="s">
        <v>4980</v>
      </c>
      <c r="V158" s="9" t="s">
        <v>2773</v>
      </c>
      <c r="W158" s="64">
        <v>811836</v>
      </c>
      <c r="X158" s="9" t="s">
        <v>2773</v>
      </c>
      <c r="Y158" s="9">
        <v>614186</v>
      </c>
      <c r="Z158" s="13" t="s">
        <v>239</v>
      </c>
      <c r="AA158" s="10" t="s">
        <v>4857</v>
      </c>
    </row>
    <row r="159" spans="1:29" s="4" customFormat="1" ht="80.099999999999994" customHeight="1" x14ac:dyDescent="0.25">
      <c r="A159" s="28">
        <f t="shared" si="22"/>
        <v>155</v>
      </c>
      <c r="B159" s="9">
        <v>7</v>
      </c>
      <c r="C159" s="9" t="s">
        <v>4873</v>
      </c>
      <c r="D159" s="10" t="s">
        <v>4849</v>
      </c>
      <c r="E159" s="9" t="s">
        <v>4850</v>
      </c>
      <c r="F159" s="9" t="s">
        <v>4973</v>
      </c>
      <c r="G159" s="9" t="s">
        <v>4852</v>
      </c>
      <c r="H159" s="9" t="s">
        <v>4993</v>
      </c>
      <c r="I159" s="9" t="s">
        <v>4994</v>
      </c>
      <c r="J159" s="9" t="s">
        <v>4995</v>
      </c>
      <c r="K159" s="9" t="s">
        <v>4973</v>
      </c>
      <c r="L159" s="9">
        <v>28.756744999999999</v>
      </c>
      <c r="M159" s="9">
        <v>69.217579999999998</v>
      </c>
      <c r="N159" s="9">
        <v>18</v>
      </c>
      <c r="O159" s="9">
        <v>20</v>
      </c>
      <c r="P159" s="9">
        <v>818914</v>
      </c>
      <c r="Q159" s="9" t="s">
        <v>4878</v>
      </c>
      <c r="R159" s="9">
        <v>10</v>
      </c>
      <c r="S159" s="9">
        <v>95</v>
      </c>
      <c r="T159" s="9" t="s">
        <v>4979</v>
      </c>
      <c r="U159" s="9" t="s">
        <v>4980</v>
      </c>
      <c r="V159" s="9" t="s">
        <v>2773</v>
      </c>
      <c r="W159" s="64">
        <v>809914</v>
      </c>
      <c r="X159" s="9" t="s">
        <v>2773</v>
      </c>
      <c r="Y159" s="9">
        <v>614186</v>
      </c>
      <c r="Z159" s="13" t="s">
        <v>239</v>
      </c>
      <c r="AA159" s="10" t="s">
        <v>4857</v>
      </c>
    </row>
    <row r="160" spans="1:29" s="4" customFormat="1" ht="80.099999999999994" customHeight="1" x14ac:dyDescent="0.25">
      <c r="A160" s="28">
        <f t="shared" si="22"/>
        <v>156</v>
      </c>
      <c r="B160" s="9">
        <v>8</v>
      </c>
      <c r="C160" s="9" t="s">
        <v>4873</v>
      </c>
      <c r="D160" s="10" t="s">
        <v>4849</v>
      </c>
      <c r="E160" s="9" t="s">
        <v>4850</v>
      </c>
      <c r="F160" s="9" t="s">
        <v>4880</v>
      </c>
      <c r="G160" s="9" t="s">
        <v>4852</v>
      </c>
      <c r="H160" s="9" t="s">
        <v>4996</v>
      </c>
      <c r="I160" s="9" t="s">
        <v>4997</v>
      </c>
      <c r="J160" s="9" t="s">
        <v>4998</v>
      </c>
      <c r="K160" s="9" t="s">
        <v>4880</v>
      </c>
      <c r="L160" s="9">
        <v>28.442634000000002</v>
      </c>
      <c r="M160" s="9">
        <v>69.154832999999996</v>
      </c>
      <c r="N160" s="9">
        <v>21</v>
      </c>
      <c r="O160" s="9">
        <v>18</v>
      </c>
      <c r="P160" s="9">
        <v>818914</v>
      </c>
      <c r="Q160" s="9" t="s">
        <v>4878</v>
      </c>
      <c r="R160" s="9">
        <v>10</v>
      </c>
      <c r="S160" s="9">
        <v>95</v>
      </c>
      <c r="T160" s="9" t="s">
        <v>4979</v>
      </c>
      <c r="U160" s="9" t="s">
        <v>4980</v>
      </c>
      <c r="V160" s="9" t="s">
        <v>2773</v>
      </c>
      <c r="W160" s="64">
        <v>818914</v>
      </c>
      <c r="X160" s="9" t="s">
        <v>2773</v>
      </c>
      <c r="Y160" s="9">
        <v>614186</v>
      </c>
      <c r="Z160" s="13" t="s">
        <v>239</v>
      </c>
      <c r="AA160" s="10" t="s">
        <v>4857</v>
      </c>
    </row>
    <row r="161" spans="1:146" s="4" customFormat="1" ht="80.099999999999994" customHeight="1" x14ac:dyDescent="0.25">
      <c r="A161" s="28">
        <f t="shared" si="22"/>
        <v>157</v>
      </c>
      <c r="B161" s="9">
        <v>9</v>
      </c>
      <c r="C161" s="9" t="s">
        <v>4873</v>
      </c>
      <c r="D161" s="10" t="s">
        <v>4849</v>
      </c>
      <c r="E161" s="9" t="s">
        <v>4850</v>
      </c>
      <c r="F161" s="9" t="s">
        <v>4999</v>
      </c>
      <c r="G161" s="9" t="s">
        <v>4999</v>
      </c>
      <c r="H161" s="9" t="s">
        <v>5000</v>
      </c>
      <c r="I161" s="9" t="s">
        <v>5001</v>
      </c>
      <c r="J161" s="9" t="s">
        <v>5002</v>
      </c>
      <c r="K161" s="9" t="s">
        <v>4999</v>
      </c>
      <c r="L161" s="9">
        <v>28.746055999999999</v>
      </c>
      <c r="M161" s="9">
        <v>69.175995</v>
      </c>
      <c r="N161" s="9">
        <v>29</v>
      </c>
      <c r="O161" s="9">
        <v>14</v>
      </c>
      <c r="P161" s="9">
        <v>818914</v>
      </c>
      <c r="Q161" s="9" t="s">
        <v>4878</v>
      </c>
      <c r="R161" s="9">
        <v>10</v>
      </c>
      <c r="S161" s="9">
        <v>95</v>
      </c>
      <c r="T161" s="9" t="s">
        <v>4979</v>
      </c>
      <c r="U161" s="9" t="s">
        <v>4980</v>
      </c>
      <c r="V161" s="9" t="s">
        <v>2773</v>
      </c>
      <c r="W161" s="64">
        <v>809914</v>
      </c>
      <c r="X161" s="9" t="s">
        <v>2773</v>
      </c>
      <c r="Y161" s="9">
        <v>614186</v>
      </c>
      <c r="Z161" s="13" t="s">
        <v>239</v>
      </c>
      <c r="AA161" s="10" t="s">
        <v>4857</v>
      </c>
    </row>
    <row r="162" spans="1:146" s="4" customFormat="1" ht="80.099999999999994" customHeight="1" x14ac:dyDescent="0.25">
      <c r="A162" s="28">
        <f t="shared" si="22"/>
        <v>158</v>
      </c>
      <c r="B162" s="9">
        <v>10</v>
      </c>
      <c r="C162" s="9" t="s">
        <v>4873</v>
      </c>
      <c r="D162" s="10" t="s">
        <v>4849</v>
      </c>
      <c r="E162" s="9" t="s">
        <v>4850</v>
      </c>
      <c r="F162" s="9" t="s">
        <v>4962</v>
      </c>
      <c r="G162" s="9" t="s">
        <v>4852</v>
      </c>
      <c r="H162" s="9" t="s">
        <v>4364</v>
      </c>
      <c r="I162" s="9" t="s">
        <v>5003</v>
      </c>
      <c r="J162" s="9" t="s">
        <v>5004</v>
      </c>
      <c r="K162" s="9" t="s">
        <v>4884</v>
      </c>
      <c r="L162" s="9">
        <v>28.312038600000001</v>
      </c>
      <c r="M162" s="9">
        <v>68.561920000000001</v>
      </c>
      <c r="N162" s="9">
        <v>24</v>
      </c>
      <c r="O162" s="9">
        <v>21</v>
      </c>
      <c r="P162" s="9">
        <v>818914</v>
      </c>
      <c r="Q162" s="9" t="s">
        <v>4878</v>
      </c>
      <c r="R162" s="9">
        <v>10</v>
      </c>
      <c r="S162" s="9">
        <v>95</v>
      </c>
      <c r="T162" s="9" t="s">
        <v>4979</v>
      </c>
      <c r="U162" s="9" t="s">
        <v>4980</v>
      </c>
      <c r="V162" s="9" t="s">
        <v>2773</v>
      </c>
      <c r="W162" s="64">
        <v>809914</v>
      </c>
      <c r="X162" s="9" t="s">
        <v>2773</v>
      </c>
      <c r="Y162" s="9">
        <v>614186</v>
      </c>
      <c r="Z162" s="13" t="s">
        <v>239</v>
      </c>
      <c r="AA162" s="10" t="s">
        <v>4857</v>
      </c>
    </row>
    <row r="163" spans="1:146" s="4" customFormat="1" ht="80.099999999999994" customHeight="1" x14ac:dyDescent="0.25">
      <c r="A163" s="28">
        <f t="shared" si="22"/>
        <v>159</v>
      </c>
      <c r="B163" s="9">
        <v>11</v>
      </c>
      <c r="C163" s="9" t="s">
        <v>4873</v>
      </c>
      <c r="D163" s="10" t="s">
        <v>4849</v>
      </c>
      <c r="E163" s="9" t="s">
        <v>4850</v>
      </c>
      <c r="F163" s="9" t="s">
        <v>4962</v>
      </c>
      <c r="G163" s="9" t="s">
        <v>4852</v>
      </c>
      <c r="H163" s="9" t="s">
        <v>5005</v>
      </c>
      <c r="I163" s="9" t="s">
        <v>5006</v>
      </c>
      <c r="J163" s="9" t="s">
        <v>5007</v>
      </c>
      <c r="K163" s="9" t="s">
        <v>4884</v>
      </c>
      <c r="L163" s="9">
        <v>28.313542999999999</v>
      </c>
      <c r="M163" s="9">
        <v>68.563193999999996</v>
      </c>
      <c r="N163" s="9">
        <v>22</v>
      </c>
      <c r="O163" s="9">
        <v>18</v>
      </c>
      <c r="P163" s="9">
        <v>818914</v>
      </c>
      <c r="Q163" s="9" t="s">
        <v>4878</v>
      </c>
      <c r="R163" s="9">
        <v>10</v>
      </c>
      <c r="S163" s="9">
        <v>95</v>
      </c>
      <c r="T163" s="9" t="s">
        <v>4979</v>
      </c>
      <c r="U163" s="9" t="s">
        <v>4980</v>
      </c>
      <c r="V163" s="9" t="s">
        <v>2773</v>
      </c>
      <c r="W163" s="64">
        <v>809914</v>
      </c>
      <c r="X163" s="9" t="s">
        <v>2773</v>
      </c>
      <c r="Y163" s="9">
        <v>614186</v>
      </c>
      <c r="Z163" s="13" t="s">
        <v>239</v>
      </c>
      <c r="AA163" s="10" t="s">
        <v>4857</v>
      </c>
    </row>
    <row r="164" spans="1:146" s="4" customFormat="1" ht="80.099999999999994" customHeight="1" x14ac:dyDescent="0.25">
      <c r="A164" s="28">
        <f t="shared" si="22"/>
        <v>160</v>
      </c>
      <c r="B164" s="9">
        <v>12</v>
      </c>
      <c r="C164" s="9" t="s">
        <v>4873</v>
      </c>
      <c r="D164" s="10" t="s">
        <v>4849</v>
      </c>
      <c r="E164" s="9" t="s">
        <v>5008</v>
      </c>
      <c r="F164" s="9" t="s">
        <v>5009</v>
      </c>
      <c r="G164" s="9" t="s">
        <v>5010</v>
      </c>
      <c r="H164" s="9" t="s">
        <v>5011</v>
      </c>
      <c r="I164" s="9" t="s">
        <v>5012</v>
      </c>
      <c r="J164" s="9" t="s">
        <v>5013</v>
      </c>
      <c r="K164" s="9" t="s">
        <v>5009</v>
      </c>
      <c r="L164" s="9">
        <v>29.434111000000001</v>
      </c>
      <c r="M164" s="9">
        <v>69.506894000000003</v>
      </c>
      <c r="N164" s="9">
        <v>18</v>
      </c>
      <c r="O164" s="9">
        <v>17</v>
      </c>
      <c r="P164" s="9">
        <v>818914</v>
      </c>
      <c r="Q164" s="9" t="s">
        <v>4878</v>
      </c>
      <c r="R164" s="9">
        <v>10</v>
      </c>
      <c r="S164" s="9">
        <v>95</v>
      </c>
      <c r="T164" s="9" t="s">
        <v>4979</v>
      </c>
      <c r="U164" s="9" t="s">
        <v>4980</v>
      </c>
      <c r="V164" s="9" t="s">
        <v>2773</v>
      </c>
      <c r="W164" s="64">
        <v>809914</v>
      </c>
      <c r="X164" s="9" t="s">
        <v>2773</v>
      </c>
      <c r="Y164" s="9">
        <v>614186</v>
      </c>
      <c r="Z164" s="13" t="s">
        <v>239</v>
      </c>
      <c r="AA164" s="10" t="s">
        <v>4857</v>
      </c>
    </row>
    <row r="165" spans="1:146" s="4" customFormat="1" ht="80.099999999999994" customHeight="1" x14ac:dyDescent="0.25">
      <c r="A165" s="28">
        <f t="shared" si="22"/>
        <v>161</v>
      </c>
      <c r="B165" s="9">
        <v>13</v>
      </c>
      <c r="C165" s="9" t="s">
        <v>4873</v>
      </c>
      <c r="D165" s="10" t="s">
        <v>4849</v>
      </c>
      <c r="E165" s="9" t="s">
        <v>5008</v>
      </c>
      <c r="F165" s="9" t="s">
        <v>5009</v>
      </c>
      <c r="G165" s="9" t="s">
        <v>5010</v>
      </c>
      <c r="H165" s="9" t="s">
        <v>5014</v>
      </c>
      <c r="I165" s="9" t="s">
        <v>5015</v>
      </c>
      <c r="J165" s="9" t="s">
        <v>5016</v>
      </c>
      <c r="K165" s="9" t="s">
        <v>5009</v>
      </c>
      <c r="L165" s="9">
        <v>29.4651663</v>
      </c>
      <c r="M165" s="9">
        <v>69.480935000000002</v>
      </c>
      <c r="N165" s="9">
        <v>21</v>
      </c>
      <c r="O165" s="9">
        <v>14</v>
      </c>
      <c r="P165" s="9">
        <v>818914</v>
      </c>
      <c r="Q165" s="9" t="s">
        <v>4878</v>
      </c>
      <c r="R165" s="9">
        <v>10</v>
      </c>
      <c r="S165" s="9">
        <v>95</v>
      </c>
      <c r="T165" s="9" t="s">
        <v>4979</v>
      </c>
      <c r="U165" s="9" t="s">
        <v>4980</v>
      </c>
      <c r="V165" s="9" t="s">
        <v>2773</v>
      </c>
      <c r="W165" s="64">
        <v>815880</v>
      </c>
      <c r="X165" s="9" t="s">
        <v>2773</v>
      </c>
      <c r="Y165" s="9">
        <v>614186</v>
      </c>
      <c r="Z165" s="13" t="s">
        <v>239</v>
      </c>
      <c r="AA165" s="10" t="s">
        <v>4857</v>
      </c>
    </row>
    <row r="166" spans="1:146" s="4" customFormat="1" ht="80.099999999999994" customHeight="1" x14ac:dyDescent="0.25">
      <c r="A166" s="28">
        <f t="shared" si="22"/>
        <v>162</v>
      </c>
      <c r="B166" s="9">
        <v>14</v>
      </c>
      <c r="C166" s="9" t="s">
        <v>4873</v>
      </c>
      <c r="D166" s="10" t="s">
        <v>4849</v>
      </c>
      <c r="E166" s="9" t="s">
        <v>5008</v>
      </c>
      <c r="F166" s="9" t="s">
        <v>5017</v>
      </c>
      <c r="G166" s="9" t="s">
        <v>5017</v>
      </c>
      <c r="H166" s="9" t="s">
        <v>1392</v>
      </c>
      <c r="I166" s="9" t="s">
        <v>5018</v>
      </c>
      <c r="J166" s="9" t="s">
        <v>5019</v>
      </c>
      <c r="K166" s="9" t="s">
        <v>5017</v>
      </c>
      <c r="L166" s="9">
        <v>29.48143</v>
      </c>
      <c r="M166" s="9">
        <v>69.517311000000007</v>
      </c>
      <c r="N166" s="9">
        <v>21</v>
      </c>
      <c r="O166" s="9">
        <v>19</v>
      </c>
      <c r="P166" s="9">
        <v>818914</v>
      </c>
      <c r="Q166" s="9" t="s">
        <v>4878</v>
      </c>
      <c r="R166" s="9">
        <v>10</v>
      </c>
      <c r="S166" s="9">
        <v>95</v>
      </c>
      <c r="T166" s="9" t="s">
        <v>4979</v>
      </c>
      <c r="U166" s="9" t="s">
        <v>4980</v>
      </c>
      <c r="V166" s="9" t="s">
        <v>2773</v>
      </c>
      <c r="W166" s="64">
        <v>809914</v>
      </c>
      <c r="X166" s="9" t="s">
        <v>2773</v>
      </c>
      <c r="Y166" s="9">
        <v>614186</v>
      </c>
      <c r="Z166" s="13" t="s">
        <v>239</v>
      </c>
      <c r="AA166" s="10" t="s">
        <v>4857</v>
      </c>
    </row>
    <row r="167" spans="1:146" s="4" customFormat="1" ht="80.099999999999994" customHeight="1" x14ac:dyDescent="0.25">
      <c r="A167" s="86">
        <f>A166+1</f>
        <v>163</v>
      </c>
      <c r="B167" s="9">
        <v>1</v>
      </c>
      <c r="C167" s="28" t="s">
        <v>3797</v>
      </c>
      <c r="D167" s="10" t="s">
        <v>4395</v>
      </c>
      <c r="E167" s="9" t="s">
        <v>4388</v>
      </c>
      <c r="F167" s="9" t="s">
        <v>4396</v>
      </c>
      <c r="G167" s="9" t="s">
        <v>4396</v>
      </c>
      <c r="H167" s="9" t="s">
        <v>4397</v>
      </c>
      <c r="I167" s="9" t="s">
        <v>4398</v>
      </c>
      <c r="J167" s="9">
        <v>335214702</v>
      </c>
      <c r="K167" s="9" t="s">
        <v>4396</v>
      </c>
      <c r="L167" s="9">
        <v>29.651886000000001</v>
      </c>
      <c r="M167" s="9">
        <v>69.078490000000002</v>
      </c>
      <c r="N167" s="28">
        <v>18</v>
      </c>
      <c r="O167" s="28">
        <v>8</v>
      </c>
      <c r="P167" s="28">
        <v>818900</v>
      </c>
      <c r="Q167" s="34">
        <v>44257</v>
      </c>
      <c r="R167" s="9" t="s">
        <v>1500</v>
      </c>
      <c r="S167" s="9" t="s">
        <v>4399</v>
      </c>
      <c r="T167" s="34">
        <v>44357</v>
      </c>
      <c r="U167" s="28" t="s">
        <v>1641</v>
      </c>
      <c r="V167" s="28" t="s">
        <v>1275</v>
      </c>
      <c r="W167" s="28">
        <v>809914</v>
      </c>
      <c r="X167" s="28" t="s">
        <v>1275</v>
      </c>
      <c r="Y167" s="28">
        <v>614175</v>
      </c>
      <c r="Z167" s="10" t="s">
        <v>107</v>
      </c>
      <c r="AA167" s="10" t="s">
        <v>4394</v>
      </c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  <c r="CB167" s="31"/>
      <c r="CC167" s="31"/>
      <c r="CD167" s="31"/>
      <c r="CE167" s="31"/>
      <c r="CF167" s="31"/>
      <c r="CG167" s="31"/>
      <c r="CH167" s="31"/>
      <c r="CI167" s="31"/>
      <c r="CJ167" s="31"/>
      <c r="CK167" s="31"/>
      <c r="CL167" s="31"/>
      <c r="CM167" s="31"/>
      <c r="CN167" s="31"/>
      <c r="CO167" s="31"/>
      <c r="CP167" s="31"/>
      <c r="CQ167" s="31"/>
      <c r="CR167" s="31"/>
      <c r="CS167" s="31"/>
      <c r="CT167" s="31"/>
      <c r="CU167" s="31"/>
      <c r="CV167" s="31"/>
      <c r="CW167" s="31"/>
      <c r="CX167" s="31"/>
      <c r="CY167" s="31"/>
      <c r="CZ167" s="31"/>
      <c r="DA167" s="31"/>
      <c r="DB167" s="31"/>
      <c r="DC167" s="31"/>
      <c r="DD167" s="31"/>
      <c r="DE167" s="31"/>
      <c r="DF167" s="31"/>
      <c r="DG167" s="31"/>
      <c r="DH167" s="31"/>
      <c r="DI167" s="31"/>
      <c r="DJ167" s="31"/>
      <c r="DK167" s="31"/>
      <c r="DL167" s="31"/>
      <c r="DM167" s="31"/>
      <c r="DN167" s="31"/>
      <c r="DO167" s="31"/>
      <c r="DP167" s="31"/>
      <c r="DQ167" s="31"/>
      <c r="DR167" s="31"/>
      <c r="DS167" s="31"/>
      <c r="DT167" s="31"/>
      <c r="DU167" s="31"/>
      <c r="DV167" s="31"/>
      <c r="DW167" s="31"/>
      <c r="DX167" s="31"/>
      <c r="DY167" s="31"/>
      <c r="DZ167" s="31"/>
      <c r="EA167" s="31"/>
      <c r="EB167" s="31"/>
      <c r="EC167" s="31"/>
      <c r="ED167" s="31"/>
      <c r="EE167" s="31"/>
      <c r="EF167" s="31"/>
      <c r="EG167" s="31"/>
      <c r="EH167" s="31"/>
      <c r="EI167" s="31"/>
      <c r="EJ167" s="31"/>
      <c r="EK167" s="31"/>
      <c r="EL167" s="31"/>
      <c r="EM167" s="31"/>
      <c r="EN167" s="31"/>
      <c r="EO167" s="31"/>
      <c r="EP167" s="31"/>
    </row>
    <row r="168" spans="1:146" s="31" customFormat="1" ht="80.099999999999994" customHeight="1" x14ac:dyDescent="0.25">
      <c r="A168" s="28">
        <f>A167+1</f>
        <v>164</v>
      </c>
      <c r="B168" s="28">
        <v>1</v>
      </c>
      <c r="C168" s="28" t="s">
        <v>103</v>
      </c>
      <c r="D168" s="10" t="s">
        <v>2671</v>
      </c>
      <c r="E168" s="28" t="s">
        <v>2684</v>
      </c>
      <c r="F168" s="28" t="s">
        <v>2688</v>
      </c>
      <c r="G168" s="28" t="s">
        <v>2685</v>
      </c>
      <c r="H168" s="28" t="s">
        <v>2686</v>
      </c>
      <c r="I168" s="28" t="s">
        <v>2687</v>
      </c>
      <c r="J168" s="28">
        <v>3332315880</v>
      </c>
      <c r="K168" s="28" t="s">
        <v>2688</v>
      </c>
      <c r="L168" s="28">
        <v>28.2029</v>
      </c>
      <c r="M168" s="28">
        <v>67.22551</v>
      </c>
      <c r="N168" s="28">
        <v>25</v>
      </c>
      <c r="O168" s="28">
        <v>20</v>
      </c>
      <c r="P168" s="28">
        <v>818917</v>
      </c>
      <c r="Q168" s="14" t="s">
        <v>1701</v>
      </c>
      <c r="R168" s="28">
        <v>13</v>
      </c>
      <c r="S168" s="28">
        <v>63.5</v>
      </c>
      <c r="T168" s="34">
        <v>44357</v>
      </c>
      <c r="U168" s="28" t="s">
        <v>1641</v>
      </c>
      <c r="V168" s="28" t="s">
        <v>2676</v>
      </c>
      <c r="W168" s="28">
        <v>806597</v>
      </c>
      <c r="X168" s="28" t="s">
        <v>2676</v>
      </c>
      <c r="Y168" s="28">
        <v>614175</v>
      </c>
      <c r="Z168" s="5" t="s">
        <v>107</v>
      </c>
      <c r="AA168" s="9" t="s">
        <v>3741</v>
      </c>
    </row>
    <row r="169" spans="1:146" s="4" customFormat="1" ht="80.099999999999994" customHeight="1" x14ac:dyDescent="0.25">
      <c r="A169" s="28">
        <f>A168+1</f>
        <v>165</v>
      </c>
      <c r="B169" s="86">
        <v>1</v>
      </c>
      <c r="C169" s="14" t="s">
        <v>3878</v>
      </c>
      <c r="D169" s="10" t="s">
        <v>2671</v>
      </c>
      <c r="E169" s="14" t="s">
        <v>2672</v>
      </c>
      <c r="F169" s="14" t="s">
        <v>2677</v>
      </c>
      <c r="G169" s="14" t="s">
        <v>2673</v>
      </c>
      <c r="H169" s="28" t="s">
        <v>5020</v>
      </c>
      <c r="I169" s="28" t="s">
        <v>2690</v>
      </c>
      <c r="J169" s="28">
        <v>3332315880</v>
      </c>
      <c r="K169" s="14" t="s">
        <v>2677</v>
      </c>
      <c r="L169" s="14">
        <v>28.627500000000001</v>
      </c>
      <c r="M169" s="28">
        <v>67.352279999999993</v>
      </c>
      <c r="N169" s="28">
        <v>20</v>
      </c>
      <c r="O169" s="28">
        <v>12</v>
      </c>
      <c r="P169" s="28">
        <v>818914</v>
      </c>
      <c r="Q169" s="14" t="s">
        <v>1468</v>
      </c>
      <c r="R169" s="28">
        <v>13</v>
      </c>
      <c r="S169" s="28">
        <v>93</v>
      </c>
      <c r="T169" s="28" t="s">
        <v>4906</v>
      </c>
      <c r="U169" s="28" t="s">
        <v>4907</v>
      </c>
      <c r="V169" s="28" t="s">
        <v>1286</v>
      </c>
      <c r="W169" s="64">
        <v>778466</v>
      </c>
      <c r="X169" s="34">
        <v>44682</v>
      </c>
      <c r="Y169" s="9">
        <v>614185</v>
      </c>
      <c r="Z169" s="5" t="s">
        <v>11</v>
      </c>
      <c r="AA169" s="10" t="s">
        <v>3741</v>
      </c>
    </row>
    <row r="170" spans="1:146" s="4" customFormat="1" ht="80.099999999999994" customHeight="1" x14ac:dyDescent="0.25">
      <c r="A170" s="28">
        <f t="shared" ref="A170:A172" si="23">A169+1</f>
        <v>166</v>
      </c>
      <c r="B170" s="86">
        <v>2</v>
      </c>
      <c r="C170" s="14" t="s">
        <v>3878</v>
      </c>
      <c r="D170" s="10" t="s">
        <v>2671</v>
      </c>
      <c r="E170" s="14" t="s">
        <v>2671</v>
      </c>
      <c r="F170" s="14" t="s">
        <v>5021</v>
      </c>
      <c r="G170" s="14" t="s">
        <v>5021</v>
      </c>
      <c r="H170" s="28" t="s">
        <v>5022</v>
      </c>
      <c r="I170" s="28" t="s">
        <v>5023</v>
      </c>
      <c r="J170" s="28">
        <v>3337855727</v>
      </c>
      <c r="K170" s="14" t="s">
        <v>5021</v>
      </c>
      <c r="L170" s="14">
        <v>28.263539999999999</v>
      </c>
      <c r="M170" s="28">
        <v>67.253529999999998</v>
      </c>
      <c r="N170" s="28">
        <v>20</v>
      </c>
      <c r="O170" s="28">
        <v>9</v>
      </c>
      <c r="P170" s="28">
        <v>818914</v>
      </c>
      <c r="Q170" s="14" t="s">
        <v>1468</v>
      </c>
      <c r="R170" s="28">
        <v>14</v>
      </c>
      <c r="S170" s="28">
        <v>92</v>
      </c>
      <c r="T170" s="28" t="s">
        <v>4906</v>
      </c>
      <c r="U170" s="28" t="s">
        <v>4907</v>
      </c>
      <c r="V170" s="28" t="s">
        <v>1286</v>
      </c>
      <c r="W170" s="64">
        <v>788578</v>
      </c>
      <c r="X170" s="34">
        <v>44682</v>
      </c>
      <c r="Y170" s="9">
        <v>614185</v>
      </c>
      <c r="Z170" s="13" t="s">
        <v>107</v>
      </c>
      <c r="AA170" s="10" t="s">
        <v>1471</v>
      </c>
    </row>
    <row r="171" spans="1:146" s="4" customFormat="1" ht="80.099999999999994" customHeight="1" x14ac:dyDescent="0.25">
      <c r="A171" s="158">
        <f t="shared" si="23"/>
        <v>167</v>
      </c>
      <c r="B171" s="9">
        <v>3</v>
      </c>
      <c r="C171" s="14" t="s">
        <v>3878</v>
      </c>
      <c r="D171" s="10" t="s">
        <v>2671</v>
      </c>
      <c r="E171" s="9" t="s">
        <v>2672</v>
      </c>
      <c r="F171" s="9" t="s">
        <v>5024</v>
      </c>
      <c r="G171" s="9" t="s">
        <v>2673</v>
      </c>
      <c r="H171" s="9" t="s">
        <v>5025</v>
      </c>
      <c r="I171" s="9" t="s">
        <v>5026</v>
      </c>
      <c r="J171" s="9">
        <v>3338899063</v>
      </c>
      <c r="K171" s="9" t="s">
        <v>5027</v>
      </c>
      <c r="L171" s="9">
        <v>28.622807000000002</v>
      </c>
      <c r="M171" s="9">
        <v>67.366234000000006</v>
      </c>
      <c r="N171" s="9">
        <v>15</v>
      </c>
      <c r="O171" s="9">
        <v>10</v>
      </c>
      <c r="P171" s="28">
        <v>818914</v>
      </c>
      <c r="Q171" s="14" t="s">
        <v>1468</v>
      </c>
      <c r="R171" s="9"/>
      <c r="S171" s="9"/>
      <c r="T171" s="28" t="s">
        <v>4906</v>
      </c>
      <c r="U171" s="28" t="s">
        <v>4907</v>
      </c>
      <c r="V171" s="28" t="s">
        <v>1286</v>
      </c>
      <c r="W171" s="64">
        <v>0</v>
      </c>
      <c r="X171" s="34">
        <v>44682</v>
      </c>
      <c r="Y171" s="9">
        <v>614185</v>
      </c>
      <c r="Z171" s="158" t="s">
        <v>2903</v>
      </c>
      <c r="AA171" s="158" t="s">
        <v>5028</v>
      </c>
    </row>
    <row r="172" spans="1:146" s="4" customFormat="1" ht="80.099999999999994" customHeight="1" x14ac:dyDescent="0.25">
      <c r="A172" s="28">
        <f t="shared" si="23"/>
        <v>168</v>
      </c>
      <c r="B172" s="9">
        <v>4</v>
      </c>
      <c r="C172" s="9" t="str">
        <f>C169</f>
        <v>2021-2022</v>
      </c>
      <c r="D172" s="10" t="s">
        <v>2671</v>
      </c>
      <c r="E172" s="9" t="s">
        <v>2684</v>
      </c>
      <c r="F172" s="9" t="s">
        <v>5029</v>
      </c>
      <c r="G172" s="9" t="s">
        <v>4903</v>
      </c>
      <c r="H172" s="9" t="s">
        <v>5030</v>
      </c>
      <c r="I172" s="9" t="s">
        <v>5031</v>
      </c>
      <c r="J172" s="9">
        <v>3333642809</v>
      </c>
      <c r="K172" s="9" t="s">
        <v>5029</v>
      </c>
      <c r="L172" s="9">
        <v>27.976870000000002</v>
      </c>
      <c r="M172" s="9">
        <v>67.538290000000003</v>
      </c>
      <c r="N172" s="9">
        <v>20</v>
      </c>
      <c r="O172" s="9">
        <v>10</v>
      </c>
      <c r="P172" s="28">
        <v>818914</v>
      </c>
      <c r="Q172" s="14" t="s">
        <v>1468</v>
      </c>
      <c r="R172" s="9">
        <v>10</v>
      </c>
      <c r="S172" s="9">
        <v>92</v>
      </c>
      <c r="T172" s="28" t="s">
        <v>4906</v>
      </c>
      <c r="U172" s="28" t="s">
        <v>4907</v>
      </c>
      <c r="V172" s="28" t="s">
        <v>1286</v>
      </c>
      <c r="W172" s="64">
        <v>779578</v>
      </c>
      <c r="X172" s="34">
        <v>44682</v>
      </c>
      <c r="Y172" s="9">
        <v>614185</v>
      </c>
      <c r="Z172" s="5" t="s">
        <v>11</v>
      </c>
      <c r="AA172" s="10" t="s">
        <v>3741</v>
      </c>
    </row>
    <row r="173" spans="1:146" s="28" customFormat="1" ht="80.099999999999994" customHeight="1" x14ac:dyDescent="0.25">
      <c r="A173" s="28">
        <f>A172+1</f>
        <v>169</v>
      </c>
      <c r="B173" s="28">
        <v>1</v>
      </c>
      <c r="C173" s="28" t="s">
        <v>103</v>
      </c>
      <c r="D173" s="10" t="s">
        <v>822</v>
      </c>
      <c r="E173" s="28" t="s">
        <v>2407</v>
      </c>
      <c r="F173" s="28" t="s">
        <v>2408</v>
      </c>
      <c r="G173" s="28" t="s">
        <v>6038</v>
      </c>
      <c r="H173" s="28" t="s">
        <v>1443</v>
      </c>
      <c r="I173" s="28" t="s">
        <v>6039</v>
      </c>
      <c r="J173" s="28" t="s">
        <v>6040</v>
      </c>
      <c r="K173" s="28" t="s">
        <v>6041</v>
      </c>
      <c r="L173" s="28">
        <v>29.611270000000001</v>
      </c>
      <c r="M173" s="28">
        <v>67.500349999999997</v>
      </c>
      <c r="N173" s="28">
        <v>19</v>
      </c>
      <c r="O173" s="28">
        <v>10</v>
      </c>
      <c r="P173" s="28">
        <v>818917</v>
      </c>
      <c r="Q173" s="28" t="s">
        <v>1701</v>
      </c>
      <c r="R173" s="28">
        <v>10</v>
      </c>
      <c r="S173" s="28">
        <v>95</v>
      </c>
      <c r="T173" s="34">
        <v>44140</v>
      </c>
      <c r="U173" s="34">
        <v>44166</v>
      </c>
      <c r="V173" s="28" t="s">
        <v>1275</v>
      </c>
      <c r="W173" s="28">
        <v>809914</v>
      </c>
      <c r="X173" s="28" t="s">
        <v>1275</v>
      </c>
      <c r="Y173" s="28">
        <v>614175</v>
      </c>
      <c r="Z173" s="10" t="s">
        <v>107</v>
      </c>
      <c r="AA173" s="28" t="s">
        <v>4857</v>
      </c>
      <c r="AB173" s="31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147"/>
    </row>
    <row r="174" spans="1:146" s="9" customFormat="1" ht="80.099999999999994" customHeight="1" x14ac:dyDescent="0.25">
      <c r="A174" s="9">
        <f>A173+1</f>
        <v>170</v>
      </c>
      <c r="B174" s="9">
        <v>1</v>
      </c>
      <c r="C174" s="9" t="s">
        <v>216</v>
      </c>
      <c r="D174" s="10" t="s">
        <v>822</v>
      </c>
      <c r="E174" s="9" t="s">
        <v>2407</v>
      </c>
      <c r="F174" s="9" t="s">
        <v>6041</v>
      </c>
      <c r="G174" s="9" t="s">
        <v>6718</v>
      </c>
      <c r="H174" s="9" t="s">
        <v>6719</v>
      </c>
      <c r="I174" s="9" t="s">
        <v>6720</v>
      </c>
      <c r="J174" s="9" t="s">
        <v>6721</v>
      </c>
      <c r="K174" s="9" t="s">
        <v>6699</v>
      </c>
      <c r="L174" s="9">
        <v>29.588760000000001</v>
      </c>
      <c r="M174" s="9">
        <v>67.472660000000005</v>
      </c>
      <c r="N174" s="9">
        <v>15</v>
      </c>
      <c r="O174" s="9">
        <v>7</v>
      </c>
      <c r="P174" s="9">
        <v>818917</v>
      </c>
      <c r="Q174" s="9" t="s">
        <v>1464</v>
      </c>
      <c r="R174" s="9">
        <v>10</v>
      </c>
      <c r="S174" s="46">
        <v>94.5</v>
      </c>
      <c r="T174" s="9" t="s">
        <v>6694</v>
      </c>
      <c r="U174" s="9" t="s">
        <v>6695</v>
      </c>
      <c r="V174" s="9" t="s">
        <v>1286</v>
      </c>
      <c r="W174" s="64">
        <v>804858</v>
      </c>
      <c r="X174" s="9" t="s">
        <v>1286</v>
      </c>
      <c r="Y174" s="9">
        <v>614187</v>
      </c>
      <c r="Z174" s="10" t="s">
        <v>107</v>
      </c>
      <c r="AA174" s="10" t="s">
        <v>4857</v>
      </c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</row>
    <row r="175" spans="1:146" s="9" customFormat="1" ht="80.099999999999994" customHeight="1" x14ac:dyDescent="0.25">
      <c r="A175" s="9">
        <f>A174+1</f>
        <v>171</v>
      </c>
      <c r="B175" s="9">
        <f>B174+1</f>
        <v>2</v>
      </c>
      <c r="C175" s="9" t="s">
        <v>216</v>
      </c>
      <c r="D175" s="10" t="s">
        <v>822</v>
      </c>
      <c r="E175" s="9" t="s">
        <v>2407</v>
      </c>
      <c r="F175" s="9" t="s">
        <v>6041</v>
      </c>
      <c r="G175" s="9" t="s">
        <v>6718</v>
      </c>
      <c r="H175" s="9" t="s">
        <v>6722</v>
      </c>
      <c r="I175" s="9" t="s">
        <v>6723</v>
      </c>
      <c r="J175" s="9" t="s">
        <v>6724</v>
      </c>
      <c r="K175" s="9" t="s">
        <v>6725</v>
      </c>
      <c r="L175" s="9">
        <v>29.587330000000001</v>
      </c>
      <c r="M175" s="9">
        <v>67.472020000000001</v>
      </c>
      <c r="N175" s="9">
        <v>19</v>
      </c>
      <c r="O175" s="9">
        <v>9</v>
      </c>
      <c r="P175" s="9">
        <v>818917</v>
      </c>
      <c r="Q175" s="9" t="s">
        <v>1464</v>
      </c>
      <c r="R175" s="9">
        <v>10</v>
      </c>
      <c r="S175" s="46">
        <v>94.5</v>
      </c>
      <c r="T175" s="9" t="s">
        <v>6694</v>
      </c>
      <c r="U175" s="9" t="s">
        <v>6695</v>
      </c>
      <c r="V175" s="9" t="s">
        <v>1286</v>
      </c>
      <c r="W175" s="9">
        <v>813858</v>
      </c>
      <c r="X175" s="9" t="s">
        <v>1286</v>
      </c>
      <c r="Y175" s="9">
        <v>614187</v>
      </c>
      <c r="Z175" s="10" t="s">
        <v>107</v>
      </c>
      <c r="AA175" s="10" t="s">
        <v>4857</v>
      </c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</row>
    <row r="176" spans="1:146" s="9" customFormat="1" ht="80.099999999999994" customHeight="1" x14ac:dyDescent="0.25">
      <c r="A176" s="9">
        <f>A175+1</f>
        <v>172</v>
      </c>
      <c r="B176" s="9">
        <f>B175+1</f>
        <v>3</v>
      </c>
      <c r="C176" s="9" t="s">
        <v>216</v>
      </c>
      <c r="D176" s="10" t="s">
        <v>822</v>
      </c>
      <c r="E176" s="9" t="s">
        <v>2407</v>
      </c>
      <c r="F176" s="9" t="s">
        <v>6041</v>
      </c>
      <c r="G176" s="9" t="s">
        <v>6718</v>
      </c>
      <c r="H176" s="9" t="s">
        <v>6726</v>
      </c>
      <c r="I176" s="9" t="s">
        <v>6727</v>
      </c>
      <c r="J176" s="9" t="s">
        <v>6728</v>
      </c>
      <c r="K176" s="9" t="s">
        <v>6729</v>
      </c>
      <c r="L176" s="9">
        <v>29.38129</v>
      </c>
      <c r="M176" s="9">
        <v>67.836820000000003</v>
      </c>
      <c r="N176" s="9">
        <v>20</v>
      </c>
      <c r="O176" s="9">
        <v>11</v>
      </c>
      <c r="P176" s="9">
        <v>818917</v>
      </c>
      <c r="Q176" s="9" t="s">
        <v>1464</v>
      </c>
      <c r="R176" s="9">
        <v>10</v>
      </c>
      <c r="S176" s="46">
        <v>93</v>
      </c>
      <c r="T176" s="9" t="s">
        <v>6694</v>
      </c>
      <c r="U176" s="9" t="s">
        <v>6695</v>
      </c>
      <c r="V176" s="9" t="s">
        <v>1286</v>
      </c>
      <c r="W176" s="9">
        <v>798690</v>
      </c>
      <c r="X176" s="9" t="s">
        <v>1286</v>
      </c>
      <c r="Y176" s="9">
        <v>614187</v>
      </c>
      <c r="Z176" s="10" t="s">
        <v>107</v>
      </c>
      <c r="AA176" s="10" t="s">
        <v>4857</v>
      </c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</row>
    <row r="177" spans="1:79" s="9" customFormat="1" ht="80.099999999999994" customHeight="1" x14ac:dyDescent="0.25">
      <c r="A177" s="9">
        <f t="shared" ref="A177:B179" si="24">A176+1</f>
        <v>173</v>
      </c>
      <c r="B177" s="9">
        <f t="shared" si="24"/>
        <v>4</v>
      </c>
      <c r="C177" s="9" t="s">
        <v>216</v>
      </c>
      <c r="D177" s="10" t="s">
        <v>822</v>
      </c>
      <c r="E177" s="9" t="s">
        <v>2407</v>
      </c>
      <c r="F177" s="9" t="s">
        <v>6041</v>
      </c>
      <c r="G177" s="9" t="s">
        <v>6718</v>
      </c>
      <c r="H177" s="9" t="s">
        <v>6730</v>
      </c>
      <c r="I177" s="9" t="s">
        <v>6731</v>
      </c>
      <c r="J177" s="9" t="s">
        <v>6732</v>
      </c>
      <c r="K177" s="9" t="s">
        <v>6725</v>
      </c>
      <c r="L177" s="9">
        <v>29.61037</v>
      </c>
      <c r="M177" s="9">
        <v>67.483419999999995</v>
      </c>
      <c r="N177" s="9">
        <v>18</v>
      </c>
      <c r="O177" s="9">
        <v>9</v>
      </c>
      <c r="P177" s="9">
        <v>818917</v>
      </c>
      <c r="Q177" s="9" t="s">
        <v>1464</v>
      </c>
      <c r="R177" s="9">
        <v>10</v>
      </c>
      <c r="S177" s="46">
        <v>94</v>
      </c>
      <c r="T177" s="9" t="s">
        <v>6694</v>
      </c>
      <c r="U177" s="9" t="s">
        <v>6695</v>
      </c>
      <c r="V177" s="9" t="s">
        <v>1286</v>
      </c>
      <c r="W177" s="9">
        <v>808802</v>
      </c>
      <c r="X177" s="9" t="s">
        <v>1286</v>
      </c>
      <c r="Y177" s="9">
        <v>614187</v>
      </c>
      <c r="Z177" s="10" t="s">
        <v>107</v>
      </c>
      <c r="AA177" s="10" t="s">
        <v>4857</v>
      </c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</row>
    <row r="178" spans="1:79" s="9" customFormat="1" ht="80.099999999999994" customHeight="1" x14ac:dyDescent="0.25">
      <c r="A178" s="9">
        <f t="shared" si="24"/>
        <v>174</v>
      </c>
      <c r="B178" s="9">
        <f t="shared" si="24"/>
        <v>5</v>
      </c>
      <c r="C178" s="9" t="s">
        <v>216</v>
      </c>
      <c r="D178" s="10" t="s">
        <v>822</v>
      </c>
      <c r="E178" s="9" t="s">
        <v>2407</v>
      </c>
      <c r="F178" s="9" t="s">
        <v>6041</v>
      </c>
      <c r="G178" s="9" t="s">
        <v>6718</v>
      </c>
      <c r="H178" s="9" t="s">
        <v>6733</v>
      </c>
      <c r="I178" s="9" t="s">
        <v>6734</v>
      </c>
      <c r="J178" s="9" t="s">
        <v>6735</v>
      </c>
      <c r="K178" s="9" t="s">
        <v>6736</v>
      </c>
      <c r="L178" s="9">
        <v>29.613140000000001</v>
      </c>
      <c r="M178" s="9">
        <v>67.498189999999994</v>
      </c>
      <c r="N178" s="9">
        <v>14</v>
      </c>
      <c r="O178" s="9">
        <v>8</v>
      </c>
      <c r="P178" s="9">
        <v>818917</v>
      </c>
      <c r="Q178" s="9" t="s">
        <v>1464</v>
      </c>
      <c r="R178" s="9">
        <v>10</v>
      </c>
      <c r="S178" s="46">
        <v>93.5</v>
      </c>
      <c r="T178" s="9" t="s">
        <v>6694</v>
      </c>
      <c r="U178" s="9" t="s">
        <v>6695</v>
      </c>
      <c r="V178" s="9" t="s">
        <v>1286</v>
      </c>
      <c r="W178" s="9">
        <v>803746</v>
      </c>
      <c r="X178" s="9" t="s">
        <v>1286</v>
      </c>
      <c r="Y178" s="9">
        <v>614187</v>
      </c>
      <c r="Z178" s="10" t="s">
        <v>107</v>
      </c>
      <c r="AA178" s="10" t="s">
        <v>4857</v>
      </c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</row>
    <row r="179" spans="1:79" s="9" customFormat="1" ht="80.099999999999994" customHeight="1" x14ac:dyDescent="0.25">
      <c r="A179" s="9">
        <f t="shared" si="24"/>
        <v>175</v>
      </c>
      <c r="B179" s="9">
        <f t="shared" si="24"/>
        <v>6</v>
      </c>
      <c r="C179" s="9" t="s">
        <v>216</v>
      </c>
      <c r="D179" s="10" t="s">
        <v>822</v>
      </c>
      <c r="E179" s="9" t="s">
        <v>2407</v>
      </c>
      <c r="F179" s="9" t="s">
        <v>6041</v>
      </c>
      <c r="G179" s="9" t="s">
        <v>6718</v>
      </c>
      <c r="H179" s="9" t="s">
        <v>6737</v>
      </c>
      <c r="I179" s="9" t="s">
        <v>6738</v>
      </c>
      <c r="J179" s="9" t="s">
        <v>6728</v>
      </c>
      <c r="K179" s="9" t="s">
        <v>6729</v>
      </c>
      <c r="L179" s="9">
        <v>29.38119</v>
      </c>
      <c r="M179" s="9">
        <v>67.837019999999995</v>
      </c>
      <c r="N179" s="9">
        <v>14</v>
      </c>
      <c r="O179" s="9">
        <v>11</v>
      </c>
      <c r="P179" s="9">
        <v>818917</v>
      </c>
      <c r="Q179" s="9" t="s">
        <v>1464</v>
      </c>
      <c r="R179" s="9">
        <v>10</v>
      </c>
      <c r="S179" s="46">
        <v>94.5</v>
      </c>
      <c r="T179" s="9" t="s">
        <v>6694</v>
      </c>
      <c r="U179" s="9" t="s">
        <v>6695</v>
      </c>
      <c r="V179" s="9" t="s">
        <v>1286</v>
      </c>
      <c r="W179" s="9">
        <v>813858</v>
      </c>
      <c r="X179" s="9" t="s">
        <v>1286</v>
      </c>
      <c r="Y179" s="9">
        <v>614187</v>
      </c>
      <c r="Z179" s="10" t="s">
        <v>107</v>
      </c>
      <c r="AA179" s="10" t="s">
        <v>4857</v>
      </c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</row>
    <row r="180" spans="1:79" s="4" customFormat="1" ht="80.099999999999994" customHeight="1" x14ac:dyDescent="0.25">
      <c r="A180" s="285">
        <f t="shared" ref="A180:A185" si="25">A179+1</f>
        <v>176</v>
      </c>
      <c r="B180" s="86">
        <v>1</v>
      </c>
      <c r="C180" s="9" t="s">
        <v>3797</v>
      </c>
      <c r="D180" s="10" t="s">
        <v>6553</v>
      </c>
      <c r="E180" s="28" t="s">
        <v>6553</v>
      </c>
      <c r="F180" s="9" t="s">
        <v>6554</v>
      </c>
      <c r="G180" s="28" t="s">
        <v>6739</v>
      </c>
      <c r="H180" s="9" t="s">
        <v>2822</v>
      </c>
      <c r="I180" s="9" t="s">
        <v>6740</v>
      </c>
      <c r="J180" s="9">
        <v>3328087994</v>
      </c>
      <c r="K180" s="9" t="s">
        <v>6741</v>
      </c>
      <c r="L180" s="9">
        <v>29.448869999999999</v>
      </c>
      <c r="M180" s="9">
        <v>68.943240000000003</v>
      </c>
      <c r="N180" s="9">
        <v>20</v>
      </c>
      <c r="O180" s="9">
        <v>7</v>
      </c>
      <c r="P180" s="9">
        <v>818917</v>
      </c>
      <c r="Q180" s="9" t="s">
        <v>6682</v>
      </c>
      <c r="R180" s="158" t="s">
        <v>6512</v>
      </c>
      <c r="S180" s="158" t="s">
        <v>6512</v>
      </c>
      <c r="T180" s="9" t="s">
        <v>6683</v>
      </c>
      <c r="U180" s="9" t="s">
        <v>6684</v>
      </c>
      <c r="V180" s="28" t="s">
        <v>3777</v>
      </c>
      <c r="W180" s="28">
        <v>0</v>
      </c>
      <c r="X180" s="9" t="s">
        <v>6670</v>
      </c>
      <c r="Y180" s="9">
        <v>614175</v>
      </c>
      <c r="Z180" s="158" t="s">
        <v>2903</v>
      </c>
      <c r="AA180" s="9" t="s">
        <v>6742</v>
      </c>
    </row>
    <row r="181" spans="1:79" s="9" customFormat="1" ht="80.099999999999994" customHeight="1" x14ac:dyDescent="0.25">
      <c r="A181" s="158">
        <f t="shared" si="25"/>
        <v>177</v>
      </c>
      <c r="B181" s="9">
        <v>1</v>
      </c>
      <c r="C181" s="9" t="s">
        <v>216</v>
      </c>
      <c r="D181" s="10" t="s">
        <v>6553</v>
      </c>
      <c r="E181" s="9" t="s">
        <v>6553</v>
      </c>
      <c r="F181" s="9" t="s">
        <v>6554</v>
      </c>
      <c r="G181" s="9" t="s">
        <v>6555</v>
      </c>
      <c r="H181" s="9" t="s">
        <v>6556</v>
      </c>
      <c r="I181" s="9" t="s">
        <v>6557</v>
      </c>
      <c r="J181" s="6">
        <v>3328087994</v>
      </c>
      <c r="K181" s="9" t="s">
        <v>6558</v>
      </c>
      <c r="L181" s="6">
        <v>29.457633999999999</v>
      </c>
      <c r="M181" s="6">
        <v>68.929230000000004</v>
      </c>
      <c r="N181" s="9">
        <v>20</v>
      </c>
      <c r="O181" s="9">
        <v>9</v>
      </c>
      <c r="P181" s="9">
        <v>818914</v>
      </c>
      <c r="Q181" s="28" t="s">
        <v>2569</v>
      </c>
      <c r="R181" s="9" t="s">
        <v>6512</v>
      </c>
      <c r="S181" s="9" t="s">
        <v>6512</v>
      </c>
      <c r="T181" s="9" t="s">
        <v>6513</v>
      </c>
      <c r="U181" s="9" t="s">
        <v>6514</v>
      </c>
      <c r="V181" s="9" t="s">
        <v>6515</v>
      </c>
      <c r="W181" s="9">
        <v>0</v>
      </c>
      <c r="X181" s="9" t="s">
        <v>1653</v>
      </c>
      <c r="Y181" s="9">
        <v>614185</v>
      </c>
      <c r="Z181" s="158" t="s">
        <v>2903</v>
      </c>
      <c r="AA181" s="28" t="s">
        <v>6516</v>
      </c>
      <c r="AB181" s="4"/>
      <c r="AC181" s="4"/>
      <c r="AD181" s="61"/>
    </row>
    <row r="182" spans="1:79" s="9" customFormat="1" ht="80.099999999999994" customHeight="1" x14ac:dyDescent="0.25">
      <c r="A182" s="158">
        <f t="shared" si="25"/>
        <v>178</v>
      </c>
      <c r="B182" s="9">
        <f>B181+1</f>
        <v>2</v>
      </c>
      <c r="C182" s="9" t="s">
        <v>216</v>
      </c>
      <c r="D182" s="10" t="s">
        <v>6553</v>
      </c>
      <c r="E182" s="9" t="s">
        <v>6553</v>
      </c>
      <c r="F182" s="9" t="s">
        <v>6554</v>
      </c>
      <c r="G182" s="9" t="s">
        <v>6555</v>
      </c>
      <c r="H182" s="9" t="s">
        <v>6435</v>
      </c>
      <c r="I182" s="9" t="s">
        <v>6559</v>
      </c>
      <c r="J182" s="6">
        <v>3333981336</v>
      </c>
      <c r="K182" s="9" t="s">
        <v>6558</v>
      </c>
      <c r="L182" s="6">
        <v>29.455629200000001</v>
      </c>
      <c r="M182" s="6">
        <v>68.924822000000006</v>
      </c>
      <c r="N182" s="9">
        <v>18</v>
      </c>
      <c r="O182" s="9">
        <v>8</v>
      </c>
      <c r="P182" s="9">
        <v>818914</v>
      </c>
      <c r="Q182" s="28" t="s">
        <v>2569</v>
      </c>
      <c r="R182" s="9" t="s">
        <v>6512</v>
      </c>
      <c r="S182" s="9" t="s">
        <v>6512</v>
      </c>
      <c r="T182" s="9" t="s">
        <v>6513</v>
      </c>
      <c r="U182" s="9" t="s">
        <v>6514</v>
      </c>
      <c r="V182" s="9" t="s">
        <v>6515</v>
      </c>
      <c r="W182" s="9">
        <v>0</v>
      </c>
      <c r="X182" s="9" t="s">
        <v>1653</v>
      </c>
      <c r="Y182" s="9">
        <v>614185</v>
      </c>
      <c r="Z182" s="158" t="s">
        <v>2903</v>
      </c>
      <c r="AA182" s="28" t="s">
        <v>6516</v>
      </c>
      <c r="AB182" s="4"/>
      <c r="AC182" s="4"/>
      <c r="AD182" s="61"/>
    </row>
    <row r="183" spans="1:79" s="9" customFormat="1" ht="80.099999999999994" customHeight="1" x14ac:dyDescent="0.25">
      <c r="A183" s="158">
        <f t="shared" si="25"/>
        <v>179</v>
      </c>
      <c r="B183" s="9">
        <f>B182+1</f>
        <v>3</v>
      </c>
      <c r="C183" s="9" t="s">
        <v>216</v>
      </c>
      <c r="D183" s="10" t="s">
        <v>6553</v>
      </c>
      <c r="E183" s="9" t="s">
        <v>6553</v>
      </c>
      <c r="F183" s="9" t="s">
        <v>6554</v>
      </c>
      <c r="G183" s="9" t="s">
        <v>6555</v>
      </c>
      <c r="H183" s="9" t="s">
        <v>1059</v>
      </c>
      <c r="I183" s="9" t="s">
        <v>6560</v>
      </c>
      <c r="J183" s="6">
        <v>3337789096</v>
      </c>
      <c r="K183" s="9" t="s">
        <v>6558</v>
      </c>
      <c r="L183" s="6">
        <v>29.454332000000001</v>
      </c>
      <c r="M183" s="6">
        <v>68.921300000000002</v>
      </c>
      <c r="N183" s="9">
        <v>22</v>
      </c>
      <c r="O183" s="9">
        <v>6</v>
      </c>
      <c r="P183" s="9">
        <v>818914</v>
      </c>
      <c r="Q183" s="28" t="s">
        <v>2569</v>
      </c>
      <c r="R183" s="9" t="s">
        <v>6512</v>
      </c>
      <c r="S183" s="9" t="s">
        <v>6512</v>
      </c>
      <c r="T183" s="9" t="s">
        <v>6513</v>
      </c>
      <c r="U183" s="9" t="s">
        <v>6514</v>
      </c>
      <c r="V183" s="9" t="s">
        <v>6515</v>
      </c>
      <c r="W183" s="9">
        <v>0</v>
      </c>
      <c r="X183" s="9" t="s">
        <v>1653</v>
      </c>
      <c r="Y183" s="9">
        <v>614185</v>
      </c>
      <c r="Z183" s="158" t="s">
        <v>2903</v>
      </c>
      <c r="AA183" s="28" t="s">
        <v>6516</v>
      </c>
      <c r="AB183" s="4"/>
      <c r="AC183" s="4"/>
      <c r="AD183" s="61"/>
    </row>
    <row r="184" spans="1:79" s="4" customFormat="1" ht="80.099999999999994" customHeight="1" x14ac:dyDescent="0.25">
      <c r="A184" s="28">
        <f t="shared" si="25"/>
        <v>180</v>
      </c>
      <c r="B184" s="9">
        <v>1</v>
      </c>
      <c r="C184" s="9" t="s">
        <v>4424</v>
      </c>
      <c r="D184" s="10" t="s">
        <v>4425</v>
      </c>
      <c r="E184" s="9" t="s">
        <v>4425</v>
      </c>
      <c r="F184" s="9" t="s">
        <v>4449</v>
      </c>
      <c r="G184" s="9" t="s">
        <v>4425</v>
      </c>
      <c r="H184" s="9" t="s">
        <v>4450</v>
      </c>
      <c r="I184" s="9" t="s">
        <v>4451</v>
      </c>
      <c r="J184" s="9" t="s">
        <v>4452</v>
      </c>
      <c r="K184" s="9" t="s">
        <v>4449</v>
      </c>
      <c r="L184" s="9">
        <v>30.28145</v>
      </c>
      <c r="M184" s="9">
        <v>67.364519999999999</v>
      </c>
      <c r="N184" s="9">
        <v>16</v>
      </c>
      <c r="O184" s="9">
        <v>12</v>
      </c>
      <c r="P184" s="6">
        <v>818914</v>
      </c>
      <c r="Q184" s="35">
        <v>43896</v>
      </c>
      <c r="R184" s="9">
        <v>10</v>
      </c>
      <c r="S184" s="9">
        <v>95</v>
      </c>
      <c r="T184" s="35">
        <v>44048</v>
      </c>
      <c r="U184" s="9" t="s">
        <v>2300</v>
      </c>
      <c r="V184" s="9" t="s">
        <v>1714</v>
      </c>
      <c r="W184" s="9">
        <v>818914</v>
      </c>
      <c r="X184" s="9" t="s">
        <v>1714</v>
      </c>
      <c r="Y184" s="9">
        <v>614186</v>
      </c>
      <c r="Z184" s="5" t="s">
        <v>107</v>
      </c>
      <c r="AA184" s="5" t="s">
        <v>1471</v>
      </c>
    </row>
    <row r="185" spans="1:79" s="4" customFormat="1" ht="80.099999999999994" customHeight="1" x14ac:dyDescent="0.25">
      <c r="A185" s="28">
        <f t="shared" si="25"/>
        <v>181</v>
      </c>
      <c r="B185" s="9">
        <v>2</v>
      </c>
      <c r="C185" s="9" t="s">
        <v>4424</v>
      </c>
      <c r="D185" s="10" t="s">
        <v>4425</v>
      </c>
      <c r="E185" s="9" t="s">
        <v>4453</v>
      </c>
      <c r="F185" s="9" t="s">
        <v>4454</v>
      </c>
      <c r="G185" s="9" t="s">
        <v>4453</v>
      </c>
      <c r="H185" s="9" t="s">
        <v>3372</v>
      </c>
      <c r="I185" s="9" t="s">
        <v>4455</v>
      </c>
      <c r="J185" s="9" t="s">
        <v>4456</v>
      </c>
      <c r="K185" s="9" t="s">
        <v>4454</v>
      </c>
      <c r="L185" s="9">
        <v>30.162030000000001</v>
      </c>
      <c r="M185" s="9">
        <v>68.194869999999995</v>
      </c>
      <c r="N185" s="9">
        <v>18</v>
      </c>
      <c r="O185" s="9">
        <v>14</v>
      </c>
      <c r="P185" s="6">
        <v>818914</v>
      </c>
      <c r="Q185" s="35">
        <v>43896</v>
      </c>
      <c r="R185" s="9">
        <v>10</v>
      </c>
      <c r="S185" s="9">
        <v>95</v>
      </c>
      <c r="T185" s="35">
        <v>44048</v>
      </c>
      <c r="U185" s="9" t="s">
        <v>2300</v>
      </c>
      <c r="V185" s="9" t="s">
        <v>1714</v>
      </c>
      <c r="W185" s="9">
        <v>809914</v>
      </c>
      <c r="X185" s="9" t="s">
        <v>1714</v>
      </c>
      <c r="Y185" s="9">
        <v>614186</v>
      </c>
      <c r="Z185" s="5" t="s">
        <v>107</v>
      </c>
      <c r="AA185" s="5" t="s">
        <v>1471</v>
      </c>
    </row>
    <row r="186" spans="1:79" s="4" customFormat="1" ht="80.099999999999994" customHeight="1" x14ac:dyDescent="0.25">
      <c r="A186" s="28">
        <f t="shared" ref="A186:A189" si="26">A185+1</f>
        <v>182</v>
      </c>
      <c r="B186" s="9">
        <v>3</v>
      </c>
      <c r="C186" s="9" t="s">
        <v>4424</v>
      </c>
      <c r="D186" s="10" t="s">
        <v>4425</v>
      </c>
      <c r="E186" s="9" t="s">
        <v>4453</v>
      </c>
      <c r="F186" s="9" t="s">
        <v>4457</v>
      </c>
      <c r="G186" s="9" t="s">
        <v>4453</v>
      </c>
      <c r="H186" s="9" t="s">
        <v>2719</v>
      </c>
      <c r="I186" s="9" t="s">
        <v>4458</v>
      </c>
      <c r="J186" s="9" t="s">
        <v>4459</v>
      </c>
      <c r="K186" s="9" t="s">
        <v>4457</v>
      </c>
      <c r="L186" s="9">
        <v>30.166840000000001</v>
      </c>
      <c r="M186" s="9">
        <v>68.209850000000003</v>
      </c>
      <c r="N186" s="9">
        <v>22</v>
      </c>
      <c r="O186" s="9">
        <v>18</v>
      </c>
      <c r="P186" s="6">
        <v>818914</v>
      </c>
      <c r="Q186" s="35">
        <v>43896</v>
      </c>
      <c r="R186" s="9">
        <v>10</v>
      </c>
      <c r="S186" s="9">
        <v>94.5</v>
      </c>
      <c r="T186" s="35">
        <v>44048</v>
      </c>
      <c r="U186" s="9" t="s">
        <v>2300</v>
      </c>
      <c r="V186" s="9" t="s">
        <v>1714</v>
      </c>
      <c r="W186" s="9">
        <v>813858</v>
      </c>
      <c r="X186" s="9" t="s">
        <v>1714</v>
      </c>
      <c r="Y186" s="9">
        <v>614186</v>
      </c>
      <c r="Z186" s="5" t="s">
        <v>107</v>
      </c>
      <c r="AA186" s="5" t="s">
        <v>1471</v>
      </c>
    </row>
    <row r="187" spans="1:79" s="4" customFormat="1" ht="80.099999999999994" customHeight="1" x14ac:dyDescent="0.25">
      <c r="A187" s="28">
        <f t="shared" si="26"/>
        <v>183</v>
      </c>
      <c r="B187" s="9">
        <v>4</v>
      </c>
      <c r="C187" s="9" t="s">
        <v>4424</v>
      </c>
      <c r="D187" s="10" t="s">
        <v>4425</v>
      </c>
      <c r="E187" s="9" t="s">
        <v>4453</v>
      </c>
      <c r="F187" s="9" t="s">
        <v>4460</v>
      </c>
      <c r="G187" s="9" t="s">
        <v>4453</v>
      </c>
      <c r="H187" s="9" t="s">
        <v>4438</v>
      </c>
      <c r="I187" s="9" t="s">
        <v>4439</v>
      </c>
      <c r="J187" s="9" t="s">
        <v>4440</v>
      </c>
      <c r="K187" s="9" t="s">
        <v>4460</v>
      </c>
      <c r="L187" s="9">
        <v>30.154250000000001</v>
      </c>
      <c r="M187" s="9">
        <v>68.154929999999993</v>
      </c>
      <c r="N187" s="9">
        <v>14</v>
      </c>
      <c r="O187" s="9">
        <v>11</v>
      </c>
      <c r="P187" s="6">
        <v>818914</v>
      </c>
      <c r="Q187" s="35">
        <v>43896</v>
      </c>
      <c r="R187" s="9">
        <v>10</v>
      </c>
      <c r="S187" s="9">
        <v>94.5</v>
      </c>
      <c r="T187" s="35">
        <v>44048</v>
      </c>
      <c r="U187" s="9" t="s">
        <v>2300</v>
      </c>
      <c r="V187" s="9" t="s">
        <v>1714</v>
      </c>
      <c r="W187" s="9">
        <v>813858</v>
      </c>
      <c r="X187" s="9" t="s">
        <v>1714</v>
      </c>
      <c r="Y187" s="9">
        <v>614186</v>
      </c>
      <c r="Z187" s="5" t="s">
        <v>107</v>
      </c>
      <c r="AA187" s="5" t="s">
        <v>1471</v>
      </c>
    </row>
    <row r="188" spans="1:79" s="4" customFormat="1" ht="80.099999999999994" customHeight="1" x14ac:dyDescent="0.25">
      <c r="A188" s="28">
        <f t="shared" si="26"/>
        <v>184</v>
      </c>
      <c r="B188" s="9">
        <v>5</v>
      </c>
      <c r="C188" s="9" t="s">
        <v>4424</v>
      </c>
      <c r="D188" s="10" t="s">
        <v>4425</v>
      </c>
      <c r="E188" s="9" t="s">
        <v>4425</v>
      </c>
      <c r="F188" s="9" t="s">
        <v>4461</v>
      </c>
      <c r="G188" s="9" t="s">
        <v>4425</v>
      </c>
      <c r="H188" s="9" t="s">
        <v>4462</v>
      </c>
      <c r="I188" s="9" t="s">
        <v>4463</v>
      </c>
      <c r="J188" s="9" t="s">
        <v>4464</v>
      </c>
      <c r="K188" s="9" t="s">
        <v>4461</v>
      </c>
      <c r="L188" s="9">
        <v>30.160219999999999</v>
      </c>
      <c r="M188" s="9">
        <v>68.183130000000006</v>
      </c>
      <c r="N188" s="9">
        <v>21</v>
      </c>
      <c r="O188" s="9">
        <v>16</v>
      </c>
      <c r="P188" s="6">
        <v>818914</v>
      </c>
      <c r="Q188" s="35">
        <v>43896</v>
      </c>
      <c r="R188" s="9">
        <v>10</v>
      </c>
      <c r="S188" s="9">
        <v>94.5</v>
      </c>
      <c r="T188" s="35">
        <v>44048</v>
      </c>
      <c r="U188" s="9" t="s">
        <v>2300</v>
      </c>
      <c r="V188" s="9" t="s">
        <v>1714</v>
      </c>
      <c r="W188" s="9">
        <v>813858</v>
      </c>
      <c r="X188" s="9" t="s">
        <v>1714</v>
      </c>
      <c r="Y188" s="9">
        <v>614186</v>
      </c>
      <c r="Z188" s="5" t="s">
        <v>107</v>
      </c>
      <c r="AA188" s="5" t="s">
        <v>1471</v>
      </c>
    </row>
    <row r="189" spans="1:79" s="4" customFormat="1" ht="80.099999999999994" customHeight="1" x14ac:dyDescent="0.25">
      <c r="A189" s="28">
        <f t="shared" si="26"/>
        <v>185</v>
      </c>
      <c r="B189" s="9">
        <v>6</v>
      </c>
      <c r="C189" s="9" t="s">
        <v>4424</v>
      </c>
      <c r="D189" s="10" t="s">
        <v>4425</v>
      </c>
      <c r="E189" s="9" t="s">
        <v>4453</v>
      </c>
      <c r="F189" s="9" t="s">
        <v>4465</v>
      </c>
      <c r="G189" s="9" t="s">
        <v>4453</v>
      </c>
      <c r="H189" s="9" t="s">
        <v>4466</v>
      </c>
      <c r="I189" s="9" t="s">
        <v>4467</v>
      </c>
      <c r="J189" s="9" t="s">
        <v>4468</v>
      </c>
      <c r="K189" s="9" t="s">
        <v>4465</v>
      </c>
      <c r="L189" s="9">
        <v>30.175879999999999</v>
      </c>
      <c r="M189" s="9">
        <v>68.194980000000001</v>
      </c>
      <c r="N189" s="9">
        <v>20</v>
      </c>
      <c r="O189" s="9">
        <v>17</v>
      </c>
      <c r="P189" s="6">
        <v>818914</v>
      </c>
      <c r="Q189" s="35">
        <v>43896</v>
      </c>
      <c r="R189" s="9">
        <v>10</v>
      </c>
      <c r="S189" s="9">
        <v>95</v>
      </c>
      <c r="T189" s="35">
        <v>44048</v>
      </c>
      <c r="U189" s="9" t="s">
        <v>2300</v>
      </c>
      <c r="V189" s="9" t="s">
        <v>1714</v>
      </c>
      <c r="W189" s="9">
        <v>818914</v>
      </c>
      <c r="X189" s="9" t="s">
        <v>1714</v>
      </c>
      <c r="Y189" s="9">
        <v>614186</v>
      </c>
      <c r="Z189" s="5" t="s">
        <v>107</v>
      </c>
      <c r="AA189" s="5" t="s">
        <v>1471</v>
      </c>
    </row>
    <row r="190" spans="1:79" s="4" customFormat="1" ht="80.099999999999994" customHeight="1" x14ac:dyDescent="0.25">
      <c r="A190" s="28">
        <f>A189+1</f>
        <v>186</v>
      </c>
      <c r="B190" s="9">
        <v>7</v>
      </c>
      <c r="C190" s="9" t="s">
        <v>4424</v>
      </c>
      <c r="D190" s="10" t="s">
        <v>4425</v>
      </c>
      <c r="E190" s="9" t="s">
        <v>4425</v>
      </c>
      <c r="F190" s="9" t="s">
        <v>4449</v>
      </c>
      <c r="G190" s="9" t="s">
        <v>4425</v>
      </c>
      <c r="H190" s="9" t="s">
        <v>4469</v>
      </c>
      <c r="I190" s="9" t="s">
        <v>4470</v>
      </c>
      <c r="J190" s="9" t="s">
        <v>4471</v>
      </c>
      <c r="K190" s="9" t="s">
        <v>4449</v>
      </c>
      <c r="L190" s="9">
        <v>30.279699999999998</v>
      </c>
      <c r="M190" s="9">
        <v>67.368070000000003</v>
      </c>
      <c r="N190" s="9">
        <v>19</v>
      </c>
      <c r="O190" s="9">
        <v>13</v>
      </c>
      <c r="P190" s="6">
        <v>818914</v>
      </c>
      <c r="Q190" s="35">
        <v>43896</v>
      </c>
      <c r="R190" s="9">
        <v>10</v>
      </c>
      <c r="S190" s="9">
        <v>94.5</v>
      </c>
      <c r="T190" s="35">
        <v>44048</v>
      </c>
      <c r="U190" s="9" t="s">
        <v>2300</v>
      </c>
      <c r="V190" s="9" t="s">
        <v>1714</v>
      </c>
      <c r="W190" s="9">
        <v>813858</v>
      </c>
      <c r="X190" s="9" t="s">
        <v>1714</v>
      </c>
      <c r="Y190" s="9">
        <v>614186</v>
      </c>
      <c r="Z190" s="5" t="s">
        <v>107</v>
      </c>
      <c r="AA190" s="5" t="s">
        <v>1471</v>
      </c>
    </row>
    <row r="191" spans="1:79" s="4" customFormat="1" ht="80.099999999999994" customHeight="1" x14ac:dyDescent="0.25">
      <c r="A191" s="28">
        <f>A190+1</f>
        <v>187</v>
      </c>
      <c r="B191" s="9">
        <v>8</v>
      </c>
      <c r="C191" s="9" t="s">
        <v>4424</v>
      </c>
      <c r="D191" s="10" t="s">
        <v>4425</v>
      </c>
      <c r="E191" s="9" t="s">
        <v>4425</v>
      </c>
      <c r="F191" s="9" t="s">
        <v>4472</v>
      </c>
      <c r="G191" s="9" t="s">
        <v>4453</v>
      </c>
      <c r="H191" s="9" t="s">
        <v>4473</v>
      </c>
      <c r="I191" s="9" t="s">
        <v>4451</v>
      </c>
      <c r="J191" s="9" t="s">
        <v>4452</v>
      </c>
      <c r="K191" s="9" t="s">
        <v>4472</v>
      </c>
      <c r="L191" s="9">
        <v>30.277799999999999</v>
      </c>
      <c r="M191" s="9">
        <v>69.367500000000007</v>
      </c>
      <c r="N191" s="9">
        <v>17</v>
      </c>
      <c r="O191" s="9">
        <v>15</v>
      </c>
      <c r="P191" s="6">
        <v>818914</v>
      </c>
      <c r="Q191" s="35">
        <v>43896</v>
      </c>
      <c r="R191" s="9">
        <v>10</v>
      </c>
      <c r="S191" s="9">
        <v>95</v>
      </c>
      <c r="T191" s="35">
        <v>44048</v>
      </c>
      <c r="U191" s="9" t="s">
        <v>2300</v>
      </c>
      <c r="V191" s="9" t="s">
        <v>1714</v>
      </c>
      <c r="W191" s="9">
        <v>818914</v>
      </c>
      <c r="X191" s="9" t="s">
        <v>1714</v>
      </c>
      <c r="Y191" s="9">
        <v>614186</v>
      </c>
      <c r="Z191" s="5" t="s">
        <v>107</v>
      </c>
      <c r="AA191" s="5" t="s">
        <v>1471</v>
      </c>
    </row>
    <row r="192" spans="1:79" s="4" customFormat="1" ht="80.099999999999994" customHeight="1" x14ac:dyDescent="0.25">
      <c r="A192" s="28">
        <f>A191+1</f>
        <v>188</v>
      </c>
      <c r="B192" s="9">
        <v>1</v>
      </c>
      <c r="C192" s="9" t="s">
        <v>3797</v>
      </c>
      <c r="D192" s="10" t="s">
        <v>4425</v>
      </c>
      <c r="E192" s="9" t="s">
        <v>4425</v>
      </c>
      <c r="F192" s="9" t="s">
        <v>4474</v>
      </c>
      <c r="G192" s="9" t="s">
        <v>4425</v>
      </c>
      <c r="H192" s="9" t="s">
        <v>4475</v>
      </c>
      <c r="I192" s="9" t="s">
        <v>4476</v>
      </c>
      <c r="J192" s="9" t="s">
        <v>4477</v>
      </c>
      <c r="K192" s="9" t="s">
        <v>4474</v>
      </c>
      <c r="L192" s="9">
        <v>30.279699999999998</v>
      </c>
      <c r="M192" s="9">
        <v>67.368070000000003</v>
      </c>
      <c r="N192" s="9">
        <v>22</v>
      </c>
      <c r="O192" s="9">
        <v>18</v>
      </c>
      <c r="P192" s="9">
        <v>818917</v>
      </c>
      <c r="Q192" s="35">
        <v>44533</v>
      </c>
      <c r="R192" s="9">
        <v>10</v>
      </c>
      <c r="S192" s="9">
        <v>95</v>
      </c>
      <c r="T192" s="9" t="s">
        <v>4447</v>
      </c>
      <c r="U192" s="9" t="s">
        <v>1701</v>
      </c>
      <c r="V192" s="9" t="s">
        <v>3777</v>
      </c>
      <c r="W192" s="9">
        <v>818914</v>
      </c>
      <c r="X192" s="9" t="s">
        <v>3777</v>
      </c>
      <c r="Y192" s="9">
        <v>614187</v>
      </c>
      <c r="Z192" s="5" t="s">
        <v>107</v>
      </c>
      <c r="AA192" s="5" t="s">
        <v>1471</v>
      </c>
    </row>
    <row r="193" spans="1:208" s="4" customFormat="1" ht="80.099999999999994" customHeight="1" x14ac:dyDescent="0.25">
      <c r="A193" s="28">
        <f>A192+1</f>
        <v>189</v>
      </c>
      <c r="B193" s="9">
        <v>1</v>
      </c>
      <c r="C193" s="9" t="s">
        <v>3878</v>
      </c>
      <c r="D193" s="10" t="s">
        <v>4425</v>
      </c>
      <c r="E193" s="9" t="s">
        <v>4425</v>
      </c>
      <c r="F193" s="9" t="s">
        <v>5032</v>
      </c>
      <c r="G193" s="9" t="s">
        <v>4425</v>
      </c>
      <c r="H193" s="9" t="s">
        <v>5033</v>
      </c>
      <c r="I193" s="9" t="s">
        <v>5034</v>
      </c>
      <c r="J193" s="9" t="s">
        <v>4464</v>
      </c>
      <c r="K193" s="9" t="s">
        <v>5032</v>
      </c>
      <c r="L193" s="9">
        <v>30.164899999999999</v>
      </c>
      <c r="M193" s="9">
        <v>67.328779999999995</v>
      </c>
      <c r="N193" s="9">
        <v>16</v>
      </c>
      <c r="O193" s="9">
        <v>12</v>
      </c>
      <c r="P193" s="9">
        <v>818914</v>
      </c>
      <c r="Q193" s="9" t="s">
        <v>1470</v>
      </c>
      <c r="R193" s="9">
        <v>10</v>
      </c>
      <c r="S193" s="9">
        <v>94.5</v>
      </c>
      <c r="T193" s="35" t="s">
        <v>4923</v>
      </c>
      <c r="U193" s="9" t="s">
        <v>4924</v>
      </c>
      <c r="V193" s="9" t="s">
        <v>5035</v>
      </c>
      <c r="W193" s="64">
        <v>813858</v>
      </c>
      <c r="X193" s="9" t="s">
        <v>5035</v>
      </c>
      <c r="Y193" s="9">
        <v>614186</v>
      </c>
      <c r="Z193" s="10" t="s">
        <v>107</v>
      </c>
      <c r="AA193" s="10" t="s">
        <v>1471</v>
      </c>
    </row>
    <row r="194" spans="1:208" s="4" customFormat="1" ht="80.099999999999994" customHeight="1" x14ac:dyDescent="0.25">
      <c r="A194" s="28">
        <f t="shared" ref="A194:A195" si="27">A193+1</f>
        <v>190</v>
      </c>
      <c r="B194" s="9">
        <v>2</v>
      </c>
      <c r="C194" s="9" t="s">
        <v>3878</v>
      </c>
      <c r="D194" s="10" t="s">
        <v>4425</v>
      </c>
      <c r="E194" s="9" t="s">
        <v>4453</v>
      </c>
      <c r="F194" s="9" t="s">
        <v>5032</v>
      </c>
      <c r="G194" s="9" t="s">
        <v>4453</v>
      </c>
      <c r="H194" s="9" t="s">
        <v>2490</v>
      </c>
      <c r="I194" s="9" t="s">
        <v>5036</v>
      </c>
      <c r="J194" s="9" t="s">
        <v>5037</v>
      </c>
      <c r="K194" s="9" t="s">
        <v>5032</v>
      </c>
      <c r="L194" s="9">
        <v>30.164809999999999</v>
      </c>
      <c r="M194" s="9">
        <v>67.318680000000001</v>
      </c>
      <c r="N194" s="9">
        <v>18</v>
      </c>
      <c r="O194" s="9">
        <v>14</v>
      </c>
      <c r="P194" s="9">
        <v>818914</v>
      </c>
      <c r="Q194" s="9" t="s">
        <v>1470</v>
      </c>
      <c r="R194" s="9">
        <v>10</v>
      </c>
      <c r="S194" s="9">
        <v>94.5</v>
      </c>
      <c r="T194" s="35" t="s">
        <v>4923</v>
      </c>
      <c r="U194" s="9" t="s">
        <v>4924</v>
      </c>
      <c r="V194" s="9" t="s">
        <v>5035</v>
      </c>
      <c r="W194" s="64">
        <v>813858</v>
      </c>
      <c r="X194" s="9" t="s">
        <v>5035</v>
      </c>
      <c r="Y194" s="9">
        <v>614186</v>
      </c>
      <c r="Z194" s="10" t="s">
        <v>107</v>
      </c>
      <c r="AA194" s="10" t="s">
        <v>1471</v>
      </c>
    </row>
    <row r="195" spans="1:208" s="4" customFormat="1" ht="80.099999999999994" customHeight="1" x14ac:dyDescent="0.25">
      <c r="A195" s="28">
        <f t="shared" si="27"/>
        <v>191</v>
      </c>
      <c r="B195" s="9">
        <v>3</v>
      </c>
      <c r="C195" s="9" t="s">
        <v>3878</v>
      </c>
      <c r="D195" s="10" t="s">
        <v>4425</v>
      </c>
      <c r="E195" s="9" t="s">
        <v>4453</v>
      </c>
      <c r="F195" s="9" t="s">
        <v>5038</v>
      </c>
      <c r="G195" s="9" t="s">
        <v>4453</v>
      </c>
      <c r="H195" s="9" t="s">
        <v>2538</v>
      </c>
      <c r="I195" s="9" t="s">
        <v>5039</v>
      </c>
      <c r="J195" s="9" t="s">
        <v>5040</v>
      </c>
      <c r="K195" s="9" t="s">
        <v>5038</v>
      </c>
      <c r="L195" s="9">
        <v>30.247810000000001</v>
      </c>
      <c r="M195" s="9">
        <v>67.407449999999997</v>
      </c>
      <c r="N195" s="9">
        <v>22</v>
      </c>
      <c r="O195" s="9">
        <v>18</v>
      </c>
      <c r="P195" s="9">
        <v>818914</v>
      </c>
      <c r="Q195" s="9" t="s">
        <v>1470</v>
      </c>
      <c r="R195" s="9">
        <v>10</v>
      </c>
      <c r="S195" s="9">
        <v>94.5</v>
      </c>
      <c r="T195" s="35" t="s">
        <v>4923</v>
      </c>
      <c r="U195" s="9" t="s">
        <v>4924</v>
      </c>
      <c r="V195" s="9" t="s">
        <v>5035</v>
      </c>
      <c r="W195" s="64">
        <v>813858</v>
      </c>
      <c r="X195" s="9" t="s">
        <v>5035</v>
      </c>
      <c r="Y195" s="9">
        <v>614186</v>
      </c>
      <c r="Z195" s="10" t="s">
        <v>107</v>
      </c>
      <c r="AA195" s="10" t="s">
        <v>1471</v>
      </c>
    </row>
    <row r="196" spans="1:208" s="9" customFormat="1" ht="80.099999999999994" customHeight="1" x14ac:dyDescent="0.25">
      <c r="A196" s="28">
        <f t="shared" ref="A196:A201" si="28">A195+1</f>
        <v>192</v>
      </c>
      <c r="B196" s="9">
        <v>1</v>
      </c>
      <c r="C196" s="9" t="s">
        <v>109</v>
      </c>
      <c r="D196" s="10" t="s">
        <v>4503</v>
      </c>
      <c r="E196" s="9" t="s">
        <v>4533</v>
      </c>
      <c r="F196" s="9" t="s">
        <v>4534</v>
      </c>
      <c r="G196" s="9" t="s">
        <v>4535</v>
      </c>
      <c r="H196" s="9" t="s">
        <v>4536</v>
      </c>
      <c r="I196" s="9" t="s">
        <v>4537</v>
      </c>
      <c r="J196" s="9">
        <v>3337899801</v>
      </c>
      <c r="K196" s="9" t="s">
        <v>4534</v>
      </c>
      <c r="L196" s="9">
        <v>29.195734812000001</v>
      </c>
      <c r="M196" s="9">
        <v>66.584214388000007</v>
      </c>
      <c r="N196" s="9">
        <v>15</v>
      </c>
      <c r="O196" s="9">
        <v>9</v>
      </c>
      <c r="P196" s="28">
        <v>818917</v>
      </c>
      <c r="Q196" s="28" t="s">
        <v>4509</v>
      </c>
      <c r="R196" s="9" t="s">
        <v>4538</v>
      </c>
      <c r="S196" s="9">
        <v>44.418100000000003</v>
      </c>
      <c r="T196" s="9" t="s">
        <v>4510</v>
      </c>
      <c r="U196" s="35">
        <v>43867</v>
      </c>
      <c r="V196" s="9" t="s">
        <v>933</v>
      </c>
      <c r="W196" s="28">
        <v>800293</v>
      </c>
      <c r="X196" s="9" t="s">
        <v>2576</v>
      </c>
      <c r="Y196" s="28">
        <v>614188</v>
      </c>
      <c r="Z196" s="5" t="s">
        <v>107</v>
      </c>
      <c r="AA196" s="10" t="s">
        <v>1471</v>
      </c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  <c r="FG196" s="4"/>
      <c r="FH196" s="4"/>
      <c r="FI196" s="4"/>
      <c r="FJ196" s="4"/>
      <c r="FK196" s="4"/>
      <c r="FL196" s="4"/>
      <c r="FM196" s="4"/>
      <c r="FN196" s="4"/>
      <c r="FO196" s="4"/>
      <c r="FP196" s="4"/>
      <c r="FQ196" s="4"/>
      <c r="FR196" s="4"/>
      <c r="FS196" s="4"/>
      <c r="FT196" s="4"/>
      <c r="FU196" s="4"/>
      <c r="FV196" s="4"/>
      <c r="FW196" s="4"/>
      <c r="FX196" s="4"/>
      <c r="FY196" s="4"/>
      <c r="FZ196" s="4"/>
      <c r="GA196" s="4"/>
      <c r="GB196" s="4"/>
      <c r="GC196" s="4"/>
      <c r="GD196" s="4"/>
      <c r="GE196" s="4"/>
      <c r="GF196" s="4"/>
      <c r="GG196" s="4"/>
      <c r="GH196" s="4"/>
      <c r="GI196" s="4"/>
      <c r="GJ196" s="4"/>
      <c r="GK196" s="4"/>
      <c r="GL196" s="4"/>
      <c r="GM196" s="4"/>
      <c r="GN196" s="4"/>
      <c r="GO196" s="4"/>
      <c r="GP196" s="4"/>
      <c r="GQ196" s="4"/>
      <c r="GR196" s="4"/>
      <c r="GS196" s="4"/>
      <c r="GT196" s="4"/>
      <c r="GU196" s="4"/>
      <c r="GV196" s="4"/>
      <c r="GW196" s="4"/>
      <c r="GX196" s="4"/>
      <c r="GY196" s="4"/>
      <c r="GZ196" s="4"/>
    </row>
    <row r="197" spans="1:208" s="9" customFormat="1" ht="80.099999999999994" customHeight="1" x14ac:dyDescent="0.25">
      <c r="A197" s="28">
        <f t="shared" si="28"/>
        <v>193</v>
      </c>
      <c r="B197" s="9">
        <f>B196+1</f>
        <v>2</v>
      </c>
      <c r="C197" s="9" t="s">
        <v>109</v>
      </c>
      <c r="D197" s="10" t="s">
        <v>4503</v>
      </c>
      <c r="E197" s="9" t="s">
        <v>4533</v>
      </c>
      <c r="F197" s="9" t="s">
        <v>4539</v>
      </c>
      <c r="G197" s="9" t="s">
        <v>4535</v>
      </c>
      <c r="H197" s="9" t="s">
        <v>4540</v>
      </c>
      <c r="I197" s="9" t="s">
        <v>4541</v>
      </c>
      <c r="J197" s="9">
        <v>3337899801</v>
      </c>
      <c r="K197" s="9" t="s">
        <v>4535</v>
      </c>
      <c r="L197" s="9">
        <v>29.206605880000001</v>
      </c>
      <c r="M197" s="9">
        <v>66.573793211999998</v>
      </c>
      <c r="N197" s="9">
        <v>18</v>
      </c>
      <c r="O197" s="9">
        <v>8</v>
      </c>
      <c r="P197" s="28">
        <v>818917</v>
      </c>
      <c r="Q197" s="28" t="s">
        <v>4509</v>
      </c>
      <c r="R197" s="9" t="s">
        <v>4542</v>
      </c>
      <c r="S197" s="9">
        <v>38.072699999999998</v>
      </c>
      <c r="T197" s="9" t="s">
        <v>4510</v>
      </c>
      <c r="U197" s="35">
        <v>43867</v>
      </c>
      <c r="V197" s="9" t="s">
        <v>933</v>
      </c>
      <c r="W197" s="28">
        <v>806125</v>
      </c>
      <c r="X197" s="9" t="s">
        <v>2576</v>
      </c>
      <c r="Y197" s="28">
        <v>614188</v>
      </c>
      <c r="Z197" s="5" t="s">
        <v>107</v>
      </c>
      <c r="AA197" s="10" t="s">
        <v>1471</v>
      </c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  <c r="FG197" s="4"/>
      <c r="FH197" s="4"/>
      <c r="FI197" s="4"/>
      <c r="FJ197" s="4"/>
      <c r="FK197" s="4"/>
      <c r="FL197" s="4"/>
      <c r="FM197" s="4"/>
      <c r="FN197" s="4"/>
      <c r="FO197" s="4"/>
      <c r="FP197" s="4"/>
      <c r="FQ197" s="4"/>
      <c r="FR197" s="4"/>
      <c r="FS197" s="4"/>
      <c r="FT197" s="4"/>
      <c r="FU197" s="4"/>
      <c r="FV197" s="4"/>
      <c r="FW197" s="4"/>
      <c r="FX197" s="4"/>
      <c r="FY197" s="4"/>
      <c r="FZ197" s="4"/>
      <c r="GA197" s="4"/>
      <c r="GB197" s="4"/>
      <c r="GC197" s="4"/>
      <c r="GD197" s="4"/>
      <c r="GE197" s="4"/>
      <c r="GF197" s="4"/>
      <c r="GG197" s="4"/>
      <c r="GH197" s="4"/>
      <c r="GI197" s="4"/>
      <c r="GJ197" s="4"/>
      <c r="GK197" s="4"/>
      <c r="GL197" s="4"/>
      <c r="GM197" s="4"/>
      <c r="GN197" s="4"/>
      <c r="GO197" s="4"/>
      <c r="GP197" s="4"/>
      <c r="GQ197" s="4"/>
      <c r="GR197" s="4"/>
      <c r="GS197" s="4"/>
      <c r="GT197" s="4"/>
      <c r="GU197" s="4"/>
      <c r="GV197" s="4"/>
      <c r="GW197" s="4"/>
      <c r="GX197" s="4"/>
      <c r="GY197" s="4"/>
      <c r="GZ197" s="4"/>
    </row>
    <row r="198" spans="1:208" s="9" customFormat="1" ht="80.099999999999994" customHeight="1" x14ac:dyDescent="0.25">
      <c r="A198" s="28">
        <f t="shared" si="28"/>
        <v>194</v>
      </c>
      <c r="B198" s="9">
        <v>1</v>
      </c>
      <c r="C198" s="9" t="s">
        <v>103</v>
      </c>
      <c r="D198" s="10" t="s">
        <v>4503</v>
      </c>
      <c r="E198" s="9" t="s">
        <v>4533</v>
      </c>
      <c r="F198" s="9" t="s">
        <v>4535</v>
      </c>
      <c r="G198" s="9" t="s">
        <v>4535</v>
      </c>
      <c r="H198" s="9" t="s">
        <v>4543</v>
      </c>
      <c r="I198" s="9" t="s">
        <v>4544</v>
      </c>
      <c r="J198" s="9" t="s">
        <v>4545</v>
      </c>
      <c r="K198" s="9" t="s">
        <v>4535</v>
      </c>
      <c r="L198" s="102">
        <v>29.4574</v>
      </c>
      <c r="M198" s="102">
        <v>67.180199999999999</v>
      </c>
      <c r="N198" s="9">
        <v>18</v>
      </c>
      <c r="O198" s="9">
        <v>8</v>
      </c>
      <c r="P198" s="28">
        <v>818917</v>
      </c>
      <c r="Q198" s="28" t="s">
        <v>1701</v>
      </c>
      <c r="R198" s="9" t="s">
        <v>4542</v>
      </c>
      <c r="S198" s="9">
        <v>44.417999999999999</v>
      </c>
      <c r="T198" s="9" t="s">
        <v>4523</v>
      </c>
      <c r="U198" s="9" t="s">
        <v>4524</v>
      </c>
      <c r="V198" s="9" t="s">
        <v>1286</v>
      </c>
      <c r="W198" s="9">
        <v>793317</v>
      </c>
      <c r="X198" s="35">
        <v>44534</v>
      </c>
      <c r="Y198" s="28">
        <v>614188</v>
      </c>
      <c r="Z198" s="10" t="s">
        <v>117</v>
      </c>
      <c r="AA198" s="10" t="s">
        <v>4525</v>
      </c>
      <c r="AB198" s="4"/>
      <c r="AC198" s="4"/>
      <c r="AD198" s="61"/>
    </row>
    <row r="199" spans="1:208" s="9" customFormat="1" ht="80.099999999999994" customHeight="1" x14ac:dyDescent="0.25">
      <c r="A199" s="28">
        <f t="shared" si="28"/>
        <v>195</v>
      </c>
      <c r="B199" s="9">
        <v>2</v>
      </c>
      <c r="C199" s="9" t="s">
        <v>103</v>
      </c>
      <c r="D199" s="10" t="s">
        <v>4503</v>
      </c>
      <c r="E199" s="9" t="s">
        <v>4533</v>
      </c>
      <c r="F199" s="9" t="s">
        <v>4535</v>
      </c>
      <c r="G199" s="9" t="s">
        <v>4535</v>
      </c>
      <c r="H199" s="9" t="s">
        <v>4546</v>
      </c>
      <c r="I199" s="9" t="s">
        <v>4547</v>
      </c>
      <c r="J199" s="9" t="s">
        <v>4548</v>
      </c>
      <c r="K199" s="9" t="s">
        <v>4535</v>
      </c>
      <c r="L199" s="102">
        <v>29.591699999999999</v>
      </c>
      <c r="M199" s="102">
        <v>67.077699999999993</v>
      </c>
      <c r="N199" s="9">
        <v>16</v>
      </c>
      <c r="O199" s="9">
        <v>6</v>
      </c>
      <c r="P199" s="28">
        <v>818917</v>
      </c>
      <c r="Q199" s="28" t="s">
        <v>1701</v>
      </c>
      <c r="R199" s="9" t="s">
        <v>4542</v>
      </c>
      <c r="S199" s="9">
        <v>38.072699999999998</v>
      </c>
      <c r="T199" s="9" t="s">
        <v>4523</v>
      </c>
      <c r="U199" s="9" t="s">
        <v>4524</v>
      </c>
      <c r="V199" s="9" t="s">
        <v>1286</v>
      </c>
      <c r="W199" s="9">
        <v>787187</v>
      </c>
      <c r="X199" s="35">
        <v>44534</v>
      </c>
      <c r="Y199" s="28">
        <v>614188</v>
      </c>
      <c r="Z199" s="10" t="s">
        <v>117</v>
      </c>
      <c r="AA199" s="10" t="s">
        <v>4525</v>
      </c>
      <c r="AB199" s="4"/>
      <c r="AC199" s="4"/>
      <c r="AD199" s="61"/>
    </row>
    <row r="200" spans="1:208" s="4" customFormat="1" ht="80.099999999999994" customHeight="1" x14ac:dyDescent="0.25">
      <c r="A200" s="86">
        <f t="shared" si="28"/>
        <v>196</v>
      </c>
      <c r="B200" s="9">
        <v>1</v>
      </c>
      <c r="C200" s="9" t="s">
        <v>109</v>
      </c>
      <c r="D200" s="10" t="s">
        <v>1635</v>
      </c>
      <c r="E200" s="9" t="s">
        <v>1636</v>
      </c>
      <c r="F200" s="9" t="s">
        <v>3112</v>
      </c>
      <c r="G200" s="9" t="s">
        <v>3112</v>
      </c>
      <c r="H200" s="28" t="s">
        <v>3113</v>
      </c>
      <c r="I200" s="9" t="s">
        <v>3114</v>
      </c>
      <c r="J200" s="28">
        <v>3333722413</v>
      </c>
      <c r="K200" s="9" t="s">
        <v>3112</v>
      </c>
      <c r="L200" s="9">
        <v>29.860326000000001</v>
      </c>
      <c r="M200" s="9">
        <v>66.833836000000005</v>
      </c>
      <c r="N200" s="28">
        <v>13</v>
      </c>
      <c r="O200" s="28">
        <v>8</v>
      </c>
      <c r="P200" s="28">
        <v>818917</v>
      </c>
      <c r="Q200" s="34">
        <v>43896</v>
      </c>
      <c r="R200" s="9">
        <v>10</v>
      </c>
      <c r="S200" s="9">
        <v>95</v>
      </c>
      <c r="T200" s="34">
        <v>44048</v>
      </c>
      <c r="U200" s="28" t="s">
        <v>3115</v>
      </c>
      <c r="V200" s="28" t="s">
        <v>3116</v>
      </c>
      <c r="W200" s="28">
        <v>809914</v>
      </c>
      <c r="X200" s="28" t="s">
        <v>933</v>
      </c>
      <c r="Y200" s="28">
        <v>614188</v>
      </c>
      <c r="Z200" s="10" t="s">
        <v>11</v>
      </c>
      <c r="AA200" s="9" t="s">
        <v>3722</v>
      </c>
      <c r="AB200" s="179"/>
      <c r="AC200" s="179"/>
    </row>
    <row r="201" spans="1:208" s="4" customFormat="1" ht="80.099999999999994" customHeight="1" x14ac:dyDescent="0.25">
      <c r="A201" s="86">
        <f t="shared" si="28"/>
        <v>197</v>
      </c>
      <c r="B201" s="9">
        <f t="shared" ref="B201:B202" si="29">B200+1</f>
        <v>2</v>
      </c>
      <c r="C201" s="9" t="s">
        <v>109</v>
      </c>
      <c r="D201" s="10" t="s">
        <v>1635</v>
      </c>
      <c r="E201" s="9" t="s">
        <v>1636</v>
      </c>
      <c r="F201" s="9" t="s">
        <v>3112</v>
      </c>
      <c r="G201" s="9" t="s">
        <v>3112</v>
      </c>
      <c r="H201" s="28" t="s">
        <v>1514</v>
      </c>
      <c r="I201" s="9" t="s">
        <v>3117</v>
      </c>
      <c r="J201" s="28">
        <v>3013714924</v>
      </c>
      <c r="K201" s="9" t="s">
        <v>3112</v>
      </c>
      <c r="L201" s="9" t="s">
        <v>7973</v>
      </c>
      <c r="M201" s="9">
        <v>66.823504999999997</v>
      </c>
      <c r="N201" s="28">
        <v>12</v>
      </c>
      <c r="O201" s="28">
        <v>6</v>
      </c>
      <c r="P201" s="28">
        <v>818917</v>
      </c>
      <c r="Q201" s="34">
        <v>43896</v>
      </c>
      <c r="R201" s="9">
        <v>10</v>
      </c>
      <c r="S201" s="9">
        <v>95</v>
      </c>
      <c r="T201" s="34">
        <v>44048</v>
      </c>
      <c r="U201" s="28" t="s">
        <v>3115</v>
      </c>
      <c r="V201" s="28" t="s">
        <v>3116</v>
      </c>
      <c r="W201" s="28">
        <v>809914</v>
      </c>
      <c r="X201" s="28" t="s">
        <v>933</v>
      </c>
      <c r="Y201" s="28">
        <v>614188</v>
      </c>
      <c r="Z201" s="10" t="s">
        <v>11</v>
      </c>
      <c r="AA201" s="9" t="s">
        <v>3722</v>
      </c>
      <c r="AB201" s="31"/>
    </row>
    <row r="202" spans="1:208" s="4" customFormat="1" ht="80.099999999999994" customHeight="1" x14ac:dyDescent="0.25">
      <c r="A202" s="86">
        <f t="shared" ref="A202:B219" si="30">A201+1</f>
        <v>198</v>
      </c>
      <c r="B202" s="9">
        <f t="shared" si="29"/>
        <v>3</v>
      </c>
      <c r="C202" s="9" t="s">
        <v>109</v>
      </c>
      <c r="D202" s="10" t="s">
        <v>1635</v>
      </c>
      <c r="E202" s="9" t="s">
        <v>1636</v>
      </c>
      <c r="F202" s="9" t="s">
        <v>3118</v>
      </c>
      <c r="G202" s="9" t="s">
        <v>3119</v>
      </c>
      <c r="H202" s="28" t="s">
        <v>3120</v>
      </c>
      <c r="I202" s="9" t="s">
        <v>3121</v>
      </c>
      <c r="J202" s="28">
        <v>3341389513</v>
      </c>
      <c r="K202" s="9" t="s">
        <v>3118</v>
      </c>
      <c r="L202" s="9">
        <v>29.856112</v>
      </c>
      <c r="M202" s="9">
        <v>66.821745000000007</v>
      </c>
      <c r="N202" s="28">
        <v>22</v>
      </c>
      <c r="O202" s="28">
        <v>12</v>
      </c>
      <c r="P202" s="28">
        <v>818917</v>
      </c>
      <c r="Q202" s="34">
        <v>43896</v>
      </c>
      <c r="R202" s="9">
        <v>10</v>
      </c>
      <c r="S202" s="9">
        <v>95</v>
      </c>
      <c r="T202" s="34">
        <v>44048</v>
      </c>
      <c r="U202" s="28" t="s">
        <v>3115</v>
      </c>
      <c r="V202" s="28" t="s">
        <v>3116</v>
      </c>
      <c r="W202" s="28">
        <v>809914</v>
      </c>
      <c r="X202" s="28" t="s">
        <v>933</v>
      </c>
      <c r="Y202" s="28">
        <v>614188</v>
      </c>
      <c r="Z202" s="10" t="s">
        <v>11</v>
      </c>
      <c r="AA202" s="9" t="s">
        <v>3722</v>
      </c>
    </row>
    <row r="203" spans="1:208" s="4" customFormat="1" ht="80.099999999999994" customHeight="1" x14ac:dyDescent="0.25">
      <c r="A203" s="86">
        <f t="shared" si="30"/>
        <v>199</v>
      </c>
      <c r="B203" s="9">
        <f>B202+1</f>
        <v>4</v>
      </c>
      <c r="C203" s="9" t="s">
        <v>109</v>
      </c>
      <c r="D203" s="10" t="s">
        <v>1635</v>
      </c>
      <c r="E203" s="9" t="s">
        <v>1636</v>
      </c>
      <c r="F203" s="9" t="s">
        <v>3119</v>
      </c>
      <c r="G203" s="9" t="s">
        <v>3119</v>
      </c>
      <c r="H203" s="28" t="s">
        <v>3122</v>
      </c>
      <c r="I203" s="9" t="s">
        <v>3123</v>
      </c>
      <c r="J203" s="28">
        <v>3337964947</v>
      </c>
      <c r="K203" s="9" t="s">
        <v>3118</v>
      </c>
      <c r="L203" s="9">
        <v>29.857607999999999</v>
      </c>
      <c r="M203" s="9">
        <v>66.819308000000007</v>
      </c>
      <c r="N203" s="28">
        <v>25</v>
      </c>
      <c r="O203" s="28">
        <v>9</v>
      </c>
      <c r="P203" s="28">
        <v>818917</v>
      </c>
      <c r="Q203" s="34">
        <v>43896</v>
      </c>
      <c r="R203" s="9">
        <v>10</v>
      </c>
      <c r="S203" s="9">
        <v>95</v>
      </c>
      <c r="T203" s="34">
        <v>44048</v>
      </c>
      <c r="U203" s="28" t="s">
        <v>3115</v>
      </c>
      <c r="V203" s="28" t="s">
        <v>3116</v>
      </c>
      <c r="W203" s="28">
        <v>809914</v>
      </c>
      <c r="X203" s="28" t="s">
        <v>933</v>
      </c>
      <c r="Y203" s="28">
        <v>614188</v>
      </c>
      <c r="Z203" s="10" t="s">
        <v>11</v>
      </c>
      <c r="AA203" s="9" t="s">
        <v>3722</v>
      </c>
    </row>
    <row r="204" spans="1:208" s="4" customFormat="1" ht="80.099999999999994" customHeight="1" x14ac:dyDescent="0.25">
      <c r="A204" s="86">
        <f t="shared" si="30"/>
        <v>200</v>
      </c>
      <c r="B204" s="9">
        <v>5</v>
      </c>
      <c r="C204" s="9" t="s">
        <v>109</v>
      </c>
      <c r="D204" s="10" t="s">
        <v>1635</v>
      </c>
      <c r="E204" s="9" t="s">
        <v>1636</v>
      </c>
      <c r="F204" s="9" t="s">
        <v>3124</v>
      </c>
      <c r="G204" s="9" t="s">
        <v>3124</v>
      </c>
      <c r="H204" s="28" t="s">
        <v>3125</v>
      </c>
      <c r="I204" s="9" t="s">
        <v>3126</v>
      </c>
      <c r="J204" s="28">
        <v>33222821682</v>
      </c>
      <c r="K204" s="9" t="s">
        <v>3124</v>
      </c>
      <c r="L204" s="9">
        <v>29.864124</v>
      </c>
      <c r="M204" s="9">
        <v>66.812202999999997</v>
      </c>
      <c r="N204" s="28">
        <v>23</v>
      </c>
      <c r="O204" s="28">
        <v>13</v>
      </c>
      <c r="P204" s="28">
        <v>818917</v>
      </c>
      <c r="Q204" s="34">
        <v>43896</v>
      </c>
      <c r="R204" s="9">
        <v>10</v>
      </c>
      <c r="S204" s="9">
        <v>95</v>
      </c>
      <c r="T204" s="34">
        <v>44048</v>
      </c>
      <c r="U204" s="28" t="s">
        <v>3115</v>
      </c>
      <c r="V204" s="28" t="s">
        <v>3116</v>
      </c>
      <c r="W204" s="28">
        <v>809914</v>
      </c>
      <c r="X204" s="28" t="s">
        <v>933</v>
      </c>
      <c r="Y204" s="28">
        <v>614188</v>
      </c>
      <c r="Z204" s="10" t="s">
        <v>11</v>
      </c>
      <c r="AA204" s="9" t="s">
        <v>3722</v>
      </c>
      <c r="AB204" s="179"/>
      <c r="AC204" s="179"/>
    </row>
    <row r="205" spans="1:208" s="4" customFormat="1" ht="80.099999999999994" customHeight="1" x14ac:dyDescent="0.25">
      <c r="A205" s="86">
        <f t="shared" si="30"/>
        <v>201</v>
      </c>
      <c r="B205" s="9">
        <f>B204+1</f>
        <v>6</v>
      </c>
      <c r="C205" s="9" t="s">
        <v>109</v>
      </c>
      <c r="D205" s="10" t="s">
        <v>1635</v>
      </c>
      <c r="E205" s="9" t="s">
        <v>1636</v>
      </c>
      <c r="F205" s="9" t="s">
        <v>3148</v>
      </c>
      <c r="G205" s="9" t="s">
        <v>3148</v>
      </c>
      <c r="H205" s="28" t="s">
        <v>604</v>
      </c>
      <c r="I205" s="9" t="s">
        <v>3127</v>
      </c>
      <c r="J205" s="28">
        <v>33337964947</v>
      </c>
      <c r="K205" s="9" t="s">
        <v>3148</v>
      </c>
      <c r="L205" s="9">
        <v>29.857410999999999</v>
      </c>
      <c r="M205" s="9">
        <v>66.818903000000006</v>
      </c>
      <c r="N205" s="28">
        <v>18</v>
      </c>
      <c r="O205" s="28">
        <v>11</v>
      </c>
      <c r="P205" s="28">
        <v>818917</v>
      </c>
      <c r="Q205" s="34">
        <v>43896</v>
      </c>
      <c r="R205" s="9">
        <v>10</v>
      </c>
      <c r="S205" s="9">
        <v>95</v>
      </c>
      <c r="T205" s="34">
        <v>44048</v>
      </c>
      <c r="U205" s="28" t="s">
        <v>3115</v>
      </c>
      <c r="V205" s="28" t="s">
        <v>3116</v>
      </c>
      <c r="W205" s="28">
        <v>809914</v>
      </c>
      <c r="X205" s="28" t="s">
        <v>933</v>
      </c>
      <c r="Y205" s="28">
        <v>614188</v>
      </c>
      <c r="Z205" s="10" t="s">
        <v>11</v>
      </c>
      <c r="AA205" s="9" t="s">
        <v>3722</v>
      </c>
    </row>
    <row r="206" spans="1:208" s="4" customFormat="1" ht="80.099999999999994" customHeight="1" x14ac:dyDescent="0.25">
      <c r="A206" s="86">
        <f t="shared" si="30"/>
        <v>202</v>
      </c>
      <c r="B206" s="9">
        <v>7</v>
      </c>
      <c r="C206" s="9" t="s">
        <v>109</v>
      </c>
      <c r="D206" s="10" t="s">
        <v>1635</v>
      </c>
      <c r="E206" s="9" t="s">
        <v>1636</v>
      </c>
      <c r="F206" s="9" t="s">
        <v>3128</v>
      </c>
      <c r="G206" s="9" t="s">
        <v>3128</v>
      </c>
      <c r="H206" s="28" t="s">
        <v>1643</v>
      </c>
      <c r="I206" s="9" t="s">
        <v>3129</v>
      </c>
      <c r="J206" s="28">
        <v>3013714932</v>
      </c>
      <c r="K206" s="9" t="s">
        <v>3128</v>
      </c>
      <c r="L206" s="9">
        <v>29.872067000000001</v>
      </c>
      <c r="M206" s="9">
        <v>66.847576000000004</v>
      </c>
      <c r="N206" s="28">
        <v>17</v>
      </c>
      <c r="O206" s="28">
        <v>10</v>
      </c>
      <c r="P206" s="28">
        <v>818917</v>
      </c>
      <c r="Q206" s="34">
        <v>43896</v>
      </c>
      <c r="R206" s="9">
        <v>10</v>
      </c>
      <c r="S206" s="28">
        <v>95</v>
      </c>
      <c r="T206" s="34">
        <v>44048</v>
      </c>
      <c r="U206" s="28" t="s">
        <v>3115</v>
      </c>
      <c r="V206" s="28" t="s">
        <v>3116</v>
      </c>
      <c r="W206" s="28">
        <v>809914</v>
      </c>
      <c r="X206" s="28" t="s">
        <v>933</v>
      </c>
      <c r="Y206" s="28">
        <v>614188</v>
      </c>
      <c r="Z206" s="10" t="s">
        <v>11</v>
      </c>
      <c r="AA206" s="9" t="s">
        <v>3722</v>
      </c>
    </row>
    <row r="207" spans="1:208" s="4" customFormat="1" ht="80.099999999999994" customHeight="1" x14ac:dyDescent="0.25">
      <c r="A207" s="86">
        <f t="shared" si="30"/>
        <v>203</v>
      </c>
      <c r="B207" s="9">
        <v>8</v>
      </c>
      <c r="C207" s="9" t="s">
        <v>109</v>
      </c>
      <c r="D207" s="10" t="s">
        <v>1635</v>
      </c>
      <c r="E207" s="9" t="s">
        <v>1636</v>
      </c>
      <c r="F207" s="9" t="s">
        <v>3118</v>
      </c>
      <c r="G207" s="9" t="s">
        <v>3119</v>
      </c>
      <c r="H207" s="28" t="s">
        <v>3130</v>
      </c>
      <c r="I207" s="9" t="s">
        <v>3131</v>
      </c>
      <c r="J207" s="28">
        <v>3013778623</v>
      </c>
      <c r="K207" s="9" t="s">
        <v>3118</v>
      </c>
      <c r="L207" s="9">
        <v>29.855041</v>
      </c>
      <c r="M207" s="9">
        <v>66.821717000000007</v>
      </c>
      <c r="N207" s="28">
        <v>14</v>
      </c>
      <c r="O207" s="28">
        <v>8</v>
      </c>
      <c r="P207" s="28">
        <v>818917</v>
      </c>
      <c r="Q207" s="34">
        <v>43896</v>
      </c>
      <c r="R207" s="9">
        <v>10</v>
      </c>
      <c r="S207" s="9">
        <v>95</v>
      </c>
      <c r="T207" s="34">
        <v>44048</v>
      </c>
      <c r="U207" s="28" t="s">
        <v>3115</v>
      </c>
      <c r="V207" s="28" t="s">
        <v>3116</v>
      </c>
      <c r="W207" s="28">
        <v>809914</v>
      </c>
      <c r="X207" s="28" t="s">
        <v>933</v>
      </c>
      <c r="Y207" s="28">
        <v>614188</v>
      </c>
      <c r="Z207" s="10" t="s">
        <v>11</v>
      </c>
      <c r="AA207" s="9" t="s">
        <v>3722</v>
      </c>
      <c r="AB207" s="31"/>
      <c r="AN207" s="221"/>
      <c r="AO207" s="221"/>
      <c r="AP207" s="221"/>
    </row>
    <row r="208" spans="1:208" s="4" customFormat="1" ht="80.099999999999994" customHeight="1" x14ac:dyDescent="0.25">
      <c r="A208" s="86">
        <f t="shared" si="30"/>
        <v>204</v>
      </c>
      <c r="B208" s="9">
        <v>1</v>
      </c>
      <c r="C208" s="9" t="s">
        <v>103</v>
      </c>
      <c r="D208" s="10" t="s">
        <v>1635</v>
      </c>
      <c r="E208" s="9" t="s">
        <v>1636</v>
      </c>
      <c r="F208" s="9" t="s">
        <v>3746</v>
      </c>
      <c r="G208" s="9" t="s">
        <v>3746</v>
      </c>
      <c r="H208" s="9" t="s">
        <v>1638</v>
      </c>
      <c r="I208" s="9" t="s">
        <v>1639</v>
      </c>
      <c r="J208" s="9">
        <v>3333066237</v>
      </c>
      <c r="K208" s="9" t="s">
        <v>3746</v>
      </c>
      <c r="L208" s="9">
        <v>29.838975000000001</v>
      </c>
      <c r="M208" s="9">
        <v>66.844592000000006</v>
      </c>
      <c r="N208" s="9">
        <v>12</v>
      </c>
      <c r="O208" s="9">
        <v>8</v>
      </c>
      <c r="P208" s="9">
        <v>818917</v>
      </c>
      <c r="Q208" s="9" t="s">
        <v>1494</v>
      </c>
      <c r="R208" s="9">
        <v>10</v>
      </c>
      <c r="S208" s="9">
        <v>95</v>
      </c>
      <c r="T208" s="35" t="s">
        <v>1640</v>
      </c>
      <c r="U208" s="35" t="s">
        <v>3145</v>
      </c>
      <c r="V208" s="9" t="s">
        <v>3146</v>
      </c>
      <c r="W208" s="9">
        <v>809914</v>
      </c>
      <c r="X208" s="35" t="s">
        <v>1642</v>
      </c>
      <c r="Y208" s="9">
        <v>614175</v>
      </c>
      <c r="Z208" s="10" t="s">
        <v>11</v>
      </c>
      <c r="AA208" s="9" t="s">
        <v>3743</v>
      </c>
    </row>
    <row r="209" spans="1:31" s="4" customFormat="1" ht="80.099999999999994" customHeight="1" x14ac:dyDescent="0.25">
      <c r="A209" s="86">
        <f t="shared" si="30"/>
        <v>205</v>
      </c>
      <c r="B209" s="9">
        <v>2</v>
      </c>
      <c r="C209" s="9" t="s">
        <v>103</v>
      </c>
      <c r="D209" s="10" t="s">
        <v>1635</v>
      </c>
      <c r="E209" s="9" t="s">
        <v>1636</v>
      </c>
      <c r="F209" s="9" t="s">
        <v>3124</v>
      </c>
      <c r="G209" s="9" t="s">
        <v>3124</v>
      </c>
      <c r="H209" s="9" t="s">
        <v>3132</v>
      </c>
      <c r="I209" s="9" t="s">
        <v>3133</v>
      </c>
      <c r="J209" s="28">
        <v>3360243717</v>
      </c>
      <c r="K209" s="9" t="s">
        <v>3124</v>
      </c>
      <c r="L209" s="9">
        <v>29.868628000000001</v>
      </c>
      <c r="M209" s="9">
        <v>66.817307</v>
      </c>
      <c r="N209" s="28">
        <v>15</v>
      </c>
      <c r="O209" s="28">
        <v>7</v>
      </c>
      <c r="P209" s="28">
        <v>818917</v>
      </c>
      <c r="Q209" s="28" t="s">
        <v>1494</v>
      </c>
      <c r="R209" s="9">
        <v>10</v>
      </c>
      <c r="S209" s="9">
        <v>95</v>
      </c>
      <c r="T209" s="28" t="s">
        <v>3134</v>
      </c>
      <c r="U209" s="28" t="s">
        <v>1993</v>
      </c>
      <c r="V209" s="28" t="s">
        <v>3135</v>
      </c>
      <c r="W209" s="28">
        <v>809914</v>
      </c>
      <c r="X209" s="28" t="s">
        <v>3136</v>
      </c>
      <c r="Y209" s="9">
        <v>614175</v>
      </c>
      <c r="Z209" s="10" t="s">
        <v>11</v>
      </c>
      <c r="AA209" s="9" t="s">
        <v>3722</v>
      </c>
      <c r="AB209" s="31"/>
    </row>
    <row r="210" spans="1:31" s="4" customFormat="1" ht="80.099999999999994" customHeight="1" x14ac:dyDescent="0.25">
      <c r="A210" s="86">
        <f t="shared" si="30"/>
        <v>206</v>
      </c>
      <c r="B210" s="9">
        <v>1</v>
      </c>
      <c r="C210" s="9" t="s">
        <v>216</v>
      </c>
      <c r="D210" s="10" t="s">
        <v>1635</v>
      </c>
      <c r="E210" s="9" t="s">
        <v>1636</v>
      </c>
      <c r="F210" s="9" t="s">
        <v>3747</v>
      </c>
      <c r="G210" s="9" t="s">
        <v>3747</v>
      </c>
      <c r="H210" s="9" t="s">
        <v>182</v>
      </c>
      <c r="I210" s="9" t="s">
        <v>1657</v>
      </c>
      <c r="J210" s="9">
        <v>3368325738</v>
      </c>
      <c r="K210" s="9" t="s">
        <v>3747</v>
      </c>
      <c r="L210" s="9">
        <v>29.823329999999999</v>
      </c>
      <c r="M210" s="9">
        <v>66.846530000000001</v>
      </c>
      <c r="N210" s="9">
        <v>14</v>
      </c>
      <c r="O210" s="9">
        <v>9</v>
      </c>
      <c r="P210" s="9">
        <v>818914</v>
      </c>
      <c r="Q210" s="9" t="s">
        <v>1621</v>
      </c>
      <c r="R210" s="9">
        <v>10</v>
      </c>
      <c r="S210" s="9">
        <v>95</v>
      </c>
      <c r="T210" s="35">
        <v>44418</v>
      </c>
      <c r="U210" s="35">
        <v>44531</v>
      </c>
      <c r="V210" s="9" t="s">
        <v>1658</v>
      </c>
      <c r="W210" s="9">
        <v>818914</v>
      </c>
      <c r="X210" s="9" t="s">
        <v>1659</v>
      </c>
      <c r="Y210" s="9">
        <v>614185</v>
      </c>
      <c r="Z210" s="10" t="s">
        <v>11</v>
      </c>
      <c r="AA210" s="9" t="s">
        <v>3743</v>
      </c>
    </row>
    <row r="211" spans="1:31" s="4" customFormat="1" ht="80.099999999999994" customHeight="1" x14ac:dyDescent="0.25">
      <c r="A211" s="86">
        <f t="shared" si="30"/>
        <v>207</v>
      </c>
      <c r="B211" s="9">
        <v>2</v>
      </c>
      <c r="C211" s="9" t="s">
        <v>216</v>
      </c>
      <c r="D211" s="10" t="s">
        <v>1635</v>
      </c>
      <c r="E211" s="9" t="s">
        <v>1636</v>
      </c>
      <c r="F211" s="9" t="s">
        <v>1644</v>
      </c>
      <c r="G211" s="9" t="s">
        <v>1637</v>
      </c>
      <c r="H211" s="9" t="s">
        <v>83</v>
      </c>
      <c r="I211" s="9" t="s">
        <v>3206</v>
      </c>
      <c r="J211" s="9">
        <v>3327935881</v>
      </c>
      <c r="K211" s="9" t="s">
        <v>1644</v>
      </c>
      <c r="L211" s="9">
        <v>29.825330000000001</v>
      </c>
      <c r="M211" s="9">
        <v>66.846630000000005</v>
      </c>
      <c r="N211" s="9">
        <v>24</v>
      </c>
      <c r="O211" s="9">
        <v>6</v>
      </c>
      <c r="P211" s="9">
        <v>818914</v>
      </c>
      <c r="Q211" s="9" t="s">
        <v>1621</v>
      </c>
      <c r="R211" s="9">
        <v>10</v>
      </c>
      <c r="S211" s="9">
        <v>95</v>
      </c>
      <c r="T211" s="35">
        <v>44418</v>
      </c>
      <c r="U211" s="35">
        <v>44835</v>
      </c>
      <c r="V211" s="9" t="s">
        <v>1645</v>
      </c>
      <c r="W211" s="9">
        <v>818914</v>
      </c>
      <c r="X211" s="35">
        <v>44807</v>
      </c>
      <c r="Y211" s="9">
        <v>614185</v>
      </c>
      <c r="Z211" s="10" t="s">
        <v>11</v>
      </c>
      <c r="AA211" s="9" t="s">
        <v>3743</v>
      </c>
    </row>
    <row r="212" spans="1:31" s="4" customFormat="1" ht="80.099999999999994" customHeight="1" x14ac:dyDescent="0.25">
      <c r="A212" s="86">
        <f t="shared" si="30"/>
        <v>208</v>
      </c>
      <c r="B212" s="9">
        <v>3</v>
      </c>
      <c r="C212" s="9" t="s">
        <v>216</v>
      </c>
      <c r="D212" s="10" t="s">
        <v>1635</v>
      </c>
      <c r="E212" s="9" t="s">
        <v>1636</v>
      </c>
      <c r="F212" s="9" t="s">
        <v>1646</v>
      </c>
      <c r="G212" s="9" t="s">
        <v>1646</v>
      </c>
      <c r="H212" s="9" t="s">
        <v>3149</v>
      </c>
      <c r="I212" s="9" t="s">
        <v>1647</v>
      </c>
      <c r="J212" s="9">
        <v>3313779212</v>
      </c>
      <c r="K212" s="9" t="s">
        <v>1648</v>
      </c>
      <c r="L212" s="9">
        <v>29.843444999999999</v>
      </c>
      <c r="M212" s="9">
        <v>66.855626000000001</v>
      </c>
      <c r="N212" s="9">
        <v>27</v>
      </c>
      <c r="O212" s="9">
        <v>9</v>
      </c>
      <c r="P212" s="9">
        <v>818914</v>
      </c>
      <c r="Q212" s="9" t="s">
        <v>1621</v>
      </c>
      <c r="R212" s="9">
        <v>10</v>
      </c>
      <c r="S212" s="9">
        <v>95</v>
      </c>
      <c r="T212" s="35">
        <v>44418</v>
      </c>
      <c r="U212" s="35">
        <v>44835</v>
      </c>
      <c r="V212" s="9" t="s">
        <v>1645</v>
      </c>
      <c r="W212" s="9">
        <v>809914</v>
      </c>
      <c r="X212" s="35">
        <v>44807</v>
      </c>
      <c r="Y212" s="9">
        <v>614185</v>
      </c>
      <c r="Z212" s="10" t="s">
        <v>11</v>
      </c>
      <c r="AA212" s="9" t="s">
        <v>3743</v>
      </c>
    </row>
    <row r="213" spans="1:31" s="4" customFormat="1" ht="80.099999999999994" customHeight="1" x14ac:dyDescent="0.25">
      <c r="A213" s="86">
        <f t="shared" si="30"/>
        <v>209</v>
      </c>
      <c r="B213" s="9">
        <v>4</v>
      </c>
      <c r="C213" s="9" t="s">
        <v>216</v>
      </c>
      <c r="D213" s="10" t="s">
        <v>1635</v>
      </c>
      <c r="E213" s="9" t="s">
        <v>1636</v>
      </c>
      <c r="F213" s="9" t="s">
        <v>1664</v>
      </c>
      <c r="G213" s="9" t="s">
        <v>1636</v>
      </c>
      <c r="H213" s="9" t="s">
        <v>1665</v>
      </c>
      <c r="I213" s="9" t="s">
        <v>1666</v>
      </c>
      <c r="J213" s="9">
        <v>3338358596</v>
      </c>
      <c r="K213" s="9" t="s">
        <v>1664</v>
      </c>
      <c r="L213" s="9">
        <v>29.744209999999999</v>
      </c>
      <c r="M213" s="9">
        <v>66.553210000000007</v>
      </c>
      <c r="N213" s="9">
        <v>11</v>
      </c>
      <c r="O213" s="9">
        <v>6</v>
      </c>
      <c r="P213" s="9">
        <v>818914</v>
      </c>
      <c r="Q213" s="9" t="s">
        <v>1621</v>
      </c>
      <c r="R213" s="9">
        <v>10</v>
      </c>
      <c r="S213" s="9">
        <v>95</v>
      </c>
      <c r="T213" s="35">
        <v>44418</v>
      </c>
      <c r="U213" s="35">
        <v>44531</v>
      </c>
      <c r="V213" s="9" t="s">
        <v>1658</v>
      </c>
      <c r="W213" s="9">
        <v>818914</v>
      </c>
      <c r="X213" s="9" t="s">
        <v>1659</v>
      </c>
      <c r="Y213" s="9">
        <v>614185</v>
      </c>
      <c r="Z213" s="10" t="s">
        <v>11</v>
      </c>
      <c r="AA213" s="9" t="s">
        <v>3743</v>
      </c>
    </row>
    <row r="214" spans="1:31" s="4" customFormat="1" ht="80.099999999999994" customHeight="1" x14ac:dyDescent="0.25">
      <c r="A214" s="86">
        <f t="shared" si="30"/>
        <v>210</v>
      </c>
      <c r="B214" s="9">
        <v>5</v>
      </c>
      <c r="C214" s="9" t="s">
        <v>216</v>
      </c>
      <c r="D214" s="10" t="s">
        <v>1635</v>
      </c>
      <c r="E214" s="9" t="s">
        <v>1636</v>
      </c>
      <c r="F214" s="9" t="s">
        <v>1649</v>
      </c>
      <c r="G214" s="9" t="s">
        <v>1649</v>
      </c>
      <c r="H214" s="9" t="s">
        <v>572</v>
      </c>
      <c r="I214" s="9" t="s">
        <v>1650</v>
      </c>
      <c r="J214" s="9">
        <v>3322870601</v>
      </c>
      <c r="K214" s="9" t="s">
        <v>1649</v>
      </c>
      <c r="L214" s="9">
        <v>29.68871</v>
      </c>
      <c r="M214" s="9">
        <v>66.442099999999996</v>
      </c>
      <c r="N214" s="9">
        <v>18</v>
      </c>
      <c r="O214" s="9">
        <v>6</v>
      </c>
      <c r="P214" s="9">
        <v>818914</v>
      </c>
      <c r="Q214" s="9" t="s">
        <v>1621</v>
      </c>
      <c r="R214" s="9">
        <v>10</v>
      </c>
      <c r="S214" s="9">
        <v>95</v>
      </c>
      <c r="T214" s="35">
        <v>44418</v>
      </c>
      <c r="U214" s="35">
        <v>44835</v>
      </c>
      <c r="V214" s="9" t="s">
        <v>1645</v>
      </c>
      <c r="W214" s="9">
        <v>809914</v>
      </c>
      <c r="X214" s="35">
        <v>44807</v>
      </c>
      <c r="Y214" s="9">
        <v>614185</v>
      </c>
      <c r="Z214" s="10" t="s">
        <v>11</v>
      </c>
      <c r="AA214" s="9" t="s">
        <v>3743</v>
      </c>
    </row>
    <row r="215" spans="1:31" s="4" customFormat="1" ht="80.099999999999994" customHeight="1" x14ac:dyDescent="0.25">
      <c r="A215" s="86">
        <f t="shared" si="30"/>
        <v>211</v>
      </c>
      <c r="B215" s="9">
        <v>6</v>
      </c>
      <c r="C215" s="9" t="s">
        <v>216</v>
      </c>
      <c r="D215" s="10" t="s">
        <v>1635</v>
      </c>
      <c r="E215" s="9" t="s">
        <v>1636</v>
      </c>
      <c r="F215" s="9" t="s">
        <v>1637</v>
      </c>
      <c r="G215" s="9" t="s">
        <v>1637</v>
      </c>
      <c r="H215" s="9" t="s">
        <v>1651</v>
      </c>
      <c r="I215" s="9" t="s">
        <v>1652</v>
      </c>
      <c r="J215" s="9">
        <v>3355624809</v>
      </c>
      <c r="K215" s="9" t="s">
        <v>1637</v>
      </c>
      <c r="L215" s="9">
        <v>29.752230000000001</v>
      </c>
      <c r="M215" s="9">
        <v>66.943860000000001</v>
      </c>
      <c r="N215" s="9">
        <v>16</v>
      </c>
      <c r="O215" s="9">
        <v>7</v>
      </c>
      <c r="P215" s="9">
        <v>818914</v>
      </c>
      <c r="Q215" s="9" t="s">
        <v>1621</v>
      </c>
      <c r="R215" s="9">
        <v>10</v>
      </c>
      <c r="S215" s="9">
        <v>95</v>
      </c>
      <c r="T215" s="35">
        <v>44418</v>
      </c>
      <c r="U215" s="35">
        <v>44835</v>
      </c>
      <c r="V215" s="9" t="s">
        <v>1645</v>
      </c>
      <c r="W215" s="9">
        <v>818914</v>
      </c>
      <c r="X215" s="9" t="s">
        <v>1653</v>
      </c>
      <c r="Y215" s="9">
        <v>614185</v>
      </c>
      <c r="Z215" s="10" t="s">
        <v>11</v>
      </c>
      <c r="AA215" s="9" t="s">
        <v>3743</v>
      </c>
    </row>
    <row r="216" spans="1:31" s="4" customFormat="1" ht="80.099999999999994" customHeight="1" x14ac:dyDescent="0.25">
      <c r="A216" s="86">
        <f t="shared" si="30"/>
        <v>212</v>
      </c>
      <c r="B216" s="9">
        <v>7</v>
      </c>
      <c r="C216" s="9" t="s">
        <v>216</v>
      </c>
      <c r="D216" s="10" t="s">
        <v>1635</v>
      </c>
      <c r="E216" s="9" t="s">
        <v>1636</v>
      </c>
      <c r="F216" s="9" t="s">
        <v>1654</v>
      </c>
      <c r="G216" s="9" t="s">
        <v>1654</v>
      </c>
      <c r="H216" s="9" t="s">
        <v>1655</v>
      </c>
      <c r="I216" s="9" t="s">
        <v>1656</v>
      </c>
      <c r="J216" s="9">
        <v>3353276667</v>
      </c>
      <c r="K216" s="9" t="s">
        <v>1654</v>
      </c>
      <c r="L216" s="9">
        <v>29.898420000000002</v>
      </c>
      <c r="M216" s="9">
        <v>66.643159999999995</v>
      </c>
      <c r="N216" s="9">
        <v>15</v>
      </c>
      <c r="O216" s="9">
        <v>9</v>
      </c>
      <c r="P216" s="9">
        <v>818914</v>
      </c>
      <c r="Q216" s="9" t="s">
        <v>1621</v>
      </c>
      <c r="R216" s="9">
        <v>10</v>
      </c>
      <c r="S216" s="9">
        <v>95</v>
      </c>
      <c r="T216" s="35">
        <v>44418</v>
      </c>
      <c r="U216" s="35">
        <v>44835</v>
      </c>
      <c r="V216" s="9" t="s">
        <v>1645</v>
      </c>
      <c r="W216" s="9">
        <v>818914</v>
      </c>
      <c r="X216" s="9" t="s">
        <v>1653</v>
      </c>
      <c r="Y216" s="9">
        <v>614185</v>
      </c>
      <c r="Z216" s="10" t="s">
        <v>11</v>
      </c>
      <c r="AA216" s="9" t="s">
        <v>3743</v>
      </c>
    </row>
    <row r="217" spans="1:31" s="4" customFormat="1" ht="80.099999999999994" customHeight="1" x14ac:dyDescent="0.25">
      <c r="A217" s="86">
        <f t="shared" si="30"/>
        <v>213</v>
      </c>
      <c r="B217" s="9">
        <v>8</v>
      </c>
      <c r="C217" s="9" t="s">
        <v>216</v>
      </c>
      <c r="D217" s="10" t="s">
        <v>1635</v>
      </c>
      <c r="E217" s="9" t="s">
        <v>1636</v>
      </c>
      <c r="F217" s="9" t="s">
        <v>1660</v>
      </c>
      <c r="G217" s="9" t="s">
        <v>1660</v>
      </c>
      <c r="H217" s="9" t="s">
        <v>3137</v>
      </c>
      <c r="I217" s="9" t="s">
        <v>3138</v>
      </c>
      <c r="J217" s="28">
        <v>3322830701</v>
      </c>
      <c r="K217" s="9" t="s">
        <v>1663</v>
      </c>
      <c r="L217" s="9">
        <v>29.554870000000001</v>
      </c>
      <c r="M217" s="9">
        <v>66.872209999999995</v>
      </c>
      <c r="N217" s="28">
        <v>20</v>
      </c>
      <c r="O217" s="28">
        <v>9</v>
      </c>
      <c r="P217" s="9">
        <v>818914</v>
      </c>
      <c r="Q217" s="9" t="s">
        <v>1621</v>
      </c>
      <c r="R217" s="9">
        <v>10</v>
      </c>
      <c r="S217" s="9">
        <v>95</v>
      </c>
      <c r="T217" s="34">
        <v>44418</v>
      </c>
      <c r="U217" s="34">
        <v>44835</v>
      </c>
      <c r="V217" s="28" t="s">
        <v>3139</v>
      </c>
      <c r="W217" s="28">
        <v>809914</v>
      </c>
      <c r="X217" s="28" t="s">
        <v>3140</v>
      </c>
      <c r="Y217" s="9">
        <v>614185</v>
      </c>
      <c r="Z217" s="10" t="s">
        <v>11</v>
      </c>
      <c r="AA217" s="9" t="s">
        <v>3722</v>
      </c>
    </row>
    <row r="218" spans="1:31" s="4" customFormat="1" ht="80.099999999999994" customHeight="1" x14ac:dyDescent="0.25">
      <c r="A218" s="86">
        <f t="shared" si="30"/>
        <v>214</v>
      </c>
      <c r="B218" s="9">
        <v>9</v>
      </c>
      <c r="C218" s="9" t="s">
        <v>216</v>
      </c>
      <c r="D218" s="10" t="s">
        <v>1635</v>
      </c>
      <c r="E218" s="9" t="s">
        <v>1636</v>
      </c>
      <c r="F218" s="9" t="s">
        <v>3141</v>
      </c>
      <c r="G218" s="9" t="s">
        <v>3141</v>
      </c>
      <c r="H218" s="9" t="s">
        <v>302</v>
      </c>
      <c r="I218" s="9" t="s">
        <v>3142</v>
      </c>
      <c r="J218" s="28">
        <v>3378626017</v>
      </c>
      <c r="K218" s="9" t="s">
        <v>3141</v>
      </c>
      <c r="L218" s="9">
        <v>29.515309999999999</v>
      </c>
      <c r="M218" s="9">
        <v>66.478899999999996</v>
      </c>
      <c r="N218" s="28">
        <v>21</v>
      </c>
      <c r="O218" s="28">
        <v>7</v>
      </c>
      <c r="P218" s="9">
        <v>818914</v>
      </c>
      <c r="Q218" s="9" t="s">
        <v>1621</v>
      </c>
      <c r="R218" s="9">
        <v>10</v>
      </c>
      <c r="S218" s="9">
        <v>95</v>
      </c>
      <c r="T218" s="34">
        <v>44418</v>
      </c>
      <c r="U218" s="34">
        <v>44835</v>
      </c>
      <c r="V218" s="28" t="s">
        <v>3139</v>
      </c>
      <c r="W218" s="28">
        <v>818914</v>
      </c>
      <c r="X218" s="34">
        <v>44743</v>
      </c>
      <c r="Y218" s="9">
        <v>614185</v>
      </c>
      <c r="Z218" s="10" t="s">
        <v>11</v>
      </c>
      <c r="AA218" s="9" t="s">
        <v>3722</v>
      </c>
    </row>
    <row r="219" spans="1:31" s="4" customFormat="1" ht="80.099999999999994" customHeight="1" x14ac:dyDescent="0.25">
      <c r="A219" s="86">
        <f t="shared" si="30"/>
        <v>215</v>
      </c>
      <c r="B219" s="9">
        <f t="shared" si="30"/>
        <v>10</v>
      </c>
      <c r="C219" s="9" t="s">
        <v>216</v>
      </c>
      <c r="D219" s="10" t="s">
        <v>1635</v>
      </c>
      <c r="E219" s="9" t="s">
        <v>1636</v>
      </c>
      <c r="F219" s="9" t="s">
        <v>1339</v>
      </c>
      <c r="G219" s="9" t="s">
        <v>1339</v>
      </c>
      <c r="H219" s="9" t="s">
        <v>2248</v>
      </c>
      <c r="I219" s="9" t="s">
        <v>3143</v>
      </c>
      <c r="J219" s="28">
        <v>3328121601</v>
      </c>
      <c r="K219" s="9" t="s">
        <v>1339</v>
      </c>
      <c r="L219" s="9">
        <v>29.557310000000001</v>
      </c>
      <c r="M219" s="9">
        <v>66.874399999999994</v>
      </c>
      <c r="N219" s="28">
        <v>19</v>
      </c>
      <c r="O219" s="28">
        <v>8</v>
      </c>
      <c r="P219" s="9">
        <v>818914</v>
      </c>
      <c r="Q219" s="9" t="s">
        <v>1621</v>
      </c>
      <c r="R219" s="9">
        <v>10</v>
      </c>
      <c r="S219" s="9">
        <v>95</v>
      </c>
      <c r="T219" s="34">
        <v>44418</v>
      </c>
      <c r="U219" s="34">
        <v>44835</v>
      </c>
      <c r="V219" s="28" t="s">
        <v>3139</v>
      </c>
      <c r="W219" s="28">
        <v>809914</v>
      </c>
      <c r="X219" s="28" t="s">
        <v>3144</v>
      </c>
      <c r="Y219" s="9">
        <v>614185</v>
      </c>
      <c r="Z219" s="10" t="s">
        <v>11</v>
      </c>
      <c r="AA219" s="9" t="s">
        <v>3722</v>
      </c>
    </row>
    <row r="220" spans="1:31" s="4" customFormat="1" ht="80.099999999999994" customHeight="1" x14ac:dyDescent="0.25">
      <c r="A220" s="86">
        <f t="shared" ref="A220" si="31">A219+1</f>
        <v>216</v>
      </c>
      <c r="B220" s="9">
        <v>11</v>
      </c>
      <c r="C220" s="9" t="s">
        <v>216</v>
      </c>
      <c r="D220" s="10" t="s">
        <v>1635</v>
      </c>
      <c r="E220" s="9" t="s">
        <v>1636</v>
      </c>
      <c r="F220" s="9" t="s">
        <v>1660</v>
      </c>
      <c r="G220" s="9" t="s">
        <v>1660</v>
      </c>
      <c r="H220" s="9" t="s">
        <v>1661</v>
      </c>
      <c r="I220" s="9" t="s">
        <v>1662</v>
      </c>
      <c r="J220" s="9">
        <v>3328824510</v>
      </c>
      <c r="K220" s="9" t="s">
        <v>1663</v>
      </c>
      <c r="L220" s="9">
        <v>29.533539999999999</v>
      </c>
      <c r="M220" s="9">
        <v>66.872209999999995</v>
      </c>
      <c r="N220" s="9">
        <v>14</v>
      </c>
      <c r="O220" s="9">
        <v>7</v>
      </c>
      <c r="P220" s="9">
        <v>818914</v>
      </c>
      <c r="Q220" s="9" t="s">
        <v>1621</v>
      </c>
      <c r="R220" s="9">
        <v>10</v>
      </c>
      <c r="S220" s="9">
        <v>95</v>
      </c>
      <c r="T220" s="35">
        <v>44418</v>
      </c>
      <c r="U220" s="35">
        <v>44531</v>
      </c>
      <c r="V220" s="9" t="s">
        <v>1658</v>
      </c>
      <c r="W220" s="9">
        <v>809914</v>
      </c>
      <c r="X220" s="9" t="s">
        <v>1659</v>
      </c>
      <c r="Y220" s="9">
        <v>614185</v>
      </c>
      <c r="Z220" s="10" t="s">
        <v>11</v>
      </c>
      <c r="AA220" s="9" t="s">
        <v>3743</v>
      </c>
    </row>
    <row r="221" spans="1:31" s="4" customFormat="1" ht="80.099999999999994" customHeight="1" x14ac:dyDescent="0.25">
      <c r="A221" s="28">
        <f>A220+1</f>
        <v>217</v>
      </c>
      <c r="B221" s="9">
        <v>1</v>
      </c>
      <c r="C221" s="9" t="s">
        <v>103</v>
      </c>
      <c r="D221" s="10" t="s">
        <v>6709</v>
      </c>
      <c r="E221" s="9" t="s">
        <v>6743</v>
      </c>
      <c r="F221" s="9" t="s">
        <v>6744</v>
      </c>
      <c r="G221" s="9" t="s">
        <v>6745</v>
      </c>
      <c r="H221" s="9" t="s">
        <v>6032</v>
      </c>
      <c r="I221" s="166" t="s">
        <v>6746</v>
      </c>
      <c r="J221" s="28">
        <v>3172132359</v>
      </c>
      <c r="K221" s="9" t="s">
        <v>6747</v>
      </c>
      <c r="L221" s="9" t="s">
        <v>7974</v>
      </c>
      <c r="M221" s="9" t="s">
        <v>7968</v>
      </c>
      <c r="N221" s="9">
        <v>40</v>
      </c>
      <c r="O221" s="9">
        <v>18</v>
      </c>
      <c r="P221" s="258">
        <v>818917</v>
      </c>
      <c r="Q221" s="28" t="s">
        <v>6748</v>
      </c>
      <c r="R221" s="9">
        <v>10</v>
      </c>
      <c r="S221" s="9">
        <v>95</v>
      </c>
      <c r="T221" s="35">
        <v>44048</v>
      </c>
      <c r="U221" s="34">
        <v>44050</v>
      </c>
      <c r="V221" s="34">
        <v>44195</v>
      </c>
      <c r="W221" s="163">
        <v>809914</v>
      </c>
      <c r="X221" s="34">
        <v>44299</v>
      </c>
      <c r="Y221" s="257">
        <v>614175</v>
      </c>
      <c r="Z221" s="105" t="s">
        <v>107</v>
      </c>
      <c r="AA221" s="9" t="s">
        <v>6713</v>
      </c>
      <c r="AB221" s="4" t="s">
        <v>5110</v>
      </c>
    </row>
    <row r="222" spans="1:31" s="4" customFormat="1" ht="80.099999999999994" customHeight="1" x14ac:dyDescent="0.25">
      <c r="A222" s="86">
        <f>A221+1</f>
        <v>218</v>
      </c>
      <c r="B222" s="6">
        <v>1</v>
      </c>
      <c r="C222" s="6" t="s">
        <v>1518</v>
      </c>
      <c r="D222" s="5" t="s">
        <v>822</v>
      </c>
      <c r="E222" s="6" t="s">
        <v>2407</v>
      </c>
      <c r="F222" s="6" t="s">
        <v>2408</v>
      </c>
      <c r="G222" s="9" t="s">
        <v>2419</v>
      </c>
      <c r="H222" s="9" t="s">
        <v>2410</v>
      </c>
      <c r="I222" s="9" t="s">
        <v>1667</v>
      </c>
      <c r="J222" s="6">
        <v>3310167521</v>
      </c>
      <c r="K222" s="6" t="s">
        <v>2408</v>
      </c>
      <c r="L222" s="28">
        <v>29.557379999999998</v>
      </c>
      <c r="M222" s="28">
        <v>67.476780000000005</v>
      </c>
      <c r="N222" s="28">
        <v>25</v>
      </c>
      <c r="O222" s="14">
        <v>20</v>
      </c>
      <c r="P222" s="14">
        <v>818917</v>
      </c>
      <c r="Q222" s="14" t="s">
        <v>1668</v>
      </c>
      <c r="R222" s="14">
        <v>10</v>
      </c>
      <c r="S222" s="28">
        <v>95</v>
      </c>
      <c r="T222" s="12">
        <v>44974</v>
      </c>
      <c r="U222" s="12">
        <v>44984</v>
      </c>
      <c r="V222" s="12">
        <v>45107</v>
      </c>
      <c r="W222" s="14">
        <v>798690</v>
      </c>
      <c r="X222" s="12">
        <v>45006</v>
      </c>
      <c r="Y222" s="9">
        <v>614188</v>
      </c>
      <c r="Z222" s="13" t="s">
        <v>239</v>
      </c>
      <c r="AA222" s="9" t="s">
        <v>1669</v>
      </c>
      <c r="AB222" s="31"/>
      <c r="AC222" s="31"/>
      <c r="AD222" s="22"/>
      <c r="AE222" s="22"/>
    </row>
    <row r="223" spans="1:31" s="4" customFormat="1" ht="80.099999999999994" customHeight="1" x14ac:dyDescent="0.25">
      <c r="A223" s="86">
        <f>A222+1</f>
        <v>219</v>
      </c>
      <c r="B223" s="6">
        <f>B222+1</f>
        <v>2</v>
      </c>
      <c r="C223" s="6" t="s">
        <v>1518</v>
      </c>
      <c r="D223" s="5" t="s">
        <v>822</v>
      </c>
      <c r="E223" s="6" t="s">
        <v>2407</v>
      </c>
      <c r="F223" s="6" t="s">
        <v>2408</v>
      </c>
      <c r="G223" s="9" t="s">
        <v>2419</v>
      </c>
      <c r="H223" s="28" t="s">
        <v>2411</v>
      </c>
      <c r="I223" s="9" t="s">
        <v>1670</v>
      </c>
      <c r="J223" s="6">
        <v>3327848783</v>
      </c>
      <c r="K223" s="6" t="s">
        <v>2408</v>
      </c>
      <c r="L223" s="28">
        <v>29.587330000000001</v>
      </c>
      <c r="M223" s="28">
        <v>67.472020000000001</v>
      </c>
      <c r="N223" s="28">
        <v>21</v>
      </c>
      <c r="O223" s="14">
        <v>19</v>
      </c>
      <c r="P223" s="14">
        <v>818917</v>
      </c>
      <c r="Q223" s="14" t="s">
        <v>1668</v>
      </c>
      <c r="R223" s="14">
        <v>10</v>
      </c>
      <c r="S223" s="28">
        <v>95</v>
      </c>
      <c r="T223" s="12">
        <v>44974</v>
      </c>
      <c r="U223" s="12">
        <v>44984</v>
      </c>
      <c r="V223" s="12">
        <v>45107</v>
      </c>
      <c r="W223" s="14">
        <v>817852</v>
      </c>
      <c r="X223" s="12">
        <v>45006</v>
      </c>
      <c r="Y223" s="9">
        <v>614188</v>
      </c>
      <c r="Z223" s="13" t="s">
        <v>239</v>
      </c>
      <c r="AA223" s="9" t="s">
        <v>1669</v>
      </c>
      <c r="AB223" s="31"/>
      <c r="AC223" s="31"/>
      <c r="AD223" s="22"/>
      <c r="AE223" s="22"/>
    </row>
    <row r="224" spans="1:31" s="4" customFormat="1" ht="80.099999999999994" customHeight="1" x14ac:dyDescent="0.25">
      <c r="A224" s="86">
        <f t="shared" ref="A224:B234" si="32">A223+1</f>
        <v>220</v>
      </c>
      <c r="B224" s="6">
        <f t="shared" si="32"/>
        <v>3</v>
      </c>
      <c r="C224" s="6" t="s">
        <v>1518</v>
      </c>
      <c r="D224" s="5" t="s">
        <v>822</v>
      </c>
      <c r="E224" s="6" t="s">
        <v>2407</v>
      </c>
      <c r="F224" s="6" t="s">
        <v>2408</v>
      </c>
      <c r="G224" s="9" t="s">
        <v>2419</v>
      </c>
      <c r="H224" s="9" t="s">
        <v>2348</v>
      </c>
      <c r="I224" s="28" t="s">
        <v>1672</v>
      </c>
      <c r="J224" s="6">
        <v>3478326944</v>
      </c>
      <c r="K224" s="6" t="s">
        <v>2408</v>
      </c>
      <c r="L224" s="14">
        <v>29.603909999999999</v>
      </c>
      <c r="M224" s="14">
        <v>67.475939999999994</v>
      </c>
      <c r="N224" s="14">
        <v>25</v>
      </c>
      <c r="O224" s="14">
        <v>20</v>
      </c>
      <c r="P224" s="14">
        <v>818917</v>
      </c>
      <c r="Q224" s="14" t="s">
        <v>1668</v>
      </c>
      <c r="R224" s="14">
        <v>10</v>
      </c>
      <c r="S224" s="28">
        <v>95</v>
      </c>
      <c r="T224" s="12">
        <v>44974</v>
      </c>
      <c r="U224" s="12">
        <v>44984</v>
      </c>
      <c r="V224" s="12">
        <v>45107</v>
      </c>
      <c r="W224" s="14">
        <v>758243</v>
      </c>
      <c r="X224" s="12">
        <v>45006</v>
      </c>
      <c r="Y224" s="9">
        <v>614188</v>
      </c>
      <c r="Z224" s="13" t="s">
        <v>239</v>
      </c>
      <c r="AA224" s="9" t="s">
        <v>1669</v>
      </c>
      <c r="AB224" s="31"/>
      <c r="AC224" s="31"/>
      <c r="AD224" s="22"/>
      <c r="AE224" s="22"/>
    </row>
    <row r="225" spans="1:31" s="4" customFormat="1" ht="80.099999999999994" customHeight="1" x14ac:dyDescent="0.25">
      <c r="A225" s="86">
        <f t="shared" si="32"/>
        <v>221</v>
      </c>
      <c r="B225" s="6">
        <f t="shared" si="32"/>
        <v>4</v>
      </c>
      <c r="C225" s="6" t="s">
        <v>1518</v>
      </c>
      <c r="D225" s="5" t="s">
        <v>822</v>
      </c>
      <c r="E225" s="6" t="s">
        <v>2407</v>
      </c>
      <c r="F225" s="6" t="s">
        <v>2408</v>
      </c>
      <c r="G225" s="9" t="s">
        <v>2419</v>
      </c>
      <c r="H225" s="9" t="s">
        <v>2027</v>
      </c>
      <c r="I225" s="9" t="s">
        <v>1673</v>
      </c>
      <c r="J225" s="6">
        <v>3482985508</v>
      </c>
      <c r="K225" s="6" t="s">
        <v>2408</v>
      </c>
      <c r="L225" s="14">
        <v>29.614540000000002</v>
      </c>
      <c r="M225" s="14">
        <v>67.489549999999994</v>
      </c>
      <c r="N225" s="14">
        <v>28</v>
      </c>
      <c r="O225" s="14">
        <v>20</v>
      </c>
      <c r="P225" s="14">
        <v>818917</v>
      </c>
      <c r="Q225" s="14" t="s">
        <v>1668</v>
      </c>
      <c r="R225" s="14">
        <v>10</v>
      </c>
      <c r="S225" s="28">
        <v>95</v>
      </c>
      <c r="T225" s="12">
        <v>44974</v>
      </c>
      <c r="U225" s="12">
        <v>44984</v>
      </c>
      <c r="V225" s="12">
        <v>45107</v>
      </c>
      <c r="W225" s="14">
        <v>788578</v>
      </c>
      <c r="X225" s="12">
        <v>45006</v>
      </c>
      <c r="Y225" s="9">
        <v>614188</v>
      </c>
      <c r="Z225" s="13" t="s">
        <v>239</v>
      </c>
      <c r="AA225" s="9" t="s">
        <v>1669</v>
      </c>
      <c r="AB225" s="31"/>
      <c r="AC225" s="31"/>
    </row>
    <row r="226" spans="1:31" s="4" customFormat="1" ht="80.099999999999994" customHeight="1" x14ac:dyDescent="0.25">
      <c r="A226" s="86">
        <f t="shared" si="32"/>
        <v>222</v>
      </c>
      <c r="B226" s="6">
        <f t="shared" si="32"/>
        <v>5</v>
      </c>
      <c r="C226" s="6" t="s">
        <v>1518</v>
      </c>
      <c r="D226" s="5" t="s">
        <v>822</v>
      </c>
      <c r="E226" s="6" t="s">
        <v>2407</v>
      </c>
      <c r="F226" s="6" t="s">
        <v>2408</v>
      </c>
      <c r="G226" s="9" t="s">
        <v>2419</v>
      </c>
      <c r="H226" s="6" t="s">
        <v>2412</v>
      </c>
      <c r="I226" s="6" t="s">
        <v>1671</v>
      </c>
      <c r="J226" s="6">
        <v>3073870710</v>
      </c>
      <c r="K226" s="6" t="s">
        <v>2408</v>
      </c>
      <c r="L226" s="14">
        <v>29.64321</v>
      </c>
      <c r="M226" s="14">
        <v>67.496510000000001</v>
      </c>
      <c r="N226" s="14">
        <v>20</v>
      </c>
      <c r="O226" s="14">
        <v>18</v>
      </c>
      <c r="P226" s="14">
        <v>818917</v>
      </c>
      <c r="Q226" s="14" t="s">
        <v>1668</v>
      </c>
      <c r="R226" s="14">
        <v>10</v>
      </c>
      <c r="S226" s="28">
        <v>95</v>
      </c>
      <c r="T226" s="12">
        <v>44974</v>
      </c>
      <c r="U226" s="12">
        <v>44984</v>
      </c>
      <c r="V226" s="12">
        <v>45107</v>
      </c>
      <c r="W226" s="14">
        <v>788578</v>
      </c>
      <c r="X226" s="12">
        <v>45006</v>
      </c>
      <c r="Y226" s="9">
        <v>614188</v>
      </c>
      <c r="Z226" s="13" t="s">
        <v>239</v>
      </c>
      <c r="AA226" s="9" t="s">
        <v>1669</v>
      </c>
      <c r="AB226" s="31"/>
      <c r="AC226" s="31"/>
      <c r="AD226" s="22"/>
      <c r="AE226" s="22"/>
    </row>
    <row r="227" spans="1:31" s="4" customFormat="1" ht="80.099999999999994" customHeight="1" x14ac:dyDescent="0.25">
      <c r="A227" s="86">
        <f t="shared" si="32"/>
        <v>223</v>
      </c>
      <c r="B227" s="6">
        <f t="shared" si="32"/>
        <v>6</v>
      </c>
      <c r="C227" s="6" t="s">
        <v>1518</v>
      </c>
      <c r="D227" s="5" t="s">
        <v>822</v>
      </c>
      <c r="E227" s="6" t="s">
        <v>2407</v>
      </c>
      <c r="F227" s="6" t="s">
        <v>2409</v>
      </c>
      <c r="G227" s="9" t="s">
        <v>2419</v>
      </c>
      <c r="H227" s="9" t="s">
        <v>2415</v>
      </c>
      <c r="I227" s="6" t="s">
        <v>1676</v>
      </c>
      <c r="J227" s="6">
        <v>3334022246</v>
      </c>
      <c r="K227" s="6" t="s">
        <v>2409</v>
      </c>
      <c r="L227" s="14">
        <v>29.38119</v>
      </c>
      <c r="M227" s="14">
        <v>67.837019999999995</v>
      </c>
      <c r="N227" s="14">
        <v>25</v>
      </c>
      <c r="O227" s="14">
        <v>21</v>
      </c>
      <c r="P227" s="14">
        <v>818917</v>
      </c>
      <c r="Q227" s="14" t="s">
        <v>1668</v>
      </c>
      <c r="R227" s="14">
        <v>10</v>
      </c>
      <c r="S227" s="28">
        <v>95</v>
      </c>
      <c r="T227" s="12">
        <v>44974</v>
      </c>
      <c r="U227" s="12">
        <v>44984</v>
      </c>
      <c r="V227" s="12">
        <v>45107</v>
      </c>
      <c r="W227" s="14">
        <v>798690</v>
      </c>
      <c r="X227" s="12">
        <v>45006</v>
      </c>
      <c r="Y227" s="9">
        <v>614188</v>
      </c>
      <c r="Z227" s="13" t="s">
        <v>239</v>
      </c>
      <c r="AA227" s="9" t="s">
        <v>1471</v>
      </c>
      <c r="AB227" s="31"/>
      <c r="AC227" s="31"/>
    </row>
    <row r="228" spans="1:31" s="4" customFormat="1" ht="80.099999999999994" customHeight="1" x14ac:dyDescent="0.25">
      <c r="A228" s="86">
        <f t="shared" si="32"/>
        <v>224</v>
      </c>
      <c r="B228" s="6">
        <f t="shared" si="32"/>
        <v>7</v>
      </c>
      <c r="C228" s="6" t="s">
        <v>1518</v>
      </c>
      <c r="D228" s="5" t="s">
        <v>822</v>
      </c>
      <c r="E228" s="6" t="s">
        <v>2407</v>
      </c>
      <c r="F228" s="6" t="s">
        <v>2408</v>
      </c>
      <c r="G228" s="9" t="s">
        <v>2419</v>
      </c>
      <c r="H228" s="9" t="s">
        <v>2413</v>
      </c>
      <c r="I228" s="9" t="s">
        <v>1674</v>
      </c>
      <c r="J228" s="6">
        <v>3318020212</v>
      </c>
      <c r="K228" s="6" t="s">
        <v>2408</v>
      </c>
      <c r="L228" s="14">
        <v>29.586539999999999</v>
      </c>
      <c r="M228" s="14">
        <v>67.472269999999995</v>
      </c>
      <c r="N228" s="14">
        <v>26</v>
      </c>
      <c r="O228" s="14">
        <v>19</v>
      </c>
      <c r="P228" s="14">
        <v>818917</v>
      </c>
      <c r="Q228" s="14" t="s">
        <v>1668</v>
      </c>
      <c r="R228" s="14">
        <v>10</v>
      </c>
      <c r="S228" s="28">
        <v>95</v>
      </c>
      <c r="T228" s="12">
        <v>44974</v>
      </c>
      <c r="U228" s="12">
        <v>44984</v>
      </c>
      <c r="V228" s="12">
        <v>45107</v>
      </c>
      <c r="W228" s="14">
        <v>818914</v>
      </c>
      <c r="X228" s="12">
        <v>45006</v>
      </c>
      <c r="Y228" s="9">
        <v>614188</v>
      </c>
      <c r="Z228" s="13" t="s">
        <v>239</v>
      </c>
      <c r="AA228" s="9" t="s">
        <v>1669</v>
      </c>
      <c r="AB228" s="31"/>
      <c r="AC228" s="31"/>
    </row>
    <row r="229" spans="1:31" s="4" customFormat="1" ht="80.099999999999994" customHeight="1" x14ac:dyDescent="0.25">
      <c r="A229" s="86">
        <f t="shared" si="32"/>
        <v>225</v>
      </c>
      <c r="B229" s="6">
        <f t="shared" si="32"/>
        <v>8</v>
      </c>
      <c r="C229" s="6" t="s">
        <v>1518</v>
      </c>
      <c r="D229" s="5" t="s">
        <v>822</v>
      </c>
      <c r="E229" s="6" t="s">
        <v>2407</v>
      </c>
      <c r="F229" s="6" t="s">
        <v>2408</v>
      </c>
      <c r="G229" s="9" t="s">
        <v>2419</v>
      </c>
      <c r="H229" s="9" t="s">
        <v>2414</v>
      </c>
      <c r="I229" s="6" t="s">
        <v>1675</v>
      </c>
      <c r="J229" s="6">
        <v>3318394163</v>
      </c>
      <c r="K229" s="6" t="s">
        <v>2408</v>
      </c>
      <c r="L229" s="14">
        <v>29.608419999999999</v>
      </c>
      <c r="M229" s="14">
        <v>67.482780000000005</v>
      </c>
      <c r="N229" s="14">
        <v>29</v>
      </c>
      <c r="O229" s="14">
        <v>22</v>
      </c>
      <c r="P229" s="14">
        <v>818917</v>
      </c>
      <c r="Q229" s="14" t="s">
        <v>1668</v>
      </c>
      <c r="R229" s="14">
        <v>10</v>
      </c>
      <c r="S229" s="28">
        <v>95</v>
      </c>
      <c r="T229" s="12">
        <v>44974</v>
      </c>
      <c r="U229" s="12">
        <v>44984</v>
      </c>
      <c r="V229" s="12">
        <v>45107</v>
      </c>
      <c r="W229" s="14">
        <v>798690</v>
      </c>
      <c r="X229" s="12">
        <v>45006</v>
      </c>
      <c r="Y229" s="9">
        <v>614188</v>
      </c>
      <c r="Z229" s="13" t="s">
        <v>239</v>
      </c>
      <c r="AA229" s="9" t="s">
        <v>1669</v>
      </c>
      <c r="AB229" s="31"/>
      <c r="AC229" s="31"/>
    </row>
    <row r="230" spans="1:31" s="4" customFormat="1" ht="80.099999999999994" customHeight="1" x14ac:dyDescent="0.25">
      <c r="A230" s="86">
        <f t="shared" si="32"/>
        <v>226</v>
      </c>
      <c r="B230" s="6">
        <f t="shared" si="32"/>
        <v>9</v>
      </c>
      <c r="C230" s="6" t="s">
        <v>1518</v>
      </c>
      <c r="D230" s="5" t="s">
        <v>822</v>
      </c>
      <c r="E230" s="6" t="s">
        <v>2407</v>
      </c>
      <c r="F230" s="6" t="s">
        <v>2408</v>
      </c>
      <c r="G230" s="9" t="s">
        <v>2419</v>
      </c>
      <c r="H230" s="14" t="s">
        <v>1816</v>
      </c>
      <c r="I230" s="9" t="s">
        <v>1678</v>
      </c>
      <c r="J230" s="6">
        <v>3452846320</v>
      </c>
      <c r="K230" s="6" t="s">
        <v>2408</v>
      </c>
      <c r="L230" s="14">
        <v>29.641020999999999</v>
      </c>
      <c r="M230" s="14">
        <v>67.496510000000001</v>
      </c>
      <c r="N230" s="14">
        <v>25</v>
      </c>
      <c r="O230" s="14">
        <v>19</v>
      </c>
      <c r="P230" s="14">
        <v>818917</v>
      </c>
      <c r="Q230" s="14" t="s">
        <v>1668</v>
      </c>
      <c r="R230" s="14">
        <v>10</v>
      </c>
      <c r="S230" s="28">
        <v>95</v>
      </c>
      <c r="T230" s="12">
        <v>44974</v>
      </c>
      <c r="U230" s="12">
        <v>44984</v>
      </c>
      <c r="V230" s="12">
        <v>45107</v>
      </c>
      <c r="W230" s="14">
        <v>788578</v>
      </c>
      <c r="X230" s="12">
        <v>45069</v>
      </c>
      <c r="Y230" s="9">
        <v>614188</v>
      </c>
      <c r="Z230" s="13" t="s">
        <v>239</v>
      </c>
      <c r="AA230" s="9" t="s">
        <v>1669</v>
      </c>
      <c r="AB230" s="31"/>
      <c r="AC230" s="31"/>
    </row>
    <row r="231" spans="1:31" s="4" customFormat="1" ht="80.099999999999994" customHeight="1" x14ac:dyDescent="0.25">
      <c r="A231" s="86">
        <f t="shared" si="32"/>
        <v>227</v>
      </c>
      <c r="B231" s="6">
        <f t="shared" si="32"/>
        <v>10</v>
      </c>
      <c r="C231" s="6" t="s">
        <v>1518</v>
      </c>
      <c r="D231" s="5" t="s">
        <v>822</v>
      </c>
      <c r="E231" s="6" t="s">
        <v>2407</v>
      </c>
      <c r="F231" s="6" t="s">
        <v>2408</v>
      </c>
      <c r="G231" s="9" t="s">
        <v>2419</v>
      </c>
      <c r="H231" s="28" t="s">
        <v>2416</v>
      </c>
      <c r="I231" s="9" t="s">
        <v>1677</v>
      </c>
      <c r="J231" s="6">
        <v>3452846320</v>
      </c>
      <c r="K231" s="6" t="s">
        <v>2408</v>
      </c>
      <c r="L231" s="14">
        <v>29.650590000000001</v>
      </c>
      <c r="M231" s="14">
        <v>67.508099999999999</v>
      </c>
      <c r="N231" s="14">
        <v>24</v>
      </c>
      <c r="O231" s="14">
        <v>18</v>
      </c>
      <c r="P231" s="14">
        <v>818917</v>
      </c>
      <c r="Q231" s="14" t="s">
        <v>1668</v>
      </c>
      <c r="R231" s="14">
        <v>10</v>
      </c>
      <c r="S231" s="28">
        <v>95</v>
      </c>
      <c r="T231" s="12">
        <v>44974</v>
      </c>
      <c r="U231" s="12">
        <v>44984</v>
      </c>
      <c r="V231" s="12">
        <v>45107</v>
      </c>
      <c r="W231" s="14">
        <v>788578</v>
      </c>
      <c r="X231" s="12">
        <v>45069</v>
      </c>
      <c r="Y231" s="9">
        <v>614188</v>
      </c>
      <c r="Z231" s="13" t="s">
        <v>239</v>
      </c>
      <c r="AA231" s="9" t="s">
        <v>1669</v>
      </c>
      <c r="AB231" s="31"/>
      <c r="AC231" s="31"/>
    </row>
    <row r="232" spans="1:31" s="4" customFormat="1" ht="80.099999999999994" customHeight="1" x14ac:dyDescent="0.25">
      <c r="A232" s="86">
        <f t="shared" si="32"/>
        <v>228</v>
      </c>
      <c r="B232" s="6">
        <f t="shared" si="32"/>
        <v>11</v>
      </c>
      <c r="C232" s="6" t="s">
        <v>1518</v>
      </c>
      <c r="D232" s="5" t="s">
        <v>822</v>
      </c>
      <c r="E232" s="6" t="s">
        <v>2407</v>
      </c>
      <c r="F232" s="6" t="s">
        <v>2408</v>
      </c>
      <c r="G232" s="9" t="s">
        <v>2419</v>
      </c>
      <c r="H232" s="14" t="s">
        <v>2417</v>
      </c>
      <c r="I232" s="9" t="s">
        <v>1679</v>
      </c>
      <c r="J232" s="6">
        <v>3013723278</v>
      </c>
      <c r="K232" s="6" t="s">
        <v>2408</v>
      </c>
      <c r="L232" s="14">
        <v>29.614039999999999</v>
      </c>
      <c r="M232" s="14">
        <v>67.486019999999996</v>
      </c>
      <c r="N232" s="14">
        <v>30</v>
      </c>
      <c r="O232" s="14">
        <v>22</v>
      </c>
      <c r="P232" s="14">
        <v>818917</v>
      </c>
      <c r="Q232" s="14" t="s">
        <v>1668</v>
      </c>
      <c r="R232" s="14">
        <v>10</v>
      </c>
      <c r="S232" s="28">
        <v>95</v>
      </c>
      <c r="T232" s="12">
        <v>44974</v>
      </c>
      <c r="U232" s="12">
        <v>44984</v>
      </c>
      <c r="V232" s="12">
        <v>45107</v>
      </c>
      <c r="W232" s="14">
        <v>778466</v>
      </c>
      <c r="X232" s="12">
        <v>45069</v>
      </c>
      <c r="Y232" s="9">
        <v>614188</v>
      </c>
      <c r="Z232" s="13" t="s">
        <v>239</v>
      </c>
      <c r="AA232" s="9" t="s">
        <v>1669</v>
      </c>
      <c r="AB232" s="31"/>
      <c r="AC232" s="31"/>
    </row>
    <row r="233" spans="1:31" s="4" customFormat="1" ht="80.099999999999994" customHeight="1" x14ac:dyDescent="0.25">
      <c r="A233" s="86">
        <f t="shared" si="32"/>
        <v>229</v>
      </c>
      <c r="B233" s="6">
        <f t="shared" si="32"/>
        <v>12</v>
      </c>
      <c r="C233" s="6" t="s">
        <v>1518</v>
      </c>
      <c r="D233" s="5" t="s">
        <v>822</v>
      </c>
      <c r="E233" s="6" t="s">
        <v>2407</v>
      </c>
      <c r="F233" s="6" t="s">
        <v>2408</v>
      </c>
      <c r="G233" s="9" t="s">
        <v>2419</v>
      </c>
      <c r="H233" s="14" t="s">
        <v>2418</v>
      </c>
      <c r="I233" s="9" t="s">
        <v>2420</v>
      </c>
      <c r="J233" s="6">
        <v>3013253425</v>
      </c>
      <c r="K233" s="6" t="s">
        <v>2408</v>
      </c>
      <c r="L233" s="14">
        <v>29.603390000000001</v>
      </c>
      <c r="M233" s="14">
        <v>67.476060000000004</v>
      </c>
      <c r="N233" s="14">
        <v>29</v>
      </c>
      <c r="O233" s="14">
        <v>22</v>
      </c>
      <c r="P233" s="14">
        <v>818917</v>
      </c>
      <c r="Q233" s="14" t="s">
        <v>1668</v>
      </c>
      <c r="R233" s="14">
        <v>10</v>
      </c>
      <c r="S233" s="28">
        <v>95</v>
      </c>
      <c r="T233" s="12">
        <v>44974</v>
      </c>
      <c r="U233" s="12">
        <v>44984</v>
      </c>
      <c r="V233" s="12">
        <v>45107</v>
      </c>
      <c r="W233" s="14">
        <v>817852</v>
      </c>
      <c r="X233" s="12">
        <v>45069</v>
      </c>
      <c r="Y233" s="9">
        <v>614188</v>
      </c>
      <c r="Z233" s="13" t="s">
        <v>239</v>
      </c>
      <c r="AA233" s="9" t="s">
        <v>1471</v>
      </c>
      <c r="AB233" s="31"/>
      <c r="AC233" s="31"/>
    </row>
    <row r="234" spans="1:31" s="4" customFormat="1" ht="80.099999999999994" customHeight="1" x14ac:dyDescent="0.25">
      <c r="A234" s="86">
        <f t="shared" si="32"/>
        <v>230</v>
      </c>
      <c r="B234" s="6">
        <f t="shared" si="32"/>
        <v>13</v>
      </c>
      <c r="C234" s="6" t="s">
        <v>1518</v>
      </c>
      <c r="D234" s="5" t="s">
        <v>822</v>
      </c>
      <c r="E234" s="6" t="s">
        <v>2407</v>
      </c>
      <c r="F234" s="6" t="s">
        <v>2408</v>
      </c>
      <c r="G234" s="9" t="s">
        <v>2419</v>
      </c>
      <c r="H234" s="14" t="s">
        <v>1568</v>
      </c>
      <c r="I234" s="9" t="s">
        <v>1771</v>
      </c>
      <c r="J234" s="6">
        <v>3013723278</v>
      </c>
      <c r="K234" s="6" t="s">
        <v>2408</v>
      </c>
      <c r="L234" s="14">
        <v>29.60408</v>
      </c>
      <c r="M234" s="14">
        <v>67.476089999999999</v>
      </c>
      <c r="N234" s="14">
        <v>35</v>
      </c>
      <c r="O234" s="14">
        <v>25</v>
      </c>
      <c r="P234" s="14">
        <v>818917</v>
      </c>
      <c r="Q234" s="14" t="s">
        <v>1668</v>
      </c>
      <c r="R234" s="14">
        <v>10</v>
      </c>
      <c r="S234" s="28">
        <v>95</v>
      </c>
      <c r="T234" s="12">
        <v>44974</v>
      </c>
      <c r="U234" s="12">
        <v>44984</v>
      </c>
      <c r="V234" s="12">
        <v>45107</v>
      </c>
      <c r="W234" s="14">
        <v>817852</v>
      </c>
      <c r="X234" s="12">
        <v>45069</v>
      </c>
      <c r="Y234" s="9">
        <v>614188</v>
      </c>
      <c r="Z234" s="13" t="s">
        <v>239</v>
      </c>
      <c r="AA234" s="9" t="s">
        <v>1471</v>
      </c>
      <c r="AB234" s="31"/>
      <c r="AC234" s="31"/>
    </row>
    <row r="235" spans="1:31" s="4" customFormat="1" ht="80.099999999999994" customHeight="1" x14ac:dyDescent="0.25">
      <c r="A235" s="28">
        <f t="shared" ref="A235:A243" si="33">A234+1</f>
        <v>231</v>
      </c>
      <c r="B235" s="9">
        <v>1</v>
      </c>
      <c r="C235" s="14" t="s">
        <v>109</v>
      </c>
      <c r="D235" s="10" t="s">
        <v>926</v>
      </c>
      <c r="E235" s="9" t="s">
        <v>927</v>
      </c>
      <c r="F235" s="9" t="s">
        <v>1287</v>
      </c>
      <c r="G235" s="9" t="s">
        <v>1287</v>
      </c>
      <c r="H235" s="9" t="s">
        <v>1178</v>
      </c>
      <c r="I235" s="9" t="s">
        <v>1680</v>
      </c>
      <c r="J235" s="9" t="s">
        <v>1681</v>
      </c>
      <c r="K235" s="9" t="s">
        <v>1287</v>
      </c>
      <c r="L235" s="9">
        <v>30.188331000000002</v>
      </c>
      <c r="M235" s="9">
        <v>67.304811999999998</v>
      </c>
      <c r="N235" s="9">
        <v>16</v>
      </c>
      <c r="O235" s="9">
        <v>10</v>
      </c>
      <c r="P235" s="28">
        <v>818914</v>
      </c>
      <c r="Q235" s="9" t="s">
        <v>1682</v>
      </c>
      <c r="R235" s="9">
        <v>8</v>
      </c>
      <c r="S235" s="9">
        <v>80</v>
      </c>
      <c r="T235" s="9" t="s">
        <v>1683</v>
      </c>
      <c r="U235" s="35">
        <v>43983</v>
      </c>
      <c r="V235" s="9" t="s">
        <v>933</v>
      </c>
      <c r="W235" s="28">
        <v>809914</v>
      </c>
      <c r="X235" s="9" t="s">
        <v>933</v>
      </c>
      <c r="Y235" s="28">
        <v>614186</v>
      </c>
      <c r="Z235" s="13" t="s">
        <v>1465</v>
      </c>
      <c r="AA235" s="28" t="s">
        <v>1466</v>
      </c>
      <c r="AB235" s="31"/>
      <c r="AC235" s="31"/>
    </row>
    <row r="236" spans="1:31" s="4" customFormat="1" ht="80.099999999999994" customHeight="1" x14ac:dyDescent="0.25">
      <c r="A236" s="28">
        <f t="shared" si="33"/>
        <v>232</v>
      </c>
      <c r="B236" s="9">
        <v>2</v>
      </c>
      <c r="C236" s="14" t="s">
        <v>109</v>
      </c>
      <c r="D236" s="10" t="s">
        <v>926</v>
      </c>
      <c r="E236" s="9" t="s">
        <v>927</v>
      </c>
      <c r="F236" s="9" t="s">
        <v>2718</v>
      </c>
      <c r="G236" s="9" t="s">
        <v>1684</v>
      </c>
      <c r="H236" s="9" t="s">
        <v>944</v>
      </c>
      <c r="I236" s="9" t="s">
        <v>1685</v>
      </c>
      <c r="J236" s="9" t="s">
        <v>1686</v>
      </c>
      <c r="K236" s="9" t="s">
        <v>2718</v>
      </c>
      <c r="L236" s="9">
        <v>30.187555</v>
      </c>
      <c r="M236" s="89">
        <v>67223080</v>
      </c>
      <c r="N236" s="9">
        <v>20</v>
      </c>
      <c r="O236" s="9">
        <v>12</v>
      </c>
      <c r="P236" s="28">
        <v>818914</v>
      </c>
      <c r="Q236" s="9" t="s">
        <v>1682</v>
      </c>
      <c r="R236" s="9">
        <v>8</v>
      </c>
      <c r="S236" s="9">
        <v>80</v>
      </c>
      <c r="T236" s="9" t="s">
        <v>1683</v>
      </c>
      <c r="U236" s="35">
        <v>43983</v>
      </c>
      <c r="V236" s="9" t="s">
        <v>933</v>
      </c>
      <c r="W236" s="28">
        <v>809914</v>
      </c>
      <c r="X236" s="9" t="s">
        <v>933</v>
      </c>
      <c r="Y236" s="28">
        <v>614186</v>
      </c>
      <c r="Z236" s="13" t="s">
        <v>1465</v>
      </c>
      <c r="AA236" s="28" t="s">
        <v>1466</v>
      </c>
      <c r="AB236" s="31"/>
      <c r="AC236" s="31"/>
    </row>
    <row r="237" spans="1:31" s="4" customFormat="1" ht="80.099999999999994" customHeight="1" x14ac:dyDescent="0.25">
      <c r="A237" s="28">
        <f t="shared" si="33"/>
        <v>233</v>
      </c>
      <c r="B237" s="9">
        <v>1</v>
      </c>
      <c r="C237" s="9" t="s">
        <v>216</v>
      </c>
      <c r="D237" s="10" t="s">
        <v>1687</v>
      </c>
      <c r="E237" s="9" t="s">
        <v>1287</v>
      </c>
      <c r="F237" s="9" t="s">
        <v>1688</v>
      </c>
      <c r="G237" s="9" t="s">
        <v>1287</v>
      </c>
      <c r="H237" s="9" t="s">
        <v>1443</v>
      </c>
      <c r="I237" s="9" t="s">
        <v>2729</v>
      </c>
      <c r="J237" s="9" t="s">
        <v>1689</v>
      </c>
      <c r="K237" s="9" t="s">
        <v>1688</v>
      </c>
      <c r="L237" s="9">
        <v>30.150912000000002</v>
      </c>
      <c r="M237" s="9">
        <v>67.310419999999993</v>
      </c>
      <c r="N237" s="14">
        <v>20</v>
      </c>
      <c r="O237" s="14">
        <v>19</v>
      </c>
      <c r="P237" s="9">
        <v>818914</v>
      </c>
      <c r="Q237" s="11" t="s">
        <v>1468</v>
      </c>
      <c r="R237" s="9">
        <v>10</v>
      </c>
      <c r="S237" s="9">
        <v>95</v>
      </c>
      <c r="T237" s="9" t="s">
        <v>1690</v>
      </c>
      <c r="U237" s="35">
        <v>44593</v>
      </c>
      <c r="V237" s="11" t="s">
        <v>1286</v>
      </c>
      <c r="W237" s="9">
        <v>818914</v>
      </c>
      <c r="X237" s="9" t="s">
        <v>1691</v>
      </c>
      <c r="Y237" s="9">
        <v>614186</v>
      </c>
      <c r="Z237" s="13" t="s">
        <v>239</v>
      </c>
      <c r="AA237" s="9" t="s">
        <v>1471</v>
      </c>
      <c r="AB237" s="31"/>
      <c r="AC237" s="31"/>
    </row>
    <row r="238" spans="1:31" s="4" customFormat="1" ht="80.099999999999994" customHeight="1" x14ac:dyDescent="0.25">
      <c r="A238" s="28">
        <f t="shared" si="33"/>
        <v>234</v>
      </c>
      <c r="B238" s="9">
        <v>2</v>
      </c>
      <c r="C238" s="9" t="s">
        <v>216</v>
      </c>
      <c r="D238" s="10" t="s">
        <v>1687</v>
      </c>
      <c r="E238" s="9" t="s">
        <v>926</v>
      </c>
      <c r="F238" s="9" t="s">
        <v>1692</v>
      </c>
      <c r="G238" s="9" t="s">
        <v>1243</v>
      </c>
      <c r="H238" s="9" t="s">
        <v>2727</v>
      </c>
      <c r="I238" s="9" t="s">
        <v>1693</v>
      </c>
      <c r="J238" s="9" t="s">
        <v>1694</v>
      </c>
      <c r="K238" s="9" t="s">
        <v>2730</v>
      </c>
      <c r="L238" s="9">
        <v>30.186420099999999</v>
      </c>
      <c r="M238" s="9">
        <v>67.222999999999999</v>
      </c>
      <c r="N238" s="14">
        <v>25</v>
      </c>
      <c r="O238" s="14">
        <v>22</v>
      </c>
      <c r="P238" s="9">
        <v>818914</v>
      </c>
      <c r="Q238" s="11" t="s">
        <v>1468</v>
      </c>
      <c r="R238" s="9">
        <v>10</v>
      </c>
      <c r="S238" s="9">
        <v>95</v>
      </c>
      <c r="T238" s="9" t="s">
        <v>1690</v>
      </c>
      <c r="U238" s="35">
        <v>44593</v>
      </c>
      <c r="V238" s="11" t="s">
        <v>1286</v>
      </c>
      <c r="W238" s="9">
        <v>818914</v>
      </c>
      <c r="X238" s="9" t="s">
        <v>1691</v>
      </c>
      <c r="Y238" s="9">
        <v>614186</v>
      </c>
      <c r="Z238" s="13" t="s">
        <v>239</v>
      </c>
      <c r="AA238" s="9" t="s">
        <v>1471</v>
      </c>
      <c r="AB238" s="31"/>
      <c r="AC238" s="31"/>
    </row>
    <row r="239" spans="1:31" s="4" customFormat="1" ht="80.099999999999994" customHeight="1" x14ac:dyDescent="0.25">
      <c r="A239" s="28">
        <f t="shared" si="33"/>
        <v>235</v>
      </c>
      <c r="B239" s="9">
        <v>3</v>
      </c>
      <c r="C239" s="9" t="s">
        <v>216</v>
      </c>
      <c r="D239" s="10" t="s">
        <v>1687</v>
      </c>
      <c r="E239" s="9" t="s">
        <v>926</v>
      </c>
      <c r="F239" s="9" t="s">
        <v>1695</v>
      </c>
      <c r="G239" s="9" t="s">
        <v>1243</v>
      </c>
      <c r="H239" s="9" t="s">
        <v>2728</v>
      </c>
      <c r="I239" s="9" t="s">
        <v>1696</v>
      </c>
      <c r="J239" s="9" t="s">
        <v>1697</v>
      </c>
      <c r="K239" s="9" t="s">
        <v>2731</v>
      </c>
      <c r="L239" s="9">
        <v>30.080100000000002</v>
      </c>
      <c r="M239" s="9">
        <v>67.520409999999998</v>
      </c>
      <c r="N239" s="14">
        <v>28</v>
      </c>
      <c r="O239" s="14">
        <v>21</v>
      </c>
      <c r="P239" s="9">
        <v>818914</v>
      </c>
      <c r="Q239" s="11" t="s">
        <v>1468</v>
      </c>
      <c r="R239" s="9">
        <v>10</v>
      </c>
      <c r="S239" s="9">
        <v>95</v>
      </c>
      <c r="T239" s="9" t="s">
        <v>1690</v>
      </c>
      <c r="U239" s="35">
        <v>44593</v>
      </c>
      <c r="V239" s="11" t="s">
        <v>1286</v>
      </c>
      <c r="W239" s="9">
        <v>818914</v>
      </c>
      <c r="X239" s="9" t="s">
        <v>1691</v>
      </c>
      <c r="Y239" s="9">
        <v>614186</v>
      </c>
      <c r="Z239" s="13" t="s">
        <v>239</v>
      </c>
      <c r="AA239" s="9" t="s">
        <v>1471</v>
      </c>
      <c r="AB239" s="31"/>
      <c r="AC239" s="31"/>
    </row>
    <row r="240" spans="1:31" s="94" customFormat="1" ht="80.099999999999994" customHeight="1" x14ac:dyDescent="0.25">
      <c r="A240" s="86">
        <f t="shared" si="33"/>
        <v>236</v>
      </c>
      <c r="B240" s="95">
        <v>1</v>
      </c>
      <c r="C240" s="95" t="s">
        <v>103</v>
      </c>
      <c r="D240" s="71" t="s">
        <v>926</v>
      </c>
      <c r="E240" s="95" t="s">
        <v>926</v>
      </c>
      <c r="F240" s="95" t="s">
        <v>1698</v>
      </c>
      <c r="G240" s="95" t="s">
        <v>1698</v>
      </c>
      <c r="H240" s="95" t="s">
        <v>1040</v>
      </c>
      <c r="I240" s="95" t="s">
        <v>1699</v>
      </c>
      <c r="J240" s="95" t="s">
        <v>1700</v>
      </c>
      <c r="K240" s="95" t="s">
        <v>1698</v>
      </c>
      <c r="L240" s="95">
        <v>30.104649999999999</v>
      </c>
      <c r="M240" s="95">
        <v>67.483810000000005</v>
      </c>
      <c r="N240" s="95">
        <v>23</v>
      </c>
      <c r="O240" s="95">
        <v>16</v>
      </c>
      <c r="P240" s="95">
        <v>818914</v>
      </c>
      <c r="Q240" s="96">
        <v>44411</v>
      </c>
      <c r="R240" s="95">
        <v>10</v>
      </c>
      <c r="S240" s="95">
        <v>95</v>
      </c>
      <c r="T240" s="96">
        <v>43896</v>
      </c>
      <c r="U240" s="95" t="s">
        <v>116</v>
      </c>
      <c r="V240" s="95" t="s">
        <v>1275</v>
      </c>
      <c r="W240" s="97">
        <v>809914</v>
      </c>
      <c r="X240" s="97" t="s">
        <v>1701</v>
      </c>
      <c r="Y240" s="9">
        <v>614186</v>
      </c>
      <c r="Z240" s="10" t="s">
        <v>107</v>
      </c>
      <c r="AA240" s="95" t="s">
        <v>1702</v>
      </c>
      <c r="AB240" s="93"/>
      <c r="AC240" s="93"/>
    </row>
    <row r="241" spans="1:112" s="94" customFormat="1" ht="80.099999999999994" customHeight="1" x14ac:dyDescent="0.25">
      <c r="A241" s="86">
        <f t="shared" si="33"/>
        <v>237</v>
      </c>
      <c r="B241" s="95">
        <v>2</v>
      </c>
      <c r="C241" s="95" t="s">
        <v>103</v>
      </c>
      <c r="D241" s="71" t="s">
        <v>926</v>
      </c>
      <c r="E241" s="95" t="s">
        <v>926</v>
      </c>
      <c r="F241" s="95" t="s">
        <v>1703</v>
      </c>
      <c r="G241" s="95" t="s">
        <v>1124</v>
      </c>
      <c r="H241" s="95" t="s">
        <v>1189</v>
      </c>
      <c r="I241" s="95" t="s">
        <v>1704</v>
      </c>
      <c r="J241" s="95" t="s">
        <v>1705</v>
      </c>
      <c r="K241" s="95" t="s">
        <v>1703</v>
      </c>
      <c r="L241" s="95">
        <v>30.182780000000001</v>
      </c>
      <c r="M241" s="95">
        <v>67.552200999999997</v>
      </c>
      <c r="N241" s="95">
        <v>18</v>
      </c>
      <c r="O241" s="95">
        <v>14</v>
      </c>
      <c r="P241" s="95">
        <v>818914</v>
      </c>
      <c r="Q241" s="96">
        <v>44411</v>
      </c>
      <c r="R241" s="95">
        <v>10</v>
      </c>
      <c r="S241" s="95">
        <v>95</v>
      </c>
      <c r="T241" s="96">
        <v>43896</v>
      </c>
      <c r="U241" s="95" t="s">
        <v>116</v>
      </c>
      <c r="V241" s="95" t="s">
        <v>1275</v>
      </c>
      <c r="W241" s="97">
        <v>809914</v>
      </c>
      <c r="X241" s="97" t="s">
        <v>1701</v>
      </c>
      <c r="Y241" s="9">
        <v>614186</v>
      </c>
      <c r="Z241" s="10" t="s">
        <v>107</v>
      </c>
      <c r="AA241" s="95" t="s">
        <v>1702</v>
      </c>
      <c r="AB241" s="31"/>
      <c r="AC241" s="31"/>
      <c r="AD241" s="4"/>
      <c r="AE241" s="4"/>
      <c r="AF241" s="4"/>
      <c r="AG241" s="4"/>
      <c r="AH241" s="4"/>
    </row>
    <row r="242" spans="1:112" s="4" customFormat="1" ht="80.099999999999994" customHeight="1" x14ac:dyDescent="0.25">
      <c r="A242" s="28">
        <f t="shared" si="33"/>
        <v>238</v>
      </c>
      <c r="B242" s="9">
        <v>1</v>
      </c>
      <c r="C242" s="9" t="s">
        <v>1518</v>
      </c>
      <c r="D242" s="10" t="s">
        <v>926</v>
      </c>
      <c r="E242" s="9" t="s">
        <v>926</v>
      </c>
      <c r="F242" s="9" t="s">
        <v>2891</v>
      </c>
      <c r="G242" s="9" t="s">
        <v>926</v>
      </c>
      <c r="H242" s="9" t="s">
        <v>3186</v>
      </c>
      <c r="I242" s="64">
        <v>5440025722745</v>
      </c>
      <c r="J242" s="28" t="s">
        <v>2286</v>
      </c>
      <c r="K242" s="9" t="s">
        <v>2891</v>
      </c>
      <c r="L242" s="9">
        <v>30.228000000000002</v>
      </c>
      <c r="M242" s="9">
        <v>67.230999999999995</v>
      </c>
      <c r="N242" s="9">
        <v>35</v>
      </c>
      <c r="O242" s="9">
        <v>28</v>
      </c>
      <c r="P242" s="9">
        <v>818914.05</v>
      </c>
      <c r="Q242" s="35">
        <v>44960</v>
      </c>
      <c r="R242" s="9">
        <v>10</v>
      </c>
      <c r="S242" s="9">
        <v>80</v>
      </c>
      <c r="T242" s="9" t="s">
        <v>3184</v>
      </c>
      <c r="U242" s="9" t="s">
        <v>3187</v>
      </c>
      <c r="V242" s="9" t="s">
        <v>2773</v>
      </c>
      <c r="W242" s="9">
        <v>818914.05</v>
      </c>
      <c r="X242" s="9" t="s">
        <v>3185</v>
      </c>
      <c r="Y242" s="9">
        <v>614185.5</v>
      </c>
      <c r="Z242" s="9" t="s">
        <v>107</v>
      </c>
      <c r="AA242" s="9" t="s">
        <v>1466</v>
      </c>
    </row>
    <row r="243" spans="1:112" s="4" customFormat="1" ht="80.099999999999994" customHeight="1" x14ac:dyDescent="0.25">
      <c r="A243" s="28">
        <f t="shared" si="33"/>
        <v>239</v>
      </c>
      <c r="B243" s="9">
        <f>B242+1</f>
        <v>2</v>
      </c>
      <c r="C243" s="9" t="s">
        <v>1518</v>
      </c>
      <c r="D243" s="10" t="s">
        <v>926</v>
      </c>
      <c r="E243" s="9" t="s">
        <v>926</v>
      </c>
      <c r="F243" s="9" t="s">
        <v>3188</v>
      </c>
      <c r="G243" s="9" t="s">
        <v>927</v>
      </c>
      <c r="H243" s="9" t="s">
        <v>3189</v>
      </c>
      <c r="I243" s="64">
        <v>5550103560283</v>
      </c>
      <c r="J243" s="28" t="s">
        <v>3190</v>
      </c>
      <c r="K243" s="9" t="s">
        <v>3188</v>
      </c>
      <c r="L243" s="9">
        <v>30.3001</v>
      </c>
      <c r="M243" s="9">
        <v>67.227999999999994</v>
      </c>
      <c r="N243" s="9">
        <v>22</v>
      </c>
      <c r="O243" s="9">
        <v>18</v>
      </c>
      <c r="P243" s="9">
        <v>818914.05</v>
      </c>
      <c r="Q243" s="35">
        <v>44960</v>
      </c>
      <c r="R243" s="9">
        <v>10</v>
      </c>
      <c r="S243" s="9">
        <v>94</v>
      </c>
      <c r="T243" s="9" t="s">
        <v>3184</v>
      </c>
      <c r="U243" s="9" t="s">
        <v>3187</v>
      </c>
      <c r="V243" s="9" t="s">
        <v>2773</v>
      </c>
      <c r="W243" s="9">
        <v>818914.05</v>
      </c>
      <c r="X243" s="9" t="s">
        <v>3185</v>
      </c>
      <c r="Y243" s="9">
        <v>614185.5</v>
      </c>
      <c r="Z243" s="9" t="s">
        <v>107</v>
      </c>
      <c r="AA243" s="9" t="s">
        <v>1466</v>
      </c>
      <c r="AC243" s="261"/>
      <c r="AD243" s="261"/>
      <c r="AE243" s="261"/>
      <c r="AF243" s="261"/>
      <c r="AG243" s="261"/>
      <c r="AH243" s="261"/>
      <c r="AI243" s="261"/>
      <c r="AJ243" s="261"/>
      <c r="AK243" s="261"/>
      <c r="AL243" s="261"/>
      <c r="AM243" s="261"/>
      <c r="AN243" s="261"/>
      <c r="AO243" s="261"/>
      <c r="AP243" s="261"/>
      <c r="AQ243" s="261"/>
      <c r="AR243" s="261"/>
      <c r="AS243" s="261"/>
      <c r="AT243" s="261"/>
      <c r="AU243" s="261"/>
      <c r="AV243" s="261"/>
      <c r="AW243" s="261"/>
      <c r="AX243" s="261"/>
      <c r="AY243" s="261"/>
      <c r="AZ243" s="261"/>
      <c r="BA243" s="261"/>
      <c r="BB243" s="261"/>
      <c r="BC243" s="261"/>
      <c r="BD243" s="261"/>
      <c r="BE243" s="261"/>
      <c r="BF243" s="261"/>
      <c r="BG243" s="261"/>
      <c r="BH243" s="261"/>
      <c r="BI243" s="261"/>
      <c r="BJ243" s="261"/>
      <c r="BK243" s="261"/>
      <c r="BL243" s="261"/>
      <c r="BM243" s="261"/>
      <c r="BN243" s="261"/>
      <c r="BO243" s="261"/>
      <c r="BP243" s="261"/>
      <c r="BQ243" s="261"/>
      <c r="BR243" s="261"/>
      <c r="BS243" s="261"/>
      <c r="BT243" s="261"/>
      <c r="BU243" s="261"/>
      <c r="BV243" s="261"/>
      <c r="BW243" s="261"/>
      <c r="BX243" s="261"/>
      <c r="BY243" s="261"/>
      <c r="BZ243" s="261"/>
      <c r="CA243" s="261"/>
      <c r="CB243" s="261"/>
      <c r="CC243" s="261"/>
      <c r="CD243" s="261"/>
      <c r="CE243" s="261"/>
      <c r="CF243" s="261"/>
      <c r="CG243" s="261"/>
      <c r="CH243" s="261"/>
      <c r="CI243" s="261"/>
      <c r="CJ243" s="261"/>
      <c r="CK243" s="261"/>
      <c r="CL243" s="261"/>
      <c r="CM243" s="261"/>
      <c r="CN243" s="261"/>
      <c r="CO243" s="261"/>
      <c r="CP243" s="261"/>
      <c r="CQ243" s="261"/>
      <c r="CR243" s="261"/>
      <c r="CS243" s="261"/>
      <c r="CT243" s="261"/>
      <c r="CU243" s="261"/>
      <c r="CV243" s="261"/>
      <c r="CW243" s="261"/>
      <c r="CX243" s="261"/>
      <c r="CY243" s="261"/>
      <c r="CZ243" s="261"/>
      <c r="DA243" s="261"/>
      <c r="DB243" s="261"/>
      <c r="DC243" s="261"/>
      <c r="DD243" s="261"/>
      <c r="DE243" s="261"/>
      <c r="DF243" s="261"/>
      <c r="DG243" s="261"/>
    </row>
    <row r="244" spans="1:112" s="4" customFormat="1" ht="80.099999999999994" customHeight="1" x14ac:dyDescent="0.25">
      <c r="A244" s="28">
        <f t="shared" ref="A244:B244" si="34">A243+1</f>
        <v>240</v>
      </c>
      <c r="B244" s="9">
        <f t="shared" si="34"/>
        <v>3</v>
      </c>
      <c r="C244" s="9" t="s">
        <v>1518</v>
      </c>
      <c r="D244" s="10" t="s">
        <v>926</v>
      </c>
      <c r="E244" s="9" t="s">
        <v>926</v>
      </c>
      <c r="F244" s="9" t="s">
        <v>3191</v>
      </c>
      <c r="G244" s="9" t="s">
        <v>926</v>
      </c>
      <c r="H244" s="9" t="s">
        <v>3192</v>
      </c>
      <c r="I244" s="64">
        <v>5530123385735</v>
      </c>
      <c r="J244" s="28" t="s">
        <v>3193</v>
      </c>
      <c r="K244" s="9" t="s">
        <v>3191</v>
      </c>
      <c r="L244" s="9">
        <v>30.312000000000001</v>
      </c>
      <c r="M244" s="9">
        <v>67.313999999999993</v>
      </c>
      <c r="N244" s="9">
        <v>28</v>
      </c>
      <c r="O244" s="9">
        <v>26</v>
      </c>
      <c r="P244" s="9">
        <v>818914.05</v>
      </c>
      <c r="Q244" s="35">
        <v>44960</v>
      </c>
      <c r="R244" s="9">
        <v>10</v>
      </c>
      <c r="S244" s="9">
        <v>94</v>
      </c>
      <c r="T244" s="9" t="s">
        <v>3184</v>
      </c>
      <c r="U244" s="9" t="s">
        <v>3187</v>
      </c>
      <c r="V244" s="9" t="s">
        <v>2773</v>
      </c>
      <c r="W244" s="9">
        <v>818914.05</v>
      </c>
      <c r="X244" s="9" t="s">
        <v>3185</v>
      </c>
      <c r="Y244" s="9">
        <v>614185.5</v>
      </c>
      <c r="Z244" s="9" t="s">
        <v>107</v>
      </c>
      <c r="AA244" s="9" t="s">
        <v>1466</v>
      </c>
      <c r="AC244" s="261"/>
      <c r="AD244" s="261"/>
      <c r="AE244" s="261"/>
      <c r="AF244" s="261"/>
      <c r="AG244" s="261"/>
      <c r="AH244" s="261"/>
      <c r="AI244" s="261"/>
      <c r="AJ244" s="261"/>
      <c r="AK244" s="261"/>
      <c r="AL244" s="261"/>
      <c r="AM244" s="261"/>
      <c r="AN244" s="261"/>
      <c r="AO244" s="261"/>
      <c r="AP244" s="261"/>
      <c r="AQ244" s="261"/>
      <c r="AR244" s="261"/>
      <c r="AS244" s="261"/>
      <c r="AT244" s="261"/>
      <c r="AU244" s="261"/>
      <c r="AV244" s="261"/>
      <c r="AW244" s="261"/>
      <c r="AX244" s="261"/>
      <c r="AY244" s="261"/>
      <c r="AZ244" s="261"/>
      <c r="BA244" s="261"/>
      <c r="BB244" s="261"/>
      <c r="BC244" s="261"/>
      <c r="BD244" s="261"/>
      <c r="BE244" s="261"/>
      <c r="BF244" s="261"/>
      <c r="BG244" s="261"/>
      <c r="BH244" s="261"/>
      <c r="BI244" s="261"/>
      <c r="BJ244" s="261"/>
      <c r="BK244" s="261"/>
      <c r="BL244" s="261"/>
      <c r="BM244" s="261"/>
      <c r="BN244" s="261"/>
      <c r="BO244" s="261"/>
      <c r="BP244" s="261"/>
      <c r="BQ244" s="261"/>
      <c r="BR244" s="261"/>
      <c r="BS244" s="261"/>
      <c r="BT244" s="261"/>
      <c r="BU244" s="261"/>
      <c r="BV244" s="261"/>
      <c r="BW244" s="261"/>
      <c r="BX244" s="261"/>
      <c r="BY244" s="261"/>
      <c r="BZ244" s="261"/>
      <c r="CA244" s="261"/>
      <c r="CB244" s="261"/>
      <c r="CC244" s="261"/>
      <c r="CD244" s="261"/>
      <c r="CE244" s="261"/>
      <c r="CF244" s="261"/>
      <c r="CG244" s="261"/>
      <c r="CH244" s="261"/>
      <c r="CI244" s="261"/>
      <c r="CJ244" s="261"/>
      <c r="CK244" s="261"/>
      <c r="CL244" s="261"/>
      <c r="CM244" s="261"/>
      <c r="CN244" s="261"/>
      <c r="CO244" s="261"/>
      <c r="CP244" s="261"/>
      <c r="CQ244" s="261"/>
      <c r="CR244" s="261"/>
      <c r="CS244" s="261"/>
      <c r="CT244" s="261"/>
      <c r="CU244" s="261"/>
      <c r="CV244" s="261"/>
      <c r="CW244" s="261"/>
      <c r="CX244" s="261"/>
      <c r="CY244" s="261"/>
      <c r="CZ244" s="261"/>
      <c r="DA244" s="261"/>
      <c r="DB244" s="261"/>
      <c r="DC244" s="261"/>
      <c r="DD244" s="261"/>
      <c r="DE244" s="261"/>
      <c r="DF244" s="261"/>
      <c r="DG244" s="261"/>
    </row>
    <row r="245" spans="1:112" s="4" customFormat="1" ht="80.099999999999994" customHeight="1" x14ac:dyDescent="0.25">
      <c r="A245" s="28">
        <f>A244+1</f>
        <v>241</v>
      </c>
      <c r="B245" s="9">
        <f t="shared" ref="B245" si="35">B244+1</f>
        <v>4</v>
      </c>
      <c r="C245" s="9" t="s">
        <v>1518</v>
      </c>
      <c r="D245" s="10" t="s">
        <v>926</v>
      </c>
      <c r="E245" s="9" t="s">
        <v>926</v>
      </c>
      <c r="F245" s="9" t="s">
        <v>3194</v>
      </c>
      <c r="G245" s="9" t="s">
        <v>927</v>
      </c>
      <c r="H245" s="9" t="s">
        <v>3195</v>
      </c>
      <c r="I245" s="64">
        <v>553013389563</v>
      </c>
      <c r="J245" s="28" t="s">
        <v>3196</v>
      </c>
      <c r="K245" s="9" t="s">
        <v>3194</v>
      </c>
      <c r="L245" s="9">
        <v>30.291</v>
      </c>
      <c r="M245" s="9">
        <v>67.629000000000005</v>
      </c>
      <c r="N245" s="9">
        <v>31</v>
      </c>
      <c r="O245" s="9">
        <v>24</v>
      </c>
      <c r="P245" s="9">
        <v>818914.05</v>
      </c>
      <c r="Q245" s="35">
        <v>44960</v>
      </c>
      <c r="R245" s="9">
        <v>10</v>
      </c>
      <c r="S245" s="9">
        <v>94</v>
      </c>
      <c r="T245" s="9" t="s">
        <v>3184</v>
      </c>
      <c r="U245" s="9" t="s">
        <v>3187</v>
      </c>
      <c r="V245" s="9" t="s">
        <v>2773</v>
      </c>
      <c r="W245" s="9">
        <v>818914.05</v>
      </c>
      <c r="X245" s="9" t="s">
        <v>3185</v>
      </c>
      <c r="Y245" s="9">
        <v>614185.5</v>
      </c>
      <c r="Z245" s="9" t="s">
        <v>107</v>
      </c>
      <c r="AA245" s="9" t="s">
        <v>1466</v>
      </c>
      <c r="AC245" s="261"/>
      <c r="AD245" s="261"/>
      <c r="AE245" s="261"/>
      <c r="AF245" s="261"/>
      <c r="AG245" s="261"/>
      <c r="AH245" s="261"/>
      <c r="AI245" s="261"/>
      <c r="AJ245" s="261"/>
      <c r="AK245" s="261"/>
      <c r="AL245" s="261"/>
      <c r="AM245" s="261"/>
      <c r="AN245" s="261"/>
      <c r="AO245" s="261"/>
      <c r="AP245" s="261"/>
      <c r="AQ245" s="261"/>
      <c r="AR245" s="261"/>
      <c r="AS245" s="261"/>
      <c r="AT245" s="261"/>
      <c r="AU245" s="261"/>
      <c r="AV245" s="261"/>
      <c r="AW245" s="261"/>
      <c r="AX245" s="261"/>
      <c r="AY245" s="261"/>
      <c r="AZ245" s="261"/>
      <c r="BA245" s="261"/>
      <c r="BB245" s="261"/>
      <c r="BC245" s="261"/>
      <c r="BD245" s="261"/>
      <c r="BE245" s="261"/>
      <c r="BF245" s="261"/>
      <c r="BG245" s="261"/>
      <c r="BH245" s="261"/>
      <c r="BI245" s="261"/>
      <c r="BJ245" s="261"/>
      <c r="BK245" s="261"/>
      <c r="BL245" s="261"/>
      <c r="BM245" s="261"/>
      <c r="BN245" s="261"/>
      <c r="BO245" s="261"/>
      <c r="BP245" s="261"/>
      <c r="BQ245" s="261"/>
      <c r="BR245" s="261"/>
      <c r="BS245" s="261"/>
      <c r="BT245" s="261"/>
      <c r="BU245" s="261"/>
      <c r="BV245" s="261"/>
      <c r="BW245" s="261"/>
      <c r="BX245" s="261"/>
      <c r="BY245" s="261"/>
      <c r="BZ245" s="261"/>
      <c r="CA245" s="261"/>
      <c r="CB245" s="261"/>
      <c r="CC245" s="261"/>
      <c r="CD245" s="261"/>
      <c r="CE245" s="261"/>
      <c r="CF245" s="261"/>
      <c r="CG245" s="261"/>
      <c r="CH245" s="261"/>
      <c r="CI245" s="261"/>
      <c r="CJ245" s="261"/>
      <c r="CK245" s="261"/>
      <c r="CL245" s="261"/>
      <c r="CM245" s="261"/>
      <c r="CN245" s="261"/>
      <c r="CO245" s="261"/>
      <c r="CP245" s="261"/>
      <c r="CQ245" s="261"/>
      <c r="CR245" s="261"/>
      <c r="CS245" s="261"/>
      <c r="CT245" s="261"/>
      <c r="CU245" s="261"/>
      <c r="CV245" s="261"/>
      <c r="CW245" s="261"/>
      <c r="CX245" s="261"/>
      <c r="CY245" s="261"/>
      <c r="CZ245" s="261"/>
      <c r="DA245" s="261"/>
      <c r="DB245" s="261"/>
      <c r="DC245" s="261"/>
      <c r="DD245" s="261"/>
      <c r="DE245" s="261"/>
      <c r="DF245" s="261"/>
      <c r="DG245" s="261"/>
    </row>
    <row r="246" spans="1:112" s="9" customFormat="1" ht="80.099999999999994" customHeight="1" x14ac:dyDescent="0.25">
      <c r="A246" s="28">
        <f>A245+1</f>
        <v>242</v>
      </c>
      <c r="B246" s="9">
        <v>1</v>
      </c>
      <c r="C246" s="9" t="s">
        <v>216</v>
      </c>
      <c r="D246" s="10" t="s">
        <v>4503</v>
      </c>
      <c r="E246" s="9" t="s">
        <v>4533</v>
      </c>
      <c r="F246" s="9" t="s">
        <v>6997</v>
      </c>
      <c r="G246" s="9" t="s">
        <v>4535</v>
      </c>
      <c r="H246" s="9" t="s">
        <v>4568</v>
      </c>
      <c r="I246" s="9" t="s">
        <v>4569</v>
      </c>
      <c r="J246" s="9" t="s">
        <v>4545</v>
      </c>
      <c r="K246" s="9" t="s">
        <v>6997</v>
      </c>
      <c r="L246" s="9">
        <v>29.778300000000002</v>
      </c>
      <c r="M246" s="9">
        <v>67.102999999999994</v>
      </c>
      <c r="N246" s="9">
        <v>20</v>
      </c>
      <c r="O246" s="9">
        <v>9</v>
      </c>
      <c r="P246" s="9">
        <v>818917</v>
      </c>
      <c r="Q246" s="28" t="s">
        <v>1464</v>
      </c>
      <c r="R246" s="9" t="s">
        <v>6998</v>
      </c>
      <c r="S246" s="9">
        <v>41.421100000000003</v>
      </c>
      <c r="T246" s="9" t="s">
        <v>4523</v>
      </c>
      <c r="U246" s="9" t="s">
        <v>4524</v>
      </c>
      <c r="V246" s="28" t="s">
        <v>1286</v>
      </c>
      <c r="W246" s="9">
        <v>818778</v>
      </c>
      <c r="X246" s="35">
        <v>44534</v>
      </c>
      <c r="Y246" s="9">
        <v>614188</v>
      </c>
      <c r="Z246" s="5" t="s">
        <v>11</v>
      </c>
      <c r="AA246" s="10" t="s">
        <v>6999</v>
      </c>
      <c r="AB246" s="4"/>
      <c r="AC246" s="261"/>
      <c r="AD246" s="261"/>
      <c r="AE246" s="261"/>
      <c r="AF246" s="261"/>
      <c r="AG246" s="261"/>
      <c r="AH246" s="261"/>
      <c r="AI246" s="261"/>
      <c r="AJ246" s="261"/>
      <c r="AK246" s="261"/>
      <c r="AL246" s="261"/>
      <c r="AM246" s="261"/>
      <c r="AN246" s="261"/>
      <c r="AO246" s="261"/>
      <c r="AP246" s="261"/>
      <c r="AQ246" s="261"/>
      <c r="AR246" s="261"/>
      <c r="AS246" s="261"/>
      <c r="AT246" s="261"/>
      <c r="AU246" s="261"/>
      <c r="AV246" s="261"/>
      <c r="AW246" s="261"/>
      <c r="AX246" s="261"/>
      <c r="AY246" s="261"/>
      <c r="AZ246" s="261"/>
      <c r="BA246" s="261"/>
      <c r="BB246" s="261"/>
      <c r="BC246" s="261"/>
      <c r="BD246" s="261"/>
      <c r="BE246" s="261"/>
      <c r="BF246" s="261"/>
      <c r="BG246" s="261"/>
      <c r="BH246" s="261"/>
      <c r="BI246" s="261"/>
      <c r="BJ246" s="261"/>
      <c r="BK246" s="261"/>
      <c r="BL246" s="261"/>
      <c r="BM246" s="261"/>
      <c r="BN246" s="261"/>
      <c r="BO246" s="261"/>
      <c r="BP246" s="261"/>
      <c r="BQ246" s="261"/>
      <c r="BR246" s="261"/>
      <c r="BS246" s="261"/>
      <c r="BT246" s="261"/>
      <c r="BU246" s="261"/>
      <c r="BV246" s="261"/>
      <c r="BW246" s="261"/>
      <c r="BX246" s="261"/>
      <c r="BY246" s="261"/>
      <c r="BZ246" s="261"/>
      <c r="CA246" s="261"/>
      <c r="CB246" s="261"/>
      <c r="CC246" s="261"/>
      <c r="CD246" s="261"/>
      <c r="CE246" s="261"/>
      <c r="CF246" s="261"/>
      <c r="CG246" s="261"/>
      <c r="CH246" s="261"/>
      <c r="CI246" s="261"/>
      <c r="CJ246" s="261"/>
      <c r="CK246" s="261"/>
      <c r="CL246" s="261"/>
      <c r="CM246" s="261"/>
      <c r="CN246" s="261"/>
      <c r="CO246" s="261"/>
      <c r="CP246" s="261"/>
      <c r="CQ246" s="261"/>
      <c r="CR246" s="261"/>
      <c r="CS246" s="261"/>
      <c r="CT246" s="261"/>
      <c r="CU246" s="261"/>
      <c r="CV246" s="261"/>
      <c r="CW246" s="261"/>
      <c r="CX246" s="261"/>
      <c r="CY246" s="261"/>
      <c r="CZ246" s="261"/>
      <c r="DA246" s="261"/>
      <c r="DB246" s="261"/>
      <c r="DC246" s="261"/>
      <c r="DD246" s="261"/>
      <c r="DE246" s="261"/>
      <c r="DF246" s="261"/>
      <c r="DG246" s="261"/>
      <c r="DH246" s="61"/>
    </row>
    <row r="247" spans="1:112" s="9" customFormat="1" ht="80.099999999999994" customHeight="1" x14ac:dyDescent="0.25">
      <c r="A247" s="28">
        <f t="shared" ref="A247:B254" si="36">A246+1</f>
        <v>243</v>
      </c>
      <c r="B247" s="9">
        <f t="shared" si="36"/>
        <v>2</v>
      </c>
      <c r="C247" s="9" t="s">
        <v>216</v>
      </c>
      <c r="D247" s="10" t="s">
        <v>4503</v>
      </c>
      <c r="E247" s="9" t="s">
        <v>4533</v>
      </c>
      <c r="F247" s="9" t="s">
        <v>7000</v>
      </c>
      <c r="G247" s="9" t="s">
        <v>4535</v>
      </c>
      <c r="H247" s="9" t="s">
        <v>2280</v>
      </c>
      <c r="I247" s="9" t="s">
        <v>4591</v>
      </c>
      <c r="J247" s="9" t="s">
        <v>7001</v>
      </c>
      <c r="K247" s="9" t="s">
        <v>7000</v>
      </c>
      <c r="L247" s="9">
        <v>29.5197</v>
      </c>
      <c r="M247" s="9">
        <v>67.077699999999993</v>
      </c>
      <c r="N247" s="9">
        <v>18</v>
      </c>
      <c r="O247" s="9">
        <v>6</v>
      </c>
      <c r="P247" s="9">
        <v>818917</v>
      </c>
      <c r="Q247" s="28" t="s">
        <v>1464</v>
      </c>
      <c r="R247" s="9" t="s">
        <v>7002</v>
      </c>
      <c r="S247" s="9">
        <v>33.200000000000003</v>
      </c>
      <c r="T247" s="9" t="s">
        <v>4523</v>
      </c>
      <c r="U247" s="9" t="s">
        <v>4524</v>
      </c>
      <c r="V247" s="28" t="s">
        <v>1286</v>
      </c>
      <c r="W247" s="9">
        <v>818244</v>
      </c>
      <c r="X247" s="35">
        <v>44534</v>
      </c>
      <c r="Y247" s="9">
        <v>614188</v>
      </c>
      <c r="Z247" s="5" t="s">
        <v>11</v>
      </c>
      <c r="AA247" s="10" t="s">
        <v>6999</v>
      </c>
      <c r="AB247" s="4"/>
      <c r="AC247" s="261"/>
      <c r="AD247" s="261"/>
      <c r="AE247" s="261"/>
      <c r="AF247" s="261"/>
      <c r="AG247" s="261"/>
      <c r="AH247" s="261"/>
      <c r="AI247" s="261"/>
      <c r="AJ247" s="261"/>
      <c r="AK247" s="261"/>
      <c r="AL247" s="261"/>
      <c r="AM247" s="261"/>
      <c r="AN247" s="261"/>
      <c r="AO247" s="261"/>
      <c r="AP247" s="261"/>
      <c r="AQ247" s="261"/>
      <c r="AR247" s="261"/>
      <c r="AS247" s="261"/>
      <c r="AT247" s="261"/>
      <c r="AU247" s="261"/>
      <c r="AV247" s="261"/>
      <c r="AW247" s="261"/>
      <c r="AX247" s="261"/>
      <c r="AY247" s="261"/>
      <c r="AZ247" s="261"/>
      <c r="BA247" s="261"/>
      <c r="BB247" s="261"/>
      <c r="BC247" s="261"/>
      <c r="BD247" s="261"/>
      <c r="BE247" s="261"/>
      <c r="BF247" s="261"/>
      <c r="BG247" s="261"/>
      <c r="BH247" s="261"/>
      <c r="BI247" s="261"/>
      <c r="BJ247" s="261"/>
      <c r="BK247" s="261"/>
      <c r="BL247" s="261"/>
      <c r="BM247" s="261"/>
      <c r="BN247" s="261"/>
      <c r="BO247" s="261"/>
      <c r="BP247" s="261"/>
      <c r="BQ247" s="261"/>
      <c r="BR247" s="261"/>
      <c r="BS247" s="261"/>
      <c r="BT247" s="261"/>
      <c r="BU247" s="261"/>
      <c r="BV247" s="261"/>
      <c r="BW247" s="261"/>
      <c r="BX247" s="261"/>
      <c r="BY247" s="261"/>
      <c r="BZ247" s="261"/>
      <c r="CA247" s="261"/>
      <c r="CB247" s="261"/>
      <c r="CC247" s="261"/>
      <c r="CD247" s="261"/>
      <c r="CE247" s="261"/>
      <c r="CF247" s="261"/>
      <c r="CG247" s="261"/>
      <c r="CH247" s="261"/>
      <c r="CI247" s="261"/>
      <c r="CJ247" s="261"/>
      <c r="CK247" s="261"/>
      <c r="CL247" s="261"/>
      <c r="CM247" s="261"/>
      <c r="CN247" s="261"/>
      <c r="CO247" s="261"/>
      <c r="CP247" s="261"/>
      <c r="CQ247" s="261"/>
      <c r="CR247" s="261"/>
      <c r="CS247" s="261"/>
      <c r="CT247" s="261"/>
      <c r="CU247" s="261"/>
      <c r="CV247" s="261"/>
      <c r="CW247" s="261"/>
      <c r="CX247" s="261"/>
      <c r="CY247" s="261"/>
      <c r="CZ247" s="261"/>
      <c r="DA247" s="261"/>
      <c r="DB247" s="261"/>
      <c r="DC247" s="261"/>
      <c r="DD247" s="261"/>
      <c r="DE247" s="261"/>
      <c r="DF247" s="261"/>
      <c r="DG247" s="261"/>
      <c r="DH247" s="61"/>
    </row>
    <row r="248" spans="1:112" s="4" customFormat="1" ht="80.099999999999994" customHeight="1" x14ac:dyDescent="0.25">
      <c r="A248" s="28">
        <f t="shared" si="36"/>
        <v>244</v>
      </c>
      <c r="B248" s="9">
        <f t="shared" si="36"/>
        <v>3</v>
      </c>
      <c r="C248" s="9" t="s">
        <v>216</v>
      </c>
      <c r="D248" s="10" t="s">
        <v>4503</v>
      </c>
      <c r="E248" s="9" t="s">
        <v>4503</v>
      </c>
      <c r="F248" s="9" t="s">
        <v>7003</v>
      </c>
      <c r="G248" s="9" t="s">
        <v>4503</v>
      </c>
      <c r="H248" s="9" t="s">
        <v>4624</v>
      </c>
      <c r="I248" s="9" t="s">
        <v>7004</v>
      </c>
      <c r="J248" s="9" t="s">
        <v>7005</v>
      </c>
      <c r="K248" s="9" t="s">
        <v>7003</v>
      </c>
      <c r="L248" s="9">
        <v>29.092700000000001</v>
      </c>
      <c r="M248" s="9">
        <v>66.785799999999995</v>
      </c>
      <c r="N248" s="9">
        <v>15</v>
      </c>
      <c r="O248" s="9">
        <v>7</v>
      </c>
      <c r="P248" s="9">
        <v>818917</v>
      </c>
      <c r="Q248" s="28" t="s">
        <v>1464</v>
      </c>
      <c r="R248" s="9" t="s">
        <v>7006</v>
      </c>
      <c r="S248" s="9">
        <v>36</v>
      </c>
      <c r="T248" s="9" t="s">
        <v>4523</v>
      </c>
      <c r="U248" s="9" t="s">
        <v>4524</v>
      </c>
      <c r="V248" s="28" t="s">
        <v>1286</v>
      </c>
      <c r="W248" s="9">
        <v>816832</v>
      </c>
      <c r="X248" s="35">
        <v>44534</v>
      </c>
      <c r="Y248" s="9">
        <v>614188</v>
      </c>
      <c r="Z248" s="5" t="s">
        <v>11</v>
      </c>
      <c r="AA248" s="10" t="s">
        <v>6999</v>
      </c>
      <c r="AC248" s="261"/>
      <c r="AD248" s="261"/>
      <c r="AE248" s="261"/>
      <c r="AF248" s="261"/>
      <c r="AG248" s="261"/>
      <c r="AH248" s="261"/>
      <c r="AI248" s="261"/>
      <c r="AJ248" s="261"/>
      <c r="AK248" s="261"/>
      <c r="AL248" s="261"/>
      <c r="AM248" s="261"/>
      <c r="AN248" s="261"/>
      <c r="AO248" s="261"/>
      <c r="AP248" s="261"/>
      <c r="AQ248" s="261"/>
      <c r="AR248" s="261"/>
      <c r="AS248" s="261"/>
      <c r="AT248" s="261"/>
      <c r="AU248" s="261"/>
      <c r="AV248" s="261"/>
      <c r="AW248" s="261"/>
      <c r="AX248" s="261"/>
      <c r="AY248" s="261"/>
      <c r="AZ248" s="261"/>
      <c r="BA248" s="261"/>
      <c r="BB248" s="261"/>
      <c r="BC248" s="261"/>
      <c r="BD248" s="261"/>
      <c r="BE248" s="261"/>
      <c r="BF248" s="261"/>
      <c r="BG248" s="261"/>
      <c r="BH248" s="261"/>
      <c r="BI248" s="261"/>
      <c r="BJ248" s="261"/>
      <c r="BK248" s="261"/>
      <c r="BL248" s="261"/>
      <c r="BM248" s="261"/>
      <c r="BN248" s="261"/>
      <c r="BO248" s="261"/>
      <c r="BP248" s="261"/>
      <c r="BQ248" s="261"/>
      <c r="BR248" s="261"/>
      <c r="BS248" s="261"/>
      <c r="BT248" s="261"/>
      <c r="BU248" s="261"/>
      <c r="BV248" s="261"/>
      <c r="BW248" s="261"/>
      <c r="BX248" s="261"/>
      <c r="BY248" s="261"/>
      <c r="BZ248" s="261"/>
      <c r="CA248" s="261"/>
      <c r="CB248" s="261"/>
      <c r="CC248" s="261"/>
      <c r="CD248" s="261"/>
      <c r="CE248" s="261"/>
      <c r="CF248" s="261"/>
      <c r="CG248" s="261"/>
      <c r="CH248" s="261"/>
      <c r="CI248" s="261"/>
      <c r="CJ248" s="261"/>
      <c r="CK248" s="261"/>
      <c r="CL248" s="261"/>
      <c r="CM248" s="261"/>
      <c r="CN248" s="261"/>
      <c r="CO248" s="261"/>
      <c r="CP248" s="261"/>
      <c r="CQ248" s="261"/>
      <c r="CR248" s="261"/>
      <c r="CS248" s="261"/>
      <c r="CT248" s="261"/>
      <c r="CU248" s="261"/>
      <c r="CV248" s="261"/>
      <c r="CW248" s="261"/>
      <c r="CX248" s="261"/>
      <c r="CY248" s="261"/>
      <c r="CZ248" s="261"/>
      <c r="DA248" s="261"/>
      <c r="DB248" s="261"/>
      <c r="DC248" s="261"/>
      <c r="DD248" s="261"/>
      <c r="DE248" s="261"/>
      <c r="DF248" s="261"/>
      <c r="DG248" s="261"/>
    </row>
    <row r="249" spans="1:112" s="9" customFormat="1" ht="80.099999999999994" customHeight="1" x14ac:dyDescent="0.25">
      <c r="A249" s="28">
        <f t="shared" si="36"/>
        <v>245</v>
      </c>
      <c r="B249" s="9">
        <f t="shared" si="36"/>
        <v>4</v>
      </c>
      <c r="C249" s="9" t="s">
        <v>216</v>
      </c>
      <c r="D249" s="10" t="s">
        <v>4503</v>
      </c>
      <c r="E249" s="9" t="s">
        <v>4533</v>
      </c>
      <c r="F249" s="9" t="s">
        <v>7007</v>
      </c>
      <c r="G249" s="9" t="s">
        <v>4533</v>
      </c>
      <c r="H249" s="9" t="s">
        <v>4593</v>
      </c>
      <c r="I249" s="9" t="s">
        <v>4594</v>
      </c>
      <c r="J249" s="9" t="s">
        <v>7008</v>
      </c>
      <c r="K249" s="9" t="s">
        <v>7007</v>
      </c>
      <c r="L249" s="9">
        <v>29.7669</v>
      </c>
      <c r="M249" s="9">
        <v>67.226299999999995</v>
      </c>
      <c r="N249" s="9">
        <v>17</v>
      </c>
      <c r="O249" s="9">
        <v>8</v>
      </c>
      <c r="P249" s="9">
        <v>818917</v>
      </c>
      <c r="Q249" s="28" t="s">
        <v>1464</v>
      </c>
      <c r="R249" s="9" t="s">
        <v>4542</v>
      </c>
      <c r="S249" s="9">
        <v>47</v>
      </c>
      <c r="T249" s="9" t="s">
        <v>4523</v>
      </c>
      <c r="U249" s="9" t="s">
        <v>4524</v>
      </c>
      <c r="V249" s="28" t="s">
        <v>1286</v>
      </c>
      <c r="W249" s="9">
        <v>818294</v>
      </c>
      <c r="X249" s="35">
        <v>44534</v>
      </c>
      <c r="Y249" s="9">
        <v>614188</v>
      </c>
      <c r="Z249" s="5" t="s">
        <v>11</v>
      </c>
      <c r="AA249" s="10" t="s">
        <v>6999</v>
      </c>
      <c r="AB249" s="4"/>
      <c r="AC249" s="261"/>
      <c r="AD249" s="261"/>
      <c r="AE249" s="261"/>
      <c r="AF249" s="261"/>
      <c r="AG249" s="261"/>
      <c r="AH249" s="261"/>
      <c r="AI249" s="261"/>
      <c r="AJ249" s="261"/>
      <c r="AK249" s="261"/>
      <c r="AL249" s="261"/>
      <c r="AM249" s="261"/>
      <c r="AN249" s="261"/>
      <c r="AO249" s="261"/>
      <c r="AP249" s="261"/>
      <c r="AQ249" s="261"/>
      <c r="AR249" s="261"/>
      <c r="AS249" s="261"/>
      <c r="AT249" s="261"/>
      <c r="AU249" s="261"/>
      <c r="AV249" s="261"/>
      <c r="AW249" s="261"/>
      <c r="AX249" s="261"/>
      <c r="AY249" s="261"/>
      <c r="AZ249" s="261"/>
      <c r="BA249" s="261"/>
      <c r="BB249" s="261"/>
      <c r="BC249" s="261"/>
      <c r="BD249" s="261"/>
      <c r="BE249" s="261"/>
      <c r="BF249" s="261"/>
      <c r="BG249" s="261"/>
      <c r="BH249" s="261"/>
      <c r="BI249" s="261"/>
      <c r="BJ249" s="261"/>
      <c r="BK249" s="261"/>
      <c r="BL249" s="261"/>
      <c r="BM249" s="261"/>
      <c r="BN249" s="261"/>
      <c r="BO249" s="261"/>
      <c r="BP249" s="261"/>
      <c r="BQ249" s="261"/>
      <c r="BR249" s="261"/>
      <c r="BS249" s="261"/>
      <c r="BT249" s="261"/>
      <c r="BU249" s="261"/>
      <c r="BV249" s="261"/>
      <c r="BW249" s="261"/>
      <c r="BX249" s="261"/>
      <c r="BY249" s="261"/>
      <c r="BZ249" s="261"/>
      <c r="CA249" s="261"/>
      <c r="CB249" s="261"/>
      <c r="CC249" s="261"/>
      <c r="CD249" s="261"/>
      <c r="CE249" s="261"/>
      <c r="CF249" s="261"/>
      <c r="CG249" s="261"/>
      <c r="CH249" s="261"/>
      <c r="CI249" s="261"/>
      <c r="CJ249" s="261"/>
      <c r="CK249" s="261"/>
      <c r="CL249" s="261"/>
      <c r="CM249" s="261"/>
      <c r="CN249" s="261"/>
      <c r="CO249" s="261"/>
      <c r="CP249" s="261"/>
      <c r="CQ249" s="261"/>
      <c r="CR249" s="261"/>
      <c r="CS249" s="261"/>
      <c r="CT249" s="261"/>
      <c r="CU249" s="261"/>
      <c r="CV249" s="261"/>
      <c r="CW249" s="261"/>
      <c r="CX249" s="261"/>
      <c r="CY249" s="261"/>
      <c r="CZ249" s="261"/>
      <c r="DA249" s="261"/>
      <c r="DB249" s="261"/>
      <c r="DC249" s="261"/>
      <c r="DD249" s="261"/>
      <c r="DE249" s="261"/>
      <c r="DF249" s="261"/>
      <c r="DG249" s="261"/>
      <c r="DH249" s="61"/>
    </row>
    <row r="250" spans="1:112" s="9" customFormat="1" ht="80.099999999999994" customHeight="1" x14ac:dyDescent="0.25">
      <c r="A250" s="28">
        <f t="shared" si="36"/>
        <v>246</v>
      </c>
      <c r="B250" s="9">
        <f t="shared" si="36"/>
        <v>5</v>
      </c>
      <c r="C250" s="9" t="s">
        <v>216</v>
      </c>
      <c r="D250" s="10" t="s">
        <v>4503</v>
      </c>
      <c r="E250" s="9" t="s">
        <v>4533</v>
      </c>
      <c r="F250" s="9" t="s">
        <v>6997</v>
      </c>
      <c r="G250" s="9" t="s">
        <v>4533</v>
      </c>
      <c r="H250" s="9" t="s">
        <v>2395</v>
      </c>
      <c r="I250" s="9" t="s">
        <v>7009</v>
      </c>
      <c r="J250" s="9" t="s">
        <v>7010</v>
      </c>
      <c r="K250" s="9" t="s">
        <v>6997</v>
      </c>
      <c r="L250" s="9">
        <v>28.338799999999999</v>
      </c>
      <c r="M250" s="9">
        <v>67.156899999999993</v>
      </c>
      <c r="N250" s="9">
        <v>19</v>
      </c>
      <c r="O250" s="9">
        <v>10</v>
      </c>
      <c r="P250" s="9">
        <v>818917</v>
      </c>
      <c r="Q250" s="28" t="s">
        <v>1464</v>
      </c>
      <c r="R250" s="9" t="s">
        <v>7011</v>
      </c>
      <c r="S250" s="9">
        <v>51</v>
      </c>
      <c r="T250" s="9" t="s">
        <v>4523</v>
      </c>
      <c r="U250" s="9" t="s">
        <v>4524</v>
      </c>
      <c r="V250" s="28" t="s">
        <v>1286</v>
      </c>
      <c r="W250" s="9">
        <v>815138</v>
      </c>
      <c r="X250" s="35">
        <v>44534</v>
      </c>
      <c r="Y250" s="9">
        <v>614188</v>
      </c>
      <c r="Z250" s="5" t="s">
        <v>11</v>
      </c>
      <c r="AA250" s="10" t="s">
        <v>6999</v>
      </c>
      <c r="AB250" s="4"/>
      <c r="AC250" s="261"/>
      <c r="AD250" s="261"/>
      <c r="AE250" s="261"/>
      <c r="AF250" s="261"/>
      <c r="AG250" s="261"/>
      <c r="AH250" s="261"/>
      <c r="AI250" s="261"/>
      <c r="AJ250" s="261"/>
      <c r="AK250" s="261"/>
      <c r="AL250" s="261"/>
      <c r="AM250" s="261"/>
      <c r="AN250" s="261"/>
      <c r="AO250" s="261"/>
      <c r="AP250" s="261"/>
      <c r="AQ250" s="261"/>
      <c r="AR250" s="261"/>
      <c r="AS250" s="261"/>
      <c r="AT250" s="261"/>
      <c r="AU250" s="261"/>
      <c r="AV250" s="261"/>
      <c r="AW250" s="261"/>
      <c r="AX250" s="261"/>
      <c r="AY250" s="261"/>
      <c r="AZ250" s="261"/>
      <c r="BA250" s="261"/>
      <c r="BB250" s="261"/>
      <c r="BC250" s="261"/>
      <c r="BD250" s="261"/>
      <c r="BE250" s="261"/>
      <c r="BF250" s="261"/>
      <c r="BG250" s="261"/>
      <c r="BH250" s="261"/>
      <c r="BI250" s="261"/>
      <c r="BJ250" s="261"/>
      <c r="BK250" s="261"/>
      <c r="BL250" s="261"/>
      <c r="BM250" s="261"/>
      <c r="BN250" s="261"/>
      <c r="BO250" s="261"/>
      <c r="BP250" s="261"/>
      <c r="BQ250" s="261"/>
      <c r="BR250" s="261"/>
      <c r="BS250" s="261"/>
      <c r="BT250" s="261"/>
      <c r="BU250" s="261"/>
      <c r="BV250" s="261"/>
      <c r="BW250" s="261"/>
      <c r="BX250" s="261"/>
      <c r="BY250" s="261"/>
      <c r="BZ250" s="261"/>
      <c r="CA250" s="261"/>
      <c r="CB250" s="261"/>
      <c r="CC250" s="261"/>
      <c r="CD250" s="261"/>
      <c r="CE250" s="261"/>
      <c r="CF250" s="261"/>
      <c r="CG250" s="261"/>
      <c r="CH250" s="261"/>
      <c r="CI250" s="261"/>
      <c r="CJ250" s="261"/>
      <c r="CK250" s="261"/>
      <c r="CL250" s="261"/>
      <c r="CM250" s="261"/>
      <c r="CN250" s="261"/>
      <c r="CO250" s="261"/>
      <c r="CP250" s="261"/>
      <c r="CQ250" s="261"/>
      <c r="CR250" s="261"/>
      <c r="CS250" s="261"/>
      <c r="CT250" s="261"/>
      <c r="CU250" s="261"/>
      <c r="CV250" s="261"/>
      <c r="CW250" s="261"/>
      <c r="CX250" s="261"/>
      <c r="CY250" s="261"/>
      <c r="CZ250" s="261"/>
      <c r="DA250" s="261"/>
      <c r="DB250" s="261"/>
      <c r="DC250" s="261"/>
      <c r="DD250" s="261"/>
      <c r="DE250" s="261"/>
      <c r="DF250" s="261"/>
      <c r="DG250" s="261"/>
      <c r="DH250" s="61"/>
    </row>
    <row r="251" spans="1:112" s="9" customFormat="1" ht="80.099999999999994" customHeight="1" x14ac:dyDescent="0.25">
      <c r="A251" s="28">
        <f t="shared" si="36"/>
        <v>247</v>
      </c>
      <c r="B251" s="9">
        <f t="shared" si="36"/>
        <v>6</v>
      </c>
      <c r="C251" s="9" t="s">
        <v>216</v>
      </c>
      <c r="D251" s="10" t="s">
        <v>4503</v>
      </c>
      <c r="E251" s="9" t="s">
        <v>4533</v>
      </c>
      <c r="F251" s="9" t="s">
        <v>6997</v>
      </c>
      <c r="G251" s="9" t="s">
        <v>4533</v>
      </c>
      <c r="H251" s="9" t="s">
        <v>7012</v>
      </c>
      <c r="I251" s="9" t="s">
        <v>7013</v>
      </c>
      <c r="J251" s="9" t="s">
        <v>4545</v>
      </c>
      <c r="K251" s="9" t="s">
        <v>6997</v>
      </c>
      <c r="L251" s="9">
        <v>28.5745</v>
      </c>
      <c r="M251" s="9">
        <v>67.180199999999999</v>
      </c>
      <c r="N251" s="9">
        <v>25</v>
      </c>
      <c r="O251" s="9">
        <v>11</v>
      </c>
      <c r="P251" s="9">
        <v>818917</v>
      </c>
      <c r="Q251" s="28" t="s">
        <v>1464</v>
      </c>
      <c r="R251" s="9" t="s">
        <v>7014</v>
      </c>
      <c r="S251" s="9">
        <v>52</v>
      </c>
      <c r="T251" s="9" t="s">
        <v>4523</v>
      </c>
      <c r="U251" s="9" t="s">
        <v>4524</v>
      </c>
      <c r="V251" s="28" t="s">
        <v>1286</v>
      </c>
      <c r="W251" s="9">
        <v>810746</v>
      </c>
      <c r="X251" s="35">
        <v>44534</v>
      </c>
      <c r="Y251" s="9">
        <v>614188</v>
      </c>
      <c r="Z251" s="5" t="s">
        <v>11</v>
      </c>
      <c r="AA251" s="10" t="s">
        <v>6999</v>
      </c>
      <c r="AB251" s="4"/>
      <c r="AC251" s="261"/>
      <c r="AD251" s="261"/>
      <c r="AE251" s="261"/>
      <c r="AF251" s="261"/>
      <c r="AG251" s="261"/>
      <c r="AH251" s="261"/>
      <c r="AI251" s="261"/>
      <c r="AJ251" s="261"/>
      <c r="AK251" s="261"/>
      <c r="AL251" s="261"/>
      <c r="AM251" s="261"/>
      <c r="AN251" s="261"/>
      <c r="AO251" s="261"/>
      <c r="AP251" s="261"/>
      <c r="AQ251" s="261"/>
      <c r="AR251" s="261"/>
      <c r="AS251" s="261"/>
      <c r="AT251" s="261"/>
      <c r="AU251" s="261"/>
      <c r="AV251" s="261"/>
      <c r="AW251" s="261"/>
      <c r="AX251" s="261"/>
      <c r="AY251" s="261"/>
      <c r="AZ251" s="261"/>
      <c r="BA251" s="261"/>
      <c r="BB251" s="261"/>
      <c r="BC251" s="261"/>
      <c r="BD251" s="261"/>
      <c r="BE251" s="261"/>
      <c r="BF251" s="261"/>
      <c r="BG251" s="261"/>
      <c r="BH251" s="261"/>
      <c r="BI251" s="261"/>
      <c r="BJ251" s="261"/>
      <c r="BK251" s="261"/>
      <c r="BL251" s="261"/>
      <c r="BM251" s="261"/>
      <c r="BN251" s="261"/>
      <c r="BO251" s="261"/>
      <c r="BP251" s="261"/>
      <c r="BQ251" s="261"/>
      <c r="BR251" s="261"/>
      <c r="BS251" s="261"/>
      <c r="BT251" s="261"/>
      <c r="BU251" s="261"/>
      <c r="BV251" s="261"/>
      <c r="BW251" s="261"/>
      <c r="BX251" s="261"/>
      <c r="BY251" s="261"/>
      <c r="BZ251" s="261"/>
      <c r="CA251" s="261"/>
      <c r="CB251" s="261"/>
      <c r="CC251" s="261"/>
      <c r="CD251" s="261"/>
      <c r="CE251" s="261"/>
      <c r="CF251" s="261"/>
      <c r="CG251" s="261"/>
      <c r="CH251" s="261"/>
      <c r="CI251" s="261"/>
      <c r="CJ251" s="261"/>
      <c r="CK251" s="261"/>
      <c r="CL251" s="261"/>
      <c r="CM251" s="261"/>
      <c r="CN251" s="261"/>
      <c r="CO251" s="261"/>
      <c r="CP251" s="261"/>
      <c r="CQ251" s="261"/>
      <c r="CR251" s="261"/>
      <c r="CS251" s="261"/>
      <c r="CT251" s="261"/>
      <c r="CU251" s="261"/>
      <c r="CV251" s="261"/>
      <c r="CW251" s="261"/>
      <c r="CX251" s="261"/>
      <c r="CY251" s="261"/>
      <c r="CZ251" s="261"/>
      <c r="DA251" s="261"/>
      <c r="DB251" s="261"/>
      <c r="DC251" s="261"/>
      <c r="DD251" s="261"/>
      <c r="DE251" s="261"/>
      <c r="DF251" s="261"/>
      <c r="DG251" s="261"/>
      <c r="DH251" s="61"/>
    </row>
    <row r="252" spans="1:112" s="9" customFormat="1" ht="80.099999999999994" customHeight="1" x14ac:dyDescent="0.25">
      <c r="A252" s="28">
        <f t="shared" si="36"/>
        <v>248</v>
      </c>
      <c r="B252" s="9">
        <f t="shared" si="36"/>
        <v>7</v>
      </c>
      <c r="C252" s="9" t="s">
        <v>216</v>
      </c>
      <c r="D252" s="10" t="s">
        <v>4503</v>
      </c>
      <c r="E252" s="9" t="s">
        <v>4533</v>
      </c>
      <c r="F252" s="9" t="s">
        <v>6997</v>
      </c>
      <c r="G252" s="9" t="s">
        <v>4533</v>
      </c>
      <c r="H252" s="9" t="s">
        <v>993</v>
      </c>
      <c r="I252" s="9" t="s">
        <v>4664</v>
      </c>
      <c r="J252" s="9" t="s">
        <v>7015</v>
      </c>
      <c r="K252" s="9" t="s">
        <v>6997</v>
      </c>
      <c r="L252" s="9">
        <v>28.7775</v>
      </c>
      <c r="M252" s="9">
        <v>67.107200000000006</v>
      </c>
      <c r="N252" s="9">
        <v>22</v>
      </c>
      <c r="O252" s="9">
        <v>9</v>
      </c>
      <c r="P252" s="9">
        <v>818917</v>
      </c>
      <c r="Q252" s="28" t="s">
        <v>1464</v>
      </c>
      <c r="R252" s="9" t="s">
        <v>7016</v>
      </c>
      <c r="S252" s="9">
        <v>44.5</v>
      </c>
      <c r="T252" s="9" t="s">
        <v>4523</v>
      </c>
      <c r="U252" s="9" t="s">
        <v>4524</v>
      </c>
      <c r="V252" s="28" t="s">
        <v>1286</v>
      </c>
      <c r="W252" s="9">
        <v>810473</v>
      </c>
      <c r="X252" s="35">
        <v>44534</v>
      </c>
      <c r="Y252" s="9">
        <v>614188</v>
      </c>
      <c r="Z252" s="5" t="s">
        <v>11</v>
      </c>
      <c r="AA252" s="10" t="s">
        <v>6999</v>
      </c>
      <c r="AB252" s="4"/>
      <c r="AC252" s="261"/>
      <c r="AD252" s="261"/>
      <c r="AE252" s="261"/>
      <c r="AF252" s="261"/>
      <c r="AG252" s="261"/>
      <c r="AH252" s="261"/>
      <c r="AI252" s="261"/>
      <c r="AJ252" s="261"/>
      <c r="AK252" s="261"/>
      <c r="AL252" s="261"/>
      <c r="AM252" s="261"/>
      <c r="AN252" s="261"/>
      <c r="AO252" s="261"/>
      <c r="AP252" s="261"/>
      <c r="AQ252" s="261"/>
      <c r="AR252" s="261"/>
      <c r="AS252" s="261"/>
      <c r="AT252" s="261"/>
      <c r="AU252" s="261"/>
      <c r="AV252" s="261"/>
      <c r="AW252" s="261"/>
      <c r="AX252" s="261"/>
      <c r="AY252" s="261"/>
      <c r="AZ252" s="261"/>
      <c r="BA252" s="261"/>
      <c r="BB252" s="261"/>
      <c r="BC252" s="261"/>
      <c r="BD252" s="261"/>
      <c r="BE252" s="261"/>
      <c r="BF252" s="261"/>
      <c r="BG252" s="261"/>
      <c r="BH252" s="261"/>
      <c r="BI252" s="261"/>
      <c r="BJ252" s="261"/>
      <c r="BK252" s="261"/>
      <c r="BL252" s="261"/>
      <c r="BM252" s="261"/>
      <c r="BN252" s="261"/>
      <c r="BO252" s="261"/>
      <c r="BP252" s="261"/>
      <c r="BQ252" s="261"/>
      <c r="BR252" s="261"/>
      <c r="BS252" s="261"/>
      <c r="BT252" s="261"/>
      <c r="BU252" s="261"/>
      <c r="BV252" s="261"/>
      <c r="BW252" s="261"/>
      <c r="BX252" s="261"/>
      <c r="BY252" s="261"/>
      <c r="BZ252" s="261"/>
      <c r="CA252" s="261"/>
      <c r="CB252" s="261"/>
      <c r="CC252" s="261"/>
      <c r="CD252" s="261"/>
      <c r="CE252" s="261"/>
      <c r="CF252" s="261"/>
      <c r="CG252" s="261"/>
      <c r="CH252" s="261"/>
      <c r="CI252" s="261"/>
      <c r="CJ252" s="261"/>
      <c r="CK252" s="261"/>
      <c r="CL252" s="261"/>
      <c r="CM252" s="261"/>
      <c r="CN252" s="261"/>
      <c r="CO252" s="261"/>
      <c r="CP252" s="261"/>
      <c r="CQ252" s="261"/>
      <c r="CR252" s="261"/>
      <c r="CS252" s="261"/>
      <c r="CT252" s="261"/>
      <c r="CU252" s="261"/>
      <c r="CV252" s="261"/>
      <c r="CW252" s="261"/>
      <c r="CX252" s="261"/>
      <c r="CY252" s="261"/>
      <c r="CZ252" s="261"/>
      <c r="DA252" s="261"/>
      <c r="DB252" s="261"/>
      <c r="DC252" s="261"/>
      <c r="DD252" s="261"/>
      <c r="DE252" s="261"/>
      <c r="DF252" s="261"/>
      <c r="DG252" s="261"/>
      <c r="DH252" s="61"/>
    </row>
    <row r="253" spans="1:112" s="9" customFormat="1" ht="80.099999999999994" customHeight="1" x14ac:dyDescent="0.25">
      <c r="A253" s="28">
        <f t="shared" si="36"/>
        <v>249</v>
      </c>
      <c r="B253" s="9">
        <f t="shared" si="36"/>
        <v>8</v>
      </c>
      <c r="C253" s="9" t="s">
        <v>216</v>
      </c>
      <c r="D253" s="10" t="s">
        <v>4503</v>
      </c>
      <c r="E253" s="9" t="s">
        <v>4533</v>
      </c>
      <c r="F253" s="9" t="s">
        <v>6997</v>
      </c>
      <c r="G253" s="9" t="s">
        <v>4533</v>
      </c>
      <c r="H253" s="9" t="s">
        <v>4589</v>
      </c>
      <c r="I253" s="9" t="s">
        <v>4590</v>
      </c>
      <c r="J253" s="9" t="s">
        <v>7017</v>
      </c>
      <c r="K253" s="9" t="s">
        <v>6997</v>
      </c>
      <c r="L253" s="9">
        <v>28.5608</v>
      </c>
      <c r="M253" s="9">
        <v>67.073800000000006</v>
      </c>
      <c r="N253" s="9">
        <v>20</v>
      </c>
      <c r="O253" s="9">
        <v>7</v>
      </c>
      <c r="P253" s="9">
        <v>818917</v>
      </c>
      <c r="Q253" s="28" t="s">
        <v>1464</v>
      </c>
      <c r="R253" s="9" t="s">
        <v>7018</v>
      </c>
      <c r="S253" s="9">
        <v>38</v>
      </c>
      <c r="T253" s="9" t="s">
        <v>4523</v>
      </c>
      <c r="U253" s="9" t="s">
        <v>4524</v>
      </c>
      <c r="V253" s="28" t="s">
        <v>1286</v>
      </c>
      <c r="W253" s="9">
        <v>815111</v>
      </c>
      <c r="X253" s="35">
        <v>44534</v>
      </c>
      <c r="Y253" s="9">
        <v>614188</v>
      </c>
      <c r="Z253" s="5" t="s">
        <v>11</v>
      </c>
      <c r="AA253" s="10" t="s">
        <v>6999</v>
      </c>
      <c r="AB253" s="4"/>
      <c r="AC253" s="261"/>
      <c r="AD253" s="261"/>
      <c r="AE253" s="261"/>
      <c r="AF253" s="261"/>
      <c r="AG253" s="261"/>
      <c r="AH253" s="261"/>
      <c r="AI253" s="261"/>
      <c r="AJ253" s="261"/>
      <c r="AK253" s="261"/>
      <c r="AL253" s="261"/>
      <c r="AM253" s="261"/>
      <c r="AN253" s="261"/>
      <c r="AO253" s="261"/>
      <c r="AP253" s="261"/>
      <c r="AQ253" s="261"/>
      <c r="AR253" s="261"/>
      <c r="AS253" s="261"/>
      <c r="AT253" s="261"/>
      <c r="AU253" s="261"/>
      <c r="AV253" s="261"/>
      <c r="AW253" s="261"/>
      <c r="AX253" s="261"/>
      <c r="AY253" s="261"/>
      <c r="AZ253" s="261"/>
      <c r="BA253" s="261"/>
      <c r="BB253" s="261"/>
      <c r="BC253" s="261"/>
      <c r="BD253" s="261"/>
      <c r="BE253" s="261"/>
      <c r="BF253" s="261"/>
      <c r="BG253" s="261"/>
      <c r="BH253" s="261"/>
      <c r="BI253" s="261"/>
      <c r="BJ253" s="261"/>
      <c r="BK253" s="261"/>
      <c r="BL253" s="261"/>
      <c r="BM253" s="261"/>
      <c r="BN253" s="261"/>
      <c r="BO253" s="261"/>
      <c r="BP253" s="261"/>
      <c r="BQ253" s="261"/>
      <c r="BR253" s="261"/>
      <c r="BS253" s="261"/>
      <c r="BT253" s="261"/>
      <c r="BU253" s="261"/>
      <c r="BV253" s="261"/>
      <c r="BW253" s="261"/>
      <c r="BX253" s="261"/>
      <c r="BY253" s="261"/>
      <c r="BZ253" s="261"/>
      <c r="CA253" s="261"/>
      <c r="CB253" s="261"/>
      <c r="CC253" s="261"/>
      <c r="CD253" s="261"/>
      <c r="CE253" s="261"/>
      <c r="CF253" s="261"/>
      <c r="CG253" s="261"/>
      <c r="CH253" s="261"/>
      <c r="CI253" s="261"/>
      <c r="CJ253" s="261"/>
      <c r="CK253" s="261"/>
      <c r="CL253" s="261"/>
      <c r="CM253" s="261"/>
      <c r="CN253" s="261"/>
      <c r="CO253" s="261"/>
      <c r="CP253" s="261"/>
      <c r="CQ253" s="261"/>
      <c r="CR253" s="261"/>
      <c r="CS253" s="261"/>
      <c r="CT253" s="261"/>
      <c r="CU253" s="261"/>
      <c r="CV253" s="261"/>
      <c r="CW253" s="261"/>
      <c r="CX253" s="261"/>
      <c r="CY253" s="261"/>
      <c r="CZ253" s="261"/>
      <c r="DA253" s="261"/>
      <c r="DB253" s="261"/>
      <c r="DC253" s="261"/>
      <c r="DD253" s="261"/>
      <c r="DE253" s="261"/>
      <c r="DF253" s="261"/>
      <c r="DG253" s="261"/>
      <c r="DH253" s="61"/>
    </row>
    <row r="254" spans="1:112" s="9" customFormat="1" ht="80.099999999999994" customHeight="1" x14ac:dyDescent="0.25">
      <c r="A254" s="28">
        <f t="shared" si="36"/>
        <v>250</v>
      </c>
      <c r="B254" s="9">
        <f t="shared" si="36"/>
        <v>9</v>
      </c>
      <c r="C254" s="9" t="s">
        <v>216</v>
      </c>
      <c r="D254" s="10" t="s">
        <v>4503</v>
      </c>
      <c r="E254" s="9" t="s">
        <v>4503</v>
      </c>
      <c r="F254" s="9" t="s">
        <v>7019</v>
      </c>
      <c r="G254" s="9" t="s">
        <v>4503</v>
      </c>
      <c r="H254" s="9" t="s">
        <v>745</v>
      </c>
      <c r="I254" s="9" t="s">
        <v>7020</v>
      </c>
      <c r="J254" s="9" t="s">
        <v>7021</v>
      </c>
      <c r="K254" s="9" t="s">
        <v>7019</v>
      </c>
      <c r="L254" s="9">
        <v>29.6355</v>
      </c>
      <c r="M254" s="9">
        <v>66.946899999999999</v>
      </c>
      <c r="N254" s="9">
        <v>19</v>
      </c>
      <c r="O254" s="9">
        <v>8</v>
      </c>
      <c r="P254" s="9">
        <v>818917</v>
      </c>
      <c r="Q254" s="28" t="s">
        <v>1464</v>
      </c>
      <c r="R254" s="9" t="s">
        <v>7022</v>
      </c>
      <c r="S254" s="9">
        <v>40</v>
      </c>
      <c r="T254" s="9" t="s">
        <v>4523</v>
      </c>
      <c r="U254" s="9" t="s">
        <v>4524</v>
      </c>
      <c r="V254" s="28" t="s">
        <v>1286</v>
      </c>
      <c r="W254" s="9">
        <v>810536</v>
      </c>
      <c r="X254" s="35">
        <v>44534</v>
      </c>
      <c r="Y254" s="9">
        <v>614188</v>
      </c>
      <c r="Z254" s="5" t="s">
        <v>11</v>
      </c>
      <c r="AA254" s="10" t="s">
        <v>6999</v>
      </c>
      <c r="AB254" s="4"/>
      <c r="AC254" s="261"/>
      <c r="AD254" s="261"/>
      <c r="AE254" s="261"/>
      <c r="AF254" s="261"/>
      <c r="AG254" s="261"/>
      <c r="AH254" s="261"/>
      <c r="AI254" s="261"/>
      <c r="AJ254" s="261"/>
      <c r="AK254" s="261"/>
      <c r="AL254" s="261"/>
      <c r="AM254" s="261"/>
      <c r="AN254" s="261"/>
      <c r="AO254" s="261"/>
      <c r="AP254" s="261"/>
      <c r="AQ254" s="261"/>
      <c r="AR254" s="261"/>
      <c r="AS254" s="261"/>
      <c r="AT254" s="261"/>
      <c r="AU254" s="261"/>
      <c r="AV254" s="261"/>
      <c r="AW254" s="261"/>
      <c r="AX254" s="261"/>
      <c r="AY254" s="261"/>
      <c r="AZ254" s="261"/>
      <c r="BA254" s="261"/>
      <c r="BB254" s="261"/>
      <c r="BC254" s="261"/>
      <c r="BD254" s="261"/>
      <c r="BE254" s="261"/>
      <c r="BF254" s="261"/>
      <c r="BG254" s="261"/>
      <c r="BH254" s="261"/>
      <c r="BI254" s="261"/>
      <c r="BJ254" s="261"/>
      <c r="BK254" s="261"/>
      <c r="BL254" s="261"/>
      <c r="BM254" s="261"/>
      <c r="BN254" s="261"/>
      <c r="BO254" s="261"/>
      <c r="BP254" s="261"/>
      <c r="BQ254" s="261"/>
      <c r="BR254" s="261"/>
      <c r="BS254" s="261"/>
      <c r="BT254" s="261"/>
      <c r="BU254" s="261"/>
      <c r="BV254" s="261"/>
      <c r="BW254" s="261"/>
      <c r="BX254" s="261"/>
      <c r="BY254" s="261"/>
      <c r="BZ254" s="261"/>
      <c r="CA254" s="261"/>
      <c r="CB254" s="261"/>
      <c r="CC254" s="261"/>
      <c r="CD254" s="261"/>
      <c r="CE254" s="261"/>
      <c r="CF254" s="261"/>
      <c r="CG254" s="261"/>
      <c r="CH254" s="261"/>
      <c r="CI254" s="261"/>
      <c r="CJ254" s="261"/>
      <c r="CK254" s="261"/>
      <c r="CL254" s="261"/>
      <c r="CM254" s="261"/>
      <c r="CN254" s="261"/>
      <c r="CO254" s="261"/>
      <c r="CP254" s="261"/>
      <c r="CQ254" s="261"/>
      <c r="CR254" s="261"/>
      <c r="CS254" s="261"/>
      <c r="CT254" s="261"/>
      <c r="CU254" s="261"/>
      <c r="CV254" s="261"/>
      <c r="CW254" s="261"/>
      <c r="CX254" s="261"/>
      <c r="CY254" s="261"/>
      <c r="CZ254" s="261"/>
      <c r="DA254" s="261"/>
      <c r="DB254" s="261"/>
      <c r="DC254" s="261"/>
      <c r="DD254" s="261"/>
      <c r="DE254" s="261"/>
      <c r="DF254" s="261"/>
      <c r="DG254" s="261"/>
      <c r="DH254" s="61"/>
    </row>
    <row r="255" spans="1:112" s="9" customFormat="1" ht="80.099999999999994" customHeight="1" x14ac:dyDescent="0.25">
      <c r="A255" s="28">
        <f>A254+1</f>
        <v>251</v>
      </c>
      <c r="B255" s="9">
        <v>10</v>
      </c>
      <c r="C255" s="9" t="s">
        <v>216</v>
      </c>
      <c r="D255" s="10" t="s">
        <v>4503</v>
      </c>
      <c r="E255" s="28" t="s">
        <v>4504</v>
      </c>
      <c r="F255" s="9" t="s">
        <v>4535</v>
      </c>
      <c r="G255" s="9" t="s">
        <v>4535</v>
      </c>
      <c r="H255" s="9" t="s">
        <v>7023</v>
      </c>
      <c r="I255" s="9" t="s">
        <v>7024</v>
      </c>
      <c r="J255" s="9" t="s">
        <v>7025</v>
      </c>
      <c r="K255" s="9" t="s">
        <v>4535</v>
      </c>
      <c r="L255" s="9">
        <v>29.7452778</v>
      </c>
      <c r="M255" s="9">
        <v>67.661659999999998</v>
      </c>
      <c r="N255" s="9">
        <v>20</v>
      </c>
      <c r="O255" s="9">
        <v>6</v>
      </c>
      <c r="P255" s="9">
        <v>818917</v>
      </c>
      <c r="Q255" s="28" t="s">
        <v>1464</v>
      </c>
      <c r="R255" s="9" t="s">
        <v>7026</v>
      </c>
      <c r="S255" s="9">
        <v>35</v>
      </c>
      <c r="T255" s="9" t="s">
        <v>4523</v>
      </c>
      <c r="U255" s="9" t="s">
        <v>4524</v>
      </c>
      <c r="V255" s="28" t="s">
        <v>1286</v>
      </c>
      <c r="W255" s="9">
        <v>814242</v>
      </c>
      <c r="X255" s="35">
        <v>44534</v>
      </c>
      <c r="Y255" s="9">
        <v>614188</v>
      </c>
      <c r="Z255" s="10" t="s">
        <v>107</v>
      </c>
      <c r="AA255" s="10" t="s">
        <v>6991</v>
      </c>
      <c r="AB255" s="4"/>
      <c r="AC255" s="261"/>
      <c r="AD255" s="261"/>
      <c r="AE255" s="261"/>
      <c r="AF255" s="261"/>
      <c r="AG255" s="261"/>
      <c r="AH255" s="261"/>
      <c r="AI255" s="261"/>
      <c r="AJ255" s="261"/>
      <c r="AK255" s="261"/>
      <c r="AL255" s="261"/>
      <c r="AM255" s="261"/>
      <c r="AN255" s="261"/>
      <c r="AO255" s="261"/>
      <c r="AP255" s="261"/>
      <c r="AQ255" s="261"/>
      <c r="AR255" s="261"/>
      <c r="AS255" s="261"/>
      <c r="AT255" s="261"/>
      <c r="AU255" s="261"/>
      <c r="AV255" s="261"/>
      <c r="AW255" s="261"/>
      <c r="AX255" s="261"/>
      <c r="AY255" s="261"/>
      <c r="AZ255" s="261"/>
      <c r="BA255" s="261"/>
      <c r="BB255" s="261"/>
      <c r="BC255" s="261"/>
      <c r="BD255" s="261"/>
      <c r="BE255" s="261"/>
      <c r="BF255" s="261"/>
      <c r="BG255" s="261"/>
      <c r="BH255" s="261"/>
      <c r="BI255" s="261"/>
      <c r="BJ255" s="261"/>
      <c r="BK255" s="261"/>
      <c r="BL255" s="261"/>
      <c r="BM255" s="261"/>
      <c r="BN255" s="261"/>
      <c r="BO255" s="261"/>
      <c r="BP255" s="261"/>
      <c r="BQ255" s="261"/>
      <c r="BR255" s="261"/>
      <c r="BS255" s="261"/>
      <c r="BT255" s="261"/>
      <c r="BU255" s="261"/>
      <c r="BV255" s="261"/>
      <c r="BW255" s="261"/>
      <c r="BX255" s="261"/>
      <c r="BY255" s="261"/>
      <c r="BZ255" s="261"/>
      <c r="CA255" s="261"/>
      <c r="CB255" s="261"/>
      <c r="CC255" s="261"/>
      <c r="CD255" s="261"/>
      <c r="CE255" s="261"/>
      <c r="CF255" s="261"/>
      <c r="CG255" s="261"/>
      <c r="CH255" s="261"/>
      <c r="CI255" s="261"/>
      <c r="CJ255" s="261"/>
      <c r="CK255" s="261"/>
      <c r="CL255" s="261"/>
      <c r="CM255" s="261"/>
      <c r="CN255" s="261"/>
      <c r="CO255" s="261"/>
      <c r="CP255" s="261"/>
      <c r="CQ255" s="261"/>
      <c r="CR255" s="261"/>
      <c r="CS255" s="261"/>
      <c r="CT255" s="261"/>
      <c r="CU255" s="261"/>
      <c r="CV255" s="261"/>
      <c r="CW255" s="261"/>
      <c r="CX255" s="261"/>
      <c r="CY255" s="261"/>
      <c r="CZ255" s="261"/>
      <c r="DA255" s="261"/>
      <c r="DB255" s="261"/>
      <c r="DC255" s="261"/>
      <c r="DD255" s="261"/>
      <c r="DE255" s="261"/>
      <c r="DF255" s="261"/>
      <c r="DG255" s="261"/>
      <c r="DH255" s="61"/>
    </row>
    <row r="256" spans="1:112" s="9" customFormat="1" ht="80.099999999999994" customHeight="1" x14ac:dyDescent="0.25">
      <c r="A256" s="28">
        <f>A255+1</f>
        <v>252</v>
      </c>
      <c r="B256" s="9">
        <f>B255+1</f>
        <v>11</v>
      </c>
      <c r="C256" s="9" t="s">
        <v>216</v>
      </c>
      <c r="D256" s="10" t="s">
        <v>4503</v>
      </c>
      <c r="E256" s="28" t="s">
        <v>4504</v>
      </c>
      <c r="F256" s="9" t="s">
        <v>4535</v>
      </c>
      <c r="G256" s="9" t="s">
        <v>4535</v>
      </c>
      <c r="H256" s="9" t="s">
        <v>3125</v>
      </c>
      <c r="I256" s="9" t="s">
        <v>7027</v>
      </c>
      <c r="J256" s="9" t="s">
        <v>7028</v>
      </c>
      <c r="K256" s="9" t="s">
        <v>4535</v>
      </c>
      <c r="L256" s="9">
        <v>28.819454</v>
      </c>
      <c r="M256" s="9">
        <v>66.361886999999996</v>
      </c>
      <c r="N256" s="9">
        <v>21</v>
      </c>
      <c r="O256" s="9">
        <v>7</v>
      </c>
      <c r="P256" s="9">
        <v>818917</v>
      </c>
      <c r="Q256" s="28" t="s">
        <v>1464</v>
      </c>
      <c r="R256" s="9" t="s">
        <v>7029</v>
      </c>
      <c r="S256" s="9">
        <v>47</v>
      </c>
      <c r="T256" s="9" t="s">
        <v>4523</v>
      </c>
      <c r="U256" s="9" t="s">
        <v>4524</v>
      </c>
      <c r="V256" s="28" t="s">
        <v>1286</v>
      </c>
      <c r="W256" s="9">
        <v>816260</v>
      </c>
      <c r="X256" s="35">
        <v>44534</v>
      </c>
      <c r="Y256" s="9">
        <v>614188</v>
      </c>
      <c r="Z256" s="10" t="s">
        <v>107</v>
      </c>
      <c r="AA256" s="10" t="s">
        <v>6991</v>
      </c>
      <c r="AB256" s="4"/>
      <c r="AC256" s="261"/>
      <c r="AD256" s="261"/>
      <c r="AE256" s="261"/>
      <c r="AF256" s="261"/>
      <c r="AG256" s="261"/>
      <c r="AH256" s="261"/>
      <c r="AI256" s="261"/>
      <c r="AJ256" s="261"/>
      <c r="AK256" s="261"/>
      <c r="AL256" s="261"/>
      <c r="AM256" s="261"/>
      <c r="AN256" s="261"/>
      <c r="AO256" s="261"/>
      <c r="AP256" s="261"/>
      <c r="AQ256" s="261"/>
      <c r="AR256" s="261"/>
      <c r="AS256" s="261"/>
      <c r="AT256" s="261"/>
      <c r="AU256" s="261"/>
      <c r="AV256" s="261"/>
      <c r="AW256" s="261"/>
      <c r="AX256" s="261"/>
      <c r="AY256" s="261"/>
      <c r="AZ256" s="261"/>
      <c r="BA256" s="261"/>
      <c r="BB256" s="261"/>
      <c r="BC256" s="261"/>
      <c r="BD256" s="261"/>
      <c r="BE256" s="261"/>
      <c r="BF256" s="261"/>
      <c r="BG256" s="261"/>
      <c r="BH256" s="261"/>
      <c r="BI256" s="261"/>
      <c r="BJ256" s="261"/>
      <c r="BK256" s="261"/>
      <c r="BL256" s="261"/>
      <c r="BM256" s="261"/>
      <c r="BN256" s="261"/>
      <c r="BO256" s="261"/>
      <c r="BP256" s="261"/>
      <c r="BQ256" s="261"/>
      <c r="BR256" s="261"/>
      <c r="BS256" s="261"/>
      <c r="BT256" s="261"/>
      <c r="BU256" s="261"/>
      <c r="BV256" s="261"/>
      <c r="BW256" s="261"/>
      <c r="BX256" s="261"/>
      <c r="BY256" s="261"/>
      <c r="BZ256" s="261"/>
      <c r="CA256" s="261"/>
      <c r="CB256" s="261"/>
      <c r="CC256" s="261"/>
      <c r="CD256" s="261"/>
      <c r="CE256" s="261"/>
      <c r="CF256" s="261"/>
      <c r="CG256" s="261"/>
      <c r="CH256" s="261"/>
      <c r="CI256" s="261"/>
      <c r="CJ256" s="261"/>
      <c r="CK256" s="261"/>
      <c r="CL256" s="261"/>
      <c r="CM256" s="261"/>
      <c r="CN256" s="261"/>
      <c r="CO256" s="261"/>
      <c r="CP256" s="261"/>
      <c r="CQ256" s="261"/>
      <c r="CR256" s="261"/>
      <c r="CS256" s="261"/>
      <c r="CT256" s="261"/>
      <c r="CU256" s="261"/>
      <c r="CV256" s="261"/>
      <c r="CW256" s="261"/>
      <c r="CX256" s="261"/>
      <c r="CY256" s="261"/>
      <c r="CZ256" s="261"/>
      <c r="DA256" s="261"/>
      <c r="DB256" s="261"/>
      <c r="DC256" s="261"/>
      <c r="DD256" s="261"/>
      <c r="DE256" s="261"/>
      <c r="DF256" s="261"/>
      <c r="DG256" s="261"/>
      <c r="DH256" s="61"/>
    </row>
    <row r="257" spans="1:111" s="4" customFormat="1" ht="80.099999999999994" customHeight="1" x14ac:dyDescent="0.25">
      <c r="A257" s="28">
        <f>A256+1</f>
        <v>253</v>
      </c>
      <c r="B257" s="9">
        <v>1</v>
      </c>
      <c r="C257" s="9" t="s">
        <v>103</v>
      </c>
      <c r="D257" s="10" t="s">
        <v>6523</v>
      </c>
      <c r="E257" s="9" t="s">
        <v>6523</v>
      </c>
      <c r="F257" s="9" t="s">
        <v>6561</v>
      </c>
      <c r="G257" s="9" t="s">
        <v>6523</v>
      </c>
      <c r="H257" s="9" t="s">
        <v>6562</v>
      </c>
      <c r="I257" s="9" t="s">
        <v>6563</v>
      </c>
      <c r="J257" s="9" t="s">
        <v>6564</v>
      </c>
      <c r="K257" s="9" t="s">
        <v>6561</v>
      </c>
      <c r="L257" s="9">
        <v>28.471699999999998</v>
      </c>
      <c r="M257" s="9">
        <v>66.282899999999998</v>
      </c>
      <c r="N257" s="9">
        <v>15</v>
      </c>
      <c r="O257" s="9">
        <v>9</v>
      </c>
      <c r="P257" s="28">
        <v>818900</v>
      </c>
      <c r="Q257" s="28" t="s">
        <v>3717</v>
      </c>
      <c r="R257" s="9">
        <v>10</v>
      </c>
      <c r="S257" s="9">
        <v>95</v>
      </c>
      <c r="T257" s="35">
        <v>44204</v>
      </c>
      <c r="U257" s="35" t="s">
        <v>6527</v>
      </c>
      <c r="V257" s="9" t="s">
        <v>1275</v>
      </c>
      <c r="W257" s="28">
        <v>809914</v>
      </c>
      <c r="X257" s="9" t="s">
        <v>6565</v>
      </c>
      <c r="Y257" s="28">
        <v>614175</v>
      </c>
      <c r="Z257" s="5" t="s">
        <v>107</v>
      </c>
      <c r="AA257" s="9" t="s">
        <v>1471</v>
      </c>
      <c r="AC257" s="261"/>
      <c r="AD257" s="261"/>
      <c r="AE257" s="261"/>
      <c r="AF257" s="261"/>
      <c r="AG257" s="261"/>
      <c r="AH257" s="261"/>
      <c r="AI257" s="261"/>
      <c r="AJ257" s="261"/>
      <c r="AK257" s="261"/>
      <c r="AL257" s="261"/>
      <c r="AM257" s="261"/>
      <c r="AN257" s="261"/>
      <c r="AO257" s="261"/>
      <c r="AP257" s="261"/>
      <c r="AQ257" s="261"/>
      <c r="AR257" s="261"/>
      <c r="AS257" s="261"/>
      <c r="AT257" s="261"/>
      <c r="AU257" s="261"/>
      <c r="AV257" s="261"/>
      <c r="AW257" s="261"/>
      <c r="AX257" s="261"/>
      <c r="AY257" s="261"/>
      <c r="AZ257" s="261"/>
      <c r="BA257" s="261"/>
      <c r="BB257" s="261"/>
      <c r="BC257" s="261"/>
      <c r="BD257" s="261"/>
      <c r="BE257" s="261"/>
      <c r="BF257" s="261"/>
      <c r="BG257" s="261"/>
      <c r="BH257" s="261"/>
      <c r="BI257" s="261"/>
      <c r="BJ257" s="261"/>
      <c r="BK257" s="261"/>
      <c r="BL257" s="261"/>
      <c r="BM257" s="261"/>
      <c r="BN257" s="261"/>
      <c r="BO257" s="261"/>
      <c r="BP257" s="261"/>
      <c r="BQ257" s="261"/>
      <c r="BR257" s="261"/>
      <c r="BS257" s="261"/>
      <c r="BT257" s="261"/>
      <c r="BU257" s="261"/>
      <c r="BV257" s="261"/>
      <c r="BW257" s="261"/>
      <c r="BX257" s="261"/>
      <c r="BY257" s="261"/>
      <c r="BZ257" s="261"/>
      <c r="CA257" s="261"/>
      <c r="CB257" s="261"/>
      <c r="CC257" s="261"/>
      <c r="CD257" s="261"/>
      <c r="CE257" s="261"/>
      <c r="CF257" s="261"/>
      <c r="CG257" s="261"/>
      <c r="CH257" s="261"/>
      <c r="CI257" s="261"/>
      <c r="CJ257" s="261"/>
      <c r="CK257" s="261"/>
      <c r="CL257" s="261"/>
      <c r="CM257" s="261"/>
      <c r="CN257" s="261"/>
      <c r="CO257" s="261"/>
      <c r="CP257" s="261"/>
      <c r="CQ257" s="261"/>
      <c r="CR257" s="261"/>
      <c r="CS257" s="261"/>
      <c r="CT257" s="261"/>
      <c r="CU257" s="261"/>
      <c r="CV257" s="261"/>
      <c r="CW257" s="261"/>
      <c r="CX257" s="261"/>
      <c r="CY257" s="261"/>
      <c r="CZ257" s="261"/>
      <c r="DA257" s="261"/>
      <c r="DB257" s="261"/>
      <c r="DC257" s="261"/>
      <c r="DD257" s="261"/>
      <c r="DE257" s="261"/>
      <c r="DF257" s="261"/>
      <c r="DG257" s="261"/>
    </row>
    <row r="258" spans="1:111" s="4" customFormat="1" ht="80.099999999999994" customHeight="1" x14ac:dyDescent="0.25">
      <c r="A258" s="28">
        <f>A257+1</f>
        <v>254</v>
      </c>
      <c r="B258" s="9">
        <v>1</v>
      </c>
      <c r="C258" s="9" t="s">
        <v>216</v>
      </c>
      <c r="D258" s="10" t="s">
        <v>6523</v>
      </c>
      <c r="E258" s="9" t="s">
        <v>6523</v>
      </c>
      <c r="F258" s="9" t="s">
        <v>6566</v>
      </c>
      <c r="G258" s="9" t="s">
        <v>6566</v>
      </c>
      <c r="H258" s="9" t="s">
        <v>6567</v>
      </c>
      <c r="I258" s="9" t="s">
        <v>6568</v>
      </c>
      <c r="J258" s="9" t="s">
        <v>6569</v>
      </c>
      <c r="K258" s="9" t="s">
        <v>6566</v>
      </c>
      <c r="L258" s="9">
        <v>28.6188</v>
      </c>
      <c r="M258" s="160">
        <v>66.168700000000001</v>
      </c>
      <c r="N258" s="9">
        <v>12</v>
      </c>
      <c r="O258" s="9">
        <v>8</v>
      </c>
      <c r="P258" s="28">
        <v>818917</v>
      </c>
      <c r="Q258" s="28" t="s">
        <v>1464</v>
      </c>
      <c r="R258" s="9">
        <v>10</v>
      </c>
      <c r="S258" s="9">
        <v>95</v>
      </c>
      <c r="T258" s="35" t="s">
        <v>6536</v>
      </c>
      <c r="U258" s="35" t="s">
        <v>1998</v>
      </c>
      <c r="V258" s="9" t="s">
        <v>1286</v>
      </c>
      <c r="W258" s="28">
        <v>809914</v>
      </c>
      <c r="X258" s="35">
        <v>44896</v>
      </c>
      <c r="Y258" s="28">
        <v>614188</v>
      </c>
      <c r="Z258" s="5" t="s">
        <v>107</v>
      </c>
      <c r="AA258" s="9"/>
      <c r="AC258" s="261"/>
      <c r="AD258" s="261"/>
      <c r="AE258" s="261"/>
      <c r="AF258" s="261"/>
      <c r="AG258" s="261"/>
      <c r="AH258" s="261"/>
      <c r="AI258" s="261"/>
      <c r="AJ258" s="261"/>
      <c r="AK258" s="261"/>
      <c r="AL258" s="261"/>
      <c r="AM258" s="261"/>
      <c r="AN258" s="261"/>
      <c r="AO258" s="261"/>
      <c r="AP258" s="261"/>
      <c r="AQ258" s="261"/>
      <c r="AR258" s="261"/>
      <c r="AS258" s="261"/>
      <c r="AT258" s="261"/>
      <c r="AU258" s="261"/>
      <c r="AV258" s="261"/>
      <c r="AW258" s="261"/>
      <c r="AX258" s="261"/>
      <c r="AY258" s="261"/>
      <c r="AZ258" s="261"/>
      <c r="BA258" s="261"/>
      <c r="BB258" s="261"/>
      <c r="BC258" s="261"/>
      <c r="BD258" s="261"/>
      <c r="BE258" s="261"/>
      <c r="BF258" s="261"/>
      <c r="BG258" s="261"/>
      <c r="BH258" s="261"/>
      <c r="BI258" s="261"/>
      <c r="BJ258" s="261"/>
      <c r="BK258" s="261"/>
      <c r="BL258" s="261"/>
      <c r="BM258" s="261"/>
      <c r="BN258" s="261"/>
      <c r="BO258" s="261"/>
      <c r="BP258" s="261"/>
      <c r="BQ258" s="261"/>
      <c r="BR258" s="261"/>
      <c r="BS258" s="261"/>
      <c r="BT258" s="261"/>
      <c r="BU258" s="261"/>
      <c r="BV258" s="261"/>
      <c r="BW258" s="261"/>
      <c r="BX258" s="261"/>
      <c r="BY258" s="261"/>
      <c r="BZ258" s="261"/>
      <c r="CA258" s="261"/>
      <c r="CB258" s="261"/>
      <c r="CC258" s="261"/>
      <c r="CD258" s="261"/>
      <c r="CE258" s="261"/>
      <c r="CF258" s="261"/>
      <c r="CG258" s="261"/>
      <c r="CH258" s="261"/>
      <c r="CI258" s="261"/>
      <c r="CJ258" s="261"/>
      <c r="CK258" s="261"/>
      <c r="CL258" s="261"/>
      <c r="CM258" s="261"/>
      <c r="CN258" s="261"/>
      <c r="CO258" s="261"/>
      <c r="CP258" s="261"/>
      <c r="CQ258" s="261"/>
      <c r="CR258" s="261"/>
      <c r="CS258" s="261"/>
      <c r="CT258" s="261"/>
      <c r="CU258" s="261"/>
      <c r="CV258" s="261"/>
      <c r="CW258" s="261"/>
      <c r="CX258" s="261"/>
      <c r="CY258" s="261"/>
      <c r="CZ258" s="261"/>
      <c r="DA258" s="261"/>
      <c r="DB258" s="261"/>
      <c r="DC258" s="261"/>
      <c r="DD258" s="261"/>
      <c r="DE258" s="261"/>
      <c r="DF258" s="261"/>
      <c r="DG258" s="261"/>
    </row>
    <row r="259" spans="1:111" s="4" customFormat="1" ht="80.099999999999994" customHeight="1" x14ac:dyDescent="0.25">
      <c r="A259" s="28">
        <f t="shared" ref="A259:A263" si="37">A258+1</f>
        <v>255</v>
      </c>
      <c r="B259" s="9">
        <v>2</v>
      </c>
      <c r="C259" s="9" t="s">
        <v>216</v>
      </c>
      <c r="D259" s="10" t="s">
        <v>6523</v>
      </c>
      <c r="E259" s="9" t="s">
        <v>6523</v>
      </c>
      <c r="F259" s="9" t="s">
        <v>6570</v>
      </c>
      <c r="G259" s="9" t="s">
        <v>6570</v>
      </c>
      <c r="H259" s="9" t="s">
        <v>3195</v>
      </c>
      <c r="I259" s="9" t="s">
        <v>6571</v>
      </c>
      <c r="J259" s="9" t="s">
        <v>6572</v>
      </c>
      <c r="K259" s="9" t="s">
        <v>6570</v>
      </c>
      <c r="L259" s="9">
        <v>28.314699999999998</v>
      </c>
      <c r="M259" s="160">
        <v>66.112300000000005</v>
      </c>
      <c r="N259" s="9">
        <v>10</v>
      </c>
      <c r="O259" s="9">
        <v>6</v>
      </c>
      <c r="P259" s="28">
        <v>818917</v>
      </c>
      <c r="Q259" s="28" t="s">
        <v>1464</v>
      </c>
      <c r="R259" s="9">
        <v>10</v>
      </c>
      <c r="S259" s="9">
        <v>95</v>
      </c>
      <c r="T259" s="35" t="s">
        <v>6536</v>
      </c>
      <c r="U259" s="35" t="s">
        <v>1998</v>
      </c>
      <c r="V259" s="9" t="s">
        <v>1286</v>
      </c>
      <c r="W259" s="28">
        <v>809914</v>
      </c>
      <c r="X259" s="35">
        <v>44896</v>
      </c>
      <c r="Y259" s="28">
        <v>614188</v>
      </c>
      <c r="Z259" s="5" t="s">
        <v>107</v>
      </c>
      <c r="AA259" s="9"/>
      <c r="AC259" s="261"/>
      <c r="AD259" s="261"/>
      <c r="AE259" s="261"/>
      <c r="AF259" s="261"/>
      <c r="AG259" s="261"/>
      <c r="AH259" s="261"/>
      <c r="AI259" s="261"/>
      <c r="AJ259" s="261"/>
      <c r="AK259" s="261"/>
      <c r="AL259" s="261"/>
      <c r="AM259" s="261"/>
      <c r="AN259" s="261"/>
      <c r="AO259" s="261"/>
      <c r="AP259" s="261"/>
      <c r="AQ259" s="261"/>
      <c r="AR259" s="261"/>
      <c r="AS259" s="261"/>
      <c r="AT259" s="261"/>
      <c r="AU259" s="261"/>
      <c r="AV259" s="261"/>
      <c r="AW259" s="261"/>
      <c r="AX259" s="261"/>
      <c r="AY259" s="261"/>
      <c r="AZ259" s="261"/>
      <c r="BA259" s="261"/>
      <c r="BB259" s="261"/>
      <c r="BC259" s="261"/>
      <c r="BD259" s="261"/>
      <c r="BE259" s="261"/>
      <c r="BF259" s="261"/>
      <c r="BG259" s="261"/>
      <c r="BH259" s="261"/>
      <c r="BI259" s="261"/>
      <c r="BJ259" s="261"/>
      <c r="BK259" s="261"/>
      <c r="BL259" s="261"/>
      <c r="BM259" s="261"/>
      <c r="BN259" s="261"/>
      <c r="BO259" s="261"/>
      <c r="BP259" s="261"/>
      <c r="BQ259" s="261"/>
      <c r="BR259" s="261"/>
      <c r="BS259" s="261"/>
      <c r="BT259" s="261"/>
      <c r="BU259" s="261"/>
      <c r="BV259" s="261"/>
      <c r="BW259" s="261"/>
      <c r="BX259" s="261"/>
      <c r="BY259" s="261"/>
      <c r="BZ259" s="261"/>
      <c r="CA259" s="261"/>
      <c r="CB259" s="261"/>
      <c r="CC259" s="261"/>
      <c r="CD259" s="261"/>
      <c r="CE259" s="261"/>
      <c r="CF259" s="261"/>
      <c r="CG259" s="261"/>
      <c r="CH259" s="261"/>
      <c r="CI259" s="261"/>
      <c r="CJ259" s="261"/>
      <c r="CK259" s="261"/>
      <c r="CL259" s="261"/>
      <c r="CM259" s="261"/>
      <c r="CN259" s="261"/>
      <c r="CO259" s="261"/>
      <c r="CP259" s="261"/>
      <c r="CQ259" s="261"/>
      <c r="CR259" s="261"/>
      <c r="CS259" s="261"/>
      <c r="CT259" s="261"/>
      <c r="CU259" s="261"/>
      <c r="CV259" s="261"/>
      <c r="CW259" s="261"/>
      <c r="CX259" s="261"/>
      <c r="CY259" s="261"/>
      <c r="CZ259" s="261"/>
      <c r="DA259" s="261"/>
      <c r="DB259" s="261"/>
      <c r="DC259" s="261"/>
      <c r="DD259" s="261"/>
      <c r="DE259" s="261"/>
      <c r="DF259" s="261"/>
      <c r="DG259" s="261"/>
    </row>
    <row r="260" spans="1:111" s="4" customFormat="1" ht="80.099999999999994" customHeight="1" x14ac:dyDescent="0.25">
      <c r="A260" s="28">
        <f t="shared" si="37"/>
        <v>256</v>
      </c>
      <c r="B260" s="9">
        <v>2</v>
      </c>
      <c r="C260" s="9" t="s">
        <v>216</v>
      </c>
      <c r="D260" s="10" t="s">
        <v>6523</v>
      </c>
      <c r="E260" s="9" t="s">
        <v>6529</v>
      </c>
      <c r="F260" s="9" t="s">
        <v>6573</v>
      </c>
      <c r="G260" s="9" t="s">
        <v>6573</v>
      </c>
      <c r="H260" s="9" t="s">
        <v>236</v>
      </c>
      <c r="I260" s="9" t="s">
        <v>6574</v>
      </c>
      <c r="J260" s="9" t="s">
        <v>6575</v>
      </c>
      <c r="K260" s="9" t="s">
        <v>6573</v>
      </c>
      <c r="L260" s="160">
        <v>28.3203</v>
      </c>
      <c r="M260" s="160">
        <v>66.062700000000007</v>
      </c>
      <c r="N260" s="9">
        <v>11</v>
      </c>
      <c r="O260" s="9">
        <v>7</v>
      </c>
      <c r="P260" s="28">
        <v>818917</v>
      </c>
      <c r="Q260" s="28" t="s">
        <v>1464</v>
      </c>
      <c r="R260" s="9">
        <v>10</v>
      </c>
      <c r="S260" s="9">
        <v>95</v>
      </c>
      <c r="T260" s="35" t="s">
        <v>6536</v>
      </c>
      <c r="U260" s="35" t="s">
        <v>1998</v>
      </c>
      <c r="V260" s="9" t="s">
        <v>1286</v>
      </c>
      <c r="W260" s="28">
        <v>809914</v>
      </c>
      <c r="X260" s="9" t="s">
        <v>6542</v>
      </c>
      <c r="Y260" s="28">
        <v>614188</v>
      </c>
      <c r="Z260" s="5" t="s">
        <v>107</v>
      </c>
      <c r="AA260" s="9"/>
      <c r="AC260" s="261"/>
      <c r="AD260" s="261"/>
      <c r="AE260" s="261"/>
      <c r="AF260" s="261"/>
      <c r="AG260" s="261"/>
      <c r="AH260" s="261"/>
      <c r="AI260" s="261"/>
      <c r="AJ260" s="261"/>
      <c r="AK260" s="261"/>
      <c r="AL260" s="261"/>
      <c r="AM260" s="261"/>
      <c r="AN260" s="261"/>
      <c r="AO260" s="261"/>
      <c r="AP260" s="261"/>
      <c r="AQ260" s="261"/>
      <c r="AR260" s="261"/>
      <c r="AS260" s="261"/>
      <c r="AT260" s="261"/>
      <c r="AU260" s="261"/>
      <c r="AV260" s="261"/>
      <c r="AW260" s="261"/>
      <c r="AX260" s="261"/>
      <c r="AY260" s="261"/>
      <c r="AZ260" s="261"/>
      <c r="BA260" s="261"/>
      <c r="BB260" s="261"/>
      <c r="BC260" s="261"/>
      <c r="BD260" s="261"/>
      <c r="BE260" s="261"/>
      <c r="BF260" s="261"/>
      <c r="BG260" s="261"/>
      <c r="BH260" s="261"/>
      <c r="BI260" s="261"/>
      <c r="BJ260" s="261"/>
      <c r="BK260" s="261"/>
      <c r="BL260" s="261"/>
      <c r="BM260" s="261"/>
      <c r="BN260" s="261"/>
      <c r="BO260" s="261"/>
      <c r="BP260" s="261"/>
      <c r="BQ260" s="261"/>
      <c r="BR260" s="261"/>
      <c r="BS260" s="261"/>
      <c r="BT260" s="261"/>
      <c r="BU260" s="261"/>
      <c r="BV260" s="261"/>
      <c r="BW260" s="261"/>
      <c r="BX260" s="261"/>
      <c r="BY260" s="261"/>
      <c r="BZ260" s="261"/>
      <c r="CA260" s="261"/>
      <c r="CB260" s="261"/>
      <c r="CC260" s="261"/>
      <c r="CD260" s="261"/>
      <c r="CE260" s="261"/>
      <c r="CF260" s="261"/>
      <c r="CG260" s="261"/>
      <c r="CH260" s="261"/>
      <c r="CI260" s="261"/>
      <c r="CJ260" s="261"/>
      <c r="CK260" s="261"/>
      <c r="CL260" s="261"/>
      <c r="CM260" s="261"/>
      <c r="CN260" s="261"/>
      <c r="CO260" s="261"/>
      <c r="CP260" s="261"/>
      <c r="CQ260" s="261"/>
      <c r="CR260" s="261"/>
      <c r="CS260" s="261"/>
      <c r="CT260" s="261"/>
      <c r="CU260" s="261"/>
      <c r="CV260" s="261"/>
      <c r="CW260" s="261"/>
      <c r="CX260" s="261"/>
      <c r="CY260" s="261"/>
      <c r="CZ260" s="261"/>
      <c r="DA260" s="261"/>
      <c r="DB260" s="261"/>
      <c r="DC260" s="261"/>
      <c r="DD260" s="261"/>
      <c r="DE260" s="261"/>
      <c r="DF260" s="261"/>
      <c r="DG260" s="261"/>
    </row>
    <row r="261" spans="1:111" s="4" customFormat="1" ht="80.099999999999994" customHeight="1" x14ac:dyDescent="0.25">
      <c r="A261" s="28">
        <f t="shared" si="37"/>
        <v>257</v>
      </c>
      <c r="B261" s="9">
        <v>4</v>
      </c>
      <c r="C261" s="9" t="s">
        <v>216</v>
      </c>
      <c r="D261" s="10" t="s">
        <v>6523</v>
      </c>
      <c r="E261" s="9" t="s">
        <v>6523</v>
      </c>
      <c r="F261" s="9" t="s">
        <v>6576</v>
      </c>
      <c r="G261" s="9" t="s">
        <v>6576</v>
      </c>
      <c r="H261" s="9" t="s">
        <v>1898</v>
      </c>
      <c r="I261" s="9" t="s">
        <v>6577</v>
      </c>
      <c r="J261" s="9" t="s">
        <v>6578</v>
      </c>
      <c r="K261" s="9" t="s">
        <v>6576</v>
      </c>
      <c r="L261" s="160">
        <v>28.362300000000001</v>
      </c>
      <c r="M261" s="160">
        <v>66.208799999999997</v>
      </c>
      <c r="N261" s="9">
        <v>9</v>
      </c>
      <c r="O261" s="9">
        <v>5</v>
      </c>
      <c r="P261" s="28">
        <v>818917</v>
      </c>
      <c r="Q261" s="28" t="s">
        <v>1464</v>
      </c>
      <c r="R261" s="9">
        <v>10</v>
      </c>
      <c r="S261" s="9">
        <v>95</v>
      </c>
      <c r="T261" s="35" t="s">
        <v>6536</v>
      </c>
      <c r="U261" s="35" t="s">
        <v>1998</v>
      </c>
      <c r="V261" s="9" t="s">
        <v>1286</v>
      </c>
      <c r="W261" s="28">
        <v>809914</v>
      </c>
      <c r="X261" s="9" t="s">
        <v>6579</v>
      </c>
      <c r="Y261" s="28">
        <v>614188</v>
      </c>
      <c r="Z261" s="5" t="s">
        <v>107</v>
      </c>
      <c r="AA261" s="9"/>
      <c r="AC261" s="261"/>
      <c r="AD261" s="261"/>
      <c r="AE261" s="261"/>
      <c r="AF261" s="261"/>
      <c r="AG261" s="261"/>
      <c r="AH261" s="261"/>
      <c r="AI261" s="261"/>
      <c r="AJ261" s="261"/>
      <c r="AK261" s="261"/>
      <c r="AL261" s="261"/>
      <c r="AM261" s="261"/>
      <c r="AN261" s="261"/>
      <c r="AO261" s="261"/>
      <c r="AP261" s="261"/>
      <c r="AQ261" s="261"/>
      <c r="AR261" s="261"/>
      <c r="AS261" s="261"/>
      <c r="AT261" s="261"/>
      <c r="AU261" s="261"/>
      <c r="AV261" s="261"/>
      <c r="AW261" s="261"/>
      <c r="AX261" s="261"/>
      <c r="AY261" s="261"/>
      <c r="AZ261" s="261"/>
      <c r="BA261" s="261"/>
      <c r="BB261" s="261"/>
      <c r="BC261" s="261"/>
      <c r="BD261" s="261"/>
      <c r="BE261" s="261"/>
      <c r="BF261" s="261"/>
      <c r="BG261" s="261"/>
      <c r="BH261" s="261"/>
      <c r="BI261" s="261"/>
      <c r="BJ261" s="261"/>
      <c r="BK261" s="261"/>
      <c r="BL261" s="261"/>
      <c r="BM261" s="261"/>
      <c r="BN261" s="261"/>
      <c r="BO261" s="261"/>
      <c r="BP261" s="261"/>
      <c r="BQ261" s="261"/>
      <c r="BR261" s="261"/>
      <c r="BS261" s="261"/>
      <c r="BT261" s="261"/>
      <c r="BU261" s="261"/>
      <c r="BV261" s="261"/>
      <c r="BW261" s="261"/>
      <c r="BX261" s="261"/>
      <c r="BY261" s="261"/>
      <c r="BZ261" s="261"/>
      <c r="CA261" s="261"/>
      <c r="CB261" s="261"/>
      <c r="CC261" s="261"/>
      <c r="CD261" s="261"/>
      <c r="CE261" s="261"/>
      <c r="CF261" s="261"/>
      <c r="CG261" s="261"/>
      <c r="CH261" s="261"/>
      <c r="CI261" s="261"/>
      <c r="CJ261" s="261"/>
      <c r="CK261" s="261"/>
      <c r="CL261" s="261"/>
      <c r="CM261" s="261"/>
      <c r="CN261" s="261"/>
      <c r="CO261" s="261"/>
      <c r="CP261" s="261"/>
      <c r="CQ261" s="261"/>
      <c r="CR261" s="261"/>
      <c r="CS261" s="261"/>
      <c r="CT261" s="261"/>
      <c r="CU261" s="261"/>
      <c r="CV261" s="261"/>
      <c r="CW261" s="261"/>
      <c r="CX261" s="261"/>
      <c r="CY261" s="261"/>
      <c r="CZ261" s="261"/>
      <c r="DA261" s="261"/>
      <c r="DB261" s="261"/>
      <c r="DC261" s="261"/>
      <c r="DD261" s="261"/>
      <c r="DE261" s="261"/>
      <c r="DF261" s="261"/>
      <c r="DG261" s="261"/>
    </row>
    <row r="262" spans="1:111" s="4" customFormat="1" ht="80.099999999999994" customHeight="1" x14ac:dyDescent="0.25">
      <c r="A262" s="28">
        <f>A261+1</f>
        <v>258</v>
      </c>
      <c r="B262" s="9">
        <v>5</v>
      </c>
      <c r="C262" s="9" t="s">
        <v>216</v>
      </c>
      <c r="D262" s="10" t="s">
        <v>6523</v>
      </c>
      <c r="E262" s="9" t="s">
        <v>6523</v>
      </c>
      <c r="F262" s="9" t="s">
        <v>6580</v>
      </c>
      <c r="G262" s="9" t="s">
        <v>6580</v>
      </c>
      <c r="H262" s="9" t="s">
        <v>6581</v>
      </c>
      <c r="I262" s="9" t="s">
        <v>6582</v>
      </c>
      <c r="J262" s="9" t="s">
        <v>6583</v>
      </c>
      <c r="K262" s="9" t="s">
        <v>6580</v>
      </c>
      <c r="L262" s="160">
        <v>28.473299999999998</v>
      </c>
      <c r="M262" s="160">
        <v>66.051299999999998</v>
      </c>
      <c r="N262" s="9">
        <v>12</v>
      </c>
      <c r="O262" s="9">
        <v>9</v>
      </c>
      <c r="P262" s="28">
        <v>818917</v>
      </c>
      <c r="Q262" s="28" t="s">
        <v>1464</v>
      </c>
      <c r="R262" s="9">
        <v>10</v>
      </c>
      <c r="S262" s="9">
        <v>95</v>
      </c>
      <c r="T262" s="35" t="s">
        <v>6536</v>
      </c>
      <c r="U262" s="35" t="s">
        <v>1998</v>
      </c>
      <c r="V262" s="9" t="s">
        <v>1286</v>
      </c>
      <c r="W262" s="28">
        <v>809914</v>
      </c>
      <c r="X262" s="9" t="s">
        <v>6579</v>
      </c>
      <c r="Y262" s="28">
        <v>614188</v>
      </c>
      <c r="Z262" s="5" t="s">
        <v>107</v>
      </c>
      <c r="AA262" s="9"/>
      <c r="AC262" s="261"/>
      <c r="AD262" s="261"/>
      <c r="AE262" s="261"/>
      <c r="AF262" s="261"/>
      <c r="AG262" s="261"/>
      <c r="AH262" s="261"/>
      <c r="AI262" s="261"/>
      <c r="AJ262" s="261"/>
      <c r="AK262" s="261"/>
      <c r="AL262" s="261"/>
      <c r="AM262" s="261"/>
      <c r="AN262" s="261"/>
      <c r="AO262" s="261"/>
      <c r="AP262" s="261"/>
      <c r="AQ262" s="261"/>
      <c r="AR262" s="261"/>
      <c r="AS262" s="261"/>
      <c r="AT262" s="261"/>
      <c r="AU262" s="261"/>
      <c r="AV262" s="261"/>
      <c r="AW262" s="261"/>
      <c r="AX262" s="261"/>
      <c r="AY262" s="261"/>
      <c r="AZ262" s="261"/>
      <c r="BA262" s="261"/>
      <c r="BB262" s="261"/>
      <c r="BC262" s="261"/>
      <c r="BD262" s="261"/>
      <c r="BE262" s="261"/>
      <c r="BF262" s="261"/>
      <c r="BG262" s="261"/>
      <c r="BH262" s="261"/>
      <c r="BI262" s="261"/>
      <c r="BJ262" s="261"/>
      <c r="BK262" s="261"/>
      <c r="BL262" s="261"/>
      <c r="BM262" s="261"/>
      <c r="BN262" s="261"/>
      <c r="BO262" s="261"/>
      <c r="BP262" s="261"/>
      <c r="BQ262" s="261"/>
      <c r="BR262" s="261"/>
      <c r="BS262" s="261"/>
      <c r="BT262" s="261"/>
      <c r="BU262" s="261"/>
      <c r="BV262" s="261"/>
      <c r="BW262" s="261"/>
      <c r="BX262" s="261"/>
      <c r="BY262" s="261"/>
      <c r="BZ262" s="261"/>
      <c r="CA262" s="261"/>
      <c r="CB262" s="261"/>
      <c r="CC262" s="261"/>
      <c r="CD262" s="261"/>
      <c r="CE262" s="261"/>
      <c r="CF262" s="261"/>
      <c r="CG262" s="261"/>
      <c r="CH262" s="261"/>
      <c r="CI262" s="261"/>
      <c r="CJ262" s="261"/>
      <c r="CK262" s="261"/>
      <c r="CL262" s="261"/>
      <c r="CM262" s="261"/>
      <c r="CN262" s="261"/>
      <c r="CO262" s="261"/>
      <c r="CP262" s="261"/>
      <c r="CQ262" s="261"/>
      <c r="CR262" s="261"/>
      <c r="CS262" s="261"/>
      <c r="CT262" s="261"/>
      <c r="CU262" s="261"/>
      <c r="CV262" s="261"/>
      <c r="CW262" s="261"/>
      <c r="CX262" s="261"/>
      <c r="CY262" s="261"/>
      <c r="CZ262" s="261"/>
      <c r="DA262" s="261"/>
      <c r="DB262" s="261"/>
      <c r="DC262" s="261"/>
      <c r="DD262" s="261"/>
      <c r="DE262" s="261"/>
      <c r="DF262" s="261"/>
      <c r="DG262" s="261"/>
    </row>
    <row r="263" spans="1:111" s="4" customFormat="1" ht="80.099999999999994" customHeight="1" x14ac:dyDescent="0.25">
      <c r="A263" s="28">
        <f t="shared" si="37"/>
        <v>259</v>
      </c>
      <c r="B263" s="9">
        <v>6</v>
      </c>
      <c r="C263" s="9" t="s">
        <v>216</v>
      </c>
      <c r="D263" s="10" t="s">
        <v>6523</v>
      </c>
      <c r="E263" s="9" t="s">
        <v>6523</v>
      </c>
      <c r="F263" s="9" t="s">
        <v>6524</v>
      </c>
      <c r="G263" s="9" t="s">
        <v>6524</v>
      </c>
      <c r="H263" s="9" t="s">
        <v>1505</v>
      </c>
      <c r="I263" s="9" t="s">
        <v>6584</v>
      </c>
      <c r="J263" s="9" t="s">
        <v>6585</v>
      </c>
      <c r="K263" s="9" t="s">
        <v>6524</v>
      </c>
      <c r="L263" s="160">
        <v>28.5808</v>
      </c>
      <c r="M263" s="160">
        <v>66.130799999999994</v>
      </c>
      <c r="N263" s="9">
        <v>8</v>
      </c>
      <c r="O263" s="9">
        <v>6</v>
      </c>
      <c r="P263" s="28">
        <v>818917</v>
      </c>
      <c r="Q263" s="28" t="s">
        <v>1464</v>
      </c>
      <c r="R263" s="9">
        <v>10</v>
      </c>
      <c r="S263" s="9">
        <v>95</v>
      </c>
      <c r="T263" s="35" t="s">
        <v>6536</v>
      </c>
      <c r="U263" s="35" t="s">
        <v>1998</v>
      </c>
      <c r="V263" s="9" t="s">
        <v>1286</v>
      </c>
      <c r="W263" s="28">
        <v>809914</v>
      </c>
      <c r="X263" s="9" t="s">
        <v>6579</v>
      </c>
      <c r="Y263" s="28">
        <v>614188</v>
      </c>
      <c r="Z263" s="5"/>
      <c r="AA263" s="9"/>
      <c r="AC263" s="261"/>
      <c r="AD263" s="261"/>
      <c r="AE263" s="261"/>
      <c r="AF263" s="261"/>
      <c r="AG263" s="261"/>
      <c r="AH263" s="261"/>
      <c r="AI263" s="261"/>
      <c r="AJ263" s="261"/>
      <c r="AK263" s="261"/>
      <c r="AL263" s="261"/>
      <c r="AM263" s="261"/>
      <c r="AN263" s="261"/>
      <c r="AO263" s="261"/>
      <c r="AP263" s="261"/>
      <c r="AQ263" s="261"/>
      <c r="AR263" s="261"/>
      <c r="AS263" s="261"/>
      <c r="AT263" s="261"/>
      <c r="AU263" s="261"/>
      <c r="AV263" s="261"/>
      <c r="AW263" s="261"/>
      <c r="AX263" s="261"/>
      <c r="AY263" s="261"/>
      <c r="AZ263" s="261"/>
      <c r="BA263" s="261"/>
      <c r="BB263" s="261"/>
      <c r="BC263" s="261"/>
      <c r="BD263" s="261"/>
      <c r="BE263" s="261"/>
      <c r="BF263" s="261"/>
      <c r="BG263" s="261"/>
      <c r="BH263" s="261"/>
      <c r="BI263" s="261"/>
      <c r="BJ263" s="261"/>
      <c r="BK263" s="261"/>
      <c r="BL263" s="261"/>
      <c r="BM263" s="261"/>
      <c r="BN263" s="261"/>
      <c r="BO263" s="261"/>
      <c r="BP263" s="261"/>
      <c r="BQ263" s="261"/>
      <c r="BR263" s="261"/>
      <c r="BS263" s="261"/>
      <c r="BT263" s="261"/>
      <c r="BU263" s="261"/>
      <c r="BV263" s="261"/>
      <c r="BW263" s="261"/>
      <c r="BX263" s="261"/>
      <c r="BY263" s="261"/>
      <c r="BZ263" s="261"/>
      <c r="CA263" s="261"/>
      <c r="CB263" s="261"/>
      <c r="CC263" s="261"/>
      <c r="CD263" s="261"/>
      <c r="CE263" s="261"/>
      <c r="CF263" s="261"/>
      <c r="CG263" s="261"/>
      <c r="CH263" s="261"/>
      <c r="CI263" s="261"/>
      <c r="CJ263" s="261"/>
      <c r="CK263" s="261"/>
      <c r="CL263" s="261"/>
      <c r="CM263" s="261"/>
      <c r="CN263" s="261"/>
      <c r="CO263" s="261"/>
      <c r="CP263" s="261"/>
      <c r="CQ263" s="261"/>
      <c r="CR263" s="261"/>
      <c r="CS263" s="261"/>
      <c r="CT263" s="261"/>
      <c r="CU263" s="261"/>
      <c r="CV263" s="261"/>
      <c r="CW263" s="261"/>
      <c r="CX263" s="261"/>
      <c r="CY263" s="261"/>
      <c r="CZ263" s="261"/>
      <c r="DA263" s="261"/>
      <c r="DB263" s="261"/>
      <c r="DC263" s="261"/>
      <c r="DD263" s="261"/>
      <c r="DE263" s="261"/>
      <c r="DF263" s="261"/>
      <c r="DG263" s="261"/>
    </row>
    <row r="264" spans="1:111" s="4" customFormat="1" ht="80.099999999999994" customHeight="1" x14ac:dyDescent="0.25">
      <c r="A264" s="86">
        <f>A263+1</f>
        <v>260</v>
      </c>
      <c r="B264" s="95">
        <v>1</v>
      </c>
      <c r="C264" s="6" t="s">
        <v>109</v>
      </c>
      <c r="D264" s="5" t="s">
        <v>1706</v>
      </c>
      <c r="E264" s="6" t="s">
        <v>1706</v>
      </c>
      <c r="F264" s="6" t="s">
        <v>1707</v>
      </c>
      <c r="G264" s="6" t="s">
        <v>1708</v>
      </c>
      <c r="H264" s="9" t="s">
        <v>1709</v>
      </c>
      <c r="I264" s="9" t="s">
        <v>1710</v>
      </c>
      <c r="J264" s="9">
        <v>3369938952</v>
      </c>
      <c r="K264" s="6" t="s">
        <v>1707</v>
      </c>
      <c r="L264" s="9">
        <v>28.153791999999999</v>
      </c>
      <c r="M264" s="9">
        <v>66.545569999999998</v>
      </c>
      <c r="N264" s="9">
        <v>15</v>
      </c>
      <c r="O264" s="9">
        <v>15</v>
      </c>
      <c r="P264" s="9" t="s">
        <v>1711</v>
      </c>
      <c r="Q264" s="11">
        <v>43969</v>
      </c>
      <c r="R264" s="9" t="s">
        <v>1712</v>
      </c>
      <c r="S264" s="9" t="s">
        <v>1713</v>
      </c>
      <c r="T264" s="34">
        <v>44048</v>
      </c>
      <c r="U264" s="11">
        <v>43957</v>
      </c>
      <c r="V264" s="11" t="s">
        <v>1714</v>
      </c>
      <c r="W264" s="6" t="str">
        <f>P264</f>
        <v>818914/-</v>
      </c>
      <c r="X264" s="28" t="s">
        <v>1714</v>
      </c>
      <c r="Y264" s="9">
        <v>614185</v>
      </c>
      <c r="Z264" s="10" t="s">
        <v>107</v>
      </c>
      <c r="AA264" s="9" t="s">
        <v>1715</v>
      </c>
      <c r="AB264" s="31"/>
      <c r="AC264" s="262"/>
      <c r="AD264" s="261"/>
      <c r="AE264" s="261"/>
      <c r="AF264" s="261"/>
      <c r="AG264" s="261"/>
      <c r="AH264" s="261"/>
      <c r="AI264" s="261"/>
      <c r="AJ264" s="261"/>
      <c r="AK264" s="261"/>
      <c r="AL264" s="261"/>
      <c r="AM264" s="261"/>
      <c r="AN264" s="261"/>
      <c r="AO264" s="261"/>
      <c r="AP264" s="261"/>
      <c r="AQ264" s="261"/>
      <c r="AR264" s="261"/>
      <c r="AS264" s="261"/>
      <c r="AT264" s="261"/>
      <c r="AU264" s="261"/>
      <c r="AV264" s="261"/>
      <c r="AW264" s="261"/>
      <c r="AX264" s="261"/>
      <c r="AY264" s="261"/>
      <c r="AZ264" s="261"/>
      <c r="BA264" s="261"/>
      <c r="BB264" s="261"/>
      <c r="BC264" s="261"/>
      <c r="BD264" s="261"/>
      <c r="BE264" s="261"/>
      <c r="BF264" s="261"/>
      <c r="BG264" s="261"/>
      <c r="BH264" s="261"/>
      <c r="BI264" s="261"/>
      <c r="BJ264" s="261"/>
      <c r="BK264" s="261"/>
      <c r="BL264" s="261"/>
      <c r="BM264" s="261"/>
      <c r="BN264" s="261"/>
      <c r="BO264" s="261"/>
      <c r="BP264" s="261"/>
      <c r="BQ264" s="261"/>
      <c r="BR264" s="261"/>
      <c r="BS264" s="261"/>
      <c r="BT264" s="261"/>
      <c r="BU264" s="261"/>
      <c r="BV264" s="261"/>
      <c r="BW264" s="261"/>
      <c r="BX264" s="261"/>
      <c r="BY264" s="261"/>
      <c r="BZ264" s="261"/>
      <c r="CA264" s="261"/>
      <c r="CB264" s="261"/>
      <c r="CC264" s="261"/>
      <c r="CD264" s="261"/>
      <c r="CE264" s="261"/>
      <c r="CF264" s="261"/>
      <c r="CG264" s="261"/>
      <c r="CH264" s="261"/>
      <c r="CI264" s="261"/>
      <c r="CJ264" s="261"/>
      <c r="CK264" s="261"/>
      <c r="CL264" s="261"/>
      <c r="CM264" s="261"/>
      <c r="CN264" s="261"/>
      <c r="CO264" s="261"/>
      <c r="CP264" s="261"/>
      <c r="CQ264" s="261"/>
      <c r="CR264" s="261"/>
      <c r="CS264" s="261"/>
      <c r="CT264" s="261"/>
      <c r="CU264" s="261"/>
      <c r="CV264" s="261"/>
      <c r="CW264" s="261"/>
      <c r="CX264" s="261"/>
      <c r="CY264" s="261"/>
      <c r="CZ264" s="261"/>
      <c r="DA264" s="261"/>
      <c r="DB264" s="261"/>
      <c r="DC264" s="261"/>
      <c r="DD264" s="261"/>
      <c r="DE264" s="261"/>
      <c r="DF264" s="261"/>
      <c r="DG264" s="261"/>
    </row>
    <row r="265" spans="1:111" s="4" customFormat="1" ht="80.099999999999994" customHeight="1" x14ac:dyDescent="0.25">
      <c r="A265" s="86">
        <f>A264+1</f>
        <v>261</v>
      </c>
      <c r="B265" s="95">
        <f>B264+1</f>
        <v>2</v>
      </c>
      <c r="C265" s="6" t="s">
        <v>109</v>
      </c>
      <c r="D265" s="5" t="s">
        <v>1706</v>
      </c>
      <c r="E265" s="6" t="s">
        <v>1706</v>
      </c>
      <c r="F265" s="6" t="s">
        <v>1707</v>
      </c>
      <c r="G265" s="6" t="s">
        <v>1708</v>
      </c>
      <c r="H265" s="9" t="s">
        <v>153</v>
      </c>
      <c r="I265" s="9" t="s">
        <v>1716</v>
      </c>
      <c r="J265" s="9">
        <v>3362831139</v>
      </c>
      <c r="K265" s="6" t="s">
        <v>1707</v>
      </c>
      <c r="L265" s="9">
        <v>28.153497999999999</v>
      </c>
      <c r="M265" s="9">
        <v>66.546158000000005</v>
      </c>
      <c r="N265" s="9">
        <v>15</v>
      </c>
      <c r="O265" s="9">
        <v>15</v>
      </c>
      <c r="P265" s="9" t="s">
        <v>1711</v>
      </c>
      <c r="Q265" s="11">
        <v>43969</v>
      </c>
      <c r="R265" s="9" t="s">
        <v>1717</v>
      </c>
      <c r="S265" s="9" t="s">
        <v>1718</v>
      </c>
      <c r="T265" s="34">
        <v>44048</v>
      </c>
      <c r="U265" s="11">
        <v>43957</v>
      </c>
      <c r="V265" s="11" t="s">
        <v>1714</v>
      </c>
      <c r="W265" s="6" t="str">
        <f t="shared" ref="W265:W268" si="38">P265</f>
        <v>818914/-</v>
      </c>
      <c r="X265" s="28" t="s">
        <v>1714</v>
      </c>
      <c r="Y265" s="9">
        <v>614185</v>
      </c>
      <c r="Z265" s="10" t="s">
        <v>107</v>
      </c>
      <c r="AA265" s="9" t="s">
        <v>1715</v>
      </c>
      <c r="AB265" s="31"/>
      <c r="AC265" s="31"/>
    </row>
    <row r="266" spans="1:111" s="4" customFormat="1" ht="80.099999999999994" customHeight="1" x14ac:dyDescent="0.25">
      <c r="A266" s="86">
        <f t="shared" ref="A266:B268" si="39">A265+1</f>
        <v>262</v>
      </c>
      <c r="B266" s="95">
        <f t="shared" si="39"/>
        <v>3</v>
      </c>
      <c r="C266" s="6" t="s">
        <v>109</v>
      </c>
      <c r="D266" s="5" t="s">
        <v>1706</v>
      </c>
      <c r="E266" s="6" t="s">
        <v>1706</v>
      </c>
      <c r="F266" s="6" t="s">
        <v>1707</v>
      </c>
      <c r="G266" s="6" t="s">
        <v>1708</v>
      </c>
      <c r="H266" s="9" t="s">
        <v>1719</v>
      </c>
      <c r="I266" s="9" t="s">
        <v>1720</v>
      </c>
      <c r="J266" s="9">
        <v>3352410908</v>
      </c>
      <c r="K266" s="6" t="s">
        <v>1707</v>
      </c>
      <c r="L266" s="9">
        <v>28.153497999999999</v>
      </c>
      <c r="M266" s="9">
        <v>66.546144999999996</v>
      </c>
      <c r="N266" s="9">
        <v>10</v>
      </c>
      <c r="O266" s="9">
        <v>10</v>
      </c>
      <c r="P266" s="9" t="s">
        <v>1711</v>
      </c>
      <c r="Q266" s="11">
        <v>43969</v>
      </c>
      <c r="R266" s="9" t="s">
        <v>1721</v>
      </c>
      <c r="S266" s="9" t="s">
        <v>1722</v>
      </c>
      <c r="T266" s="34">
        <v>44048</v>
      </c>
      <c r="U266" s="11">
        <v>43957</v>
      </c>
      <c r="V266" s="11" t="s">
        <v>1714</v>
      </c>
      <c r="W266" s="6" t="str">
        <f t="shared" si="38"/>
        <v>818914/-</v>
      </c>
      <c r="X266" s="28" t="s">
        <v>1714</v>
      </c>
      <c r="Y266" s="9">
        <v>614185</v>
      </c>
      <c r="Z266" s="10" t="s">
        <v>107</v>
      </c>
      <c r="AA266" s="9" t="s">
        <v>1715</v>
      </c>
      <c r="AB266" s="31"/>
      <c r="AC266" s="31"/>
    </row>
    <row r="267" spans="1:111" s="4" customFormat="1" ht="80.099999999999994" customHeight="1" x14ac:dyDescent="0.25">
      <c r="A267" s="86">
        <f t="shared" si="39"/>
        <v>263</v>
      </c>
      <c r="B267" s="95">
        <f t="shared" si="39"/>
        <v>4</v>
      </c>
      <c r="C267" s="6" t="s">
        <v>109</v>
      </c>
      <c r="D267" s="5" t="s">
        <v>1706</v>
      </c>
      <c r="E267" s="6" t="s">
        <v>1706</v>
      </c>
      <c r="F267" s="6" t="s">
        <v>1707</v>
      </c>
      <c r="G267" s="6" t="s">
        <v>1708</v>
      </c>
      <c r="H267" s="9" t="s">
        <v>43</v>
      </c>
      <c r="I267" s="9" t="s">
        <v>1723</v>
      </c>
      <c r="J267" s="9">
        <v>3352410908</v>
      </c>
      <c r="K267" s="6" t="s">
        <v>1707</v>
      </c>
      <c r="L267" s="9">
        <v>28.153849999999998</v>
      </c>
      <c r="M267" s="9">
        <v>66.545659999999998</v>
      </c>
      <c r="N267" s="9">
        <v>20</v>
      </c>
      <c r="O267" s="9">
        <v>20</v>
      </c>
      <c r="P267" s="9" t="s">
        <v>1711</v>
      </c>
      <c r="Q267" s="11">
        <v>43969</v>
      </c>
      <c r="R267" s="9" t="s">
        <v>1724</v>
      </c>
      <c r="S267" s="9" t="s">
        <v>1725</v>
      </c>
      <c r="T267" s="34">
        <v>44048</v>
      </c>
      <c r="U267" s="11">
        <v>43957</v>
      </c>
      <c r="V267" s="11" t="s">
        <v>1714</v>
      </c>
      <c r="W267" s="6" t="str">
        <f t="shared" si="38"/>
        <v>818914/-</v>
      </c>
      <c r="X267" s="28" t="s">
        <v>1714</v>
      </c>
      <c r="Y267" s="9">
        <v>614185</v>
      </c>
      <c r="Z267" s="10" t="s">
        <v>107</v>
      </c>
      <c r="AA267" s="9" t="s">
        <v>1715</v>
      </c>
      <c r="AB267" s="31"/>
      <c r="AC267" s="31"/>
    </row>
    <row r="268" spans="1:111" s="4" customFormat="1" ht="80.099999999999994" customHeight="1" x14ac:dyDescent="0.25">
      <c r="A268" s="86">
        <f t="shared" si="39"/>
        <v>264</v>
      </c>
      <c r="B268" s="95">
        <f t="shared" si="39"/>
        <v>5</v>
      </c>
      <c r="C268" s="6" t="s">
        <v>109</v>
      </c>
      <c r="D268" s="5" t="s">
        <v>1706</v>
      </c>
      <c r="E268" s="6" t="s">
        <v>1706</v>
      </c>
      <c r="F268" s="6" t="s">
        <v>1707</v>
      </c>
      <c r="G268" s="6" t="s">
        <v>1708</v>
      </c>
      <c r="H268" s="9" t="s">
        <v>1726</v>
      </c>
      <c r="I268" s="9" t="s">
        <v>1727</v>
      </c>
      <c r="J268" s="9">
        <v>3368686837</v>
      </c>
      <c r="K268" s="6" t="s">
        <v>1707</v>
      </c>
      <c r="L268" s="9">
        <v>28.153729999999999</v>
      </c>
      <c r="M268" s="9">
        <v>66.545519999999996</v>
      </c>
      <c r="N268" s="9">
        <v>15</v>
      </c>
      <c r="O268" s="9">
        <v>15</v>
      </c>
      <c r="P268" s="9" t="s">
        <v>1711</v>
      </c>
      <c r="Q268" s="11">
        <v>43969</v>
      </c>
      <c r="R268" s="9" t="s">
        <v>1728</v>
      </c>
      <c r="S268" s="9" t="s">
        <v>1718</v>
      </c>
      <c r="T268" s="34">
        <v>44048</v>
      </c>
      <c r="U268" s="11">
        <v>43957</v>
      </c>
      <c r="V268" s="11" t="s">
        <v>1714</v>
      </c>
      <c r="W268" s="6" t="str">
        <f t="shared" si="38"/>
        <v>818914/-</v>
      </c>
      <c r="X268" s="28" t="s">
        <v>1714</v>
      </c>
      <c r="Y268" s="9">
        <v>614185</v>
      </c>
      <c r="Z268" s="10" t="s">
        <v>107</v>
      </c>
      <c r="AA268" s="9" t="s">
        <v>1715</v>
      </c>
      <c r="AB268" s="31"/>
      <c r="AC268" s="31"/>
    </row>
    <row r="269" spans="1:111" s="4" customFormat="1" ht="80.099999999999994" customHeight="1" x14ac:dyDescent="0.25">
      <c r="A269" s="86">
        <f t="shared" ref="A269:A274" si="40">A268+1</f>
        <v>265</v>
      </c>
      <c r="B269" s="95">
        <f t="shared" ref="B269" si="41">B268+1</f>
        <v>6</v>
      </c>
      <c r="C269" s="6" t="s">
        <v>109</v>
      </c>
      <c r="D269" s="5" t="s">
        <v>1706</v>
      </c>
      <c r="E269" s="6" t="s">
        <v>1706</v>
      </c>
      <c r="F269" s="6" t="s">
        <v>1707</v>
      </c>
      <c r="G269" s="6" t="s">
        <v>1708</v>
      </c>
      <c r="H269" s="9" t="s">
        <v>1729</v>
      </c>
      <c r="I269" s="9" t="s">
        <v>1730</v>
      </c>
      <c r="J269" s="9" t="s">
        <v>1731</v>
      </c>
      <c r="K269" s="6" t="s">
        <v>1707</v>
      </c>
      <c r="L269" s="9">
        <v>28.142465000000001</v>
      </c>
      <c r="M269" s="9">
        <v>66.560502</v>
      </c>
      <c r="N269" s="9">
        <v>15</v>
      </c>
      <c r="O269" s="9">
        <v>15</v>
      </c>
      <c r="P269" s="9" t="s">
        <v>1711</v>
      </c>
      <c r="Q269" s="11">
        <v>43969</v>
      </c>
      <c r="R269" s="9" t="s">
        <v>1721</v>
      </c>
      <c r="S269" s="9" t="s">
        <v>1722</v>
      </c>
      <c r="T269" s="34">
        <v>44048</v>
      </c>
      <c r="U269" s="11">
        <v>43957</v>
      </c>
      <c r="V269" s="11" t="s">
        <v>1714</v>
      </c>
      <c r="W269" s="6" t="str">
        <f>P269</f>
        <v>818914/-</v>
      </c>
      <c r="X269" s="28" t="s">
        <v>1714</v>
      </c>
      <c r="Y269" s="9">
        <v>614185</v>
      </c>
      <c r="Z269" s="10" t="s">
        <v>107</v>
      </c>
      <c r="AA269" s="9" t="s">
        <v>1715</v>
      </c>
      <c r="AB269" s="31"/>
      <c r="AC269" s="31"/>
    </row>
    <row r="270" spans="1:111" s="4" customFormat="1" ht="80.099999999999994" customHeight="1" x14ac:dyDescent="0.25">
      <c r="A270" s="28">
        <f t="shared" si="40"/>
        <v>266</v>
      </c>
      <c r="B270" s="28">
        <v>1</v>
      </c>
      <c r="C270" s="9" t="s">
        <v>103</v>
      </c>
      <c r="D270" s="10" t="s">
        <v>1706</v>
      </c>
      <c r="E270" s="28" t="s">
        <v>1732</v>
      </c>
      <c r="F270" s="28" t="s">
        <v>1733</v>
      </c>
      <c r="G270" s="28" t="s">
        <v>1734</v>
      </c>
      <c r="H270" s="28" t="s">
        <v>1735</v>
      </c>
      <c r="I270" s="28" t="s">
        <v>1736</v>
      </c>
      <c r="J270" s="28" t="s">
        <v>1737</v>
      </c>
      <c r="K270" s="28" t="s">
        <v>1732</v>
      </c>
      <c r="L270" s="28" t="s">
        <v>7969</v>
      </c>
      <c r="M270" s="28">
        <v>66.282491680000007</v>
      </c>
      <c r="N270" s="28">
        <v>5</v>
      </c>
      <c r="O270" s="28">
        <v>5</v>
      </c>
      <c r="P270" s="9" t="s">
        <v>1711</v>
      </c>
      <c r="Q270" s="34">
        <v>44280</v>
      </c>
      <c r="R270" s="34"/>
      <c r="S270" s="9" t="s">
        <v>1718</v>
      </c>
      <c r="T270" s="34" t="s">
        <v>1738</v>
      </c>
      <c r="U270" s="11">
        <v>43957</v>
      </c>
      <c r="V270" s="11" t="s">
        <v>1714</v>
      </c>
      <c r="W270" s="6" t="str">
        <f t="shared" ref="W270" si="42">P270</f>
        <v>818914/-</v>
      </c>
      <c r="X270" s="34">
        <v>44377</v>
      </c>
      <c r="Y270" s="9">
        <v>614175</v>
      </c>
      <c r="Z270" s="10" t="s">
        <v>107</v>
      </c>
      <c r="AA270" s="9" t="s">
        <v>1715</v>
      </c>
      <c r="AB270" s="31"/>
      <c r="AC270" s="31"/>
    </row>
    <row r="271" spans="1:111" s="4" customFormat="1" ht="80.099999999999994" customHeight="1" x14ac:dyDescent="0.25">
      <c r="A271" s="28">
        <f t="shared" si="40"/>
        <v>267</v>
      </c>
      <c r="B271" s="28">
        <v>2</v>
      </c>
      <c r="C271" s="9" t="s">
        <v>103</v>
      </c>
      <c r="D271" s="10" t="s">
        <v>1706</v>
      </c>
      <c r="E271" s="28" t="s">
        <v>1739</v>
      </c>
      <c r="F271" s="28" t="s">
        <v>1740</v>
      </c>
      <c r="G271" s="28" t="s">
        <v>1740</v>
      </c>
      <c r="H271" s="28" t="s">
        <v>1643</v>
      </c>
      <c r="I271" s="28" t="s">
        <v>1741</v>
      </c>
      <c r="J271" s="28" t="s">
        <v>1742</v>
      </c>
      <c r="K271" s="28" t="s">
        <v>1739</v>
      </c>
      <c r="L271" s="28" t="s">
        <v>7970</v>
      </c>
      <c r="M271" s="28">
        <v>66.647623699999997</v>
      </c>
      <c r="N271" s="28">
        <v>4</v>
      </c>
      <c r="O271" s="28">
        <v>4</v>
      </c>
      <c r="P271" s="9" t="s">
        <v>1711</v>
      </c>
      <c r="Q271" s="34">
        <v>44280</v>
      </c>
      <c r="R271" s="34"/>
      <c r="S271" s="9" t="s">
        <v>1718</v>
      </c>
      <c r="T271" s="34" t="s">
        <v>1743</v>
      </c>
      <c r="U271" s="11">
        <v>43957</v>
      </c>
      <c r="V271" s="11" t="s">
        <v>1714</v>
      </c>
      <c r="W271" s="6" t="str">
        <f>P271</f>
        <v>818914/-</v>
      </c>
      <c r="X271" s="34">
        <v>44377</v>
      </c>
      <c r="Y271" s="9">
        <v>614175</v>
      </c>
      <c r="Z271" s="10" t="s">
        <v>107</v>
      </c>
      <c r="AA271" s="9" t="s">
        <v>1715</v>
      </c>
      <c r="AB271" s="31"/>
      <c r="AC271" s="31"/>
    </row>
    <row r="272" spans="1:111" s="4" customFormat="1" ht="80.099999999999994" customHeight="1" x14ac:dyDescent="0.25">
      <c r="A272" s="28">
        <f t="shared" si="40"/>
        <v>268</v>
      </c>
      <c r="B272" s="28">
        <v>1</v>
      </c>
      <c r="C272" s="28" t="s">
        <v>3878</v>
      </c>
      <c r="D272" s="10" t="s">
        <v>1706</v>
      </c>
      <c r="E272" s="28" t="s">
        <v>1706</v>
      </c>
      <c r="F272" s="28" t="s">
        <v>7867</v>
      </c>
      <c r="G272" s="28" t="s">
        <v>7867</v>
      </c>
      <c r="H272" s="28" t="s">
        <v>7868</v>
      </c>
      <c r="I272" s="28" t="s">
        <v>7869</v>
      </c>
      <c r="J272" s="28" t="s">
        <v>7870</v>
      </c>
      <c r="K272" s="28" t="s">
        <v>7867</v>
      </c>
      <c r="L272" s="28">
        <v>27.730049999999999</v>
      </c>
      <c r="M272" s="28">
        <v>66.948729999999998</v>
      </c>
      <c r="N272" s="28">
        <v>12</v>
      </c>
      <c r="O272" s="28">
        <v>7</v>
      </c>
      <c r="P272" s="28">
        <v>818900</v>
      </c>
      <c r="Q272" s="28" t="s">
        <v>7780</v>
      </c>
      <c r="R272" s="28">
        <v>10</v>
      </c>
      <c r="S272" s="28">
        <v>95</v>
      </c>
      <c r="T272" s="28" t="s">
        <v>1469</v>
      </c>
      <c r="U272" s="143">
        <v>44563</v>
      </c>
      <c r="V272" s="28" t="s">
        <v>1286</v>
      </c>
      <c r="W272" s="41">
        <v>809914.05</v>
      </c>
      <c r="X272" s="28" t="s">
        <v>1286</v>
      </c>
      <c r="Y272" s="28">
        <v>614175</v>
      </c>
      <c r="Z272" s="10" t="s">
        <v>107</v>
      </c>
      <c r="AA272" s="10" t="s">
        <v>1471</v>
      </c>
    </row>
    <row r="273" spans="1:66" s="4" customFormat="1" ht="80.099999999999994" customHeight="1" x14ac:dyDescent="0.25">
      <c r="A273" s="28">
        <f t="shared" si="40"/>
        <v>269</v>
      </c>
      <c r="B273" s="28">
        <v>2</v>
      </c>
      <c r="C273" s="28" t="s">
        <v>3878</v>
      </c>
      <c r="D273" s="10" t="s">
        <v>1706</v>
      </c>
      <c r="E273" s="28" t="s">
        <v>1706</v>
      </c>
      <c r="F273" s="28" t="s">
        <v>7871</v>
      </c>
      <c r="G273" s="28" t="s">
        <v>7867</v>
      </c>
      <c r="H273" s="28" t="s">
        <v>5691</v>
      </c>
      <c r="I273" s="28" t="s">
        <v>7872</v>
      </c>
      <c r="J273" s="28" t="s">
        <v>7873</v>
      </c>
      <c r="K273" s="28" t="s">
        <v>7871</v>
      </c>
      <c r="L273" s="28">
        <v>27.728079999999999</v>
      </c>
      <c r="M273" s="28">
        <v>66.952389999999994</v>
      </c>
      <c r="N273" s="28">
        <v>15</v>
      </c>
      <c r="O273" s="28">
        <v>12</v>
      </c>
      <c r="P273" s="28">
        <v>818900</v>
      </c>
      <c r="Q273" s="28" t="s">
        <v>7780</v>
      </c>
      <c r="R273" s="28">
        <v>10</v>
      </c>
      <c r="S273" s="28">
        <v>95</v>
      </c>
      <c r="T273" s="28" t="s">
        <v>1469</v>
      </c>
      <c r="U273" s="143">
        <v>44563</v>
      </c>
      <c r="V273" s="28" t="s">
        <v>1286</v>
      </c>
      <c r="W273" s="41">
        <v>809914.05</v>
      </c>
      <c r="X273" s="28" t="s">
        <v>1286</v>
      </c>
      <c r="Y273" s="28">
        <v>614175</v>
      </c>
      <c r="Z273" s="10" t="s">
        <v>107</v>
      </c>
      <c r="AA273" s="10" t="s">
        <v>1471</v>
      </c>
    </row>
    <row r="274" spans="1:66" s="4" customFormat="1" ht="80.099999999999994" customHeight="1" x14ac:dyDescent="0.25">
      <c r="A274" s="28">
        <f t="shared" si="40"/>
        <v>270</v>
      </c>
      <c r="B274" s="28">
        <v>3</v>
      </c>
      <c r="C274" s="28" t="s">
        <v>3878</v>
      </c>
      <c r="D274" s="10" t="s">
        <v>1706</v>
      </c>
      <c r="E274" s="28" t="s">
        <v>1706</v>
      </c>
      <c r="F274" s="28" t="s">
        <v>7874</v>
      </c>
      <c r="G274" s="28" t="s">
        <v>7875</v>
      </c>
      <c r="H274" s="28" t="s">
        <v>7876</v>
      </c>
      <c r="I274" s="28" t="s">
        <v>7877</v>
      </c>
      <c r="J274" s="28" t="s">
        <v>7878</v>
      </c>
      <c r="K274" s="28" t="s">
        <v>7874</v>
      </c>
      <c r="L274" s="28">
        <v>27.72945</v>
      </c>
      <c r="M274" s="28">
        <v>66.956559999999996</v>
      </c>
      <c r="N274" s="28">
        <v>11</v>
      </c>
      <c r="O274" s="28">
        <v>7</v>
      </c>
      <c r="P274" s="28">
        <v>818900</v>
      </c>
      <c r="Q274" s="28" t="s">
        <v>7780</v>
      </c>
      <c r="R274" s="28">
        <v>10</v>
      </c>
      <c r="S274" s="28">
        <v>95</v>
      </c>
      <c r="T274" s="28" t="s">
        <v>1469</v>
      </c>
      <c r="U274" s="143">
        <v>44563</v>
      </c>
      <c r="V274" s="28" t="s">
        <v>1286</v>
      </c>
      <c r="W274" s="41">
        <v>809914.05</v>
      </c>
      <c r="X274" s="28" t="s">
        <v>1286</v>
      </c>
      <c r="Y274" s="28">
        <v>614175</v>
      </c>
      <c r="Z274" s="10" t="s">
        <v>107</v>
      </c>
      <c r="AA274" s="10" t="s">
        <v>1471</v>
      </c>
    </row>
    <row r="275" spans="1:66" s="4" customFormat="1" ht="80.099999999999994" customHeight="1" x14ac:dyDescent="0.25">
      <c r="A275" s="28">
        <f t="shared" ref="A275:A279" si="43">A274+1</f>
        <v>271</v>
      </c>
      <c r="B275" s="28">
        <v>4</v>
      </c>
      <c r="C275" s="28" t="s">
        <v>3878</v>
      </c>
      <c r="D275" s="10" t="s">
        <v>1706</v>
      </c>
      <c r="E275" s="28" t="s">
        <v>1706</v>
      </c>
      <c r="F275" s="28" t="s">
        <v>7867</v>
      </c>
      <c r="G275" s="28" t="s">
        <v>7867</v>
      </c>
      <c r="H275" s="28" t="s">
        <v>192</v>
      </c>
      <c r="I275" s="28" t="s">
        <v>7795</v>
      </c>
      <c r="J275" s="28" t="s">
        <v>7787</v>
      </c>
      <c r="K275" s="28" t="s">
        <v>7867</v>
      </c>
      <c r="L275" s="28">
        <v>27.73659</v>
      </c>
      <c r="M275" s="28">
        <v>66.944100000000006</v>
      </c>
      <c r="N275" s="28">
        <v>16</v>
      </c>
      <c r="O275" s="28">
        <v>9</v>
      </c>
      <c r="P275" s="28">
        <v>818900</v>
      </c>
      <c r="Q275" s="28" t="s">
        <v>7780</v>
      </c>
      <c r="R275" s="28">
        <v>10</v>
      </c>
      <c r="S275" s="28">
        <v>95</v>
      </c>
      <c r="T275" s="28" t="s">
        <v>1469</v>
      </c>
      <c r="U275" s="143">
        <v>44563</v>
      </c>
      <c r="V275" s="28" t="s">
        <v>1286</v>
      </c>
      <c r="W275" s="41">
        <v>809914.05</v>
      </c>
      <c r="X275" s="28" t="s">
        <v>1286</v>
      </c>
      <c r="Y275" s="28">
        <v>614175</v>
      </c>
      <c r="Z275" s="10" t="s">
        <v>107</v>
      </c>
      <c r="AA275" s="10" t="s">
        <v>1471</v>
      </c>
    </row>
    <row r="276" spans="1:66" s="4" customFormat="1" ht="80.099999999999994" customHeight="1" x14ac:dyDescent="0.25">
      <c r="A276" s="28">
        <f t="shared" si="43"/>
        <v>272</v>
      </c>
      <c r="B276" s="28">
        <v>5</v>
      </c>
      <c r="C276" s="28" t="s">
        <v>3878</v>
      </c>
      <c r="D276" s="10" t="s">
        <v>1706</v>
      </c>
      <c r="E276" s="28" t="s">
        <v>1706</v>
      </c>
      <c r="F276" s="28" t="s">
        <v>7879</v>
      </c>
      <c r="G276" s="28" t="s">
        <v>7879</v>
      </c>
      <c r="H276" s="28" t="s">
        <v>7880</v>
      </c>
      <c r="I276" s="28" t="s">
        <v>7881</v>
      </c>
      <c r="J276" s="28" t="s">
        <v>7882</v>
      </c>
      <c r="K276" s="28" t="s">
        <v>7879</v>
      </c>
      <c r="L276" s="28">
        <v>27.733039999999999</v>
      </c>
      <c r="M276" s="28">
        <v>66.951120000000003</v>
      </c>
      <c r="N276" s="28">
        <v>16</v>
      </c>
      <c r="O276" s="28">
        <v>13</v>
      </c>
      <c r="P276" s="28">
        <v>818900</v>
      </c>
      <c r="Q276" s="28" t="s">
        <v>7780</v>
      </c>
      <c r="R276" s="28">
        <v>10</v>
      </c>
      <c r="S276" s="28">
        <v>95</v>
      </c>
      <c r="T276" s="28" t="s">
        <v>1469</v>
      </c>
      <c r="U276" s="143">
        <v>44563</v>
      </c>
      <c r="V276" s="28" t="s">
        <v>1286</v>
      </c>
      <c r="W276" s="41">
        <v>809914.05</v>
      </c>
      <c r="X276" s="28" t="s">
        <v>1286</v>
      </c>
      <c r="Y276" s="28">
        <v>614175</v>
      </c>
      <c r="Z276" s="10" t="s">
        <v>107</v>
      </c>
      <c r="AA276" s="10" t="s">
        <v>1471</v>
      </c>
    </row>
    <row r="277" spans="1:66" s="4" customFormat="1" ht="80.099999999999994" customHeight="1" x14ac:dyDescent="0.25">
      <c r="A277" s="28">
        <f t="shared" si="43"/>
        <v>273</v>
      </c>
      <c r="B277" s="28">
        <v>6</v>
      </c>
      <c r="C277" s="28" t="s">
        <v>3878</v>
      </c>
      <c r="D277" s="10" t="s">
        <v>1706</v>
      </c>
      <c r="E277" s="28" t="s">
        <v>1706</v>
      </c>
      <c r="F277" s="28" t="s">
        <v>7867</v>
      </c>
      <c r="G277" s="28" t="s">
        <v>7883</v>
      </c>
      <c r="H277" s="28" t="s">
        <v>1801</v>
      </c>
      <c r="I277" s="28" t="s">
        <v>7884</v>
      </c>
      <c r="J277" s="28" t="s">
        <v>7885</v>
      </c>
      <c r="K277" s="28" t="s">
        <v>7867</v>
      </c>
      <c r="L277" s="28">
        <v>27.736719999999998</v>
      </c>
      <c r="M277" s="28">
        <v>66.943209999999993</v>
      </c>
      <c r="N277" s="28">
        <v>14</v>
      </c>
      <c r="O277" s="28">
        <v>9</v>
      </c>
      <c r="P277" s="28">
        <v>818900</v>
      </c>
      <c r="Q277" s="28" t="s">
        <v>7780</v>
      </c>
      <c r="R277" s="28">
        <v>10</v>
      </c>
      <c r="S277" s="28">
        <v>95</v>
      </c>
      <c r="T277" s="28" t="s">
        <v>1469</v>
      </c>
      <c r="U277" s="143">
        <v>44563</v>
      </c>
      <c r="V277" s="28" t="s">
        <v>1286</v>
      </c>
      <c r="W277" s="41">
        <v>809914.05</v>
      </c>
      <c r="X277" s="28" t="s">
        <v>1286</v>
      </c>
      <c r="Y277" s="28">
        <v>614175</v>
      </c>
      <c r="Z277" s="10" t="s">
        <v>107</v>
      </c>
      <c r="AA277" s="10" t="s">
        <v>1471</v>
      </c>
    </row>
    <row r="278" spans="1:66" s="4" customFormat="1" ht="80.099999999999994" customHeight="1" x14ac:dyDescent="0.25">
      <c r="A278" s="28">
        <f t="shared" si="43"/>
        <v>274</v>
      </c>
      <c r="B278" s="28">
        <v>7</v>
      </c>
      <c r="C278" s="28" t="s">
        <v>3878</v>
      </c>
      <c r="D278" s="10" t="s">
        <v>1706</v>
      </c>
      <c r="E278" s="28" t="s">
        <v>2025</v>
      </c>
      <c r="F278" s="28" t="s">
        <v>7797</v>
      </c>
      <c r="G278" s="28" t="s">
        <v>2301</v>
      </c>
      <c r="H278" s="28" t="s">
        <v>1811</v>
      </c>
      <c r="I278" s="28" t="s">
        <v>7886</v>
      </c>
      <c r="J278" s="28" t="s">
        <v>7779</v>
      </c>
      <c r="K278" s="28" t="s">
        <v>7887</v>
      </c>
      <c r="L278" s="28">
        <v>28.898299999999999</v>
      </c>
      <c r="M278" s="28">
        <v>66.795299999999997</v>
      </c>
      <c r="N278" s="28">
        <v>21</v>
      </c>
      <c r="O278" s="28">
        <v>11</v>
      </c>
      <c r="P278" s="28">
        <v>818900</v>
      </c>
      <c r="Q278" s="28" t="s">
        <v>7780</v>
      </c>
      <c r="R278" s="28">
        <v>10</v>
      </c>
      <c r="S278" s="28">
        <v>95</v>
      </c>
      <c r="T278" s="28" t="s">
        <v>1469</v>
      </c>
      <c r="U278" s="143">
        <v>44563</v>
      </c>
      <c r="V278" s="28" t="s">
        <v>1286</v>
      </c>
      <c r="W278" s="41">
        <v>809914.05</v>
      </c>
      <c r="X278" s="28" t="s">
        <v>1286</v>
      </c>
      <c r="Y278" s="28">
        <v>614175</v>
      </c>
      <c r="Z278" s="10" t="s">
        <v>107</v>
      </c>
      <c r="AA278" s="10" t="s">
        <v>1471</v>
      </c>
    </row>
    <row r="279" spans="1:66" s="4" customFormat="1" ht="80.099999999999994" customHeight="1" x14ac:dyDescent="0.25">
      <c r="A279" s="28">
        <f t="shared" si="43"/>
        <v>275</v>
      </c>
      <c r="B279" s="28">
        <v>8</v>
      </c>
      <c r="C279" s="28" t="s">
        <v>3878</v>
      </c>
      <c r="D279" s="10" t="s">
        <v>1706</v>
      </c>
      <c r="E279" s="28" t="s">
        <v>2045</v>
      </c>
      <c r="F279" s="28" t="s">
        <v>7888</v>
      </c>
      <c r="G279" s="28" t="s">
        <v>7889</v>
      </c>
      <c r="H279" s="28" t="s">
        <v>7890</v>
      </c>
      <c r="I279" s="28" t="s">
        <v>7891</v>
      </c>
      <c r="J279" s="28" t="s">
        <v>7892</v>
      </c>
      <c r="K279" s="28" t="s">
        <v>7887</v>
      </c>
      <c r="L279" s="28">
        <v>27.731110000000001</v>
      </c>
      <c r="M279" s="28">
        <v>66.954610000000002</v>
      </c>
      <c r="N279" s="28">
        <v>20</v>
      </c>
      <c r="O279" s="28">
        <v>13</v>
      </c>
      <c r="P279" s="28">
        <v>818900</v>
      </c>
      <c r="Q279" s="28" t="s">
        <v>7780</v>
      </c>
      <c r="R279" s="28">
        <v>10</v>
      </c>
      <c r="S279" s="28">
        <v>95</v>
      </c>
      <c r="T279" s="28" t="s">
        <v>1469</v>
      </c>
      <c r="U279" s="143">
        <v>44563</v>
      </c>
      <c r="V279" s="28" t="s">
        <v>1286</v>
      </c>
      <c r="W279" s="41">
        <v>809914.05</v>
      </c>
      <c r="X279" s="28" t="s">
        <v>1286</v>
      </c>
      <c r="Y279" s="28">
        <v>614175</v>
      </c>
      <c r="Z279" s="10" t="s">
        <v>107</v>
      </c>
      <c r="AA279" s="10" t="s">
        <v>1471</v>
      </c>
    </row>
    <row r="280" spans="1:66" s="4" customFormat="1" ht="80.099999999999994" customHeight="1" x14ac:dyDescent="0.25">
      <c r="A280" s="86">
        <f>A279+1</f>
        <v>276</v>
      </c>
      <c r="B280" s="9">
        <v>1</v>
      </c>
      <c r="C280" s="9" t="s">
        <v>103</v>
      </c>
      <c r="D280" s="10" t="s">
        <v>4742</v>
      </c>
      <c r="E280" s="9" t="s">
        <v>4752</v>
      </c>
      <c r="F280" s="9" t="s">
        <v>6802</v>
      </c>
      <c r="G280" s="9" t="s">
        <v>6803</v>
      </c>
      <c r="H280" s="51" t="s">
        <v>6804</v>
      </c>
      <c r="I280" s="51" t="s">
        <v>6805</v>
      </c>
      <c r="J280" s="28">
        <v>346266662</v>
      </c>
      <c r="K280" s="9" t="s">
        <v>6802</v>
      </c>
      <c r="L280" s="51" t="s">
        <v>6806</v>
      </c>
      <c r="M280" s="51" t="s">
        <v>6807</v>
      </c>
      <c r="N280" s="9">
        <v>18</v>
      </c>
      <c r="O280" s="9">
        <v>7</v>
      </c>
      <c r="P280" s="286">
        <v>818900</v>
      </c>
      <c r="Q280" s="28" t="s">
        <v>6808</v>
      </c>
      <c r="R280" s="9">
        <v>10</v>
      </c>
      <c r="S280" s="9">
        <v>95</v>
      </c>
      <c r="T280" s="35" t="s">
        <v>3153</v>
      </c>
      <c r="U280" s="9" t="s">
        <v>6809</v>
      </c>
      <c r="V280" s="9" t="s">
        <v>1275</v>
      </c>
      <c r="W280" s="260">
        <v>809556.42</v>
      </c>
      <c r="X280" s="9" t="s">
        <v>6810</v>
      </c>
      <c r="Y280" s="39">
        <v>614175</v>
      </c>
      <c r="Z280" s="5" t="s">
        <v>2311</v>
      </c>
      <c r="AA280" s="9" t="s">
        <v>6811</v>
      </c>
      <c r="AD280" s="4" t="s">
        <v>5110</v>
      </c>
      <c r="AP280" s="31"/>
      <c r="AQ280" s="31"/>
      <c r="AR280" s="31"/>
    </row>
    <row r="281" spans="1:66" s="4" customFormat="1" ht="80.099999999999994" customHeight="1" x14ac:dyDescent="0.25">
      <c r="A281" s="86">
        <f>A280+1</f>
        <v>277</v>
      </c>
      <c r="B281" s="9">
        <v>1</v>
      </c>
      <c r="C281" s="9" t="s">
        <v>216</v>
      </c>
      <c r="D281" s="10" t="s">
        <v>4742</v>
      </c>
      <c r="E281" s="9" t="s">
        <v>4760</v>
      </c>
      <c r="F281" s="9" t="s">
        <v>4761</v>
      </c>
      <c r="G281" s="9" t="s">
        <v>4761</v>
      </c>
      <c r="H281" s="28" t="s">
        <v>4766</v>
      </c>
      <c r="I281" s="9" t="s">
        <v>4767</v>
      </c>
      <c r="J281" s="28" t="s">
        <v>4768</v>
      </c>
      <c r="K281" s="9" t="s">
        <v>4761</v>
      </c>
      <c r="L281" s="51" t="s">
        <v>4769</v>
      </c>
      <c r="M281" s="51" t="s">
        <v>4770</v>
      </c>
      <c r="N281" s="9">
        <v>22</v>
      </c>
      <c r="O281" s="9">
        <v>8</v>
      </c>
      <c r="P281" s="286">
        <v>818917</v>
      </c>
      <c r="Q281" s="9" t="s">
        <v>1468</v>
      </c>
      <c r="R281" s="9">
        <v>10</v>
      </c>
      <c r="S281" s="9">
        <v>95</v>
      </c>
      <c r="T281" s="9" t="s">
        <v>4750</v>
      </c>
      <c r="U281" s="35">
        <v>44682</v>
      </c>
      <c r="V281" s="35">
        <v>44563</v>
      </c>
      <c r="W281" s="257">
        <v>818236.34</v>
      </c>
      <c r="X281" s="287">
        <v>44653</v>
      </c>
      <c r="Y281" s="260">
        <v>614188</v>
      </c>
      <c r="Z281" s="13" t="s">
        <v>11</v>
      </c>
      <c r="AA281" s="10" t="s">
        <v>4751</v>
      </c>
    </row>
    <row r="282" spans="1:66" s="4" customFormat="1" ht="80.099999999999994" customHeight="1" x14ac:dyDescent="0.25">
      <c r="A282" s="86">
        <f>A281+1</f>
        <v>278</v>
      </c>
      <c r="B282" s="9">
        <v>2</v>
      </c>
      <c r="C282" s="9" t="s">
        <v>216</v>
      </c>
      <c r="D282" s="10" t="s">
        <v>4742</v>
      </c>
      <c r="E282" s="9" t="s">
        <v>4760</v>
      </c>
      <c r="F282" s="9" t="s">
        <v>4761</v>
      </c>
      <c r="G282" s="9" t="s">
        <v>4761</v>
      </c>
      <c r="H282" s="28" t="s">
        <v>4771</v>
      </c>
      <c r="I282" s="9" t="s">
        <v>4772</v>
      </c>
      <c r="J282" s="28" t="s">
        <v>4773</v>
      </c>
      <c r="K282" s="9" t="s">
        <v>4761</v>
      </c>
      <c r="L282" s="51" t="s">
        <v>4774</v>
      </c>
      <c r="M282" s="51" t="s">
        <v>4775</v>
      </c>
      <c r="N282" s="9">
        <v>18</v>
      </c>
      <c r="O282" s="9">
        <v>5</v>
      </c>
      <c r="P282" s="286">
        <v>818917</v>
      </c>
      <c r="Q282" s="9" t="s">
        <v>1468</v>
      </c>
      <c r="R282" s="9">
        <v>10</v>
      </c>
      <c r="S282" s="9">
        <v>95</v>
      </c>
      <c r="T282" s="9" t="s">
        <v>4750</v>
      </c>
      <c r="U282" s="35">
        <v>44682</v>
      </c>
      <c r="V282" s="35">
        <v>44563</v>
      </c>
      <c r="W282" s="257">
        <v>818456.42</v>
      </c>
      <c r="X282" s="287">
        <v>44653</v>
      </c>
      <c r="Y282" s="260">
        <v>614188</v>
      </c>
      <c r="Z282" s="13" t="s">
        <v>11</v>
      </c>
      <c r="AA282" s="10" t="s">
        <v>4751</v>
      </c>
    </row>
    <row r="283" spans="1:66" s="4" customFormat="1" ht="80.099999999999994" customHeight="1" x14ac:dyDescent="0.25">
      <c r="A283" s="86">
        <f>A282+1</f>
        <v>279</v>
      </c>
      <c r="B283" s="9">
        <v>3</v>
      </c>
      <c r="C283" s="9" t="s">
        <v>216</v>
      </c>
      <c r="D283" s="10" t="s">
        <v>4742</v>
      </c>
      <c r="E283" s="9" t="s">
        <v>4752</v>
      </c>
      <c r="F283" s="9" t="s">
        <v>4776</v>
      </c>
      <c r="G283" s="9" t="s">
        <v>4777</v>
      </c>
      <c r="H283" s="57" t="s">
        <v>4778</v>
      </c>
      <c r="I283" s="51" t="s">
        <v>4779</v>
      </c>
      <c r="J283" s="28" t="s">
        <v>4780</v>
      </c>
      <c r="K283" s="9" t="s">
        <v>4776</v>
      </c>
      <c r="L283" s="51" t="s">
        <v>4781</v>
      </c>
      <c r="M283" s="51" t="s">
        <v>4782</v>
      </c>
      <c r="N283" s="9">
        <v>19</v>
      </c>
      <c r="O283" s="9">
        <v>7</v>
      </c>
      <c r="P283" s="286">
        <v>818917</v>
      </c>
      <c r="Q283" s="9" t="s">
        <v>1468</v>
      </c>
      <c r="R283" s="9">
        <v>10</v>
      </c>
      <c r="S283" s="9">
        <v>95</v>
      </c>
      <c r="T283" s="9" t="s">
        <v>4750</v>
      </c>
      <c r="U283" s="35">
        <v>44682</v>
      </c>
      <c r="V283" s="35">
        <v>44563</v>
      </c>
      <c r="W283" s="257">
        <v>809914</v>
      </c>
      <c r="X283" s="287">
        <v>44653</v>
      </c>
      <c r="Y283" s="260">
        <v>614188</v>
      </c>
      <c r="Z283" s="13" t="s">
        <v>11</v>
      </c>
      <c r="AA283" s="10" t="s">
        <v>4751</v>
      </c>
    </row>
    <row r="284" spans="1:66" s="4" customFormat="1" ht="80.099999999999994" customHeight="1" x14ac:dyDescent="0.25">
      <c r="A284" s="86">
        <f>A283+1</f>
        <v>280</v>
      </c>
      <c r="B284" s="9">
        <v>1</v>
      </c>
      <c r="C284" s="9" t="s">
        <v>109</v>
      </c>
      <c r="D284" s="10" t="s">
        <v>1305</v>
      </c>
      <c r="E284" s="9" t="s">
        <v>1306</v>
      </c>
      <c r="F284" s="9" t="s">
        <v>1312</v>
      </c>
      <c r="G284" s="9" t="s">
        <v>1312</v>
      </c>
      <c r="H284" s="9" t="s">
        <v>1744</v>
      </c>
      <c r="I284" s="64" t="s">
        <v>1745</v>
      </c>
      <c r="J284" s="9">
        <v>3232397273</v>
      </c>
      <c r="K284" s="9" t="s">
        <v>1312</v>
      </c>
      <c r="L284" s="88">
        <v>26.017136000000001</v>
      </c>
      <c r="M284" s="88">
        <v>63.017214000000003</v>
      </c>
      <c r="N284" s="88">
        <v>16</v>
      </c>
      <c r="O284" s="88">
        <v>13</v>
      </c>
      <c r="P284" s="98">
        <v>818914.05</v>
      </c>
      <c r="Q284" s="99">
        <v>43836</v>
      </c>
      <c r="R284" s="88">
        <v>10</v>
      </c>
      <c r="S284" s="88">
        <v>95</v>
      </c>
      <c r="T284" s="100">
        <v>43922</v>
      </c>
      <c r="U284" s="100">
        <v>43927</v>
      </c>
      <c r="V284" s="100" t="s">
        <v>933</v>
      </c>
      <c r="W284" s="97">
        <v>778466</v>
      </c>
      <c r="X284" s="97" t="s">
        <v>933</v>
      </c>
      <c r="Y284" s="97">
        <v>614186</v>
      </c>
      <c r="Z284" s="10" t="s">
        <v>107</v>
      </c>
      <c r="AA284" s="9" t="s">
        <v>1746</v>
      </c>
      <c r="AB284" s="31"/>
      <c r="AC284" s="31"/>
    </row>
    <row r="285" spans="1:66" s="4" customFormat="1" ht="80.099999999999994" customHeight="1" x14ac:dyDescent="0.25">
      <c r="A285" s="86">
        <f t="shared" ref="A285:B287" si="44">A284+1</f>
        <v>281</v>
      </c>
      <c r="B285" s="9">
        <f>B284+1</f>
        <v>2</v>
      </c>
      <c r="C285" s="9" t="s">
        <v>109</v>
      </c>
      <c r="D285" s="10" t="s">
        <v>1305</v>
      </c>
      <c r="E285" s="9" t="s">
        <v>1306</v>
      </c>
      <c r="F285" s="9" t="s">
        <v>1319</v>
      </c>
      <c r="G285" s="9" t="s">
        <v>1319</v>
      </c>
      <c r="H285" s="9" t="s">
        <v>1747</v>
      </c>
      <c r="I285" s="64" t="s">
        <v>1321</v>
      </c>
      <c r="J285" s="9">
        <v>3218620227</v>
      </c>
      <c r="K285" s="9" t="s">
        <v>1319</v>
      </c>
      <c r="L285" s="88">
        <v>26.0701</v>
      </c>
      <c r="M285" s="88">
        <v>62.743229999999997</v>
      </c>
      <c r="N285" s="88">
        <v>15</v>
      </c>
      <c r="O285" s="88">
        <v>12</v>
      </c>
      <c r="P285" s="98">
        <v>818914.05</v>
      </c>
      <c r="Q285" s="99">
        <v>43836</v>
      </c>
      <c r="R285" s="88">
        <v>10</v>
      </c>
      <c r="S285" s="88">
        <v>95</v>
      </c>
      <c r="T285" s="100">
        <v>43922</v>
      </c>
      <c r="U285" s="100">
        <v>43927</v>
      </c>
      <c r="V285" s="100" t="s">
        <v>933</v>
      </c>
      <c r="W285" s="97">
        <v>768355</v>
      </c>
      <c r="X285" s="97" t="s">
        <v>933</v>
      </c>
      <c r="Y285" s="97">
        <v>614186</v>
      </c>
      <c r="Z285" s="10" t="s">
        <v>107</v>
      </c>
      <c r="AA285" s="9" t="s">
        <v>1746</v>
      </c>
      <c r="AB285" s="31"/>
      <c r="AC285" s="31"/>
    </row>
    <row r="286" spans="1:66" s="4" customFormat="1" ht="80.099999999999994" customHeight="1" x14ac:dyDescent="0.25">
      <c r="A286" s="86">
        <f t="shared" si="44"/>
        <v>282</v>
      </c>
      <c r="B286" s="9">
        <f t="shared" si="44"/>
        <v>3</v>
      </c>
      <c r="C286" s="9" t="s">
        <v>109</v>
      </c>
      <c r="D286" s="10" t="s">
        <v>1305</v>
      </c>
      <c r="E286" s="9" t="s">
        <v>1306</v>
      </c>
      <c r="F286" s="9" t="s">
        <v>1312</v>
      </c>
      <c r="G286" s="9" t="s">
        <v>1312</v>
      </c>
      <c r="H286" s="9" t="s">
        <v>1313</v>
      </c>
      <c r="I286" s="64" t="s">
        <v>1314</v>
      </c>
      <c r="J286" s="9">
        <v>3213486967</v>
      </c>
      <c r="K286" s="9" t="s">
        <v>1312</v>
      </c>
      <c r="L286" s="88">
        <v>26.018827999999999</v>
      </c>
      <c r="M286" s="88">
        <v>63.008780999999999</v>
      </c>
      <c r="N286" s="88">
        <v>5</v>
      </c>
      <c r="O286" s="88">
        <v>5</v>
      </c>
      <c r="P286" s="98">
        <v>818914.05</v>
      </c>
      <c r="Q286" s="99">
        <v>43836</v>
      </c>
      <c r="R286" s="88">
        <v>10</v>
      </c>
      <c r="S286" s="88">
        <v>95</v>
      </c>
      <c r="T286" s="100">
        <v>43922</v>
      </c>
      <c r="U286" s="100">
        <v>43927</v>
      </c>
      <c r="V286" s="100" t="s">
        <v>933</v>
      </c>
      <c r="W286" s="97">
        <v>778466</v>
      </c>
      <c r="X286" s="97" t="s">
        <v>933</v>
      </c>
      <c r="Y286" s="97">
        <v>614186</v>
      </c>
      <c r="Z286" s="10" t="s">
        <v>107</v>
      </c>
      <c r="AA286" s="9" t="s">
        <v>1746</v>
      </c>
      <c r="AB286" s="31"/>
      <c r="AC286" s="31"/>
    </row>
    <row r="287" spans="1:66" s="4" customFormat="1" ht="80.099999999999994" customHeight="1" x14ac:dyDescent="0.25">
      <c r="A287" s="86">
        <f t="shared" si="44"/>
        <v>283</v>
      </c>
      <c r="B287" s="9">
        <f t="shared" si="44"/>
        <v>4</v>
      </c>
      <c r="C287" s="9" t="s">
        <v>109</v>
      </c>
      <c r="D287" s="10" t="s">
        <v>1305</v>
      </c>
      <c r="E287" s="9" t="s">
        <v>1306</v>
      </c>
      <c r="F287" s="9" t="s">
        <v>1315</v>
      </c>
      <c r="G287" s="9" t="s">
        <v>1316</v>
      </c>
      <c r="H287" s="9" t="s">
        <v>1317</v>
      </c>
      <c r="I287" s="64" t="s">
        <v>1318</v>
      </c>
      <c r="J287" s="9">
        <v>3342459479</v>
      </c>
      <c r="K287" s="9" t="s">
        <v>1315</v>
      </c>
      <c r="L287" s="88">
        <v>26.004054</v>
      </c>
      <c r="M287" s="88">
        <v>63.066679999999998</v>
      </c>
      <c r="N287" s="88">
        <v>8</v>
      </c>
      <c r="O287" s="88">
        <v>7</v>
      </c>
      <c r="P287" s="98">
        <v>818914.05</v>
      </c>
      <c r="Q287" s="99">
        <v>43836</v>
      </c>
      <c r="R287" s="88">
        <v>10</v>
      </c>
      <c r="S287" s="88">
        <v>95</v>
      </c>
      <c r="T287" s="100">
        <v>43922</v>
      </c>
      <c r="U287" s="100">
        <v>43927</v>
      </c>
      <c r="V287" s="100" t="s">
        <v>933</v>
      </c>
      <c r="W287" s="97">
        <v>768355</v>
      </c>
      <c r="X287" s="97" t="s">
        <v>933</v>
      </c>
      <c r="Y287" s="97">
        <v>614186</v>
      </c>
      <c r="Z287" s="10" t="s">
        <v>107</v>
      </c>
      <c r="AA287" s="9" t="s">
        <v>1746</v>
      </c>
      <c r="AB287" s="31"/>
      <c r="AC287" s="31"/>
      <c r="AD287" s="31"/>
      <c r="AE287" s="31"/>
      <c r="AF287" s="31"/>
      <c r="AG287" s="31"/>
      <c r="AH287" s="31"/>
    </row>
    <row r="288" spans="1:66" s="28" customFormat="1" ht="80.099999999999994" customHeight="1" x14ac:dyDescent="0.25">
      <c r="A288" s="86">
        <f>A287+1</f>
        <v>284</v>
      </c>
      <c r="B288" s="28">
        <v>1</v>
      </c>
      <c r="C288" s="28" t="s">
        <v>103</v>
      </c>
      <c r="D288" s="10" t="s">
        <v>1305</v>
      </c>
      <c r="E288" s="28" t="s">
        <v>1339</v>
      </c>
      <c r="F288" s="28" t="s">
        <v>1446</v>
      </c>
      <c r="G288" s="28" t="s">
        <v>1446</v>
      </c>
      <c r="H288" s="28" t="s">
        <v>1443</v>
      </c>
      <c r="I288" s="64" t="s">
        <v>1748</v>
      </c>
      <c r="J288" s="28">
        <v>3112331594</v>
      </c>
      <c r="K288" s="28" t="s">
        <v>1446</v>
      </c>
      <c r="L288" s="101">
        <v>25.902550000000002</v>
      </c>
      <c r="M288" s="101">
        <v>62.028599999999997</v>
      </c>
      <c r="N288" s="28">
        <v>5</v>
      </c>
      <c r="O288" s="28">
        <v>2</v>
      </c>
      <c r="P288" s="98">
        <v>818914.05</v>
      </c>
      <c r="Q288" s="28" t="s">
        <v>1749</v>
      </c>
      <c r="R288" s="28">
        <v>10</v>
      </c>
      <c r="S288" s="88">
        <v>95</v>
      </c>
      <c r="T288" s="28" t="s">
        <v>1750</v>
      </c>
      <c r="U288" s="28" t="s">
        <v>1751</v>
      </c>
      <c r="V288" s="28" t="s">
        <v>1752</v>
      </c>
      <c r="W288" s="28">
        <v>758243</v>
      </c>
      <c r="X288" s="28" t="s">
        <v>1753</v>
      </c>
      <c r="Y288" s="97">
        <v>614186</v>
      </c>
      <c r="Z288" s="10" t="s">
        <v>107</v>
      </c>
      <c r="AA288" s="28" t="s">
        <v>1754</v>
      </c>
      <c r="AB288" s="31"/>
      <c r="AC288" s="31"/>
      <c r="AD288" s="4"/>
      <c r="AE288" s="4"/>
      <c r="AF288" s="4"/>
      <c r="AG288" s="4"/>
      <c r="AH288" s="4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31"/>
      <c r="AT288" s="31"/>
      <c r="AU288" s="31"/>
      <c r="AV288" s="31"/>
      <c r="AW288" s="31"/>
      <c r="AX288" s="31"/>
      <c r="AY288" s="31"/>
      <c r="AZ288" s="31"/>
      <c r="BA288" s="31"/>
      <c r="BB288" s="31"/>
      <c r="BC288" s="31"/>
      <c r="BD288" s="31"/>
      <c r="BE288" s="31"/>
      <c r="BF288" s="31"/>
      <c r="BG288" s="31"/>
      <c r="BH288" s="31"/>
      <c r="BI288" s="31"/>
      <c r="BJ288" s="31"/>
      <c r="BK288" s="31"/>
      <c r="BL288" s="31"/>
      <c r="BM288" s="31"/>
      <c r="BN288" s="31"/>
    </row>
  </sheetData>
  <mergeCells count="28">
    <mergeCell ref="F1:R1"/>
    <mergeCell ref="J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M3"/>
    <mergeCell ref="P3:P4"/>
    <mergeCell ref="Q3:Q4"/>
    <mergeCell ref="Y3:Y4"/>
    <mergeCell ref="N3:N4"/>
    <mergeCell ref="O3:O4"/>
    <mergeCell ref="Z3:Z4"/>
    <mergeCell ref="AA3:AA4"/>
    <mergeCell ref="R3:R4"/>
    <mergeCell ref="S3:S4"/>
    <mergeCell ref="T3:T4"/>
    <mergeCell ref="U3:U4"/>
    <mergeCell ref="V3:V4"/>
    <mergeCell ref="W3:W4"/>
    <mergeCell ref="X3:X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Q247"/>
  <sheetViews>
    <sheetView topLeftCell="A2" zoomScale="62" zoomScaleNormal="62" workbookViewId="0">
      <selection activeCell="G6" sqref="G6"/>
    </sheetView>
  </sheetViews>
  <sheetFormatPr defaultColWidth="9.140625" defaultRowHeight="15" x14ac:dyDescent="0.25"/>
  <cols>
    <col min="1" max="1" width="9.140625" style="1" customWidth="1"/>
    <col min="2" max="2" width="9.42578125" style="1" bestFit="1" customWidth="1"/>
    <col min="3" max="3" width="12.42578125" style="1" customWidth="1"/>
    <col min="4" max="4" width="14.5703125" style="1" customWidth="1"/>
    <col min="5" max="5" width="14.28515625" style="1" customWidth="1"/>
    <col min="6" max="6" width="24" style="1" customWidth="1"/>
    <col min="7" max="7" width="22.42578125" style="1" customWidth="1"/>
    <col min="8" max="8" width="24.85546875" style="1" customWidth="1"/>
    <col min="9" max="9" width="23.85546875" style="1" customWidth="1"/>
    <col min="10" max="10" width="18.85546875" style="1" customWidth="1"/>
    <col min="11" max="11" width="30.85546875" style="1" customWidth="1"/>
    <col min="12" max="12" width="16.85546875" style="1" customWidth="1"/>
    <col min="13" max="13" width="19.5703125" style="1" customWidth="1"/>
    <col min="14" max="14" width="13.85546875" style="1" customWidth="1"/>
    <col min="15" max="15" width="16" style="1" customWidth="1"/>
    <col min="16" max="16" width="19.42578125" style="1" customWidth="1"/>
    <col min="17" max="17" width="17" style="1" customWidth="1"/>
    <col min="18" max="18" width="20.85546875" style="1" customWidth="1"/>
    <col min="19" max="19" width="22" style="1" customWidth="1"/>
    <col min="20" max="20" width="20.28515625" style="1" customWidth="1"/>
    <col min="21" max="21" width="18.140625" style="1" customWidth="1"/>
    <col min="22" max="22" width="21.42578125" style="1" customWidth="1"/>
    <col min="23" max="23" width="38.28515625" style="1" customWidth="1"/>
    <col min="24" max="24" width="9.140625" style="1"/>
    <col min="25" max="25" width="9.28515625" style="1" bestFit="1" customWidth="1"/>
    <col min="26" max="26" width="11.140625" style="1" bestFit="1" customWidth="1"/>
    <col min="27" max="31" width="9.140625" style="1"/>
    <col min="32" max="36" width="9.28515625" style="1" bestFit="1" customWidth="1"/>
    <col min="37" max="37" width="9.140625" style="1"/>
    <col min="38" max="38" width="9.28515625" style="1" bestFit="1" customWidth="1"/>
    <col min="39" max="16384" width="9.140625" style="1"/>
  </cols>
  <sheetData>
    <row r="1" spans="1:120" ht="13.5" hidden="1" customHeight="1" thickBot="1" x14ac:dyDescent="0.3">
      <c r="B1" s="2"/>
      <c r="C1" s="2"/>
      <c r="D1" s="2"/>
      <c r="E1" s="2"/>
      <c r="F1" s="288" t="s">
        <v>0</v>
      </c>
      <c r="G1" s="289"/>
      <c r="H1" s="290"/>
      <c r="I1" s="290"/>
      <c r="J1" s="290"/>
      <c r="K1" s="290"/>
      <c r="L1" s="290"/>
      <c r="M1" s="290"/>
      <c r="N1" s="291"/>
      <c r="O1" s="291"/>
      <c r="P1" s="291"/>
      <c r="Q1" s="291"/>
      <c r="R1" s="291"/>
      <c r="S1" s="83"/>
      <c r="T1" s="84"/>
      <c r="U1" s="2"/>
      <c r="V1" s="2"/>
      <c r="W1" s="2"/>
    </row>
    <row r="2" spans="1:120" s="247" customFormat="1" ht="75" customHeight="1" x14ac:dyDescent="0.25">
      <c r="B2" s="245"/>
      <c r="C2" s="245"/>
      <c r="D2" s="245"/>
      <c r="E2" s="245"/>
      <c r="F2" s="314" t="s">
        <v>0</v>
      </c>
      <c r="G2" s="314"/>
      <c r="H2" s="314"/>
      <c r="I2" s="314"/>
      <c r="J2" s="315"/>
      <c r="K2" s="315"/>
      <c r="L2" s="315"/>
      <c r="M2" s="315"/>
      <c r="N2" s="314"/>
      <c r="O2" s="314"/>
      <c r="P2" s="314"/>
      <c r="Q2" s="314"/>
      <c r="R2" s="314"/>
      <c r="S2" s="245"/>
      <c r="T2" s="245"/>
      <c r="U2" s="245"/>
      <c r="V2" s="245"/>
      <c r="W2" s="245"/>
      <c r="X2" s="245"/>
      <c r="Y2" s="248"/>
      <c r="Z2" s="248"/>
      <c r="AA2" s="248"/>
      <c r="AB2" s="248"/>
      <c r="AC2" s="249"/>
    </row>
    <row r="3" spans="1:120" s="247" customFormat="1" ht="75" customHeight="1" x14ac:dyDescent="0.25">
      <c r="A3" s="245"/>
      <c r="B3" s="245"/>
      <c r="C3" s="245"/>
      <c r="D3" s="245"/>
      <c r="E3" s="245"/>
      <c r="F3" s="245"/>
      <c r="G3" s="245"/>
      <c r="H3" s="245"/>
      <c r="I3" s="245"/>
      <c r="J3" s="315" t="s">
        <v>3768</v>
      </c>
      <c r="K3" s="315"/>
      <c r="L3" s="315"/>
      <c r="M3" s="31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/>
      <c r="Y3" s="245"/>
      <c r="Z3" s="245"/>
      <c r="AA3" s="245"/>
      <c r="AB3" s="245"/>
      <c r="AC3" s="246"/>
    </row>
    <row r="4" spans="1:120" s="184" customFormat="1" ht="90" customHeight="1" x14ac:dyDescent="0.25">
      <c r="A4" s="307" t="s">
        <v>1755</v>
      </c>
      <c r="B4" s="307" t="s">
        <v>1454</v>
      </c>
      <c r="C4" s="307" t="s">
        <v>88</v>
      </c>
      <c r="D4" s="307" t="s">
        <v>89</v>
      </c>
      <c r="E4" s="307" t="s">
        <v>8688</v>
      </c>
      <c r="F4" s="307" t="s">
        <v>90</v>
      </c>
      <c r="G4" s="307" t="s">
        <v>91</v>
      </c>
      <c r="H4" s="307" t="s">
        <v>92</v>
      </c>
      <c r="I4" s="307" t="s">
        <v>1756</v>
      </c>
      <c r="J4" s="307" t="s">
        <v>94</v>
      </c>
      <c r="K4" s="307" t="s">
        <v>95</v>
      </c>
      <c r="L4" s="307" t="s">
        <v>96</v>
      </c>
      <c r="M4" s="307"/>
      <c r="N4" s="307" t="s">
        <v>8701</v>
      </c>
      <c r="O4" s="307" t="s">
        <v>8702</v>
      </c>
      <c r="P4" s="307" t="s">
        <v>1757</v>
      </c>
      <c r="Q4" s="307" t="s">
        <v>1758</v>
      </c>
      <c r="R4" s="307" t="s">
        <v>8704</v>
      </c>
      <c r="S4" s="307" t="s">
        <v>8703</v>
      </c>
      <c r="T4" s="307" t="s">
        <v>1759</v>
      </c>
      <c r="U4" s="307" t="s">
        <v>1760</v>
      </c>
      <c r="V4" s="307" t="s">
        <v>100</v>
      </c>
      <c r="W4" s="307" t="s">
        <v>249</v>
      </c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  <c r="AS4" s="268"/>
      <c r="AT4" s="268"/>
      <c r="AU4" s="268"/>
      <c r="AV4" s="268"/>
      <c r="AW4" s="268"/>
      <c r="AX4" s="268"/>
      <c r="AY4" s="268"/>
      <c r="AZ4" s="268"/>
      <c r="BA4" s="268"/>
      <c r="BB4" s="268"/>
      <c r="BC4" s="268"/>
      <c r="BD4" s="268"/>
      <c r="BE4" s="268"/>
      <c r="BF4" s="268"/>
      <c r="BG4" s="268"/>
      <c r="BH4" s="268"/>
      <c r="BI4" s="268"/>
      <c r="BJ4" s="268"/>
      <c r="BK4" s="268"/>
      <c r="BL4" s="268"/>
      <c r="BM4" s="268"/>
      <c r="BN4" s="268"/>
      <c r="BO4" s="268"/>
      <c r="BP4" s="268"/>
      <c r="BQ4" s="268"/>
      <c r="BR4" s="268"/>
      <c r="BS4" s="268"/>
      <c r="BT4" s="268"/>
      <c r="BU4" s="268"/>
      <c r="BV4" s="268"/>
      <c r="BW4" s="268"/>
      <c r="BX4" s="268"/>
      <c r="BY4" s="268"/>
      <c r="BZ4" s="268"/>
      <c r="CA4" s="268"/>
      <c r="CB4" s="268"/>
      <c r="CC4" s="268"/>
      <c r="CD4" s="268"/>
      <c r="CE4" s="268"/>
      <c r="CF4" s="268"/>
      <c r="CG4" s="268"/>
      <c r="CH4" s="268"/>
      <c r="CI4" s="268"/>
      <c r="CJ4" s="268"/>
      <c r="CK4" s="268"/>
      <c r="CL4" s="268"/>
      <c r="CM4" s="268"/>
      <c r="CN4" s="268"/>
      <c r="CO4" s="268"/>
      <c r="CP4" s="268"/>
      <c r="CQ4" s="268"/>
      <c r="CR4" s="268"/>
      <c r="CS4" s="268"/>
      <c r="CT4" s="268"/>
      <c r="CU4" s="268"/>
      <c r="CV4" s="268"/>
      <c r="CW4" s="268"/>
      <c r="CX4" s="268"/>
      <c r="CY4" s="268"/>
      <c r="CZ4" s="268"/>
      <c r="DA4" s="268"/>
      <c r="DB4" s="268"/>
      <c r="DC4" s="268"/>
      <c r="DD4" s="268"/>
      <c r="DE4" s="268"/>
      <c r="DF4" s="268"/>
      <c r="DG4" s="268"/>
      <c r="DH4" s="268"/>
      <c r="DI4" s="268"/>
      <c r="DJ4" s="268"/>
      <c r="DK4" s="268"/>
      <c r="DL4" s="268"/>
      <c r="DM4" s="268"/>
      <c r="DN4" s="268"/>
      <c r="DO4" s="268"/>
      <c r="DP4" s="268"/>
    </row>
    <row r="5" spans="1:120" s="184" customFormat="1" ht="90" customHeight="1" x14ac:dyDescent="0.25">
      <c r="A5" s="307"/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182" t="s">
        <v>3810</v>
      </c>
      <c r="M5" s="182" t="s">
        <v>3811</v>
      </c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268"/>
      <c r="Y5" s="268"/>
      <c r="Z5" s="268"/>
      <c r="AA5" s="268"/>
      <c r="AB5" s="268"/>
      <c r="AC5" s="268"/>
      <c r="AD5" s="268"/>
      <c r="AE5" s="268"/>
      <c r="AF5" s="268"/>
      <c r="AG5" s="268"/>
      <c r="AH5" s="268"/>
      <c r="AI5" s="268"/>
      <c r="AJ5" s="268"/>
      <c r="AK5" s="268"/>
      <c r="AL5" s="268"/>
      <c r="AM5" s="268"/>
      <c r="AN5" s="268"/>
      <c r="AO5" s="268"/>
      <c r="AP5" s="268"/>
      <c r="AQ5" s="268"/>
      <c r="AR5" s="268"/>
      <c r="AS5" s="268"/>
      <c r="AT5" s="268"/>
      <c r="AU5" s="268"/>
      <c r="AV5" s="268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68"/>
      <c r="BM5" s="268"/>
      <c r="BN5" s="268"/>
      <c r="BO5" s="268"/>
      <c r="BP5" s="268"/>
      <c r="BQ5" s="268"/>
      <c r="BR5" s="268"/>
      <c r="BS5" s="268"/>
      <c r="BT5" s="268"/>
      <c r="BU5" s="268"/>
      <c r="BV5" s="268"/>
      <c r="BW5" s="268"/>
      <c r="BX5" s="268"/>
      <c r="BY5" s="268"/>
      <c r="BZ5" s="268"/>
      <c r="CA5" s="268"/>
      <c r="CB5" s="268"/>
      <c r="CC5" s="268"/>
      <c r="CD5" s="268"/>
      <c r="CE5" s="268"/>
      <c r="CF5" s="268"/>
      <c r="CG5" s="268"/>
      <c r="CH5" s="268"/>
      <c r="CI5" s="268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68"/>
      <c r="CY5" s="268"/>
      <c r="CZ5" s="268"/>
      <c r="DA5" s="268"/>
      <c r="DB5" s="268"/>
      <c r="DC5" s="268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</row>
    <row r="6" spans="1:120" s="82" customFormat="1" ht="80.099999999999994" customHeight="1" x14ac:dyDescent="0.2">
      <c r="A6" s="95">
        <v>1</v>
      </c>
      <c r="B6" s="9">
        <v>1</v>
      </c>
      <c r="C6" s="9" t="s">
        <v>3797</v>
      </c>
      <c r="D6" s="10" t="s">
        <v>6848</v>
      </c>
      <c r="E6" s="28" t="s">
        <v>6849</v>
      </c>
      <c r="F6" s="9" t="s">
        <v>6850</v>
      </c>
      <c r="G6" s="28" t="s">
        <v>6851</v>
      </c>
      <c r="H6" s="9" t="s">
        <v>739</v>
      </c>
      <c r="I6" s="9" t="s">
        <v>6852</v>
      </c>
      <c r="J6" s="9">
        <v>3337877453</v>
      </c>
      <c r="K6" s="9" t="s">
        <v>6850</v>
      </c>
      <c r="L6" s="95" t="s">
        <v>6872</v>
      </c>
      <c r="M6" s="95">
        <v>6718401</v>
      </c>
      <c r="N6" s="9">
        <v>17</v>
      </c>
      <c r="O6" s="9">
        <v>1157805</v>
      </c>
      <c r="P6" s="9" t="s">
        <v>6808</v>
      </c>
      <c r="Q6" s="9" t="s">
        <v>1462</v>
      </c>
      <c r="R6" s="9" t="s">
        <v>6854</v>
      </c>
      <c r="S6" s="9">
        <v>1157805</v>
      </c>
      <c r="T6" s="9" t="s">
        <v>3146</v>
      </c>
      <c r="U6" s="9">
        <v>868354</v>
      </c>
      <c r="V6" s="105" t="s">
        <v>107</v>
      </c>
      <c r="W6" s="9" t="s">
        <v>1471</v>
      </c>
    </row>
    <row r="7" spans="1:120" ht="80.099999999999994" customHeight="1" x14ac:dyDescent="0.25">
      <c r="A7" s="95">
        <f t="shared" ref="A7:A13" si="0">A6+1</f>
        <v>2</v>
      </c>
      <c r="B7" s="95">
        <v>1</v>
      </c>
      <c r="C7" s="95" t="s">
        <v>216</v>
      </c>
      <c r="D7" s="71" t="s">
        <v>6859</v>
      </c>
      <c r="E7" s="95" t="s">
        <v>280</v>
      </c>
      <c r="F7" s="95" t="s">
        <v>6873</v>
      </c>
      <c r="G7" s="95" t="s">
        <v>6874</v>
      </c>
      <c r="H7" s="95" t="s">
        <v>2455</v>
      </c>
      <c r="I7" s="95" t="s">
        <v>6875</v>
      </c>
      <c r="J7" s="283" t="s">
        <v>6876</v>
      </c>
      <c r="K7" s="95" t="s">
        <v>6877</v>
      </c>
      <c r="L7" s="95">
        <v>30.146409999999999</v>
      </c>
      <c r="M7" s="95">
        <v>67.068510000000003</v>
      </c>
      <c r="N7" s="86">
        <v>12</v>
      </c>
      <c r="O7" s="14">
        <v>1157805</v>
      </c>
      <c r="P7" s="35" t="s">
        <v>1470</v>
      </c>
      <c r="Q7" s="96">
        <v>44207</v>
      </c>
      <c r="R7" s="95" t="s">
        <v>6856</v>
      </c>
      <c r="S7" s="14">
        <v>1157805</v>
      </c>
      <c r="T7" s="95" t="s">
        <v>6858</v>
      </c>
      <c r="U7" s="14">
        <v>1157805</v>
      </c>
      <c r="V7" s="71" t="s">
        <v>2311</v>
      </c>
      <c r="W7" s="9" t="s">
        <v>4857</v>
      </c>
    </row>
    <row r="8" spans="1:120" ht="80.099999999999994" customHeight="1" x14ac:dyDescent="0.25">
      <c r="A8" s="95">
        <f t="shared" si="0"/>
        <v>3</v>
      </c>
      <c r="B8" s="95">
        <v>2</v>
      </c>
      <c r="C8" s="95" t="s">
        <v>216</v>
      </c>
      <c r="D8" s="71" t="s">
        <v>6859</v>
      </c>
      <c r="E8" s="95" t="s">
        <v>280</v>
      </c>
      <c r="F8" s="95" t="s">
        <v>6874</v>
      </c>
      <c r="G8" s="95" t="s">
        <v>6874</v>
      </c>
      <c r="H8" s="95" t="s">
        <v>6879</v>
      </c>
      <c r="I8" s="95" t="s">
        <v>6880</v>
      </c>
      <c r="J8" s="283" t="s">
        <v>6881</v>
      </c>
      <c r="K8" s="95" t="s">
        <v>6874</v>
      </c>
      <c r="L8" s="95">
        <v>30.163229999999999</v>
      </c>
      <c r="M8" s="95">
        <v>67.103849999999994</v>
      </c>
      <c r="N8" s="86">
        <v>16</v>
      </c>
      <c r="O8" s="14">
        <v>1157805</v>
      </c>
      <c r="P8" s="35" t="s">
        <v>1470</v>
      </c>
      <c r="Q8" s="96">
        <v>44207</v>
      </c>
      <c r="R8" s="95" t="s">
        <v>6871</v>
      </c>
      <c r="S8" s="14">
        <v>1157805</v>
      </c>
      <c r="T8" s="95" t="s">
        <v>6858</v>
      </c>
      <c r="U8" s="14">
        <v>1157805</v>
      </c>
      <c r="V8" s="71" t="s">
        <v>2311</v>
      </c>
      <c r="W8" s="9" t="s">
        <v>4857</v>
      </c>
    </row>
    <row r="9" spans="1:120" ht="80.099999999999994" customHeight="1" x14ac:dyDescent="0.25">
      <c r="A9" s="86">
        <f t="shared" si="0"/>
        <v>4</v>
      </c>
      <c r="B9" s="95">
        <v>3</v>
      </c>
      <c r="C9" s="95" t="s">
        <v>216</v>
      </c>
      <c r="D9" s="71" t="s">
        <v>6859</v>
      </c>
      <c r="E9" s="95" t="s">
        <v>280</v>
      </c>
      <c r="F9" s="95" t="s">
        <v>6874</v>
      </c>
      <c r="G9" s="95" t="s">
        <v>6874</v>
      </c>
      <c r="H9" s="95" t="s">
        <v>6882</v>
      </c>
      <c r="I9" s="95" t="s">
        <v>6883</v>
      </c>
      <c r="J9" s="283" t="s">
        <v>6884</v>
      </c>
      <c r="K9" s="95" t="s">
        <v>6874</v>
      </c>
      <c r="L9" s="95">
        <v>30.142320000000002</v>
      </c>
      <c r="M9" s="95">
        <v>67.066670000000002</v>
      </c>
      <c r="N9" s="86">
        <v>13</v>
      </c>
      <c r="O9" s="14">
        <v>1157805</v>
      </c>
      <c r="P9" s="35" t="s">
        <v>1470</v>
      </c>
      <c r="Q9" s="96">
        <v>44207</v>
      </c>
      <c r="R9" s="95" t="s">
        <v>6865</v>
      </c>
      <c r="S9" s="14">
        <v>1157805</v>
      </c>
      <c r="T9" s="95" t="s">
        <v>6858</v>
      </c>
      <c r="U9" s="14">
        <v>1157805</v>
      </c>
      <c r="V9" s="71" t="s">
        <v>2311</v>
      </c>
      <c r="W9" s="9" t="s">
        <v>4857</v>
      </c>
    </row>
    <row r="10" spans="1:120" ht="80.099999999999994" customHeight="1" x14ac:dyDescent="0.25">
      <c r="A10" s="86">
        <f t="shared" si="0"/>
        <v>5</v>
      </c>
      <c r="B10" s="95">
        <v>4</v>
      </c>
      <c r="C10" s="95" t="s">
        <v>216</v>
      </c>
      <c r="D10" s="71" t="s">
        <v>6859</v>
      </c>
      <c r="E10" s="95" t="s">
        <v>280</v>
      </c>
      <c r="F10" s="95" t="s">
        <v>6886</v>
      </c>
      <c r="G10" s="95" t="s">
        <v>6874</v>
      </c>
      <c r="H10" s="95" t="s">
        <v>5555</v>
      </c>
      <c r="I10" s="95" t="s">
        <v>6852</v>
      </c>
      <c r="J10" s="283" t="s">
        <v>6887</v>
      </c>
      <c r="K10" s="95" t="s">
        <v>6886</v>
      </c>
      <c r="L10" s="95">
        <v>30.164850000000001</v>
      </c>
      <c r="M10" s="95">
        <v>67.111630000000005</v>
      </c>
      <c r="N10" s="86">
        <v>12</v>
      </c>
      <c r="O10" s="14">
        <v>1157805</v>
      </c>
      <c r="P10" s="35" t="s">
        <v>1470</v>
      </c>
      <c r="Q10" s="96">
        <v>44207</v>
      </c>
      <c r="R10" s="95" t="s">
        <v>6871</v>
      </c>
      <c r="S10" s="14">
        <v>1157805</v>
      </c>
      <c r="T10" s="95" t="s">
        <v>6858</v>
      </c>
      <c r="U10" s="14">
        <v>1157805</v>
      </c>
      <c r="V10" s="71" t="s">
        <v>2311</v>
      </c>
      <c r="W10" s="9" t="s">
        <v>4857</v>
      </c>
    </row>
    <row r="11" spans="1:120" ht="80.099999999999994" customHeight="1" x14ac:dyDescent="0.25">
      <c r="A11" s="86">
        <f t="shared" si="0"/>
        <v>6</v>
      </c>
      <c r="B11" s="95">
        <v>5</v>
      </c>
      <c r="C11" s="95" t="s">
        <v>216</v>
      </c>
      <c r="D11" s="71" t="s">
        <v>6859</v>
      </c>
      <c r="E11" s="95" t="s">
        <v>280</v>
      </c>
      <c r="F11" s="95" t="s">
        <v>6874</v>
      </c>
      <c r="G11" s="95" t="s">
        <v>6874</v>
      </c>
      <c r="H11" s="95" t="s">
        <v>6763</v>
      </c>
      <c r="I11" s="95" t="s">
        <v>6889</v>
      </c>
      <c r="J11" s="283" t="s">
        <v>6890</v>
      </c>
      <c r="K11" s="95" t="s">
        <v>6874</v>
      </c>
      <c r="L11" s="86">
        <v>30.66254</v>
      </c>
      <c r="M11" s="86">
        <v>67.254679999999993</v>
      </c>
      <c r="N11" s="86">
        <v>15</v>
      </c>
      <c r="O11" s="14">
        <v>1157805</v>
      </c>
      <c r="P11" s="35" t="s">
        <v>1470</v>
      </c>
      <c r="Q11" s="96">
        <v>44207</v>
      </c>
      <c r="R11" s="95" t="s">
        <v>6871</v>
      </c>
      <c r="S11" s="14">
        <v>1157805</v>
      </c>
      <c r="T11" s="95" t="s">
        <v>6858</v>
      </c>
      <c r="U11" s="14">
        <v>1157805</v>
      </c>
      <c r="V11" s="71" t="s">
        <v>2311</v>
      </c>
      <c r="W11" s="9" t="s">
        <v>4857</v>
      </c>
    </row>
    <row r="12" spans="1:120" ht="80.099999999999994" customHeight="1" x14ac:dyDescent="0.25">
      <c r="A12" s="86">
        <f t="shared" si="0"/>
        <v>7</v>
      </c>
      <c r="B12" s="86">
        <v>1</v>
      </c>
      <c r="C12" s="14" t="s">
        <v>103</v>
      </c>
      <c r="D12" s="5" t="s">
        <v>110</v>
      </c>
      <c r="E12" s="14" t="s">
        <v>111</v>
      </c>
      <c r="F12" s="9" t="s">
        <v>1460</v>
      </c>
      <c r="G12" s="14" t="s">
        <v>1461</v>
      </c>
      <c r="H12" s="28" t="s">
        <v>182</v>
      </c>
      <c r="I12" s="9" t="s">
        <v>183</v>
      </c>
      <c r="J12" s="28">
        <v>3428366626</v>
      </c>
      <c r="K12" s="9" t="s">
        <v>1460</v>
      </c>
      <c r="L12" s="9">
        <v>29.383299999999998</v>
      </c>
      <c r="M12" s="9">
        <v>64.739911000000006</v>
      </c>
      <c r="N12" s="9">
        <v>20</v>
      </c>
      <c r="O12" s="28">
        <v>1157806</v>
      </c>
      <c r="P12" s="6" t="s">
        <v>1462</v>
      </c>
      <c r="Q12" s="11" t="s">
        <v>1464</v>
      </c>
      <c r="R12" s="11">
        <v>44229</v>
      </c>
      <c r="S12" s="28">
        <v>1147806</v>
      </c>
      <c r="T12" s="34" t="s">
        <v>218</v>
      </c>
      <c r="U12" s="9">
        <v>868354.35</v>
      </c>
      <c r="V12" s="284" t="s">
        <v>1465</v>
      </c>
      <c r="W12" s="28" t="s">
        <v>1466</v>
      </c>
    </row>
    <row r="13" spans="1:120" ht="80.099999999999994" customHeight="1" x14ac:dyDescent="0.25">
      <c r="A13" s="28">
        <f t="shared" si="0"/>
        <v>8</v>
      </c>
      <c r="B13" s="9">
        <v>1</v>
      </c>
      <c r="C13" s="9" t="s">
        <v>216</v>
      </c>
      <c r="D13" s="10" t="s">
        <v>110</v>
      </c>
      <c r="E13" s="9" t="s">
        <v>111</v>
      </c>
      <c r="F13" s="9" t="s">
        <v>2350</v>
      </c>
      <c r="G13" s="9" t="s">
        <v>2353</v>
      </c>
      <c r="H13" s="9" t="s">
        <v>2344</v>
      </c>
      <c r="I13" s="9" t="s">
        <v>170</v>
      </c>
      <c r="J13" s="9" t="s">
        <v>1467</v>
      </c>
      <c r="K13" s="9" t="s">
        <v>2376</v>
      </c>
      <c r="L13" s="9">
        <v>29.901608599999999</v>
      </c>
      <c r="M13" s="9">
        <v>64.390539700000005</v>
      </c>
      <c r="N13" s="28">
        <v>25</v>
      </c>
      <c r="O13" s="9">
        <v>1157805</v>
      </c>
      <c r="P13" s="9" t="s">
        <v>1468</v>
      </c>
      <c r="Q13" s="9" t="s">
        <v>1469</v>
      </c>
      <c r="R13" s="11" t="s">
        <v>1470</v>
      </c>
      <c r="S13" s="9">
        <v>1147805</v>
      </c>
      <c r="T13" s="11">
        <v>44775</v>
      </c>
      <c r="U13" s="9">
        <v>868354</v>
      </c>
      <c r="V13" s="13" t="s">
        <v>239</v>
      </c>
      <c r="W13" s="9" t="s">
        <v>1471</v>
      </c>
    </row>
    <row r="14" spans="1:120" ht="80.099999999999994" customHeight="1" x14ac:dyDescent="0.25">
      <c r="A14" s="28">
        <f t="shared" ref="A14:B21" si="1">A13+1</f>
        <v>9</v>
      </c>
      <c r="B14" s="9">
        <f t="shared" si="1"/>
        <v>2</v>
      </c>
      <c r="C14" s="9" t="s">
        <v>216</v>
      </c>
      <c r="D14" s="10" t="s">
        <v>110</v>
      </c>
      <c r="E14" s="9" t="s">
        <v>111</v>
      </c>
      <c r="F14" s="9" t="s">
        <v>2351</v>
      </c>
      <c r="G14" s="9" t="s">
        <v>151</v>
      </c>
      <c r="H14" s="9" t="s">
        <v>2345</v>
      </c>
      <c r="I14" s="9" t="s">
        <v>152</v>
      </c>
      <c r="J14" s="9" t="s">
        <v>1472</v>
      </c>
      <c r="K14" s="9" t="s">
        <v>2351</v>
      </c>
      <c r="L14" s="9">
        <v>28.929580000000001</v>
      </c>
      <c r="M14" s="9">
        <v>64.229709999999997</v>
      </c>
      <c r="N14" s="28">
        <v>21</v>
      </c>
      <c r="O14" s="9">
        <v>1157805</v>
      </c>
      <c r="P14" s="9" t="s">
        <v>1468</v>
      </c>
      <c r="Q14" s="9" t="s">
        <v>1469</v>
      </c>
      <c r="R14" s="11" t="s">
        <v>1470</v>
      </c>
      <c r="S14" s="9">
        <v>1147805</v>
      </c>
      <c r="T14" s="11">
        <v>44775</v>
      </c>
      <c r="U14" s="9">
        <v>868354</v>
      </c>
      <c r="V14" s="13" t="s">
        <v>239</v>
      </c>
      <c r="W14" s="9" t="s">
        <v>1471</v>
      </c>
    </row>
    <row r="15" spans="1:120" ht="80.099999999999994" customHeight="1" x14ac:dyDescent="0.25">
      <c r="A15" s="28">
        <f t="shared" si="1"/>
        <v>10</v>
      </c>
      <c r="B15" s="9">
        <f t="shared" si="1"/>
        <v>3</v>
      </c>
      <c r="C15" s="9" t="s">
        <v>216</v>
      </c>
      <c r="D15" s="10" t="s">
        <v>110</v>
      </c>
      <c r="E15" s="9" t="s">
        <v>111</v>
      </c>
      <c r="F15" s="9" t="s">
        <v>2352</v>
      </c>
      <c r="G15" s="9" t="s">
        <v>151</v>
      </c>
      <c r="H15" s="9" t="s">
        <v>146</v>
      </c>
      <c r="I15" s="9" t="s">
        <v>147</v>
      </c>
      <c r="J15" s="9" t="s">
        <v>1473</v>
      </c>
      <c r="K15" s="9" t="s">
        <v>2352</v>
      </c>
      <c r="L15" s="9">
        <v>29.020569999999999</v>
      </c>
      <c r="M15" s="9">
        <v>64.358369999999994</v>
      </c>
      <c r="N15" s="14">
        <v>20</v>
      </c>
      <c r="O15" s="9">
        <v>1157805</v>
      </c>
      <c r="P15" s="9" t="s">
        <v>1468</v>
      </c>
      <c r="Q15" s="9" t="s">
        <v>1469</v>
      </c>
      <c r="R15" s="11" t="s">
        <v>1470</v>
      </c>
      <c r="S15" s="9">
        <v>1147805</v>
      </c>
      <c r="T15" s="11">
        <v>44775</v>
      </c>
      <c r="U15" s="9">
        <v>868354</v>
      </c>
      <c r="V15" s="13" t="s">
        <v>239</v>
      </c>
      <c r="W15" s="9" t="s">
        <v>1471</v>
      </c>
    </row>
    <row r="16" spans="1:120" ht="80.099999999999994" customHeight="1" x14ac:dyDescent="0.25">
      <c r="A16" s="28">
        <f t="shared" si="1"/>
        <v>11</v>
      </c>
      <c r="B16" s="9">
        <f t="shared" si="1"/>
        <v>4</v>
      </c>
      <c r="C16" s="9" t="s">
        <v>216</v>
      </c>
      <c r="D16" s="10" t="s">
        <v>110</v>
      </c>
      <c r="E16" s="9" t="s">
        <v>111</v>
      </c>
      <c r="F16" s="9" t="s">
        <v>1474</v>
      </c>
      <c r="G16" s="9" t="s">
        <v>110</v>
      </c>
      <c r="H16" s="9" t="s">
        <v>2346</v>
      </c>
      <c r="I16" s="9" t="s">
        <v>172</v>
      </c>
      <c r="J16" s="9" t="s">
        <v>1475</v>
      </c>
      <c r="K16" s="9" t="s">
        <v>1474</v>
      </c>
      <c r="L16" s="9">
        <v>29.020792</v>
      </c>
      <c r="M16" s="9">
        <v>63.592472999999998</v>
      </c>
      <c r="N16" s="14">
        <v>25</v>
      </c>
      <c r="O16" s="9">
        <v>1157805</v>
      </c>
      <c r="P16" s="9" t="s">
        <v>1468</v>
      </c>
      <c r="Q16" s="9" t="s">
        <v>1469</v>
      </c>
      <c r="R16" s="11" t="s">
        <v>1470</v>
      </c>
      <c r="S16" s="9">
        <v>1147805</v>
      </c>
      <c r="T16" s="11">
        <v>44775</v>
      </c>
      <c r="U16" s="9">
        <v>868354</v>
      </c>
      <c r="V16" s="13" t="s">
        <v>239</v>
      </c>
      <c r="W16" s="9" t="s">
        <v>1471</v>
      </c>
    </row>
    <row r="17" spans="1:23" ht="80.099999999999994" customHeight="1" x14ac:dyDescent="0.25">
      <c r="A17" s="28">
        <f t="shared" si="1"/>
        <v>12</v>
      </c>
      <c r="B17" s="9">
        <f t="shared" si="1"/>
        <v>5</v>
      </c>
      <c r="C17" s="9" t="s">
        <v>216</v>
      </c>
      <c r="D17" s="10" t="s">
        <v>110</v>
      </c>
      <c r="E17" s="9" t="s">
        <v>111</v>
      </c>
      <c r="F17" s="9" t="s">
        <v>2353</v>
      </c>
      <c r="G17" s="9" t="s">
        <v>2353</v>
      </c>
      <c r="H17" s="9" t="s">
        <v>1505</v>
      </c>
      <c r="I17" s="9" t="s">
        <v>169</v>
      </c>
      <c r="J17" s="9" t="s">
        <v>1475</v>
      </c>
      <c r="K17" s="9" t="s">
        <v>2353</v>
      </c>
      <c r="L17" s="9">
        <v>28.896409999999999</v>
      </c>
      <c r="M17" s="9">
        <v>64.945571999999999</v>
      </c>
      <c r="N17" s="14">
        <v>28</v>
      </c>
      <c r="O17" s="9">
        <v>1157805</v>
      </c>
      <c r="P17" s="9" t="s">
        <v>1468</v>
      </c>
      <c r="Q17" s="9" t="s">
        <v>1469</v>
      </c>
      <c r="R17" s="11" t="s">
        <v>1470</v>
      </c>
      <c r="S17" s="9">
        <v>1147805</v>
      </c>
      <c r="T17" s="11">
        <v>44775</v>
      </c>
      <c r="U17" s="9">
        <v>868354</v>
      </c>
      <c r="V17" s="13" t="s">
        <v>239</v>
      </c>
      <c r="W17" s="9" t="s">
        <v>1471</v>
      </c>
    </row>
    <row r="18" spans="1:23" ht="80.099999999999994" customHeight="1" x14ac:dyDescent="0.25">
      <c r="A18" s="28">
        <f t="shared" si="1"/>
        <v>13</v>
      </c>
      <c r="B18" s="9">
        <f t="shared" si="1"/>
        <v>6</v>
      </c>
      <c r="C18" s="9" t="s">
        <v>216</v>
      </c>
      <c r="D18" s="10" t="s">
        <v>110</v>
      </c>
      <c r="E18" s="9" t="s">
        <v>111</v>
      </c>
      <c r="F18" s="9" t="s">
        <v>2354</v>
      </c>
      <c r="G18" s="9" t="s">
        <v>151</v>
      </c>
      <c r="H18" s="9" t="s">
        <v>2347</v>
      </c>
      <c r="I18" s="9" t="s">
        <v>166</v>
      </c>
      <c r="J18" s="9" t="s">
        <v>1476</v>
      </c>
      <c r="K18" s="9" t="s">
        <v>2354</v>
      </c>
      <c r="L18" s="9">
        <v>29.030583</v>
      </c>
      <c r="M18" s="9">
        <v>64.359386999999998</v>
      </c>
      <c r="N18" s="14">
        <v>26</v>
      </c>
      <c r="O18" s="9">
        <v>1157805</v>
      </c>
      <c r="P18" s="9" t="s">
        <v>1468</v>
      </c>
      <c r="Q18" s="9" t="s">
        <v>1469</v>
      </c>
      <c r="R18" s="11" t="s">
        <v>1470</v>
      </c>
      <c r="S18" s="9">
        <v>1147805</v>
      </c>
      <c r="T18" s="11">
        <v>44775</v>
      </c>
      <c r="U18" s="9">
        <v>868354</v>
      </c>
      <c r="V18" s="13" t="s">
        <v>239</v>
      </c>
      <c r="W18" s="9" t="s">
        <v>1471</v>
      </c>
    </row>
    <row r="19" spans="1:23" ht="80.099999999999994" customHeight="1" x14ac:dyDescent="0.25">
      <c r="A19" s="28">
        <f t="shared" si="1"/>
        <v>14</v>
      </c>
      <c r="B19" s="9">
        <f t="shared" si="1"/>
        <v>7</v>
      </c>
      <c r="C19" s="9" t="s">
        <v>216</v>
      </c>
      <c r="D19" s="10" t="s">
        <v>110</v>
      </c>
      <c r="E19" s="9" t="s">
        <v>111</v>
      </c>
      <c r="F19" s="9" t="s">
        <v>148</v>
      </c>
      <c r="G19" s="9" t="s">
        <v>2353</v>
      </c>
      <c r="H19" s="9" t="s">
        <v>164</v>
      </c>
      <c r="I19" s="9" t="s">
        <v>165</v>
      </c>
      <c r="J19" s="9" t="s">
        <v>1477</v>
      </c>
      <c r="K19" s="9" t="s">
        <v>148</v>
      </c>
      <c r="L19" s="9">
        <v>29.951533000000001</v>
      </c>
      <c r="M19" s="9">
        <v>65.043002000000001</v>
      </c>
      <c r="N19" s="14">
        <v>29</v>
      </c>
      <c r="O19" s="9">
        <v>1157805</v>
      </c>
      <c r="P19" s="9" t="s">
        <v>1468</v>
      </c>
      <c r="Q19" s="9" t="s">
        <v>1469</v>
      </c>
      <c r="R19" s="11" t="s">
        <v>1470</v>
      </c>
      <c r="S19" s="9">
        <v>1147805</v>
      </c>
      <c r="T19" s="11">
        <v>44775</v>
      </c>
      <c r="U19" s="9">
        <v>868354</v>
      </c>
      <c r="V19" s="13" t="s">
        <v>239</v>
      </c>
      <c r="W19" s="9" t="s">
        <v>1471</v>
      </c>
    </row>
    <row r="20" spans="1:23" ht="80.099999999999994" customHeight="1" x14ac:dyDescent="0.25">
      <c r="A20" s="28">
        <f t="shared" si="1"/>
        <v>15</v>
      </c>
      <c r="B20" s="9">
        <f t="shared" si="1"/>
        <v>8</v>
      </c>
      <c r="C20" s="9" t="s">
        <v>216</v>
      </c>
      <c r="D20" s="10" t="s">
        <v>110</v>
      </c>
      <c r="E20" s="9" t="s">
        <v>111</v>
      </c>
      <c r="F20" s="9" t="s">
        <v>1474</v>
      </c>
      <c r="G20" s="9" t="s">
        <v>110</v>
      </c>
      <c r="H20" s="9" t="s">
        <v>2348</v>
      </c>
      <c r="I20" s="9" t="s">
        <v>156</v>
      </c>
      <c r="J20" s="9" t="s">
        <v>1478</v>
      </c>
      <c r="K20" s="9" t="s">
        <v>1474</v>
      </c>
      <c r="L20" s="9">
        <v>29.021782000000002</v>
      </c>
      <c r="M20" s="9">
        <v>63.592592000000003</v>
      </c>
      <c r="N20" s="14">
        <v>25</v>
      </c>
      <c r="O20" s="9">
        <v>1157805</v>
      </c>
      <c r="P20" s="9" t="s">
        <v>1468</v>
      </c>
      <c r="Q20" s="9" t="s">
        <v>1469</v>
      </c>
      <c r="R20" s="11" t="s">
        <v>1470</v>
      </c>
      <c r="S20" s="9">
        <v>1147805</v>
      </c>
      <c r="T20" s="11">
        <v>44775</v>
      </c>
      <c r="U20" s="9">
        <v>868354</v>
      </c>
      <c r="V20" s="13" t="s">
        <v>239</v>
      </c>
      <c r="W20" s="9" t="s">
        <v>1471</v>
      </c>
    </row>
    <row r="21" spans="1:23" ht="80.099999999999994" customHeight="1" x14ac:dyDescent="0.25">
      <c r="A21" s="28">
        <f t="shared" si="1"/>
        <v>16</v>
      </c>
      <c r="B21" s="9">
        <f t="shared" si="1"/>
        <v>9</v>
      </c>
      <c r="C21" s="9" t="s">
        <v>216</v>
      </c>
      <c r="D21" s="10" t="s">
        <v>110</v>
      </c>
      <c r="E21" s="9" t="s">
        <v>111</v>
      </c>
      <c r="F21" s="9" t="s">
        <v>1474</v>
      </c>
      <c r="G21" s="9" t="s">
        <v>110</v>
      </c>
      <c r="H21" s="9" t="s">
        <v>2349</v>
      </c>
      <c r="I21" s="9" t="s">
        <v>1479</v>
      </c>
      <c r="J21" s="9" t="s">
        <v>1480</v>
      </c>
      <c r="K21" s="9" t="s">
        <v>1474</v>
      </c>
      <c r="L21" s="9">
        <v>29.031882</v>
      </c>
      <c r="M21" s="9">
        <v>63.591673</v>
      </c>
      <c r="N21" s="9">
        <v>23</v>
      </c>
      <c r="O21" s="9">
        <v>1157805</v>
      </c>
      <c r="P21" s="9" t="s">
        <v>1468</v>
      </c>
      <c r="Q21" s="9" t="s">
        <v>1469</v>
      </c>
      <c r="R21" s="11" t="s">
        <v>1470</v>
      </c>
      <c r="S21" s="9">
        <v>1147805</v>
      </c>
      <c r="T21" s="11">
        <v>44775</v>
      </c>
      <c r="U21" s="9">
        <v>868354</v>
      </c>
      <c r="V21" s="13" t="s">
        <v>239</v>
      </c>
      <c r="W21" s="9" t="s">
        <v>1471</v>
      </c>
    </row>
    <row r="22" spans="1:23" ht="80.099999999999994" customHeight="1" x14ac:dyDescent="0.25">
      <c r="A22" s="28">
        <f>A21+1</f>
        <v>17</v>
      </c>
      <c r="B22" s="9">
        <v>1</v>
      </c>
      <c r="C22" s="9" t="s">
        <v>1518</v>
      </c>
      <c r="D22" s="10" t="s">
        <v>110</v>
      </c>
      <c r="E22" s="164" t="s">
        <v>111</v>
      </c>
      <c r="F22" s="164" t="s">
        <v>6042</v>
      </c>
      <c r="G22" s="164" t="s">
        <v>6042</v>
      </c>
      <c r="H22" s="164" t="s">
        <v>6043</v>
      </c>
      <c r="I22" s="164" t="s">
        <v>156</v>
      </c>
      <c r="J22" s="165" t="s">
        <v>6044</v>
      </c>
      <c r="K22" s="164" t="s">
        <v>6042</v>
      </c>
      <c r="L22" s="164" t="s">
        <v>6045</v>
      </c>
      <c r="M22" s="164" t="s">
        <v>6046</v>
      </c>
      <c r="N22" s="9">
        <v>25</v>
      </c>
      <c r="O22" s="28">
        <v>1157805</v>
      </c>
      <c r="P22" s="9" t="s">
        <v>6047</v>
      </c>
      <c r="Q22" s="35">
        <v>44968</v>
      </c>
      <c r="R22" s="9" t="s">
        <v>6047</v>
      </c>
      <c r="S22" s="28">
        <v>1157805</v>
      </c>
      <c r="T22" s="28" t="s">
        <v>2773</v>
      </c>
      <c r="U22" s="28">
        <v>868354</v>
      </c>
      <c r="V22" s="10" t="s">
        <v>107</v>
      </c>
      <c r="W22" s="9" t="s">
        <v>4857</v>
      </c>
    </row>
    <row r="23" spans="1:23" ht="80.099999999999994" customHeight="1" x14ac:dyDescent="0.25">
      <c r="A23" s="28">
        <f t="shared" ref="A23:A34" si="2">A22+1</f>
        <v>18</v>
      </c>
      <c r="B23" s="9">
        <v>2</v>
      </c>
      <c r="C23" s="9" t="s">
        <v>1518</v>
      </c>
      <c r="D23" s="10" t="s">
        <v>110</v>
      </c>
      <c r="E23" s="164" t="s">
        <v>111</v>
      </c>
      <c r="F23" s="164" t="s">
        <v>6042</v>
      </c>
      <c r="G23" s="164" t="s">
        <v>6042</v>
      </c>
      <c r="H23" s="164" t="s">
        <v>6048</v>
      </c>
      <c r="I23" s="164" t="s">
        <v>6049</v>
      </c>
      <c r="J23" s="165" t="s">
        <v>6050</v>
      </c>
      <c r="K23" s="164" t="s">
        <v>6042</v>
      </c>
      <c r="L23" s="164" t="s">
        <v>6051</v>
      </c>
      <c r="M23" s="164" t="s">
        <v>6052</v>
      </c>
      <c r="N23" s="9">
        <v>21</v>
      </c>
      <c r="O23" s="28">
        <v>1157805</v>
      </c>
      <c r="P23" s="9" t="s">
        <v>6047</v>
      </c>
      <c r="Q23" s="35">
        <v>44968</v>
      </c>
      <c r="R23" s="9" t="s">
        <v>6047</v>
      </c>
      <c r="S23" s="28">
        <v>1157805</v>
      </c>
      <c r="T23" s="28" t="s">
        <v>2773</v>
      </c>
      <c r="U23" s="28">
        <v>868354</v>
      </c>
      <c r="V23" s="10" t="s">
        <v>107</v>
      </c>
      <c r="W23" s="9" t="s">
        <v>4857</v>
      </c>
    </row>
    <row r="24" spans="1:23" ht="80.099999999999994" customHeight="1" x14ac:dyDescent="0.25">
      <c r="A24" s="28">
        <f t="shared" si="2"/>
        <v>19</v>
      </c>
      <c r="B24" s="9">
        <v>3</v>
      </c>
      <c r="C24" s="9" t="s">
        <v>1518</v>
      </c>
      <c r="D24" s="10" t="s">
        <v>110</v>
      </c>
      <c r="E24" s="164" t="s">
        <v>111</v>
      </c>
      <c r="F24" s="164" t="s">
        <v>6042</v>
      </c>
      <c r="G24" s="164" t="s">
        <v>6042</v>
      </c>
      <c r="H24" s="164" t="s">
        <v>1083</v>
      </c>
      <c r="I24" s="164" t="s">
        <v>6053</v>
      </c>
      <c r="J24" s="165" t="s">
        <v>6054</v>
      </c>
      <c r="K24" s="164" t="s">
        <v>6042</v>
      </c>
      <c r="L24" s="164" t="s">
        <v>6055</v>
      </c>
      <c r="M24" s="164" t="s">
        <v>6056</v>
      </c>
      <c r="N24" s="9">
        <v>20</v>
      </c>
      <c r="O24" s="28">
        <v>1157805</v>
      </c>
      <c r="P24" s="9" t="s">
        <v>6047</v>
      </c>
      <c r="Q24" s="35">
        <v>44968</v>
      </c>
      <c r="R24" s="9" t="s">
        <v>6047</v>
      </c>
      <c r="S24" s="28">
        <v>1157805</v>
      </c>
      <c r="T24" s="28" t="s">
        <v>2773</v>
      </c>
      <c r="U24" s="28">
        <v>868354</v>
      </c>
      <c r="V24" s="10" t="s">
        <v>107</v>
      </c>
      <c r="W24" s="9" t="s">
        <v>4857</v>
      </c>
    </row>
    <row r="25" spans="1:23" ht="80.099999999999994" customHeight="1" x14ac:dyDescent="0.25">
      <c r="A25" s="28">
        <f t="shared" si="2"/>
        <v>20</v>
      </c>
      <c r="B25" s="9">
        <v>4</v>
      </c>
      <c r="C25" s="9" t="s">
        <v>1518</v>
      </c>
      <c r="D25" s="10" t="s">
        <v>110</v>
      </c>
      <c r="E25" s="164" t="s">
        <v>111</v>
      </c>
      <c r="F25" s="164" t="s">
        <v>6042</v>
      </c>
      <c r="G25" s="164" t="s">
        <v>6042</v>
      </c>
      <c r="H25" s="164" t="s">
        <v>6057</v>
      </c>
      <c r="I25" s="164" t="s">
        <v>6058</v>
      </c>
      <c r="J25" s="165" t="s">
        <v>6044</v>
      </c>
      <c r="K25" s="164" t="s">
        <v>6042</v>
      </c>
      <c r="L25" s="164" t="s">
        <v>6059</v>
      </c>
      <c r="M25" s="164" t="s">
        <v>6060</v>
      </c>
      <c r="N25" s="9">
        <v>22</v>
      </c>
      <c r="O25" s="28">
        <v>1157805</v>
      </c>
      <c r="P25" s="9" t="s">
        <v>6047</v>
      </c>
      <c r="Q25" s="35">
        <v>44968</v>
      </c>
      <c r="R25" s="9" t="s">
        <v>6047</v>
      </c>
      <c r="S25" s="28">
        <v>1157805</v>
      </c>
      <c r="T25" s="28" t="s">
        <v>2773</v>
      </c>
      <c r="U25" s="28">
        <v>868354</v>
      </c>
      <c r="V25" s="10" t="s">
        <v>107</v>
      </c>
      <c r="W25" s="9" t="s">
        <v>4857</v>
      </c>
    </row>
    <row r="26" spans="1:23" ht="80.099999999999994" customHeight="1" x14ac:dyDescent="0.25">
      <c r="A26" s="28">
        <f t="shared" si="2"/>
        <v>21</v>
      </c>
      <c r="B26" s="9">
        <v>5</v>
      </c>
      <c r="C26" s="9" t="s">
        <v>1518</v>
      </c>
      <c r="D26" s="10" t="s">
        <v>110</v>
      </c>
      <c r="E26" s="164" t="s">
        <v>111</v>
      </c>
      <c r="F26" s="164" t="s">
        <v>2378</v>
      </c>
      <c r="G26" s="164" t="s">
        <v>6061</v>
      </c>
      <c r="H26" s="164" t="s">
        <v>6062</v>
      </c>
      <c r="I26" s="164" t="s">
        <v>6063</v>
      </c>
      <c r="J26" s="165" t="s">
        <v>6064</v>
      </c>
      <c r="K26" s="164" t="s">
        <v>2378</v>
      </c>
      <c r="L26" s="164" t="s">
        <v>6065</v>
      </c>
      <c r="M26" s="164" t="s">
        <v>6066</v>
      </c>
      <c r="N26" s="9">
        <v>15</v>
      </c>
      <c r="O26" s="28">
        <v>1157805</v>
      </c>
      <c r="P26" s="9" t="s">
        <v>6047</v>
      </c>
      <c r="Q26" s="35">
        <v>44968</v>
      </c>
      <c r="R26" s="9" t="s">
        <v>6047</v>
      </c>
      <c r="S26" s="28">
        <v>1157805</v>
      </c>
      <c r="T26" s="28" t="s">
        <v>2773</v>
      </c>
      <c r="U26" s="28">
        <v>868354</v>
      </c>
      <c r="V26" s="10" t="s">
        <v>107</v>
      </c>
      <c r="W26" s="9" t="s">
        <v>4857</v>
      </c>
    </row>
    <row r="27" spans="1:23" ht="80.099999999999994" customHeight="1" x14ac:dyDescent="0.25">
      <c r="A27" s="28">
        <f t="shared" si="2"/>
        <v>22</v>
      </c>
      <c r="B27" s="9">
        <v>6</v>
      </c>
      <c r="C27" s="9" t="s">
        <v>1518</v>
      </c>
      <c r="D27" s="10" t="s">
        <v>110</v>
      </c>
      <c r="E27" s="164" t="s">
        <v>111</v>
      </c>
      <c r="F27" s="164" t="s">
        <v>2378</v>
      </c>
      <c r="G27" s="164" t="s">
        <v>6061</v>
      </c>
      <c r="H27" s="164" t="s">
        <v>2883</v>
      </c>
      <c r="I27" s="164" t="s">
        <v>6067</v>
      </c>
      <c r="J27" s="165" t="s">
        <v>6068</v>
      </c>
      <c r="K27" s="164" t="s">
        <v>2378</v>
      </c>
      <c r="L27" s="164" t="s">
        <v>6069</v>
      </c>
      <c r="M27" s="164" t="s">
        <v>6070</v>
      </c>
      <c r="N27" s="9">
        <v>18</v>
      </c>
      <c r="O27" s="28">
        <v>1157805</v>
      </c>
      <c r="P27" s="9" t="s">
        <v>6047</v>
      </c>
      <c r="Q27" s="35">
        <v>44968</v>
      </c>
      <c r="R27" s="9" t="s">
        <v>6047</v>
      </c>
      <c r="S27" s="28">
        <v>1157805</v>
      </c>
      <c r="T27" s="28" t="s">
        <v>2773</v>
      </c>
      <c r="U27" s="28">
        <v>868354</v>
      </c>
      <c r="V27" s="10" t="s">
        <v>107</v>
      </c>
      <c r="W27" s="9" t="s">
        <v>4857</v>
      </c>
    </row>
    <row r="28" spans="1:23" ht="80.099999999999994" customHeight="1" x14ac:dyDescent="0.25">
      <c r="A28" s="28">
        <f t="shared" si="2"/>
        <v>23</v>
      </c>
      <c r="B28" s="9">
        <v>7</v>
      </c>
      <c r="C28" s="9" t="s">
        <v>1518</v>
      </c>
      <c r="D28" s="10" t="s">
        <v>110</v>
      </c>
      <c r="E28" s="164" t="s">
        <v>111</v>
      </c>
      <c r="F28" s="164" t="s">
        <v>123</v>
      </c>
      <c r="G28" s="164" t="s">
        <v>6071</v>
      </c>
      <c r="H28" s="164" t="s">
        <v>6072</v>
      </c>
      <c r="I28" s="164" t="s">
        <v>1809</v>
      </c>
      <c r="J28" s="165" t="s">
        <v>6073</v>
      </c>
      <c r="K28" s="164" t="s">
        <v>123</v>
      </c>
      <c r="L28" s="164" t="s">
        <v>6074</v>
      </c>
      <c r="M28" s="164" t="s">
        <v>6075</v>
      </c>
      <c r="N28" s="9">
        <v>23</v>
      </c>
      <c r="O28" s="28">
        <v>1157805</v>
      </c>
      <c r="P28" s="9" t="s">
        <v>6047</v>
      </c>
      <c r="Q28" s="35">
        <v>44968</v>
      </c>
      <c r="R28" s="9" t="s">
        <v>6047</v>
      </c>
      <c r="S28" s="28">
        <v>1157805</v>
      </c>
      <c r="T28" s="28" t="s">
        <v>2773</v>
      </c>
      <c r="U28" s="28">
        <v>868354</v>
      </c>
      <c r="V28" s="10" t="s">
        <v>107</v>
      </c>
      <c r="W28" s="9" t="s">
        <v>4857</v>
      </c>
    </row>
    <row r="29" spans="1:23" ht="80.099999999999994" customHeight="1" x14ac:dyDescent="0.25">
      <c r="A29" s="28">
        <f t="shared" si="2"/>
        <v>24</v>
      </c>
      <c r="B29" s="9">
        <v>8</v>
      </c>
      <c r="C29" s="9" t="s">
        <v>1518</v>
      </c>
      <c r="D29" s="10" t="s">
        <v>110</v>
      </c>
      <c r="E29" s="164" t="s">
        <v>111</v>
      </c>
      <c r="F29" s="164" t="s">
        <v>148</v>
      </c>
      <c r="G29" s="164" t="s">
        <v>6076</v>
      </c>
      <c r="H29" s="164" t="s">
        <v>6077</v>
      </c>
      <c r="I29" s="164" t="s">
        <v>6078</v>
      </c>
      <c r="J29" s="165" t="s">
        <v>6079</v>
      </c>
      <c r="K29" s="164" t="s">
        <v>148</v>
      </c>
      <c r="L29" s="164" t="s">
        <v>6080</v>
      </c>
      <c r="M29" s="164" t="s">
        <v>6081</v>
      </c>
      <c r="N29" s="9">
        <v>25</v>
      </c>
      <c r="O29" s="28">
        <v>1157805</v>
      </c>
      <c r="P29" s="9" t="s">
        <v>6047</v>
      </c>
      <c r="Q29" s="35">
        <v>44968</v>
      </c>
      <c r="R29" s="9" t="s">
        <v>6047</v>
      </c>
      <c r="S29" s="28">
        <v>1157805</v>
      </c>
      <c r="T29" s="28" t="s">
        <v>2773</v>
      </c>
      <c r="U29" s="28">
        <v>868354</v>
      </c>
      <c r="V29" s="10" t="s">
        <v>107</v>
      </c>
      <c r="W29" s="9" t="s">
        <v>4857</v>
      </c>
    </row>
    <row r="30" spans="1:23" ht="80.099999999999994" customHeight="1" x14ac:dyDescent="0.25">
      <c r="A30" s="28">
        <f t="shared" si="2"/>
        <v>25</v>
      </c>
      <c r="B30" s="9">
        <v>9</v>
      </c>
      <c r="C30" s="9" t="s">
        <v>1518</v>
      </c>
      <c r="D30" s="10" t="s">
        <v>110</v>
      </c>
      <c r="E30" s="164" t="s">
        <v>111</v>
      </c>
      <c r="F30" s="164" t="s">
        <v>2378</v>
      </c>
      <c r="G30" s="164" t="s">
        <v>6061</v>
      </c>
      <c r="H30" s="164" t="s">
        <v>6082</v>
      </c>
      <c r="I30" s="164" t="s">
        <v>6083</v>
      </c>
      <c r="J30" s="165" t="s">
        <v>6084</v>
      </c>
      <c r="K30" s="164" t="s">
        <v>2378</v>
      </c>
      <c r="L30" s="164" t="s">
        <v>6085</v>
      </c>
      <c r="M30" s="164" t="s">
        <v>6086</v>
      </c>
      <c r="N30" s="9">
        <v>19</v>
      </c>
      <c r="O30" s="28">
        <v>1157805</v>
      </c>
      <c r="P30" s="9" t="s">
        <v>6047</v>
      </c>
      <c r="Q30" s="35">
        <v>44968</v>
      </c>
      <c r="R30" s="9" t="s">
        <v>6047</v>
      </c>
      <c r="S30" s="28">
        <v>1157805</v>
      </c>
      <c r="T30" s="28" t="s">
        <v>2773</v>
      </c>
      <c r="U30" s="28">
        <v>868354</v>
      </c>
      <c r="V30" s="10" t="s">
        <v>107</v>
      </c>
      <c r="W30" s="9" t="s">
        <v>4857</v>
      </c>
    </row>
    <row r="31" spans="1:23" ht="80.099999999999994" customHeight="1" x14ac:dyDescent="0.25">
      <c r="A31" s="28">
        <f t="shared" si="2"/>
        <v>26</v>
      </c>
      <c r="B31" s="9">
        <v>10</v>
      </c>
      <c r="C31" s="9" t="s">
        <v>1518</v>
      </c>
      <c r="D31" s="10" t="s">
        <v>110</v>
      </c>
      <c r="E31" s="164" t="s">
        <v>111</v>
      </c>
      <c r="F31" s="164" t="s">
        <v>6087</v>
      </c>
      <c r="G31" s="164" t="s">
        <v>110</v>
      </c>
      <c r="H31" s="164" t="s">
        <v>6088</v>
      </c>
      <c r="I31" s="164" t="s">
        <v>6089</v>
      </c>
      <c r="J31" s="165" t="s">
        <v>6090</v>
      </c>
      <c r="K31" s="164" t="s">
        <v>6087</v>
      </c>
      <c r="L31" s="164" t="s">
        <v>6091</v>
      </c>
      <c r="M31" s="164" t="s">
        <v>6092</v>
      </c>
      <c r="N31" s="9">
        <v>21</v>
      </c>
      <c r="O31" s="28">
        <v>1157805</v>
      </c>
      <c r="P31" s="9" t="s">
        <v>6047</v>
      </c>
      <c r="Q31" s="35">
        <v>44968</v>
      </c>
      <c r="R31" s="9" t="s">
        <v>6047</v>
      </c>
      <c r="S31" s="28">
        <v>1157805</v>
      </c>
      <c r="T31" s="28" t="s">
        <v>2773</v>
      </c>
      <c r="U31" s="28">
        <v>868354</v>
      </c>
      <c r="V31" s="10" t="s">
        <v>107</v>
      </c>
      <c r="W31" s="9" t="s">
        <v>4857</v>
      </c>
    </row>
    <row r="32" spans="1:23" ht="80.099999999999994" customHeight="1" x14ac:dyDescent="0.25">
      <c r="A32" s="28">
        <f t="shared" si="2"/>
        <v>27</v>
      </c>
      <c r="B32" s="9">
        <v>11</v>
      </c>
      <c r="C32" s="9" t="s">
        <v>1518</v>
      </c>
      <c r="D32" s="10" t="s">
        <v>110</v>
      </c>
      <c r="E32" s="164" t="s">
        <v>111</v>
      </c>
      <c r="F32" s="164" t="s">
        <v>6093</v>
      </c>
      <c r="G32" s="164" t="s">
        <v>6094</v>
      </c>
      <c r="H32" s="164" t="s">
        <v>5597</v>
      </c>
      <c r="I32" s="164" t="s">
        <v>6095</v>
      </c>
      <c r="J32" s="165" t="s">
        <v>6096</v>
      </c>
      <c r="K32" s="164" t="s">
        <v>6093</v>
      </c>
      <c r="L32" s="164" t="s">
        <v>6097</v>
      </c>
      <c r="M32" s="164" t="s">
        <v>6098</v>
      </c>
      <c r="N32" s="9">
        <v>23</v>
      </c>
      <c r="O32" s="28">
        <v>1157805</v>
      </c>
      <c r="P32" s="9" t="s">
        <v>6047</v>
      </c>
      <c r="Q32" s="35">
        <v>44968</v>
      </c>
      <c r="R32" s="9" t="s">
        <v>6047</v>
      </c>
      <c r="S32" s="28">
        <v>1157805</v>
      </c>
      <c r="T32" s="28" t="s">
        <v>2773</v>
      </c>
      <c r="U32" s="28">
        <v>868354</v>
      </c>
      <c r="V32" s="10" t="s">
        <v>107</v>
      </c>
      <c r="W32" s="9" t="s">
        <v>4857</v>
      </c>
    </row>
    <row r="33" spans="1:199" ht="80.099999999999994" customHeight="1" x14ac:dyDescent="0.25">
      <c r="A33" s="28">
        <f t="shared" si="2"/>
        <v>28</v>
      </c>
      <c r="B33" s="9">
        <v>12</v>
      </c>
      <c r="C33" s="9" t="s">
        <v>1518</v>
      </c>
      <c r="D33" s="10" t="s">
        <v>110</v>
      </c>
      <c r="E33" s="164" t="s">
        <v>111</v>
      </c>
      <c r="F33" s="164" t="s">
        <v>6099</v>
      </c>
      <c r="G33" s="164" t="s">
        <v>6076</v>
      </c>
      <c r="H33" s="164" t="s">
        <v>6100</v>
      </c>
      <c r="I33" s="164" t="s">
        <v>6101</v>
      </c>
      <c r="J33" s="165" t="s">
        <v>6102</v>
      </c>
      <c r="K33" s="164" t="s">
        <v>6099</v>
      </c>
      <c r="L33" s="164" t="s">
        <v>6103</v>
      </c>
      <c r="M33" s="164" t="s">
        <v>6104</v>
      </c>
      <c r="N33" s="9">
        <v>26</v>
      </c>
      <c r="O33" s="28">
        <v>1157805</v>
      </c>
      <c r="P33" s="9" t="s">
        <v>6047</v>
      </c>
      <c r="Q33" s="35">
        <v>44968</v>
      </c>
      <c r="R33" s="9" t="s">
        <v>6047</v>
      </c>
      <c r="S33" s="28">
        <v>1157805</v>
      </c>
      <c r="T33" s="28" t="s">
        <v>2773</v>
      </c>
      <c r="U33" s="28">
        <v>868354</v>
      </c>
      <c r="V33" s="10" t="s">
        <v>107</v>
      </c>
      <c r="W33" s="9" t="s">
        <v>4857</v>
      </c>
    </row>
    <row r="34" spans="1:199" ht="80.099999999999994" customHeight="1" x14ac:dyDescent="0.25">
      <c r="A34" s="28">
        <f t="shared" si="2"/>
        <v>29</v>
      </c>
      <c r="B34" s="9">
        <v>13</v>
      </c>
      <c r="C34" s="9" t="s">
        <v>1518</v>
      </c>
      <c r="D34" s="10" t="s">
        <v>110</v>
      </c>
      <c r="E34" s="164" t="s">
        <v>111</v>
      </c>
      <c r="F34" s="164" t="s">
        <v>6042</v>
      </c>
      <c r="G34" s="164" t="s">
        <v>6042</v>
      </c>
      <c r="H34" s="164" t="s">
        <v>6105</v>
      </c>
      <c r="I34" s="164" t="s">
        <v>6106</v>
      </c>
      <c r="J34" s="165" t="s">
        <v>6107</v>
      </c>
      <c r="K34" s="164" t="s">
        <v>6042</v>
      </c>
      <c r="L34" s="164" t="s">
        <v>6108</v>
      </c>
      <c r="M34" s="164" t="s">
        <v>6109</v>
      </c>
      <c r="N34" s="9">
        <v>29</v>
      </c>
      <c r="O34" s="28">
        <v>1157805</v>
      </c>
      <c r="P34" s="9" t="s">
        <v>6047</v>
      </c>
      <c r="Q34" s="35">
        <v>44968</v>
      </c>
      <c r="R34" s="9" t="s">
        <v>6047</v>
      </c>
      <c r="S34" s="28">
        <v>1157805</v>
      </c>
      <c r="T34" s="28" t="s">
        <v>2773</v>
      </c>
      <c r="U34" s="28">
        <v>868354</v>
      </c>
      <c r="V34" s="10" t="s">
        <v>107</v>
      </c>
      <c r="W34" s="9" t="s">
        <v>4857</v>
      </c>
    </row>
    <row r="35" spans="1:199" ht="80.099999999999994" customHeight="1" x14ac:dyDescent="0.25">
      <c r="A35" s="86">
        <f>A34+1</f>
        <v>30</v>
      </c>
      <c r="B35" s="9">
        <v>1</v>
      </c>
      <c r="C35" s="9" t="s">
        <v>103</v>
      </c>
      <c r="D35" s="10" t="s">
        <v>104</v>
      </c>
      <c r="E35" s="9" t="s">
        <v>104</v>
      </c>
      <c r="F35" s="9" t="s">
        <v>1491</v>
      </c>
      <c r="G35" s="9" t="s">
        <v>2</v>
      </c>
      <c r="H35" s="9" t="s">
        <v>1492</v>
      </c>
      <c r="I35" s="64" t="s">
        <v>1493</v>
      </c>
      <c r="J35" s="9">
        <v>3366687996</v>
      </c>
      <c r="K35" s="9" t="s">
        <v>1491</v>
      </c>
      <c r="L35" s="88">
        <v>29.108422999999998</v>
      </c>
      <c r="M35" s="88">
        <v>65.389185999999995</v>
      </c>
      <c r="N35" s="9">
        <v>20</v>
      </c>
      <c r="O35" s="9">
        <v>1157805</v>
      </c>
      <c r="P35" s="9" t="s">
        <v>1494</v>
      </c>
      <c r="Q35" s="9" t="s">
        <v>1469</v>
      </c>
      <c r="R35" s="9" t="s">
        <v>1470</v>
      </c>
      <c r="S35" s="9">
        <v>1157805</v>
      </c>
      <c r="T35" s="35">
        <v>44410</v>
      </c>
      <c r="U35" s="9">
        <v>868354</v>
      </c>
      <c r="V35" s="13" t="s">
        <v>107</v>
      </c>
      <c r="W35" s="9" t="s">
        <v>1471</v>
      </c>
    </row>
    <row r="36" spans="1:199" ht="80.099999999999994" customHeight="1" x14ac:dyDescent="0.25">
      <c r="A36" s="86">
        <f>A35+1</f>
        <v>31</v>
      </c>
      <c r="B36" s="86">
        <v>1</v>
      </c>
      <c r="C36" s="14" t="s">
        <v>216</v>
      </c>
      <c r="D36" s="5" t="s">
        <v>232</v>
      </c>
      <c r="E36" s="14" t="s">
        <v>232</v>
      </c>
      <c r="F36" s="9" t="s">
        <v>1496</v>
      </c>
      <c r="G36" s="14" t="s">
        <v>1497</v>
      </c>
      <c r="H36" s="28" t="s">
        <v>1498</v>
      </c>
      <c r="I36" s="9" t="s">
        <v>1499</v>
      </c>
      <c r="J36" s="28" t="s">
        <v>2380</v>
      </c>
      <c r="K36" s="9" t="s">
        <v>1496</v>
      </c>
      <c r="L36" s="9">
        <v>29.098963000000001</v>
      </c>
      <c r="M36" s="9">
        <v>65.880122999999998</v>
      </c>
      <c r="N36" s="9">
        <v>20</v>
      </c>
      <c r="O36" s="28">
        <v>1157805</v>
      </c>
      <c r="P36" s="6" t="s">
        <v>1761</v>
      </c>
      <c r="Q36" s="11" t="s">
        <v>1501</v>
      </c>
      <c r="R36" s="11" t="s">
        <v>1502</v>
      </c>
      <c r="S36" s="28">
        <v>1147805</v>
      </c>
      <c r="T36" s="34">
        <v>44869</v>
      </c>
      <c r="U36" s="9">
        <v>868354</v>
      </c>
      <c r="V36" s="284" t="s">
        <v>239</v>
      </c>
      <c r="W36" s="28" t="s">
        <v>1466</v>
      </c>
    </row>
    <row r="37" spans="1:199" ht="80.099999999999994" customHeight="1" x14ac:dyDescent="0.25">
      <c r="A37" s="28">
        <f t="shared" ref="A37:B40" si="3">A36+1</f>
        <v>32</v>
      </c>
      <c r="B37" s="9">
        <f t="shared" si="3"/>
        <v>2</v>
      </c>
      <c r="C37" s="14" t="s">
        <v>216</v>
      </c>
      <c r="D37" s="5" t="s">
        <v>232</v>
      </c>
      <c r="E37" s="14" t="s">
        <v>232</v>
      </c>
      <c r="F37" s="9" t="s">
        <v>1503</v>
      </c>
      <c r="G37" s="9" t="s">
        <v>1504</v>
      </c>
      <c r="H37" s="9" t="s">
        <v>1505</v>
      </c>
      <c r="I37" s="9" t="s">
        <v>1506</v>
      </c>
      <c r="J37" s="9" t="s">
        <v>1485</v>
      </c>
      <c r="K37" s="9" t="s">
        <v>1503</v>
      </c>
      <c r="L37" s="9">
        <v>28.676504999999999</v>
      </c>
      <c r="M37" s="9">
        <v>65.438244999999995</v>
      </c>
      <c r="N37" s="28">
        <v>25</v>
      </c>
      <c r="O37" s="28">
        <v>1157805</v>
      </c>
      <c r="P37" s="6" t="s">
        <v>1761</v>
      </c>
      <c r="Q37" s="11" t="s">
        <v>1501</v>
      </c>
      <c r="R37" s="11" t="s">
        <v>1502</v>
      </c>
      <c r="S37" s="28">
        <v>1147805</v>
      </c>
      <c r="T37" s="34">
        <v>44869</v>
      </c>
      <c r="U37" s="9">
        <v>868354</v>
      </c>
      <c r="V37" s="284" t="s">
        <v>239</v>
      </c>
      <c r="W37" s="28" t="s">
        <v>1466</v>
      </c>
    </row>
    <row r="38" spans="1:199" ht="80.099999999999994" customHeight="1" x14ac:dyDescent="0.25">
      <c r="A38" s="28">
        <f t="shared" si="3"/>
        <v>33</v>
      </c>
      <c r="B38" s="9">
        <f t="shared" si="3"/>
        <v>3</v>
      </c>
      <c r="C38" s="14" t="s">
        <v>216</v>
      </c>
      <c r="D38" s="5" t="s">
        <v>232</v>
      </c>
      <c r="E38" s="14" t="s">
        <v>232</v>
      </c>
      <c r="F38" s="9" t="s">
        <v>1507</v>
      </c>
      <c r="G38" s="9" t="s">
        <v>1508</v>
      </c>
      <c r="H38" s="9" t="s">
        <v>1505</v>
      </c>
      <c r="I38" s="9" t="s">
        <v>1509</v>
      </c>
      <c r="J38" s="9" t="s">
        <v>1510</v>
      </c>
      <c r="K38" s="9" t="s">
        <v>1507</v>
      </c>
      <c r="L38" s="9">
        <v>28.670235999999999</v>
      </c>
      <c r="M38" s="9">
        <v>65.125591</v>
      </c>
      <c r="N38" s="9">
        <v>20</v>
      </c>
      <c r="O38" s="28">
        <v>1157805</v>
      </c>
      <c r="P38" s="6" t="s">
        <v>1761</v>
      </c>
      <c r="Q38" s="11" t="s">
        <v>1501</v>
      </c>
      <c r="R38" s="11" t="s">
        <v>1502</v>
      </c>
      <c r="S38" s="28">
        <v>1147805</v>
      </c>
      <c r="T38" s="34">
        <v>44869</v>
      </c>
      <c r="U38" s="9">
        <v>868354</v>
      </c>
      <c r="V38" s="284" t="s">
        <v>239</v>
      </c>
      <c r="W38" s="28" t="s">
        <v>1466</v>
      </c>
    </row>
    <row r="39" spans="1:199" ht="80.099999999999994" customHeight="1" x14ac:dyDescent="0.25">
      <c r="A39" s="28">
        <f t="shared" si="3"/>
        <v>34</v>
      </c>
      <c r="B39" s="9">
        <f t="shared" si="3"/>
        <v>4</v>
      </c>
      <c r="C39" s="14" t="s">
        <v>216</v>
      </c>
      <c r="D39" s="5" t="s">
        <v>232</v>
      </c>
      <c r="E39" s="14" t="s">
        <v>232</v>
      </c>
      <c r="F39" s="9" t="s">
        <v>240</v>
      </c>
      <c r="G39" s="9" t="s">
        <v>1504</v>
      </c>
      <c r="H39" s="9" t="s">
        <v>1512</v>
      </c>
      <c r="I39" s="9" t="s">
        <v>242</v>
      </c>
      <c r="J39" s="9" t="s">
        <v>243</v>
      </c>
      <c r="K39" s="9" t="s">
        <v>240</v>
      </c>
      <c r="L39" s="9">
        <v>28.613054000000002</v>
      </c>
      <c r="M39" s="9">
        <v>65.411282999999997</v>
      </c>
      <c r="N39" s="9">
        <v>20</v>
      </c>
      <c r="O39" s="28">
        <v>1157805</v>
      </c>
      <c r="P39" s="6" t="s">
        <v>1761</v>
      </c>
      <c r="Q39" s="11" t="s">
        <v>1501</v>
      </c>
      <c r="R39" s="11" t="s">
        <v>1502</v>
      </c>
      <c r="S39" s="28">
        <v>1213425</v>
      </c>
      <c r="T39" s="34">
        <v>44869</v>
      </c>
      <c r="U39" s="9">
        <v>868354</v>
      </c>
      <c r="V39" s="284" t="s">
        <v>239</v>
      </c>
      <c r="W39" s="28" t="s">
        <v>1466</v>
      </c>
    </row>
    <row r="40" spans="1:199" ht="80.099999999999994" customHeight="1" x14ac:dyDescent="0.25">
      <c r="A40" s="28">
        <f t="shared" si="3"/>
        <v>35</v>
      </c>
      <c r="B40" s="9">
        <f t="shared" si="3"/>
        <v>5</v>
      </c>
      <c r="C40" s="14" t="s">
        <v>216</v>
      </c>
      <c r="D40" s="5" t="s">
        <v>232</v>
      </c>
      <c r="E40" s="14" t="s">
        <v>232</v>
      </c>
      <c r="F40" s="9" t="s">
        <v>1496</v>
      </c>
      <c r="G40" s="9" t="s">
        <v>1497</v>
      </c>
      <c r="H40" s="9" t="s">
        <v>1514</v>
      </c>
      <c r="I40" s="9" t="s">
        <v>1515</v>
      </c>
      <c r="J40" s="9" t="s">
        <v>1516</v>
      </c>
      <c r="K40" s="9" t="s">
        <v>1496</v>
      </c>
      <c r="L40" s="9">
        <v>29.083866</v>
      </c>
      <c r="M40" s="9">
        <v>65.892050999999995</v>
      </c>
      <c r="N40" s="9">
        <v>20</v>
      </c>
      <c r="O40" s="28">
        <v>1157805</v>
      </c>
      <c r="P40" s="6" t="s">
        <v>1761</v>
      </c>
      <c r="Q40" s="11" t="s">
        <v>1501</v>
      </c>
      <c r="R40" s="11" t="s">
        <v>1502</v>
      </c>
      <c r="S40" s="28">
        <v>1272641</v>
      </c>
      <c r="T40" s="34">
        <v>44869</v>
      </c>
      <c r="U40" s="9">
        <v>868354</v>
      </c>
      <c r="V40" s="284" t="s">
        <v>239</v>
      </c>
      <c r="W40" s="28" t="s">
        <v>1466</v>
      </c>
    </row>
    <row r="41" spans="1:199" s="20" customFormat="1" ht="80.099999999999994" customHeight="1" x14ac:dyDescent="0.2">
      <c r="A41" s="14">
        <f>A40+1</f>
        <v>36</v>
      </c>
      <c r="B41" s="6">
        <v>1</v>
      </c>
      <c r="C41" s="6" t="s">
        <v>103</v>
      </c>
      <c r="D41" s="5" t="s">
        <v>232</v>
      </c>
      <c r="E41" s="6" t="s">
        <v>232</v>
      </c>
      <c r="F41" s="6" t="s">
        <v>3874</v>
      </c>
      <c r="G41" s="6" t="s">
        <v>2094</v>
      </c>
      <c r="H41" s="6" t="s">
        <v>3875</v>
      </c>
      <c r="I41" s="6" t="s">
        <v>3876</v>
      </c>
      <c r="J41" s="6">
        <v>3366687996</v>
      </c>
      <c r="K41" s="6" t="s">
        <v>3874</v>
      </c>
      <c r="L41" s="6">
        <v>28.942875000000001</v>
      </c>
      <c r="M41" s="6">
        <v>65.645384000000007</v>
      </c>
      <c r="N41" s="6">
        <v>20</v>
      </c>
      <c r="O41" s="6">
        <v>1157806</v>
      </c>
      <c r="P41" s="6" t="s">
        <v>1701</v>
      </c>
      <c r="Q41" s="6" t="s">
        <v>3803</v>
      </c>
      <c r="R41" s="6" t="s">
        <v>3804</v>
      </c>
      <c r="S41" s="6">
        <v>1147805.8</v>
      </c>
      <c r="T41" s="11">
        <v>44410</v>
      </c>
      <c r="U41" s="6">
        <v>868354.35</v>
      </c>
      <c r="V41" s="5" t="s">
        <v>107</v>
      </c>
      <c r="W41" s="5" t="s">
        <v>1471</v>
      </c>
      <c r="X41" s="22"/>
      <c r="Y41" s="22"/>
      <c r="Z41" s="22"/>
      <c r="AA41" s="22"/>
      <c r="AB41" s="23"/>
      <c r="AC41" s="22"/>
      <c r="AD41" s="22"/>
      <c r="AE41" s="19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</row>
    <row r="42" spans="1:199" s="2" customFormat="1" ht="80.099999999999994" customHeight="1" x14ac:dyDescent="0.25">
      <c r="A42" s="28">
        <f>A41+1</f>
        <v>37</v>
      </c>
      <c r="B42" s="9">
        <v>1</v>
      </c>
      <c r="C42" s="9" t="s">
        <v>4424</v>
      </c>
      <c r="D42" s="10" t="s">
        <v>250</v>
      </c>
      <c r="E42" s="28" t="s">
        <v>4844</v>
      </c>
      <c r="F42" s="28" t="s">
        <v>4844</v>
      </c>
      <c r="G42" s="9" t="s">
        <v>4932</v>
      </c>
      <c r="H42" s="9" t="s">
        <v>2783</v>
      </c>
      <c r="I42" s="28" t="s">
        <v>4933</v>
      </c>
      <c r="J42" s="28" t="s">
        <v>262</v>
      </c>
      <c r="K42" s="28" t="s">
        <v>4844</v>
      </c>
      <c r="L42" s="28">
        <v>31.01641</v>
      </c>
      <c r="M42" s="28">
        <v>66.93647</v>
      </c>
      <c r="N42" s="28">
        <v>18</v>
      </c>
      <c r="O42" s="9">
        <v>1157806</v>
      </c>
      <c r="P42" s="9" t="s">
        <v>1486</v>
      </c>
      <c r="Q42" s="34">
        <v>44108</v>
      </c>
      <c r="R42" s="34">
        <v>44017</v>
      </c>
      <c r="S42" s="9">
        <v>1147806</v>
      </c>
      <c r="T42" s="28" t="s">
        <v>4824</v>
      </c>
      <c r="U42" s="9">
        <v>868354</v>
      </c>
      <c r="V42" s="5" t="s">
        <v>1465</v>
      </c>
      <c r="W42" s="10" t="s">
        <v>1466</v>
      </c>
    </row>
    <row r="43" spans="1:199" s="2" customFormat="1" ht="80.099999999999994" customHeight="1" x14ac:dyDescent="0.25">
      <c r="A43" s="28">
        <f t="shared" ref="A43:B46" si="4">A42+1</f>
        <v>38</v>
      </c>
      <c r="B43" s="9">
        <f t="shared" si="4"/>
        <v>2</v>
      </c>
      <c r="C43" s="9" t="s">
        <v>4424</v>
      </c>
      <c r="D43" s="10" t="s">
        <v>250</v>
      </c>
      <c r="E43" s="9" t="s">
        <v>3879</v>
      </c>
      <c r="F43" s="28" t="s">
        <v>4934</v>
      </c>
      <c r="G43" s="9" t="s">
        <v>3889</v>
      </c>
      <c r="H43" s="9" t="s">
        <v>4157</v>
      </c>
      <c r="I43" s="28" t="s">
        <v>4935</v>
      </c>
      <c r="J43" s="28" t="s">
        <v>4936</v>
      </c>
      <c r="K43" s="28" t="s">
        <v>4934</v>
      </c>
      <c r="L43" s="28">
        <v>31.034189999999999</v>
      </c>
      <c r="M43" s="28">
        <v>66.737170000000006</v>
      </c>
      <c r="N43" s="28">
        <v>20</v>
      </c>
      <c r="O43" s="9">
        <v>1157806</v>
      </c>
      <c r="P43" s="9" t="s">
        <v>1486</v>
      </c>
      <c r="Q43" s="34">
        <v>44108</v>
      </c>
      <c r="R43" s="34">
        <v>44017</v>
      </c>
      <c r="S43" s="9">
        <v>1157806</v>
      </c>
      <c r="T43" s="28" t="s">
        <v>4824</v>
      </c>
      <c r="U43" s="9">
        <v>868354</v>
      </c>
      <c r="V43" s="5" t="s">
        <v>1465</v>
      </c>
      <c r="W43" s="10" t="s">
        <v>1466</v>
      </c>
    </row>
    <row r="44" spans="1:199" s="2" customFormat="1" ht="80.099999999999994" customHeight="1" x14ac:dyDescent="0.25">
      <c r="A44" s="28">
        <f t="shared" si="4"/>
        <v>39</v>
      </c>
      <c r="B44" s="9">
        <f t="shared" si="4"/>
        <v>3</v>
      </c>
      <c r="C44" s="9" t="s">
        <v>4424</v>
      </c>
      <c r="D44" s="10" t="s">
        <v>250</v>
      </c>
      <c r="E44" s="9" t="s">
        <v>3879</v>
      </c>
      <c r="F44" s="28" t="s">
        <v>3884</v>
      </c>
      <c r="G44" s="28" t="s">
        <v>4937</v>
      </c>
      <c r="H44" s="9" t="s">
        <v>2455</v>
      </c>
      <c r="I44" s="28" t="s">
        <v>4938</v>
      </c>
      <c r="J44" s="28" t="s">
        <v>4939</v>
      </c>
      <c r="K44" s="28" t="s">
        <v>3884</v>
      </c>
      <c r="L44" s="28">
        <v>31.16527</v>
      </c>
      <c r="M44" s="28">
        <v>66.860420000000005</v>
      </c>
      <c r="N44" s="28">
        <v>19</v>
      </c>
      <c r="O44" s="9">
        <v>1157806</v>
      </c>
      <c r="P44" s="9" t="s">
        <v>1486</v>
      </c>
      <c r="Q44" s="34">
        <v>44108</v>
      </c>
      <c r="R44" s="34">
        <v>44017</v>
      </c>
      <c r="S44" s="9">
        <v>1157806</v>
      </c>
      <c r="T44" s="28" t="s">
        <v>4824</v>
      </c>
      <c r="U44" s="9">
        <v>868354</v>
      </c>
      <c r="V44" s="5" t="s">
        <v>1465</v>
      </c>
      <c r="W44" s="10" t="s">
        <v>1466</v>
      </c>
    </row>
    <row r="45" spans="1:199" s="2" customFormat="1" ht="80.099999999999994" customHeight="1" x14ac:dyDescent="0.25">
      <c r="A45" s="28">
        <f t="shared" si="4"/>
        <v>40</v>
      </c>
      <c r="B45" s="9">
        <f t="shared" si="4"/>
        <v>4</v>
      </c>
      <c r="C45" s="9" t="s">
        <v>4424</v>
      </c>
      <c r="D45" s="10" t="s">
        <v>250</v>
      </c>
      <c r="E45" s="9" t="s">
        <v>3879</v>
      </c>
      <c r="F45" s="28" t="s">
        <v>4940</v>
      </c>
      <c r="G45" s="9" t="s">
        <v>3879</v>
      </c>
      <c r="H45" s="9" t="s">
        <v>4941</v>
      </c>
      <c r="I45" s="28" t="s">
        <v>4942</v>
      </c>
      <c r="J45" s="28" t="s">
        <v>4943</v>
      </c>
      <c r="K45" s="28" t="s">
        <v>4940</v>
      </c>
      <c r="L45" s="28">
        <v>31.119330000000001</v>
      </c>
      <c r="M45" s="28">
        <v>66.877009999999999</v>
      </c>
      <c r="N45" s="28">
        <v>20</v>
      </c>
      <c r="O45" s="9">
        <v>1157806</v>
      </c>
      <c r="P45" s="9" t="s">
        <v>1486</v>
      </c>
      <c r="Q45" s="34">
        <v>44108</v>
      </c>
      <c r="R45" s="34">
        <v>44017</v>
      </c>
      <c r="S45" s="9">
        <v>1157806</v>
      </c>
      <c r="T45" s="28" t="s">
        <v>4824</v>
      </c>
      <c r="U45" s="9">
        <v>868354</v>
      </c>
      <c r="V45" s="5" t="s">
        <v>1465</v>
      </c>
      <c r="W45" s="10" t="s">
        <v>1466</v>
      </c>
    </row>
    <row r="46" spans="1:199" s="2" customFormat="1" ht="80.099999999999994" customHeight="1" x14ac:dyDescent="0.25">
      <c r="A46" s="28">
        <f t="shared" si="4"/>
        <v>41</v>
      </c>
      <c r="B46" s="9">
        <f t="shared" si="4"/>
        <v>5</v>
      </c>
      <c r="C46" s="9" t="s">
        <v>4424</v>
      </c>
      <c r="D46" s="10" t="s">
        <v>250</v>
      </c>
      <c r="E46" s="9" t="s">
        <v>3879</v>
      </c>
      <c r="F46" s="28" t="s">
        <v>4937</v>
      </c>
      <c r="G46" s="28" t="s">
        <v>4937</v>
      </c>
      <c r="H46" s="9" t="s">
        <v>3555</v>
      </c>
      <c r="I46" s="28" t="s">
        <v>4944</v>
      </c>
      <c r="J46" s="28" t="s">
        <v>4945</v>
      </c>
      <c r="K46" s="28" t="s">
        <v>4937</v>
      </c>
      <c r="L46" s="28">
        <v>31.236160000000002</v>
      </c>
      <c r="M46" s="28">
        <v>66.849800000000002</v>
      </c>
      <c r="N46" s="28">
        <v>22</v>
      </c>
      <c r="O46" s="9">
        <v>1157806</v>
      </c>
      <c r="P46" s="9" t="s">
        <v>1486</v>
      </c>
      <c r="Q46" s="34">
        <v>44108</v>
      </c>
      <c r="R46" s="34">
        <v>44017</v>
      </c>
      <c r="S46" s="9">
        <v>1157806</v>
      </c>
      <c r="T46" s="28" t="s">
        <v>4824</v>
      </c>
      <c r="U46" s="9">
        <v>868354</v>
      </c>
      <c r="V46" s="5" t="s">
        <v>1465</v>
      </c>
      <c r="W46" s="10" t="s">
        <v>1466</v>
      </c>
    </row>
    <row r="47" spans="1:199" s="2" customFormat="1" ht="80.099999999999994" customHeight="1" x14ac:dyDescent="0.25">
      <c r="A47" s="28">
        <f>A46+1</f>
        <v>42</v>
      </c>
      <c r="B47" s="9">
        <v>1</v>
      </c>
      <c r="C47" s="9" t="s">
        <v>3797</v>
      </c>
      <c r="D47" s="10" t="s">
        <v>250</v>
      </c>
      <c r="E47" s="9" t="s">
        <v>3879</v>
      </c>
      <c r="F47" s="28" t="s">
        <v>3885</v>
      </c>
      <c r="G47" s="9" t="s">
        <v>3879</v>
      </c>
      <c r="H47" s="9" t="s">
        <v>4958</v>
      </c>
      <c r="I47" s="28" t="s">
        <v>4959</v>
      </c>
      <c r="J47" s="28" t="s">
        <v>3916</v>
      </c>
      <c r="K47" s="28" t="s">
        <v>3885</v>
      </c>
      <c r="L47" s="28">
        <v>31.265809999999998</v>
      </c>
      <c r="M47" s="28">
        <v>66.870760000000004</v>
      </c>
      <c r="N47" s="28">
        <v>18</v>
      </c>
      <c r="O47" s="9">
        <v>1157806</v>
      </c>
      <c r="P47" s="9" t="s">
        <v>1701</v>
      </c>
      <c r="Q47" s="34">
        <v>44317</v>
      </c>
      <c r="R47" s="34">
        <v>44471</v>
      </c>
      <c r="S47" s="9">
        <v>868355</v>
      </c>
      <c r="T47" s="28" t="s">
        <v>1581</v>
      </c>
      <c r="U47" s="9">
        <v>868355</v>
      </c>
      <c r="V47" s="5" t="s">
        <v>107</v>
      </c>
      <c r="W47" s="10" t="s">
        <v>1471</v>
      </c>
    </row>
    <row r="48" spans="1:199" s="2" customFormat="1" ht="80.099999999999994" customHeight="1" x14ac:dyDescent="0.25">
      <c r="A48" s="28">
        <f>A47+1</f>
        <v>43</v>
      </c>
      <c r="B48" s="9">
        <f>B47+1</f>
        <v>2</v>
      </c>
      <c r="C48" s="9" t="s">
        <v>3797</v>
      </c>
      <c r="D48" s="10" t="s">
        <v>250</v>
      </c>
      <c r="E48" s="9" t="s">
        <v>3879</v>
      </c>
      <c r="F48" s="28" t="s">
        <v>3885</v>
      </c>
      <c r="G48" s="9" t="s">
        <v>3879</v>
      </c>
      <c r="H48" s="9" t="s">
        <v>772</v>
      </c>
      <c r="I48" s="28" t="s">
        <v>4960</v>
      </c>
      <c r="J48" s="28" t="s">
        <v>4961</v>
      </c>
      <c r="K48" s="28" t="s">
        <v>3885</v>
      </c>
      <c r="L48" s="28">
        <v>31.228200000000001</v>
      </c>
      <c r="M48" s="28">
        <v>66.841049999999996</v>
      </c>
      <c r="N48" s="28">
        <v>17</v>
      </c>
      <c r="O48" s="9">
        <v>1157806</v>
      </c>
      <c r="P48" s="9" t="s">
        <v>1701</v>
      </c>
      <c r="Q48" s="34">
        <v>44317</v>
      </c>
      <c r="R48" s="34">
        <v>44471</v>
      </c>
      <c r="S48" s="9">
        <v>868355</v>
      </c>
      <c r="T48" s="28" t="s">
        <v>1581</v>
      </c>
      <c r="U48" s="9">
        <v>868355</v>
      </c>
      <c r="V48" s="5" t="s">
        <v>107</v>
      </c>
      <c r="W48" s="10" t="s">
        <v>1471</v>
      </c>
    </row>
    <row r="49" spans="1:23" s="2" customFormat="1" ht="80.099999999999994" customHeight="1" x14ac:dyDescent="0.25">
      <c r="A49" s="28">
        <f>A48+1</f>
        <v>44</v>
      </c>
      <c r="B49" s="9">
        <v>1</v>
      </c>
      <c r="C49" s="9" t="s">
        <v>3878</v>
      </c>
      <c r="D49" s="10" t="s">
        <v>250</v>
      </c>
      <c r="E49" s="9" t="s">
        <v>3879</v>
      </c>
      <c r="F49" s="28" t="s">
        <v>3880</v>
      </c>
      <c r="G49" s="9" t="s">
        <v>3879</v>
      </c>
      <c r="H49" s="9" t="s">
        <v>3881</v>
      </c>
      <c r="I49" s="28" t="s">
        <v>3882</v>
      </c>
      <c r="J49" s="28" t="s">
        <v>3883</v>
      </c>
      <c r="K49" s="28" t="s">
        <v>3880</v>
      </c>
      <c r="L49" s="28">
        <v>31.131025999999999</v>
      </c>
      <c r="M49" s="28">
        <v>66.823308999999995</v>
      </c>
      <c r="N49" s="28">
        <v>18</v>
      </c>
      <c r="O49" s="9">
        <v>1157806</v>
      </c>
      <c r="P49" s="35">
        <v>44420</v>
      </c>
      <c r="Q49" s="34">
        <v>44510</v>
      </c>
      <c r="R49" s="28" t="s">
        <v>1464</v>
      </c>
      <c r="S49" s="28">
        <v>1147805</v>
      </c>
      <c r="T49" s="34">
        <v>44682</v>
      </c>
      <c r="U49" s="9">
        <v>868355</v>
      </c>
      <c r="V49" s="13" t="s">
        <v>107</v>
      </c>
      <c r="W49" s="10" t="s">
        <v>1471</v>
      </c>
    </row>
    <row r="50" spans="1:23" s="2" customFormat="1" ht="80.099999999999994" customHeight="1" x14ac:dyDescent="0.25">
      <c r="A50" s="28">
        <f t="shared" ref="A50:A59" si="5">A49+1</f>
        <v>45</v>
      </c>
      <c r="B50" s="9">
        <f t="shared" ref="B50:B59" si="6">B49+1</f>
        <v>2</v>
      </c>
      <c r="C50" s="9" t="s">
        <v>3878</v>
      </c>
      <c r="D50" s="10" t="s">
        <v>250</v>
      </c>
      <c r="E50" s="9" t="s">
        <v>3879</v>
      </c>
      <c r="F50" s="28" t="s">
        <v>3884</v>
      </c>
      <c r="G50" s="28" t="s">
        <v>3885</v>
      </c>
      <c r="H50" s="9" t="s">
        <v>3555</v>
      </c>
      <c r="I50" s="28" t="s">
        <v>3886</v>
      </c>
      <c r="J50" s="28" t="s">
        <v>3887</v>
      </c>
      <c r="K50" s="28" t="s">
        <v>3884</v>
      </c>
      <c r="L50" s="28">
        <v>31.173383000000001</v>
      </c>
      <c r="M50" s="28">
        <v>66.853268</v>
      </c>
      <c r="N50" s="28">
        <v>19</v>
      </c>
      <c r="O50" s="9">
        <v>1157806</v>
      </c>
      <c r="P50" s="35">
        <v>44420</v>
      </c>
      <c r="Q50" s="34">
        <v>44510</v>
      </c>
      <c r="R50" s="28" t="s">
        <v>1464</v>
      </c>
      <c r="S50" s="28">
        <v>1157805</v>
      </c>
      <c r="T50" s="34">
        <v>44682</v>
      </c>
      <c r="U50" s="9">
        <v>868355</v>
      </c>
      <c r="V50" s="13" t="s">
        <v>107</v>
      </c>
      <c r="W50" s="10" t="s">
        <v>1471</v>
      </c>
    </row>
    <row r="51" spans="1:23" s="2" customFormat="1" ht="80.099999999999994" customHeight="1" x14ac:dyDescent="0.25">
      <c r="A51" s="28">
        <f t="shared" si="5"/>
        <v>46</v>
      </c>
      <c r="B51" s="9">
        <f t="shared" si="6"/>
        <v>3</v>
      </c>
      <c r="C51" s="9" t="s">
        <v>3878</v>
      </c>
      <c r="D51" s="10" t="s">
        <v>250</v>
      </c>
      <c r="E51" s="9" t="s">
        <v>3879</v>
      </c>
      <c r="F51" s="28" t="s">
        <v>3888</v>
      </c>
      <c r="G51" s="9" t="s">
        <v>3889</v>
      </c>
      <c r="H51" s="9" t="s">
        <v>792</v>
      </c>
      <c r="I51" s="28" t="s">
        <v>3890</v>
      </c>
      <c r="J51" s="28" t="s">
        <v>3891</v>
      </c>
      <c r="K51" s="28" t="s">
        <v>3888</v>
      </c>
      <c r="L51" s="28">
        <v>31.136569999999999</v>
      </c>
      <c r="M51" s="28">
        <v>66.874849999999995</v>
      </c>
      <c r="N51" s="28">
        <v>17</v>
      </c>
      <c r="O51" s="9">
        <v>1157806</v>
      </c>
      <c r="P51" s="35">
        <v>44420</v>
      </c>
      <c r="Q51" s="34">
        <v>44510</v>
      </c>
      <c r="R51" s="28" t="s">
        <v>1464</v>
      </c>
      <c r="S51" s="28">
        <v>1157805</v>
      </c>
      <c r="T51" s="34">
        <v>44682</v>
      </c>
      <c r="U51" s="9">
        <v>868355</v>
      </c>
      <c r="V51" s="13" t="s">
        <v>107</v>
      </c>
      <c r="W51" s="10" t="s">
        <v>1471</v>
      </c>
    </row>
    <row r="52" spans="1:23" s="2" customFormat="1" ht="80.099999999999994" customHeight="1" x14ac:dyDescent="0.25">
      <c r="A52" s="28">
        <f t="shared" si="5"/>
        <v>47</v>
      </c>
      <c r="B52" s="9">
        <f t="shared" si="6"/>
        <v>4</v>
      </c>
      <c r="C52" s="9" t="s">
        <v>3878</v>
      </c>
      <c r="D52" s="10" t="s">
        <v>250</v>
      </c>
      <c r="E52" s="9" t="s">
        <v>3879</v>
      </c>
      <c r="F52" s="28" t="s">
        <v>3892</v>
      </c>
      <c r="G52" s="28" t="s">
        <v>3892</v>
      </c>
      <c r="H52" s="9" t="s">
        <v>3893</v>
      </c>
      <c r="I52" s="28" t="s">
        <v>3894</v>
      </c>
      <c r="J52" s="28" t="s">
        <v>3895</v>
      </c>
      <c r="K52" s="28" t="s">
        <v>3892</v>
      </c>
      <c r="L52" s="28">
        <v>31.216608000000001</v>
      </c>
      <c r="M52" s="28">
        <v>66.837068000000002</v>
      </c>
      <c r="N52" s="28">
        <v>20</v>
      </c>
      <c r="O52" s="9">
        <v>1157806</v>
      </c>
      <c r="P52" s="35">
        <v>44420</v>
      </c>
      <c r="Q52" s="34">
        <v>44510</v>
      </c>
      <c r="R52" s="28" t="s">
        <v>1464</v>
      </c>
      <c r="S52" s="28">
        <v>1157805</v>
      </c>
      <c r="T52" s="34">
        <v>44682</v>
      </c>
      <c r="U52" s="9">
        <v>868355</v>
      </c>
      <c r="V52" s="13" t="s">
        <v>107</v>
      </c>
      <c r="W52" s="10" t="s">
        <v>1471</v>
      </c>
    </row>
    <row r="53" spans="1:23" s="2" customFormat="1" ht="80.099999999999994" customHeight="1" x14ac:dyDescent="0.25">
      <c r="A53" s="28">
        <f t="shared" si="5"/>
        <v>48</v>
      </c>
      <c r="B53" s="9">
        <f t="shared" si="6"/>
        <v>5</v>
      </c>
      <c r="C53" s="9" t="s">
        <v>3878</v>
      </c>
      <c r="D53" s="10" t="s">
        <v>250</v>
      </c>
      <c r="E53" s="9" t="s">
        <v>3879</v>
      </c>
      <c r="F53" s="28" t="s">
        <v>3896</v>
      </c>
      <c r="G53" s="28" t="s">
        <v>3892</v>
      </c>
      <c r="H53" s="9" t="s">
        <v>3897</v>
      </c>
      <c r="I53" s="28" t="s">
        <v>3898</v>
      </c>
      <c r="J53" s="28" t="s">
        <v>3899</v>
      </c>
      <c r="K53" s="28" t="s">
        <v>3896</v>
      </c>
      <c r="L53" s="28">
        <v>31.199179999999998</v>
      </c>
      <c r="M53" s="28">
        <v>66.839910000000003</v>
      </c>
      <c r="N53" s="28">
        <v>22</v>
      </c>
      <c r="O53" s="9">
        <v>1157806</v>
      </c>
      <c r="P53" s="35">
        <v>44420</v>
      </c>
      <c r="Q53" s="34">
        <v>44510</v>
      </c>
      <c r="R53" s="28" t="s">
        <v>1464</v>
      </c>
      <c r="S53" s="28">
        <v>1157805</v>
      </c>
      <c r="T53" s="34">
        <v>44682</v>
      </c>
      <c r="U53" s="9">
        <v>868355</v>
      </c>
      <c r="V53" s="13" t="s">
        <v>107</v>
      </c>
      <c r="W53" s="10" t="s">
        <v>1471</v>
      </c>
    </row>
    <row r="54" spans="1:23" s="2" customFormat="1" ht="80.099999999999994" customHeight="1" x14ac:dyDescent="0.25">
      <c r="A54" s="28">
        <f t="shared" si="5"/>
        <v>49</v>
      </c>
      <c r="B54" s="9">
        <f t="shared" si="6"/>
        <v>6</v>
      </c>
      <c r="C54" s="9" t="s">
        <v>3878</v>
      </c>
      <c r="D54" s="10" t="s">
        <v>250</v>
      </c>
      <c r="E54" s="9" t="s">
        <v>3879</v>
      </c>
      <c r="F54" s="28" t="s">
        <v>3900</v>
      </c>
      <c r="G54" s="28" t="s">
        <v>3892</v>
      </c>
      <c r="H54" s="9" t="s">
        <v>3901</v>
      </c>
      <c r="I54" s="28" t="s">
        <v>3902</v>
      </c>
      <c r="J54" s="28" t="s">
        <v>3903</v>
      </c>
      <c r="K54" s="28" t="s">
        <v>3900</v>
      </c>
      <c r="L54" s="28">
        <v>31.201338</v>
      </c>
      <c r="M54" s="28">
        <v>66.826939999999993</v>
      </c>
      <c r="N54" s="28">
        <v>25</v>
      </c>
      <c r="O54" s="9">
        <v>1157806</v>
      </c>
      <c r="P54" s="35">
        <v>44420</v>
      </c>
      <c r="Q54" s="34">
        <v>44510</v>
      </c>
      <c r="R54" s="28" t="s">
        <v>1464</v>
      </c>
      <c r="S54" s="28">
        <v>1157805</v>
      </c>
      <c r="T54" s="34">
        <v>44682</v>
      </c>
      <c r="U54" s="9">
        <v>868355</v>
      </c>
      <c r="V54" s="13" t="s">
        <v>107</v>
      </c>
      <c r="W54" s="10" t="s">
        <v>1471</v>
      </c>
    </row>
    <row r="55" spans="1:23" s="2" customFormat="1" ht="80.099999999999994" customHeight="1" x14ac:dyDescent="0.25">
      <c r="A55" s="28">
        <f t="shared" si="5"/>
        <v>50</v>
      </c>
      <c r="B55" s="9">
        <f t="shared" si="6"/>
        <v>7</v>
      </c>
      <c r="C55" s="9" t="s">
        <v>3878</v>
      </c>
      <c r="D55" s="10" t="s">
        <v>250</v>
      </c>
      <c r="E55" s="9" t="s">
        <v>3879</v>
      </c>
      <c r="F55" s="28" t="s">
        <v>3904</v>
      </c>
      <c r="G55" s="28" t="s">
        <v>3892</v>
      </c>
      <c r="H55" s="9" t="s">
        <v>3905</v>
      </c>
      <c r="I55" s="28" t="s">
        <v>3906</v>
      </c>
      <c r="J55" s="28" t="s">
        <v>3907</v>
      </c>
      <c r="K55" s="28" t="s">
        <v>3904</v>
      </c>
      <c r="L55" s="28">
        <v>31.26699</v>
      </c>
      <c r="M55" s="28">
        <v>66.870639999999995</v>
      </c>
      <c r="N55" s="28">
        <v>15</v>
      </c>
      <c r="O55" s="9">
        <v>1157806</v>
      </c>
      <c r="P55" s="35">
        <v>44420</v>
      </c>
      <c r="Q55" s="34">
        <v>44510</v>
      </c>
      <c r="R55" s="28" t="s">
        <v>1464</v>
      </c>
      <c r="S55" s="28">
        <v>1157805</v>
      </c>
      <c r="T55" s="34">
        <v>44682</v>
      </c>
      <c r="U55" s="9">
        <v>868355</v>
      </c>
      <c r="V55" s="13" t="s">
        <v>107</v>
      </c>
      <c r="W55" s="10" t="s">
        <v>1471</v>
      </c>
    </row>
    <row r="56" spans="1:23" s="2" customFormat="1" ht="80.099999999999994" customHeight="1" x14ac:dyDescent="0.25">
      <c r="A56" s="28">
        <f t="shared" si="5"/>
        <v>51</v>
      </c>
      <c r="B56" s="9">
        <f t="shared" si="6"/>
        <v>8</v>
      </c>
      <c r="C56" s="9" t="s">
        <v>3878</v>
      </c>
      <c r="D56" s="10" t="s">
        <v>250</v>
      </c>
      <c r="E56" s="9" t="s">
        <v>3879</v>
      </c>
      <c r="F56" s="28" t="s">
        <v>3908</v>
      </c>
      <c r="G56" s="28" t="s">
        <v>3892</v>
      </c>
      <c r="H56" s="9" t="s">
        <v>639</v>
      </c>
      <c r="I56" s="28" t="s">
        <v>3909</v>
      </c>
      <c r="J56" s="28" t="s">
        <v>3910</v>
      </c>
      <c r="K56" s="28" t="s">
        <v>3908</v>
      </c>
      <c r="L56" s="28">
        <v>30.649830000000001</v>
      </c>
      <c r="M56" s="28">
        <v>66.410150000000002</v>
      </c>
      <c r="N56" s="28">
        <v>16</v>
      </c>
      <c r="O56" s="9">
        <v>1157806</v>
      </c>
      <c r="P56" s="35">
        <v>44420</v>
      </c>
      <c r="Q56" s="34">
        <v>44510</v>
      </c>
      <c r="R56" s="28" t="s">
        <v>1464</v>
      </c>
      <c r="S56" s="28">
        <v>1157805</v>
      </c>
      <c r="T56" s="34">
        <v>44682</v>
      </c>
      <c r="U56" s="9">
        <v>868355</v>
      </c>
      <c r="V56" s="13" t="s">
        <v>107</v>
      </c>
      <c r="W56" s="10" t="s">
        <v>1471</v>
      </c>
    </row>
    <row r="57" spans="1:23" s="2" customFormat="1" ht="80.099999999999994" customHeight="1" x14ac:dyDescent="0.25">
      <c r="A57" s="28">
        <f t="shared" si="5"/>
        <v>52</v>
      </c>
      <c r="B57" s="9">
        <f t="shared" si="6"/>
        <v>9</v>
      </c>
      <c r="C57" s="9" t="s">
        <v>3878</v>
      </c>
      <c r="D57" s="10" t="s">
        <v>250</v>
      </c>
      <c r="E57" s="9" t="s">
        <v>3879</v>
      </c>
      <c r="F57" s="28" t="s">
        <v>3911</v>
      </c>
      <c r="G57" s="9" t="s">
        <v>3879</v>
      </c>
      <c r="H57" s="9" t="s">
        <v>3403</v>
      </c>
      <c r="I57" s="28" t="s">
        <v>3912</v>
      </c>
      <c r="J57" s="28" t="s">
        <v>3913</v>
      </c>
      <c r="K57" s="28" t="s">
        <v>3911</v>
      </c>
      <c r="L57" s="28">
        <v>30.96086</v>
      </c>
      <c r="M57" s="28">
        <v>66.864552000000003</v>
      </c>
      <c r="N57" s="28">
        <v>17</v>
      </c>
      <c r="O57" s="9">
        <v>1157806</v>
      </c>
      <c r="P57" s="35">
        <v>44420</v>
      </c>
      <c r="Q57" s="34">
        <v>44510</v>
      </c>
      <c r="R57" s="28" t="s">
        <v>1464</v>
      </c>
      <c r="S57" s="28">
        <v>1157805</v>
      </c>
      <c r="T57" s="34">
        <v>44682</v>
      </c>
      <c r="U57" s="9">
        <v>868355</v>
      </c>
      <c r="V57" s="13" t="s">
        <v>107</v>
      </c>
      <c r="W57" s="10" t="s">
        <v>1471</v>
      </c>
    </row>
    <row r="58" spans="1:23" s="2" customFormat="1" ht="80.099999999999994" customHeight="1" x14ac:dyDescent="0.25">
      <c r="A58" s="28">
        <f t="shared" si="5"/>
        <v>53</v>
      </c>
      <c r="B58" s="9">
        <f t="shared" si="6"/>
        <v>10</v>
      </c>
      <c r="C58" s="9" t="s">
        <v>3878</v>
      </c>
      <c r="D58" s="10" t="s">
        <v>250</v>
      </c>
      <c r="E58" s="9" t="s">
        <v>3879</v>
      </c>
      <c r="F58" s="28" t="s">
        <v>3914</v>
      </c>
      <c r="G58" s="28" t="s">
        <v>3892</v>
      </c>
      <c r="H58" s="9" t="s">
        <v>3476</v>
      </c>
      <c r="I58" s="28" t="s">
        <v>3915</v>
      </c>
      <c r="J58" s="28" t="s">
        <v>3916</v>
      </c>
      <c r="K58" s="28" t="s">
        <v>3914</v>
      </c>
      <c r="L58" s="28">
        <v>31.230160000000001</v>
      </c>
      <c r="M58" s="28">
        <v>66.916279000000003</v>
      </c>
      <c r="N58" s="28">
        <v>18</v>
      </c>
      <c r="O58" s="9">
        <v>1157806</v>
      </c>
      <c r="P58" s="35">
        <v>44420</v>
      </c>
      <c r="Q58" s="34">
        <v>44510</v>
      </c>
      <c r="R58" s="28" t="s">
        <v>1464</v>
      </c>
      <c r="S58" s="28">
        <v>1147805</v>
      </c>
      <c r="T58" s="34">
        <v>44682</v>
      </c>
      <c r="U58" s="9">
        <v>868355</v>
      </c>
      <c r="V58" s="13" t="s">
        <v>107</v>
      </c>
      <c r="W58" s="10" t="s">
        <v>1471</v>
      </c>
    </row>
    <row r="59" spans="1:23" s="2" customFormat="1" ht="80.099999999999994" customHeight="1" x14ac:dyDescent="0.25">
      <c r="A59" s="28">
        <f t="shared" si="5"/>
        <v>54</v>
      </c>
      <c r="B59" s="9">
        <f t="shared" si="6"/>
        <v>11</v>
      </c>
      <c r="C59" s="9" t="s">
        <v>3878</v>
      </c>
      <c r="D59" s="10" t="s">
        <v>250</v>
      </c>
      <c r="E59" s="9" t="s">
        <v>3879</v>
      </c>
      <c r="F59" s="28" t="s">
        <v>3917</v>
      </c>
      <c r="G59" s="28" t="s">
        <v>3879</v>
      </c>
      <c r="H59" s="9" t="s">
        <v>2877</v>
      </c>
      <c r="I59" s="28" t="s">
        <v>3918</v>
      </c>
      <c r="J59" s="28" t="s">
        <v>3919</v>
      </c>
      <c r="K59" s="28" t="s">
        <v>3917</v>
      </c>
      <c r="L59" s="28">
        <v>31.192229999999999</v>
      </c>
      <c r="M59" s="28">
        <v>66.411829999999995</v>
      </c>
      <c r="N59" s="28">
        <v>15</v>
      </c>
      <c r="O59" s="9">
        <v>1157806</v>
      </c>
      <c r="P59" s="35">
        <v>44420</v>
      </c>
      <c r="Q59" s="34">
        <v>44510</v>
      </c>
      <c r="R59" s="28" t="s">
        <v>1464</v>
      </c>
      <c r="S59" s="28">
        <v>1157805</v>
      </c>
      <c r="T59" s="34">
        <v>44682</v>
      </c>
      <c r="U59" s="9">
        <v>868355</v>
      </c>
      <c r="V59" s="13" t="s">
        <v>107</v>
      </c>
      <c r="W59" s="10" t="s">
        <v>1471</v>
      </c>
    </row>
    <row r="60" spans="1:23" s="82" customFormat="1" ht="80.099999999999994" customHeight="1" x14ac:dyDescent="0.2">
      <c r="A60" s="28">
        <f>A59+1</f>
        <v>55</v>
      </c>
      <c r="B60" s="9">
        <v>1</v>
      </c>
      <c r="C60" s="9" t="s">
        <v>7814</v>
      </c>
      <c r="D60" s="10" t="s">
        <v>250</v>
      </c>
      <c r="E60" s="9" t="s">
        <v>7599</v>
      </c>
      <c r="F60" s="9" t="s">
        <v>7815</v>
      </c>
      <c r="G60" s="9" t="s">
        <v>7599</v>
      </c>
      <c r="H60" s="9" t="s">
        <v>7816</v>
      </c>
      <c r="I60" s="9" t="s">
        <v>7817</v>
      </c>
      <c r="J60" s="9">
        <v>826.53704000000005</v>
      </c>
      <c r="K60" s="9" t="s">
        <v>7815</v>
      </c>
      <c r="L60" s="9">
        <v>31.173359999999999</v>
      </c>
      <c r="M60" s="9">
        <v>66.853274999999996</v>
      </c>
      <c r="N60" s="9">
        <v>15</v>
      </c>
      <c r="O60" s="9">
        <v>1157806</v>
      </c>
      <c r="P60" s="28" t="s">
        <v>7747</v>
      </c>
      <c r="Q60" s="9" t="s">
        <v>7749</v>
      </c>
      <c r="R60" s="35">
        <v>45058</v>
      </c>
      <c r="S60" s="9">
        <v>1147805</v>
      </c>
      <c r="T60" s="28" t="s">
        <v>7060</v>
      </c>
      <c r="U60" s="9">
        <v>868354</v>
      </c>
      <c r="V60" s="5" t="s">
        <v>7820</v>
      </c>
      <c r="W60" s="28"/>
    </row>
    <row r="61" spans="1:23" s="82" customFormat="1" ht="80.099999999999994" customHeight="1" x14ac:dyDescent="0.2">
      <c r="A61" s="28">
        <f t="shared" ref="A61:B62" si="7">A60+1</f>
        <v>56</v>
      </c>
      <c r="B61" s="9">
        <f t="shared" si="7"/>
        <v>2</v>
      </c>
      <c r="C61" s="9" t="s">
        <v>7814</v>
      </c>
      <c r="D61" s="10" t="s">
        <v>250</v>
      </c>
      <c r="E61" s="9" t="s">
        <v>7599</v>
      </c>
      <c r="F61" s="9" t="s">
        <v>7835</v>
      </c>
      <c r="G61" s="9" t="s">
        <v>7599</v>
      </c>
      <c r="H61" s="9" t="s">
        <v>3962</v>
      </c>
      <c r="I61" s="9" t="s">
        <v>7822</v>
      </c>
      <c r="J61" s="9">
        <v>3063851302</v>
      </c>
      <c r="K61" s="9" t="s">
        <v>7835</v>
      </c>
      <c r="L61" s="9">
        <v>31.20204</v>
      </c>
      <c r="M61" s="9">
        <v>66.826430000000002</v>
      </c>
      <c r="N61" s="9">
        <v>19</v>
      </c>
      <c r="O61" s="9">
        <v>1157806</v>
      </c>
      <c r="P61" s="28" t="s">
        <v>7747</v>
      </c>
      <c r="Q61" s="9" t="s">
        <v>7749</v>
      </c>
      <c r="R61" s="35">
        <v>45058</v>
      </c>
      <c r="S61" s="9">
        <v>1147805</v>
      </c>
      <c r="T61" s="28" t="s">
        <v>7060</v>
      </c>
      <c r="U61" s="9">
        <v>868354</v>
      </c>
      <c r="V61" s="5" t="s">
        <v>7820</v>
      </c>
      <c r="W61" s="28"/>
    </row>
    <row r="62" spans="1:23" s="82" customFormat="1" ht="80.099999999999994" customHeight="1" x14ac:dyDescent="0.2">
      <c r="A62" s="28">
        <f t="shared" si="7"/>
        <v>57</v>
      </c>
      <c r="B62" s="9">
        <f t="shared" si="7"/>
        <v>3</v>
      </c>
      <c r="C62" s="9" t="s">
        <v>7814</v>
      </c>
      <c r="D62" s="10" t="s">
        <v>250</v>
      </c>
      <c r="E62" s="9" t="s">
        <v>5188</v>
      </c>
      <c r="F62" s="9" t="s">
        <v>7824</v>
      </c>
      <c r="G62" s="9" t="s">
        <v>5188</v>
      </c>
      <c r="H62" s="9" t="s">
        <v>7825</v>
      </c>
      <c r="I62" s="9" t="s">
        <v>7826</v>
      </c>
      <c r="J62" s="9" t="s">
        <v>7827</v>
      </c>
      <c r="K62" s="9" t="s">
        <v>7824</v>
      </c>
      <c r="L62" s="9">
        <v>31.124959</v>
      </c>
      <c r="M62" s="9">
        <v>66.831639999999993</v>
      </c>
      <c r="N62" s="9">
        <v>15</v>
      </c>
      <c r="O62" s="9">
        <v>1157806</v>
      </c>
      <c r="P62" s="28" t="s">
        <v>7747</v>
      </c>
      <c r="Q62" s="9" t="s">
        <v>7749</v>
      </c>
      <c r="R62" s="35">
        <v>45058</v>
      </c>
      <c r="S62" s="9">
        <v>1147805</v>
      </c>
      <c r="T62" s="28" t="s">
        <v>7060</v>
      </c>
      <c r="U62" s="9">
        <v>868354</v>
      </c>
      <c r="V62" s="5" t="s">
        <v>7820</v>
      </c>
      <c r="W62" s="28"/>
    </row>
    <row r="63" spans="1:23" ht="80.099999999999994" customHeight="1" x14ac:dyDescent="0.25">
      <c r="A63" s="28">
        <f>A62+1</f>
        <v>58</v>
      </c>
      <c r="B63" s="9">
        <v>1</v>
      </c>
      <c r="C63" s="9" t="s">
        <v>216</v>
      </c>
      <c r="D63" s="10" t="s">
        <v>1519</v>
      </c>
      <c r="E63" s="9" t="s">
        <v>1533</v>
      </c>
      <c r="F63" s="9" t="s">
        <v>1539</v>
      </c>
      <c r="G63" s="9" t="s">
        <v>1539</v>
      </c>
      <c r="H63" s="28" t="s">
        <v>1540</v>
      </c>
      <c r="I63" s="9" t="s">
        <v>1541</v>
      </c>
      <c r="J63" s="9">
        <v>3342427936</v>
      </c>
      <c r="K63" s="9" t="s">
        <v>1542</v>
      </c>
      <c r="L63" s="9">
        <v>30.829840999999998</v>
      </c>
      <c r="M63" s="9">
        <v>66.435261999999994</v>
      </c>
      <c r="N63" s="9" t="s">
        <v>1543</v>
      </c>
      <c r="O63" s="89">
        <v>1157806</v>
      </c>
      <c r="P63" s="34">
        <v>44775</v>
      </c>
      <c r="Q63" s="35">
        <v>44781</v>
      </c>
      <c r="R63" s="35">
        <v>44601</v>
      </c>
      <c r="S63" s="9">
        <v>1147806</v>
      </c>
      <c r="T63" s="14" t="s">
        <v>2321</v>
      </c>
      <c r="U63" s="9">
        <v>868354</v>
      </c>
      <c r="V63" s="5" t="s">
        <v>1762</v>
      </c>
      <c r="W63" s="9" t="s">
        <v>3319</v>
      </c>
    </row>
    <row r="64" spans="1:23" ht="80.099999999999994" customHeight="1" x14ac:dyDescent="0.25">
      <c r="A64" s="28">
        <f t="shared" ref="A64:B71" si="8">A63+1</f>
        <v>59</v>
      </c>
      <c r="B64" s="9">
        <f t="shared" si="8"/>
        <v>2</v>
      </c>
      <c r="C64" s="9" t="s">
        <v>216</v>
      </c>
      <c r="D64" s="10" t="s">
        <v>1519</v>
      </c>
      <c r="E64" s="9" t="s">
        <v>1533</v>
      </c>
      <c r="F64" s="9" t="s">
        <v>1539</v>
      </c>
      <c r="G64" s="9" t="s">
        <v>1539</v>
      </c>
      <c r="H64" s="28" t="s">
        <v>1544</v>
      </c>
      <c r="I64" s="9" t="s">
        <v>1545</v>
      </c>
      <c r="J64" s="9">
        <v>333264499</v>
      </c>
      <c r="K64" s="9" t="s">
        <v>1546</v>
      </c>
      <c r="L64" s="9">
        <v>30.894197999999999</v>
      </c>
      <c r="M64" s="9">
        <v>67.362201999999996</v>
      </c>
      <c r="N64" s="9" t="s">
        <v>1763</v>
      </c>
      <c r="O64" s="89">
        <v>1157806</v>
      </c>
      <c r="P64" s="34">
        <v>44775</v>
      </c>
      <c r="Q64" s="35">
        <v>44781</v>
      </c>
      <c r="R64" s="35">
        <v>44601</v>
      </c>
      <c r="S64" s="9">
        <v>1147806</v>
      </c>
      <c r="T64" s="14" t="s">
        <v>2321</v>
      </c>
      <c r="U64" s="9">
        <v>868354</v>
      </c>
      <c r="V64" s="5" t="s">
        <v>1762</v>
      </c>
      <c r="W64" s="9" t="s">
        <v>3319</v>
      </c>
    </row>
    <row r="65" spans="1:24" ht="80.099999999999994" customHeight="1" x14ac:dyDescent="0.25">
      <c r="A65" s="28">
        <f t="shared" si="8"/>
        <v>60</v>
      </c>
      <c r="B65" s="9">
        <f t="shared" si="8"/>
        <v>3</v>
      </c>
      <c r="C65" s="9" t="s">
        <v>216</v>
      </c>
      <c r="D65" s="10" t="s">
        <v>1519</v>
      </c>
      <c r="E65" s="9" t="s">
        <v>1533</v>
      </c>
      <c r="F65" s="9" t="s">
        <v>1547</v>
      </c>
      <c r="G65" s="9" t="s">
        <v>1547</v>
      </c>
      <c r="H65" s="28" t="s">
        <v>295</v>
      </c>
      <c r="I65" s="9" t="s">
        <v>1548</v>
      </c>
      <c r="J65" s="9">
        <v>3331350642</v>
      </c>
      <c r="K65" s="9" t="s">
        <v>1549</v>
      </c>
      <c r="L65" s="9">
        <v>30.907527000000002</v>
      </c>
      <c r="M65" s="9">
        <v>67.409177999999997</v>
      </c>
      <c r="N65" s="9" t="s">
        <v>1538</v>
      </c>
      <c r="O65" s="89">
        <v>1157806</v>
      </c>
      <c r="P65" s="34">
        <v>44775</v>
      </c>
      <c r="Q65" s="35">
        <v>44781</v>
      </c>
      <c r="R65" s="35">
        <v>44601</v>
      </c>
      <c r="S65" s="9">
        <v>1147806</v>
      </c>
      <c r="T65" s="14" t="s">
        <v>2321</v>
      </c>
      <c r="U65" s="9">
        <v>868354</v>
      </c>
      <c r="V65" s="5" t="s">
        <v>1762</v>
      </c>
      <c r="W65" s="9" t="s">
        <v>3319</v>
      </c>
    </row>
    <row r="66" spans="1:24" ht="80.099999999999994" customHeight="1" x14ac:dyDescent="0.25">
      <c r="A66" s="28">
        <f t="shared" si="8"/>
        <v>61</v>
      </c>
      <c r="B66" s="9">
        <f t="shared" si="8"/>
        <v>4</v>
      </c>
      <c r="C66" s="9" t="s">
        <v>216</v>
      </c>
      <c r="D66" s="10" t="s">
        <v>1519</v>
      </c>
      <c r="E66" s="9" t="s">
        <v>1533</v>
      </c>
      <c r="F66" s="9" t="s">
        <v>1550</v>
      </c>
      <c r="G66" s="9" t="s">
        <v>1550</v>
      </c>
      <c r="H66" s="28" t="s">
        <v>1551</v>
      </c>
      <c r="I66" s="9" t="s">
        <v>1552</v>
      </c>
      <c r="J66" s="9">
        <v>3328064601</v>
      </c>
      <c r="K66" s="9" t="s">
        <v>1553</v>
      </c>
      <c r="L66" s="9">
        <v>30.885477999999999</v>
      </c>
      <c r="M66" s="9">
        <v>64.893451999999996</v>
      </c>
      <c r="N66" s="9" t="s">
        <v>1543</v>
      </c>
      <c r="O66" s="89">
        <v>1157806</v>
      </c>
      <c r="P66" s="34">
        <v>44775</v>
      </c>
      <c r="Q66" s="35">
        <v>44781</v>
      </c>
      <c r="R66" s="35">
        <v>44601</v>
      </c>
      <c r="S66" s="9">
        <v>1147806</v>
      </c>
      <c r="T66" s="14" t="s">
        <v>2321</v>
      </c>
      <c r="U66" s="9">
        <v>868354</v>
      </c>
      <c r="V66" s="5" t="s">
        <v>1762</v>
      </c>
      <c r="W66" s="9" t="s">
        <v>3319</v>
      </c>
    </row>
    <row r="67" spans="1:24" ht="80.099999999999994" customHeight="1" x14ac:dyDescent="0.25">
      <c r="A67" s="28">
        <f t="shared" si="8"/>
        <v>62</v>
      </c>
      <c r="B67" s="9">
        <f t="shared" si="8"/>
        <v>5</v>
      </c>
      <c r="C67" s="9" t="s">
        <v>216</v>
      </c>
      <c r="D67" s="10" t="s">
        <v>1519</v>
      </c>
      <c r="E67" s="9" t="s">
        <v>1533</v>
      </c>
      <c r="F67" s="9" t="s">
        <v>1547</v>
      </c>
      <c r="G67" s="9" t="s">
        <v>1547</v>
      </c>
      <c r="H67" s="28" t="s">
        <v>1555</v>
      </c>
      <c r="I67" s="9" t="s">
        <v>1556</v>
      </c>
      <c r="J67" s="9">
        <v>3342427936</v>
      </c>
      <c r="K67" s="9" t="s">
        <v>1557</v>
      </c>
      <c r="L67" s="9">
        <v>30.796751</v>
      </c>
      <c r="M67" s="9">
        <v>67.287792999999994</v>
      </c>
      <c r="N67" s="9" t="s">
        <v>1764</v>
      </c>
      <c r="O67" s="89">
        <v>1157806</v>
      </c>
      <c r="P67" s="34">
        <v>44775</v>
      </c>
      <c r="Q67" s="35">
        <v>44781</v>
      </c>
      <c r="R67" s="35">
        <v>44601</v>
      </c>
      <c r="S67" s="9">
        <v>1147806</v>
      </c>
      <c r="T67" s="14" t="s">
        <v>2321</v>
      </c>
      <c r="U67" s="9">
        <v>868354</v>
      </c>
      <c r="V67" s="5" t="s">
        <v>1762</v>
      </c>
      <c r="W67" s="9" t="s">
        <v>3319</v>
      </c>
    </row>
    <row r="68" spans="1:24" ht="80.099999999999994" customHeight="1" x14ac:dyDescent="0.25">
      <c r="A68" s="28">
        <f t="shared" si="8"/>
        <v>63</v>
      </c>
      <c r="B68" s="9">
        <f t="shared" si="8"/>
        <v>6</v>
      </c>
      <c r="C68" s="9" t="s">
        <v>216</v>
      </c>
      <c r="D68" s="10" t="s">
        <v>1519</v>
      </c>
      <c r="E68" s="9" t="s">
        <v>1520</v>
      </c>
      <c r="F68" s="9" t="s">
        <v>1521</v>
      </c>
      <c r="G68" s="9" t="s">
        <v>1521</v>
      </c>
      <c r="H68" s="28" t="s">
        <v>1522</v>
      </c>
      <c r="I68" s="9" t="s">
        <v>1523</v>
      </c>
      <c r="J68" s="9">
        <v>3073867773</v>
      </c>
      <c r="K68" s="9" t="s">
        <v>1524</v>
      </c>
      <c r="L68" s="9">
        <v>30.803889999999999</v>
      </c>
      <c r="M68" s="9">
        <v>67.290053999999998</v>
      </c>
      <c r="N68" s="28">
        <v>70</v>
      </c>
      <c r="O68" s="89">
        <v>1157806</v>
      </c>
      <c r="P68" s="34">
        <v>44775</v>
      </c>
      <c r="Q68" s="35">
        <v>44781</v>
      </c>
      <c r="R68" s="11">
        <v>44601</v>
      </c>
      <c r="S68" s="9">
        <v>1147806</v>
      </c>
      <c r="T68" s="14" t="s">
        <v>2321</v>
      </c>
      <c r="U68" s="9">
        <v>868354</v>
      </c>
      <c r="V68" s="5" t="s">
        <v>1762</v>
      </c>
      <c r="W68" s="9" t="s">
        <v>3319</v>
      </c>
    </row>
    <row r="69" spans="1:24" ht="80.099999999999994" customHeight="1" x14ac:dyDescent="0.25">
      <c r="A69" s="28">
        <f t="shared" si="8"/>
        <v>64</v>
      </c>
      <c r="B69" s="9">
        <f t="shared" si="8"/>
        <v>7</v>
      </c>
      <c r="C69" s="9" t="s">
        <v>216</v>
      </c>
      <c r="D69" s="10" t="s">
        <v>1519</v>
      </c>
      <c r="E69" s="9" t="s">
        <v>1527</v>
      </c>
      <c r="F69" s="9" t="s">
        <v>1528</v>
      </c>
      <c r="G69" s="9" t="s">
        <v>1528</v>
      </c>
      <c r="H69" s="28" t="s">
        <v>1529</v>
      </c>
      <c r="I69" s="9" t="s">
        <v>1530</v>
      </c>
      <c r="J69" s="9">
        <v>3333578482</v>
      </c>
      <c r="K69" s="9" t="s">
        <v>1531</v>
      </c>
      <c r="L69" s="9">
        <v>30.399816999999999</v>
      </c>
      <c r="M69" s="9">
        <v>67.291438999999997</v>
      </c>
      <c r="N69" s="28">
        <v>60</v>
      </c>
      <c r="O69" s="89">
        <v>1157806</v>
      </c>
      <c r="P69" s="34">
        <v>44775</v>
      </c>
      <c r="Q69" s="35">
        <v>44781</v>
      </c>
      <c r="R69" s="11">
        <v>44601</v>
      </c>
      <c r="S69" s="9">
        <v>1147806</v>
      </c>
      <c r="T69" s="14" t="s">
        <v>2321</v>
      </c>
      <c r="U69" s="9">
        <v>868354</v>
      </c>
      <c r="V69" s="5" t="s">
        <v>1762</v>
      </c>
      <c r="W69" s="9" t="s">
        <v>3319</v>
      </c>
    </row>
    <row r="70" spans="1:24" ht="80.099999999999994" customHeight="1" x14ac:dyDescent="0.25">
      <c r="A70" s="28">
        <f t="shared" si="8"/>
        <v>65</v>
      </c>
      <c r="B70" s="9">
        <f t="shared" si="8"/>
        <v>8</v>
      </c>
      <c r="C70" s="9" t="s">
        <v>216</v>
      </c>
      <c r="D70" s="10" t="s">
        <v>1519</v>
      </c>
      <c r="E70" s="9" t="s">
        <v>1533</v>
      </c>
      <c r="F70" s="9" t="s">
        <v>1533</v>
      </c>
      <c r="G70" s="9" t="s">
        <v>1533</v>
      </c>
      <c r="H70" s="28" t="s">
        <v>1558</v>
      </c>
      <c r="I70" s="9" t="s">
        <v>1559</v>
      </c>
      <c r="J70" s="9">
        <v>3342348631</v>
      </c>
      <c r="K70" s="9" t="s">
        <v>1533</v>
      </c>
      <c r="L70" s="9">
        <v>31.447648000000001</v>
      </c>
      <c r="M70" s="9">
        <v>66.986632</v>
      </c>
      <c r="N70" s="9" t="s">
        <v>1765</v>
      </c>
      <c r="O70" s="89">
        <v>1157806</v>
      </c>
      <c r="P70" s="34">
        <v>44775</v>
      </c>
      <c r="Q70" s="35">
        <v>44781</v>
      </c>
      <c r="R70" s="35">
        <v>44601</v>
      </c>
      <c r="S70" s="9">
        <v>1147806</v>
      </c>
      <c r="T70" s="14" t="s">
        <v>2321</v>
      </c>
      <c r="U70" s="9">
        <v>868354</v>
      </c>
      <c r="V70" s="5" t="s">
        <v>1762</v>
      </c>
      <c r="W70" s="9" t="s">
        <v>3319</v>
      </c>
    </row>
    <row r="71" spans="1:24" ht="80.099999999999994" customHeight="1" x14ac:dyDescent="0.25">
      <c r="A71" s="28">
        <f t="shared" si="8"/>
        <v>66</v>
      </c>
      <c r="B71" s="9">
        <f t="shared" si="8"/>
        <v>9</v>
      </c>
      <c r="C71" s="9" t="s">
        <v>216</v>
      </c>
      <c r="D71" s="10" t="s">
        <v>1519</v>
      </c>
      <c r="E71" s="9" t="s">
        <v>1533</v>
      </c>
      <c r="F71" s="9" t="s">
        <v>1535</v>
      </c>
      <c r="G71" s="9" t="s">
        <v>1535</v>
      </c>
      <c r="H71" s="28" t="s">
        <v>772</v>
      </c>
      <c r="I71" s="9" t="s">
        <v>1536</v>
      </c>
      <c r="J71" s="9">
        <v>3337967467</v>
      </c>
      <c r="K71" s="9" t="s">
        <v>1537</v>
      </c>
      <c r="L71" s="9">
        <v>30.672995</v>
      </c>
      <c r="M71" s="9">
        <v>67.086302000000003</v>
      </c>
      <c r="N71" s="28">
        <v>25</v>
      </c>
      <c r="O71" s="89">
        <v>1157806</v>
      </c>
      <c r="P71" s="34">
        <v>44775</v>
      </c>
      <c r="Q71" s="35">
        <v>44781</v>
      </c>
      <c r="R71" s="11">
        <v>44601</v>
      </c>
      <c r="S71" s="9">
        <v>1147806</v>
      </c>
      <c r="T71" s="14" t="s">
        <v>2321</v>
      </c>
      <c r="U71" s="9">
        <v>868354</v>
      </c>
      <c r="V71" s="5" t="s">
        <v>1762</v>
      </c>
      <c r="W71" s="9" t="s">
        <v>3319</v>
      </c>
    </row>
    <row r="72" spans="1:24" ht="80.099999999999994" customHeight="1" x14ac:dyDescent="0.25">
      <c r="A72" s="14">
        <f>A71+1</f>
        <v>67</v>
      </c>
      <c r="B72" s="9">
        <v>1</v>
      </c>
      <c r="C72" s="9" t="s">
        <v>103</v>
      </c>
      <c r="D72" s="10" t="s">
        <v>1915</v>
      </c>
      <c r="E72" s="9" t="s">
        <v>1915</v>
      </c>
      <c r="F72" s="9" t="s">
        <v>3308</v>
      </c>
      <c r="G72" s="9" t="s">
        <v>3309</v>
      </c>
      <c r="H72" s="9" t="s">
        <v>2027</v>
      </c>
      <c r="I72" s="9" t="s">
        <v>3310</v>
      </c>
      <c r="J72" s="9">
        <v>3300737370</v>
      </c>
      <c r="K72" s="9" t="s">
        <v>3308</v>
      </c>
      <c r="L72" s="9">
        <v>30.26811</v>
      </c>
      <c r="M72" s="9">
        <v>68.510419999999996</v>
      </c>
      <c r="N72" s="9">
        <v>25</v>
      </c>
      <c r="O72" s="6">
        <v>1157806</v>
      </c>
      <c r="P72" s="35">
        <v>44411</v>
      </c>
      <c r="Q72" s="9" t="s">
        <v>3303</v>
      </c>
      <c r="R72" s="34">
        <v>44442</v>
      </c>
      <c r="S72" s="9">
        <v>1147805</v>
      </c>
      <c r="T72" s="9" t="s">
        <v>3304</v>
      </c>
      <c r="U72" s="14">
        <v>868354.35</v>
      </c>
      <c r="V72" s="5" t="s">
        <v>1762</v>
      </c>
      <c r="W72" s="9" t="s">
        <v>3305</v>
      </c>
    </row>
    <row r="73" spans="1:24" ht="80.099999999999994" customHeight="1" x14ac:dyDescent="0.25">
      <c r="A73" s="14">
        <f>A72+1</f>
        <v>68</v>
      </c>
      <c r="B73" s="9">
        <v>2</v>
      </c>
      <c r="C73" s="9" t="s">
        <v>103</v>
      </c>
      <c r="D73" s="10" t="s">
        <v>1915</v>
      </c>
      <c r="E73" s="9" t="s">
        <v>1915</v>
      </c>
      <c r="F73" s="9" t="s">
        <v>3312</v>
      </c>
      <c r="G73" s="9" t="s">
        <v>3312</v>
      </c>
      <c r="H73" s="9" t="s">
        <v>2010</v>
      </c>
      <c r="I73" s="9" t="s">
        <v>3313</v>
      </c>
      <c r="J73" s="9">
        <v>3354874598</v>
      </c>
      <c r="K73" s="9" t="s">
        <v>3314</v>
      </c>
      <c r="L73" s="9">
        <v>30.258620000000001</v>
      </c>
      <c r="M73" s="9">
        <v>68.533320000000003</v>
      </c>
      <c r="N73" s="9">
        <v>27</v>
      </c>
      <c r="O73" s="6">
        <v>1157806</v>
      </c>
      <c r="P73" s="35">
        <v>44411</v>
      </c>
      <c r="Q73" s="9" t="s">
        <v>3303</v>
      </c>
      <c r="R73" s="34">
        <v>44442</v>
      </c>
      <c r="S73" s="9">
        <v>1147805</v>
      </c>
      <c r="T73" s="9" t="s">
        <v>3304</v>
      </c>
      <c r="U73" s="14">
        <v>868354.35</v>
      </c>
      <c r="V73" s="5" t="s">
        <v>1762</v>
      </c>
      <c r="W73" s="9" t="s">
        <v>3305</v>
      </c>
    </row>
    <row r="74" spans="1:24" ht="80.099999999999994" customHeight="1" x14ac:dyDescent="0.25">
      <c r="A74" s="28">
        <f>A73+1</f>
        <v>69</v>
      </c>
      <c r="B74" s="9">
        <v>1</v>
      </c>
      <c r="C74" s="9" t="s">
        <v>7698</v>
      </c>
      <c r="D74" s="10" t="s">
        <v>1915</v>
      </c>
      <c r="E74" s="9" t="s">
        <v>1916</v>
      </c>
      <c r="F74" s="9" t="s">
        <v>7843</v>
      </c>
      <c r="G74" s="9" t="s">
        <v>3367</v>
      </c>
      <c r="H74" s="9" t="s">
        <v>7844</v>
      </c>
      <c r="I74" s="9" t="s">
        <v>7845</v>
      </c>
      <c r="J74" s="9">
        <v>3331399320</v>
      </c>
      <c r="K74" s="9" t="s">
        <v>7843</v>
      </c>
      <c r="L74" s="142">
        <v>30.254940000000001</v>
      </c>
      <c r="M74" s="142">
        <v>68.828140000000005</v>
      </c>
      <c r="N74" s="9">
        <v>15</v>
      </c>
      <c r="O74" s="9">
        <v>1157806</v>
      </c>
      <c r="P74" s="9" t="s">
        <v>7753</v>
      </c>
      <c r="Q74" s="9" t="s">
        <v>1464</v>
      </c>
      <c r="R74" s="9" t="s">
        <v>4907</v>
      </c>
      <c r="S74" s="9">
        <v>1147805</v>
      </c>
      <c r="T74" s="9" t="s">
        <v>7848</v>
      </c>
      <c r="U74" s="9">
        <v>868354</v>
      </c>
      <c r="V74" s="10" t="s">
        <v>117</v>
      </c>
      <c r="W74" s="9" t="s">
        <v>7893</v>
      </c>
      <c r="X74" s="2"/>
    </row>
    <row r="75" spans="1:24" ht="80.099999999999994" customHeight="1" x14ac:dyDescent="0.25">
      <c r="A75" s="28">
        <f>A74+1</f>
        <v>70</v>
      </c>
      <c r="B75" s="9">
        <v>2</v>
      </c>
      <c r="C75" s="9" t="s">
        <v>7698</v>
      </c>
      <c r="D75" s="10" t="s">
        <v>1915</v>
      </c>
      <c r="E75" s="9" t="s">
        <v>1916</v>
      </c>
      <c r="F75" s="9" t="s">
        <v>7843</v>
      </c>
      <c r="G75" s="9" t="s">
        <v>3367</v>
      </c>
      <c r="H75" s="9" t="s">
        <v>7849</v>
      </c>
      <c r="I75" s="9" t="s">
        <v>7850</v>
      </c>
      <c r="J75" s="9">
        <v>3446676918</v>
      </c>
      <c r="K75" s="9" t="s">
        <v>7843</v>
      </c>
      <c r="L75" s="142">
        <v>30.334744000000001</v>
      </c>
      <c r="M75" s="142">
        <v>68.729821999999999</v>
      </c>
      <c r="N75" s="9">
        <v>18</v>
      </c>
      <c r="O75" s="9">
        <v>1157806</v>
      </c>
      <c r="P75" s="9" t="s">
        <v>7753</v>
      </c>
      <c r="Q75" s="9" t="s">
        <v>1464</v>
      </c>
      <c r="R75" s="9" t="s">
        <v>4907</v>
      </c>
      <c r="S75" s="9">
        <v>1147805</v>
      </c>
      <c r="T75" s="9" t="s">
        <v>7848</v>
      </c>
      <c r="U75" s="9">
        <v>868354</v>
      </c>
      <c r="V75" s="10" t="s">
        <v>117</v>
      </c>
      <c r="W75" s="9"/>
      <c r="X75" s="2"/>
    </row>
    <row r="76" spans="1:24" ht="80.099999999999994" customHeight="1" x14ac:dyDescent="0.25">
      <c r="A76" s="28">
        <f>A75+1</f>
        <v>71</v>
      </c>
      <c r="B76" s="9">
        <v>3</v>
      </c>
      <c r="C76" s="9" t="s">
        <v>7698</v>
      </c>
      <c r="D76" s="10" t="s">
        <v>1915</v>
      </c>
      <c r="E76" s="9" t="s">
        <v>1916</v>
      </c>
      <c r="F76" s="9" t="s">
        <v>7759</v>
      </c>
      <c r="G76" s="9" t="s">
        <v>7759</v>
      </c>
      <c r="H76" s="9" t="s">
        <v>670</v>
      </c>
      <c r="I76" s="9" t="s">
        <v>7851</v>
      </c>
      <c r="J76" s="9">
        <v>3353818318</v>
      </c>
      <c r="K76" s="9" t="s">
        <v>7759</v>
      </c>
      <c r="L76" s="142">
        <v>30.484957999999999</v>
      </c>
      <c r="M76" s="142">
        <v>68.339671999999993</v>
      </c>
      <c r="N76" s="9">
        <v>21</v>
      </c>
      <c r="O76" s="9">
        <v>1157806</v>
      </c>
      <c r="P76" s="9" t="s">
        <v>7753</v>
      </c>
      <c r="Q76" s="9" t="s">
        <v>1464</v>
      </c>
      <c r="R76" s="9" t="s">
        <v>4907</v>
      </c>
      <c r="S76" s="9">
        <v>1147805</v>
      </c>
      <c r="T76" s="9" t="s">
        <v>7848</v>
      </c>
      <c r="U76" s="9">
        <v>868354</v>
      </c>
      <c r="V76" s="10" t="s">
        <v>117</v>
      </c>
      <c r="W76" s="9"/>
      <c r="X76" s="2"/>
    </row>
    <row r="77" spans="1:24" ht="80.099999999999994" customHeight="1" x14ac:dyDescent="0.25">
      <c r="A77" s="28">
        <f t="shared" ref="A77:A82" si="9">A76+1</f>
        <v>72</v>
      </c>
      <c r="B77" s="9">
        <v>4</v>
      </c>
      <c r="C77" s="9" t="s">
        <v>7698</v>
      </c>
      <c r="D77" s="10" t="s">
        <v>1915</v>
      </c>
      <c r="E77" s="9" t="s">
        <v>1916</v>
      </c>
      <c r="F77" s="9" t="s">
        <v>7759</v>
      </c>
      <c r="G77" s="9" t="s">
        <v>7759</v>
      </c>
      <c r="H77" s="9" t="s">
        <v>569</v>
      </c>
      <c r="I77" s="9" t="s">
        <v>7852</v>
      </c>
      <c r="J77" s="9">
        <v>3353818318</v>
      </c>
      <c r="K77" s="9" t="s">
        <v>7759</v>
      </c>
      <c r="L77" s="142">
        <v>30.43516</v>
      </c>
      <c r="M77" s="142">
        <v>68.406859999999995</v>
      </c>
      <c r="N77" s="9">
        <v>14</v>
      </c>
      <c r="O77" s="9">
        <v>1157806</v>
      </c>
      <c r="P77" s="9" t="s">
        <v>7753</v>
      </c>
      <c r="Q77" s="9" t="s">
        <v>1464</v>
      </c>
      <c r="R77" s="9" t="s">
        <v>4907</v>
      </c>
      <c r="S77" s="9">
        <v>1147805</v>
      </c>
      <c r="T77" s="9" t="s">
        <v>7848</v>
      </c>
      <c r="U77" s="9">
        <v>868354</v>
      </c>
      <c r="V77" s="10" t="s">
        <v>117</v>
      </c>
      <c r="W77" s="9"/>
      <c r="X77" s="2"/>
    </row>
    <row r="78" spans="1:24" ht="80.099999999999994" customHeight="1" x14ac:dyDescent="0.25">
      <c r="A78" s="28">
        <f t="shared" si="9"/>
        <v>73</v>
      </c>
      <c r="B78" s="9">
        <v>5</v>
      </c>
      <c r="C78" s="9" t="s">
        <v>7698</v>
      </c>
      <c r="D78" s="10" t="s">
        <v>1915</v>
      </c>
      <c r="E78" s="9" t="s">
        <v>1916</v>
      </c>
      <c r="F78" s="9" t="s">
        <v>7853</v>
      </c>
      <c r="G78" s="9" t="s">
        <v>7759</v>
      </c>
      <c r="H78" s="9" t="s">
        <v>7854</v>
      </c>
      <c r="I78" s="9" t="s">
        <v>7855</v>
      </c>
      <c r="J78" s="9">
        <v>3376114016</v>
      </c>
      <c r="K78" s="9" t="s">
        <v>7853</v>
      </c>
      <c r="L78" s="142">
        <v>30.563568</v>
      </c>
      <c r="M78" s="142">
        <v>68.079706000000002</v>
      </c>
      <c r="N78" s="9">
        <v>19</v>
      </c>
      <c r="O78" s="9">
        <v>1157806</v>
      </c>
      <c r="P78" s="9" t="s">
        <v>7753</v>
      </c>
      <c r="Q78" s="9" t="s">
        <v>1464</v>
      </c>
      <c r="R78" s="9" t="s">
        <v>4907</v>
      </c>
      <c r="S78" s="9">
        <v>1147805</v>
      </c>
      <c r="T78" s="9" t="s">
        <v>7848</v>
      </c>
      <c r="U78" s="9">
        <v>868354</v>
      </c>
      <c r="V78" s="10" t="s">
        <v>117</v>
      </c>
      <c r="W78" s="9"/>
      <c r="X78" s="2"/>
    </row>
    <row r="79" spans="1:24" ht="80.099999999999994" customHeight="1" x14ac:dyDescent="0.25">
      <c r="A79" s="28">
        <f t="shared" si="9"/>
        <v>74</v>
      </c>
      <c r="B79" s="9">
        <v>6</v>
      </c>
      <c r="C79" s="9" t="s">
        <v>7698</v>
      </c>
      <c r="D79" s="10" t="s">
        <v>1915</v>
      </c>
      <c r="E79" s="9" t="s">
        <v>1916</v>
      </c>
      <c r="F79" s="9" t="s">
        <v>3352</v>
      </c>
      <c r="G79" s="9" t="s">
        <v>7703</v>
      </c>
      <c r="H79" s="9" t="s">
        <v>7856</v>
      </c>
      <c r="I79" s="9" t="s">
        <v>7857</v>
      </c>
      <c r="J79" s="28">
        <v>3358192852</v>
      </c>
      <c r="K79" s="9" t="s">
        <v>3352</v>
      </c>
      <c r="L79" s="142">
        <v>30.405360000000002</v>
      </c>
      <c r="M79" s="142">
        <v>68.777418999999995</v>
      </c>
      <c r="N79" s="9">
        <v>20</v>
      </c>
      <c r="O79" s="9">
        <v>1157806</v>
      </c>
      <c r="P79" s="9" t="s">
        <v>7753</v>
      </c>
      <c r="Q79" s="9" t="s">
        <v>1464</v>
      </c>
      <c r="R79" s="9" t="s">
        <v>4907</v>
      </c>
      <c r="S79" s="9">
        <v>1147805</v>
      </c>
      <c r="T79" s="9" t="s">
        <v>7848</v>
      </c>
      <c r="U79" s="9">
        <v>868354</v>
      </c>
      <c r="V79" s="10" t="s">
        <v>117</v>
      </c>
      <c r="W79" s="9"/>
      <c r="X79" s="2"/>
    </row>
    <row r="80" spans="1:24" ht="80.099999999999994" customHeight="1" x14ac:dyDescent="0.25">
      <c r="A80" s="28">
        <f t="shared" si="9"/>
        <v>75</v>
      </c>
      <c r="B80" s="9">
        <v>7</v>
      </c>
      <c r="C80" s="9" t="s">
        <v>7698</v>
      </c>
      <c r="D80" s="10" t="s">
        <v>1915</v>
      </c>
      <c r="E80" s="9" t="s">
        <v>1916</v>
      </c>
      <c r="F80" s="9" t="s">
        <v>3367</v>
      </c>
      <c r="G80" s="9" t="s">
        <v>3367</v>
      </c>
      <c r="H80" s="9" t="s">
        <v>7858</v>
      </c>
      <c r="I80" s="9" t="s">
        <v>7866</v>
      </c>
      <c r="J80" s="41">
        <v>3344971120</v>
      </c>
      <c r="K80" s="9" t="s">
        <v>7863</v>
      </c>
      <c r="L80" s="142">
        <v>30.420898000000001</v>
      </c>
      <c r="M80" s="142">
        <v>68.979906999999997</v>
      </c>
      <c r="N80" s="9">
        <v>18</v>
      </c>
      <c r="O80" s="9">
        <v>1157806</v>
      </c>
      <c r="P80" s="9" t="s">
        <v>7753</v>
      </c>
      <c r="Q80" s="9" t="s">
        <v>1464</v>
      </c>
      <c r="R80" s="9" t="s">
        <v>4907</v>
      </c>
      <c r="S80" s="9">
        <v>1147805</v>
      </c>
      <c r="T80" s="9" t="s">
        <v>7848</v>
      </c>
      <c r="U80" s="9">
        <v>868354</v>
      </c>
      <c r="V80" s="10" t="s">
        <v>117</v>
      </c>
      <c r="W80" s="9"/>
      <c r="X80" s="2"/>
    </row>
    <row r="81" spans="1:199" ht="80.099999999999994" customHeight="1" x14ac:dyDescent="0.25">
      <c r="A81" s="28">
        <f t="shared" si="9"/>
        <v>76</v>
      </c>
      <c r="B81" s="9">
        <v>8</v>
      </c>
      <c r="C81" s="9" t="s">
        <v>7698</v>
      </c>
      <c r="D81" s="10" t="s">
        <v>1915</v>
      </c>
      <c r="E81" s="9" t="s">
        <v>1916</v>
      </c>
      <c r="F81" s="9" t="s">
        <v>3367</v>
      </c>
      <c r="G81" s="9" t="s">
        <v>3367</v>
      </c>
      <c r="H81" s="9" t="s">
        <v>7860</v>
      </c>
      <c r="I81" s="9" t="s">
        <v>7861</v>
      </c>
      <c r="J81" s="41">
        <v>3322978551</v>
      </c>
      <c r="K81" s="9" t="s">
        <v>3367</v>
      </c>
      <c r="L81" s="142">
        <v>30.202059999999999</v>
      </c>
      <c r="M81" s="142">
        <v>68.435760000000002</v>
      </c>
      <c r="N81" s="9">
        <v>22</v>
      </c>
      <c r="O81" s="9">
        <v>1157806</v>
      </c>
      <c r="P81" s="9" t="s">
        <v>7753</v>
      </c>
      <c r="Q81" s="9" t="s">
        <v>1464</v>
      </c>
      <c r="R81" s="9" t="s">
        <v>4907</v>
      </c>
      <c r="S81" s="9">
        <v>1147805</v>
      </c>
      <c r="T81" s="9" t="s">
        <v>7848</v>
      </c>
      <c r="U81" s="9">
        <v>868354</v>
      </c>
      <c r="V81" s="10" t="s">
        <v>117</v>
      </c>
      <c r="W81" s="9"/>
      <c r="X81" s="2"/>
    </row>
    <row r="82" spans="1:199" ht="80.099999999999994" customHeight="1" x14ac:dyDescent="0.25">
      <c r="A82" s="28">
        <f t="shared" si="9"/>
        <v>77</v>
      </c>
      <c r="B82" s="9">
        <v>9</v>
      </c>
      <c r="C82" s="9" t="s">
        <v>7698</v>
      </c>
      <c r="D82" s="10" t="s">
        <v>1915</v>
      </c>
      <c r="E82" s="9" t="s">
        <v>7862</v>
      </c>
      <c r="F82" s="9" t="s">
        <v>7863</v>
      </c>
      <c r="G82" s="9" t="s">
        <v>7864</v>
      </c>
      <c r="H82" s="9" t="s">
        <v>7865</v>
      </c>
      <c r="I82" s="9">
        <v>3318008813</v>
      </c>
      <c r="J82" s="9" t="s">
        <v>7866</v>
      </c>
      <c r="K82" s="9" t="s">
        <v>7863</v>
      </c>
      <c r="L82" s="142">
        <v>30.420898000000001</v>
      </c>
      <c r="M82" s="142">
        <v>68.979906999999997</v>
      </c>
      <c r="N82" s="9">
        <v>22</v>
      </c>
      <c r="O82" s="9">
        <v>1157806</v>
      </c>
      <c r="P82" s="9" t="s">
        <v>7753</v>
      </c>
      <c r="Q82" s="9" t="s">
        <v>1464</v>
      </c>
      <c r="R82" s="9" t="s">
        <v>4907</v>
      </c>
      <c r="S82" s="9">
        <v>1147805</v>
      </c>
      <c r="T82" s="9" t="s">
        <v>7848</v>
      </c>
      <c r="U82" s="9">
        <v>868354</v>
      </c>
      <c r="V82" s="10" t="s">
        <v>117</v>
      </c>
      <c r="W82" s="9"/>
      <c r="X82" s="2"/>
    </row>
    <row r="83" spans="1:199" ht="80.099999999999994" customHeight="1" x14ac:dyDescent="0.25">
      <c r="A83" s="28">
        <f>A82+1</f>
        <v>78</v>
      </c>
      <c r="B83" s="6">
        <v>1</v>
      </c>
      <c r="C83" s="6" t="s">
        <v>103</v>
      </c>
      <c r="D83" s="5" t="s">
        <v>276</v>
      </c>
      <c r="E83" s="6" t="s">
        <v>276</v>
      </c>
      <c r="F83" s="6" t="s">
        <v>3729</v>
      </c>
      <c r="G83" s="6" t="s">
        <v>3729</v>
      </c>
      <c r="H83" s="6" t="s">
        <v>3730</v>
      </c>
      <c r="I83" s="6" t="s">
        <v>283</v>
      </c>
      <c r="J83" s="14">
        <v>3337738934</v>
      </c>
      <c r="K83" s="6" t="s">
        <v>3729</v>
      </c>
      <c r="L83" s="6">
        <v>30.863289999999999</v>
      </c>
      <c r="M83" s="6">
        <v>69.896600000000007</v>
      </c>
      <c r="N83" s="6">
        <v>17</v>
      </c>
      <c r="O83" s="14">
        <v>1157806</v>
      </c>
      <c r="P83" s="28" t="s">
        <v>3717</v>
      </c>
      <c r="Q83" s="34">
        <v>43956</v>
      </c>
      <c r="R83" s="34">
        <v>43957</v>
      </c>
      <c r="S83" s="9">
        <v>1147805</v>
      </c>
      <c r="T83" s="12">
        <v>44734</v>
      </c>
      <c r="U83" s="9">
        <v>868354</v>
      </c>
      <c r="V83" s="5" t="s">
        <v>1762</v>
      </c>
      <c r="W83" s="9" t="s">
        <v>3722</v>
      </c>
    </row>
    <row r="84" spans="1:199" s="50" customFormat="1" ht="80.099999999999994" customHeight="1" x14ac:dyDescent="0.2">
      <c r="A84" s="28">
        <f>A83+1</f>
        <v>79</v>
      </c>
      <c r="B84" s="9">
        <v>1</v>
      </c>
      <c r="C84" s="14" t="s">
        <v>1518</v>
      </c>
      <c r="D84" s="5" t="s">
        <v>3995</v>
      </c>
      <c r="E84" s="51" t="s">
        <v>280</v>
      </c>
      <c r="F84" s="51" t="s">
        <v>280</v>
      </c>
      <c r="G84" s="51" t="s">
        <v>281</v>
      </c>
      <c r="H84" s="51" t="s">
        <v>3996</v>
      </c>
      <c r="I84" s="136" t="s">
        <v>3997</v>
      </c>
      <c r="J84" s="51">
        <v>3443277259</v>
      </c>
      <c r="K84" s="51" t="s">
        <v>280</v>
      </c>
      <c r="L84" s="51">
        <v>30.914437</v>
      </c>
      <c r="M84" s="51">
        <v>69.770984999999996</v>
      </c>
      <c r="N84" s="51">
        <v>22</v>
      </c>
      <c r="O84" s="28">
        <v>1157806</v>
      </c>
      <c r="P84" s="28" t="s">
        <v>3974</v>
      </c>
      <c r="Q84" s="9" t="s">
        <v>3975</v>
      </c>
      <c r="R84" s="9" t="s">
        <v>3976</v>
      </c>
      <c r="S84" s="28">
        <v>1147805.8</v>
      </c>
      <c r="T84" s="9" t="s">
        <v>3978</v>
      </c>
      <c r="U84" s="9">
        <v>868354</v>
      </c>
      <c r="V84" s="10" t="s">
        <v>239</v>
      </c>
      <c r="W84" s="10" t="s">
        <v>1466</v>
      </c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</row>
    <row r="85" spans="1:199" s="50" customFormat="1" ht="80.099999999999994" customHeight="1" x14ac:dyDescent="0.2">
      <c r="A85" s="28">
        <f t="shared" ref="A85:A97" si="10">A84+1</f>
        <v>80</v>
      </c>
      <c r="B85" s="9">
        <f t="shared" ref="B85:B97" si="11">B84+1</f>
        <v>2</v>
      </c>
      <c r="C85" s="14" t="s">
        <v>1518</v>
      </c>
      <c r="D85" s="5" t="s">
        <v>3995</v>
      </c>
      <c r="E85" s="51" t="s">
        <v>280</v>
      </c>
      <c r="F85" s="51" t="s">
        <v>280</v>
      </c>
      <c r="G85" s="51" t="s">
        <v>281</v>
      </c>
      <c r="H85" s="51" t="s">
        <v>3999</v>
      </c>
      <c r="I85" s="136" t="s">
        <v>4000</v>
      </c>
      <c r="J85" s="51">
        <v>3324526941</v>
      </c>
      <c r="K85" s="51" t="s">
        <v>280</v>
      </c>
      <c r="L85" s="51">
        <v>30.868618999999999</v>
      </c>
      <c r="M85" s="51">
        <v>69.772853999999995</v>
      </c>
      <c r="N85" s="51">
        <v>20</v>
      </c>
      <c r="O85" s="28">
        <v>1157806</v>
      </c>
      <c r="P85" s="28" t="s">
        <v>3974</v>
      </c>
      <c r="Q85" s="9" t="s">
        <v>3975</v>
      </c>
      <c r="R85" s="9" t="s">
        <v>3976</v>
      </c>
      <c r="S85" s="28">
        <v>1147805.8</v>
      </c>
      <c r="T85" s="9" t="s">
        <v>3978</v>
      </c>
      <c r="U85" s="9">
        <v>868354</v>
      </c>
      <c r="V85" s="10" t="s">
        <v>239</v>
      </c>
      <c r="W85" s="10" t="s">
        <v>1466</v>
      </c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</row>
    <row r="86" spans="1:199" s="50" customFormat="1" ht="80.099999999999994" customHeight="1" x14ac:dyDescent="0.2">
      <c r="A86" s="28">
        <f t="shared" si="10"/>
        <v>81</v>
      </c>
      <c r="B86" s="9">
        <f t="shared" si="11"/>
        <v>3</v>
      </c>
      <c r="C86" s="14" t="s">
        <v>1518</v>
      </c>
      <c r="D86" s="5" t="s">
        <v>3995</v>
      </c>
      <c r="E86" s="51" t="s">
        <v>280</v>
      </c>
      <c r="F86" s="51" t="s">
        <v>280</v>
      </c>
      <c r="G86" s="51" t="s">
        <v>281</v>
      </c>
      <c r="H86" s="51" t="s">
        <v>4001</v>
      </c>
      <c r="I86" s="136" t="s">
        <v>4002</v>
      </c>
      <c r="J86" s="51">
        <v>3347295608</v>
      </c>
      <c r="K86" s="51" t="s">
        <v>280</v>
      </c>
      <c r="L86" s="51">
        <v>30.862013999999999</v>
      </c>
      <c r="M86" s="51">
        <v>69.779099000000002</v>
      </c>
      <c r="N86" s="51">
        <v>18</v>
      </c>
      <c r="O86" s="28">
        <v>1157806</v>
      </c>
      <c r="P86" s="28" t="s">
        <v>3974</v>
      </c>
      <c r="Q86" s="9" t="s">
        <v>3975</v>
      </c>
      <c r="R86" s="9" t="s">
        <v>3976</v>
      </c>
      <c r="S86" s="28">
        <v>1147805.8</v>
      </c>
      <c r="T86" s="9" t="s">
        <v>3978</v>
      </c>
      <c r="U86" s="9">
        <v>868354</v>
      </c>
      <c r="V86" s="10" t="s">
        <v>239</v>
      </c>
      <c r="W86" s="10" t="s">
        <v>1466</v>
      </c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</row>
    <row r="87" spans="1:199" s="50" customFormat="1" ht="80.099999999999994" customHeight="1" x14ac:dyDescent="0.2">
      <c r="A87" s="28">
        <f t="shared" si="10"/>
        <v>82</v>
      </c>
      <c r="B87" s="9">
        <f t="shared" si="11"/>
        <v>4</v>
      </c>
      <c r="C87" s="14" t="s">
        <v>1518</v>
      </c>
      <c r="D87" s="5" t="s">
        <v>3995</v>
      </c>
      <c r="E87" s="51" t="s">
        <v>280</v>
      </c>
      <c r="F87" s="51" t="s">
        <v>280</v>
      </c>
      <c r="G87" s="51" t="s">
        <v>1243</v>
      </c>
      <c r="H87" s="51" t="s">
        <v>2348</v>
      </c>
      <c r="I87" s="136" t="s">
        <v>4003</v>
      </c>
      <c r="J87" s="51">
        <v>3318363928</v>
      </c>
      <c r="K87" s="51" t="s">
        <v>280</v>
      </c>
      <c r="L87" s="51">
        <v>30.819216999999998</v>
      </c>
      <c r="M87" s="51">
        <v>69.820289000000002</v>
      </c>
      <c r="N87" s="51">
        <v>23</v>
      </c>
      <c r="O87" s="28">
        <v>1157806</v>
      </c>
      <c r="P87" s="28" t="s">
        <v>3974</v>
      </c>
      <c r="Q87" s="9" t="s">
        <v>3975</v>
      </c>
      <c r="R87" s="9" t="s">
        <v>3976</v>
      </c>
      <c r="S87" s="28">
        <v>1147805.8</v>
      </c>
      <c r="T87" s="9" t="s">
        <v>3978</v>
      </c>
      <c r="U87" s="9">
        <v>868354</v>
      </c>
      <c r="V87" s="10" t="s">
        <v>239</v>
      </c>
      <c r="W87" s="10" t="s">
        <v>1466</v>
      </c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</row>
    <row r="88" spans="1:199" s="50" customFormat="1" ht="80.099999999999994" customHeight="1" x14ac:dyDescent="0.2">
      <c r="A88" s="28">
        <f t="shared" si="10"/>
        <v>83</v>
      </c>
      <c r="B88" s="9">
        <f t="shared" si="11"/>
        <v>5</v>
      </c>
      <c r="C88" s="14" t="s">
        <v>1518</v>
      </c>
      <c r="D88" s="5" t="s">
        <v>3995</v>
      </c>
      <c r="E88" s="51" t="s">
        <v>280</v>
      </c>
      <c r="F88" s="51" t="s">
        <v>280</v>
      </c>
      <c r="G88" s="51" t="s">
        <v>281</v>
      </c>
      <c r="H88" s="51" t="s">
        <v>4004</v>
      </c>
      <c r="I88" s="136" t="s">
        <v>4005</v>
      </c>
      <c r="J88" s="51">
        <v>3313877141</v>
      </c>
      <c r="K88" s="51" t="s">
        <v>280</v>
      </c>
      <c r="L88" s="51">
        <v>30.802633</v>
      </c>
      <c r="M88" s="51">
        <v>69.729517000000001</v>
      </c>
      <c r="N88" s="51">
        <v>22</v>
      </c>
      <c r="O88" s="28">
        <v>1157806</v>
      </c>
      <c r="P88" s="28" t="s">
        <v>3974</v>
      </c>
      <c r="Q88" s="9" t="s">
        <v>3975</v>
      </c>
      <c r="R88" s="9" t="s">
        <v>3976</v>
      </c>
      <c r="S88" s="28">
        <v>1147805.8</v>
      </c>
      <c r="T88" s="9" t="s">
        <v>3978</v>
      </c>
      <c r="U88" s="9">
        <v>868354</v>
      </c>
      <c r="V88" s="10" t="s">
        <v>239</v>
      </c>
      <c r="W88" s="10" t="s">
        <v>1466</v>
      </c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</row>
    <row r="89" spans="1:199" s="50" customFormat="1" ht="80.099999999999994" customHeight="1" x14ac:dyDescent="0.2">
      <c r="A89" s="28">
        <f t="shared" si="10"/>
        <v>84</v>
      </c>
      <c r="B89" s="9">
        <f t="shared" si="11"/>
        <v>6</v>
      </c>
      <c r="C89" s="14" t="s">
        <v>1518</v>
      </c>
      <c r="D89" s="5" t="s">
        <v>3995</v>
      </c>
      <c r="E89" s="51" t="s">
        <v>3983</v>
      </c>
      <c r="F89" s="51" t="s">
        <v>3983</v>
      </c>
      <c r="G89" s="51" t="s">
        <v>3984</v>
      </c>
      <c r="H89" s="51" t="s">
        <v>3996</v>
      </c>
      <c r="I89" s="136" t="s">
        <v>4006</v>
      </c>
      <c r="J89" s="51">
        <v>3333389252</v>
      </c>
      <c r="K89" s="51" t="s">
        <v>3983</v>
      </c>
      <c r="L89" s="51">
        <v>30.798252000000002</v>
      </c>
      <c r="M89" s="51">
        <v>70.212629000000007</v>
      </c>
      <c r="N89" s="51">
        <v>19</v>
      </c>
      <c r="O89" s="28">
        <v>1157806</v>
      </c>
      <c r="P89" s="28" t="s">
        <v>3974</v>
      </c>
      <c r="Q89" s="9" t="s">
        <v>3975</v>
      </c>
      <c r="R89" s="9" t="s">
        <v>3976</v>
      </c>
      <c r="S89" s="28">
        <v>1147805.8</v>
      </c>
      <c r="T89" s="9" t="s">
        <v>3978</v>
      </c>
      <c r="U89" s="9">
        <v>868354</v>
      </c>
      <c r="V89" s="10" t="s">
        <v>239</v>
      </c>
      <c r="W89" s="10" t="s">
        <v>1466</v>
      </c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</row>
    <row r="90" spans="1:199" s="50" customFormat="1" ht="80.099999999999994" customHeight="1" x14ac:dyDescent="0.2">
      <c r="A90" s="28">
        <f t="shared" si="10"/>
        <v>85</v>
      </c>
      <c r="B90" s="9">
        <f t="shared" si="11"/>
        <v>7</v>
      </c>
      <c r="C90" s="14" t="s">
        <v>1518</v>
      </c>
      <c r="D90" s="5" t="s">
        <v>3995</v>
      </c>
      <c r="E90" s="51" t="s">
        <v>280</v>
      </c>
      <c r="F90" s="51" t="s">
        <v>280</v>
      </c>
      <c r="G90" s="51" t="s">
        <v>281</v>
      </c>
      <c r="H90" s="51" t="s">
        <v>4007</v>
      </c>
      <c r="I90" s="136" t="s">
        <v>4008</v>
      </c>
      <c r="J90" s="51">
        <v>3346789721</v>
      </c>
      <c r="K90" s="51" t="s">
        <v>280</v>
      </c>
      <c r="L90" s="51">
        <v>31.00309</v>
      </c>
      <c r="M90" s="51">
        <v>69.889889999999994</v>
      </c>
      <c r="N90" s="51">
        <v>18</v>
      </c>
      <c r="O90" s="28">
        <v>1157806</v>
      </c>
      <c r="P90" s="28" t="s">
        <v>3974</v>
      </c>
      <c r="Q90" s="9" t="s">
        <v>3975</v>
      </c>
      <c r="R90" s="9" t="s">
        <v>3976</v>
      </c>
      <c r="S90" s="28">
        <v>1147805.8</v>
      </c>
      <c r="T90" s="9" t="s">
        <v>3978</v>
      </c>
      <c r="U90" s="9">
        <v>868354</v>
      </c>
      <c r="V90" s="10" t="s">
        <v>239</v>
      </c>
      <c r="W90" s="10" t="s">
        <v>1466</v>
      </c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</row>
    <row r="91" spans="1:199" s="50" customFormat="1" ht="80.099999999999994" customHeight="1" x14ac:dyDescent="0.2">
      <c r="A91" s="28">
        <f t="shared" si="10"/>
        <v>86</v>
      </c>
      <c r="B91" s="9">
        <f t="shared" si="11"/>
        <v>8</v>
      </c>
      <c r="C91" s="14" t="s">
        <v>1518</v>
      </c>
      <c r="D91" s="5" t="s">
        <v>3995</v>
      </c>
      <c r="E91" s="51" t="s">
        <v>280</v>
      </c>
      <c r="F91" s="51" t="s">
        <v>280</v>
      </c>
      <c r="G91" s="51" t="s">
        <v>281</v>
      </c>
      <c r="H91" s="51" t="s">
        <v>2160</v>
      </c>
      <c r="I91" s="136" t="s">
        <v>4009</v>
      </c>
      <c r="J91" s="51">
        <v>3470717480</v>
      </c>
      <c r="K91" s="51" t="s">
        <v>280</v>
      </c>
      <c r="L91" s="51">
        <v>30.912424000000001</v>
      </c>
      <c r="M91" s="51">
        <v>69.897848999999994</v>
      </c>
      <c r="N91" s="51">
        <v>17</v>
      </c>
      <c r="O91" s="28">
        <v>1157806</v>
      </c>
      <c r="P91" s="28" t="s">
        <v>3974</v>
      </c>
      <c r="Q91" s="9" t="s">
        <v>3975</v>
      </c>
      <c r="R91" s="9" t="s">
        <v>3976</v>
      </c>
      <c r="S91" s="28">
        <v>1147805.8</v>
      </c>
      <c r="T91" s="9" t="s">
        <v>3978</v>
      </c>
      <c r="U91" s="9">
        <v>868354</v>
      </c>
      <c r="V91" s="10" t="s">
        <v>239</v>
      </c>
      <c r="W91" s="10" t="s">
        <v>1466</v>
      </c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</row>
    <row r="92" spans="1:199" s="50" customFormat="1" ht="80.099999999999994" customHeight="1" x14ac:dyDescent="0.2">
      <c r="A92" s="28">
        <f t="shared" si="10"/>
        <v>87</v>
      </c>
      <c r="B92" s="9">
        <f t="shared" si="11"/>
        <v>9</v>
      </c>
      <c r="C92" s="14" t="s">
        <v>1518</v>
      </c>
      <c r="D92" s="5" t="s">
        <v>3995</v>
      </c>
      <c r="E92" s="51" t="s">
        <v>3711</v>
      </c>
      <c r="F92" s="51" t="s">
        <v>3711</v>
      </c>
      <c r="G92" s="51" t="s">
        <v>3711</v>
      </c>
      <c r="H92" s="51" t="s">
        <v>4010</v>
      </c>
      <c r="I92" s="136" t="s">
        <v>4011</v>
      </c>
      <c r="J92" s="51">
        <v>3465011834</v>
      </c>
      <c r="K92" s="51" t="s">
        <v>3711</v>
      </c>
      <c r="L92" s="51">
        <v>30.43365</v>
      </c>
      <c r="M92" s="51">
        <v>69.822050000000004</v>
      </c>
      <c r="N92" s="51" t="s">
        <v>4013</v>
      </c>
      <c r="O92" s="28">
        <v>1157806</v>
      </c>
      <c r="P92" s="28" t="s">
        <v>3974</v>
      </c>
      <c r="Q92" s="9" t="s">
        <v>3975</v>
      </c>
      <c r="R92" s="9" t="s">
        <v>3976</v>
      </c>
      <c r="S92" s="28">
        <v>1147805.8</v>
      </c>
      <c r="T92" s="9" t="s">
        <v>3978</v>
      </c>
      <c r="U92" s="9">
        <v>868354</v>
      </c>
      <c r="V92" s="10" t="s">
        <v>239</v>
      </c>
      <c r="W92" s="10" t="s">
        <v>1466</v>
      </c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</row>
    <row r="93" spans="1:199" s="50" customFormat="1" ht="80.099999999999994" customHeight="1" x14ac:dyDescent="0.2">
      <c r="A93" s="28">
        <f t="shared" si="10"/>
        <v>88</v>
      </c>
      <c r="B93" s="9">
        <f t="shared" si="11"/>
        <v>10</v>
      </c>
      <c r="C93" s="14" t="s">
        <v>1518</v>
      </c>
      <c r="D93" s="5" t="s">
        <v>3995</v>
      </c>
      <c r="E93" s="51" t="s">
        <v>280</v>
      </c>
      <c r="F93" s="51" t="s">
        <v>280</v>
      </c>
      <c r="G93" s="51" t="s">
        <v>281</v>
      </c>
      <c r="H93" s="51" t="s">
        <v>2479</v>
      </c>
      <c r="I93" s="136" t="s">
        <v>4012</v>
      </c>
      <c r="J93" s="51">
        <v>3357562835</v>
      </c>
      <c r="K93" s="51" t="s">
        <v>280</v>
      </c>
      <c r="L93" s="51">
        <v>31.003018000000001</v>
      </c>
      <c r="M93" s="51">
        <v>69.845219999999998</v>
      </c>
      <c r="N93" s="51">
        <v>17</v>
      </c>
      <c r="O93" s="28">
        <v>1157806</v>
      </c>
      <c r="P93" s="28" t="s">
        <v>3974</v>
      </c>
      <c r="Q93" s="9" t="s">
        <v>3975</v>
      </c>
      <c r="R93" s="9" t="s">
        <v>3976</v>
      </c>
      <c r="S93" s="28">
        <v>1147805.8</v>
      </c>
      <c r="T93" s="9" t="s">
        <v>3978</v>
      </c>
      <c r="U93" s="9">
        <v>868354</v>
      </c>
      <c r="V93" s="10" t="s">
        <v>239</v>
      </c>
      <c r="W93" s="10" t="s">
        <v>1466</v>
      </c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</row>
    <row r="94" spans="1:199" s="50" customFormat="1" ht="80.099999999999994" customHeight="1" x14ac:dyDescent="0.2">
      <c r="A94" s="28">
        <f t="shared" si="10"/>
        <v>89</v>
      </c>
      <c r="B94" s="9">
        <f t="shared" si="11"/>
        <v>11</v>
      </c>
      <c r="C94" s="14" t="s">
        <v>1518</v>
      </c>
      <c r="D94" s="5" t="s">
        <v>4014</v>
      </c>
      <c r="E94" s="6" t="s">
        <v>4015</v>
      </c>
      <c r="F94" s="6" t="s">
        <v>4016</v>
      </c>
      <c r="G94" s="6" t="s">
        <v>4016</v>
      </c>
      <c r="H94" s="6" t="s">
        <v>3720</v>
      </c>
      <c r="I94" s="6" t="s">
        <v>3721</v>
      </c>
      <c r="J94" s="14">
        <v>3368144732</v>
      </c>
      <c r="K94" s="6" t="s">
        <v>4016</v>
      </c>
      <c r="L94" s="6">
        <v>30.828289999999999</v>
      </c>
      <c r="M94" s="6">
        <v>69.815929999999994</v>
      </c>
      <c r="N94" s="6">
        <v>20</v>
      </c>
      <c r="O94" s="28">
        <v>1157806</v>
      </c>
      <c r="P94" s="28" t="s">
        <v>3974</v>
      </c>
      <c r="Q94" s="9" t="s">
        <v>3975</v>
      </c>
      <c r="R94" s="9" t="s">
        <v>3976</v>
      </c>
      <c r="S94" s="28">
        <v>1147805.8</v>
      </c>
      <c r="T94" s="9" t="s">
        <v>3978</v>
      </c>
      <c r="U94" s="9">
        <v>868354</v>
      </c>
      <c r="V94" s="10" t="s">
        <v>239</v>
      </c>
      <c r="W94" s="10" t="s">
        <v>1466</v>
      </c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</row>
    <row r="95" spans="1:199" s="50" customFormat="1" ht="80.099999999999994" customHeight="1" x14ac:dyDescent="0.2">
      <c r="A95" s="28">
        <f t="shared" si="10"/>
        <v>90</v>
      </c>
      <c r="B95" s="9">
        <f t="shared" si="11"/>
        <v>12</v>
      </c>
      <c r="C95" s="14" t="s">
        <v>1518</v>
      </c>
      <c r="D95" s="5" t="s">
        <v>4014</v>
      </c>
      <c r="E95" s="6" t="s">
        <v>4015</v>
      </c>
      <c r="F95" s="6" t="s">
        <v>4016</v>
      </c>
      <c r="G95" s="6" t="s">
        <v>4016</v>
      </c>
      <c r="H95" s="6" t="s">
        <v>3723</v>
      </c>
      <c r="I95" s="6" t="s">
        <v>3724</v>
      </c>
      <c r="J95" s="14">
        <v>3236702955</v>
      </c>
      <c r="K95" s="6" t="s">
        <v>4016</v>
      </c>
      <c r="L95" s="6">
        <v>30.86364</v>
      </c>
      <c r="M95" s="6">
        <v>69.897170000000003</v>
      </c>
      <c r="N95" s="6">
        <v>15</v>
      </c>
      <c r="O95" s="28">
        <v>1157806</v>
      </c>
      <c r="P95" s="28" t="s">
        <v>3974</v>
      </c>
      <c r="Q95" s="9" t="s">
        <v>3975</v>
      </c>
      <c r="R95" s="9" t="s">
        <v>3976</v>
      </c>
      <c r="S95" s="28">
        <v>1147805.8</v>
      </c>
      <c r="T95" s="9" t="s">
        <v>3978</v>
      </c>
      <c r="U95" s="9">
        <v>868354</v>
      </c>
      <c r="V95" s="10" t="s">
        <v>239</v>
      </c>
      <c r="W95" s="10" t="s">
        <v>1466</v>
      </c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</row>
    <row r="96" spans="1:199" s="50" customFormat="1" ht="80.099999999999994" customHeight="1" x14ac:dyDescent="0.2">
      <c r="A96" s="28">
        <f t="shared" si="10"/>
        <v>91</v>
      </c>
      <c r="B96" s="9">
        <f t="shared" si="11"/>
        <v>13</v>
      </c>
      <c r="C96" s="14" t="s">
        <v>1518</v>
      </c>
      <c r="D96" s="10" t="s">
        <v>3704</v>
      </c>
      <c r="E96" s="9" t="s">
        <v>3725</v>
      </c>
      <c r="F96" s="9" t="s">
        <v>3725</v>
      </c>
      <c r="G96" s="9" t="s">
        <v>3725</v>
      </c>
      <c r="H96" s="9" t="s">
        <v>3658</v>
      </c>
      <c r="I96" s="9" t="s">
        <v>3659</v>
      </c>
      <c r="J96" s="28">
        <v>3445871256</v>
      </c>
      <c r="K96" s="9" t="s">
        <v>3725</v>
      </c>
      <c r="L96" s="9">
        <v>31.057020000000001</v>
      </c>
      <c r="M96" s="9">
        <v>69.877470000000002</v>
      </c>
      <c r="N96" s="9">
        <v>18</v>
      </c>
      <c r="O96" s="28">
        <v>1157806</v>
      </c>
      <c r="P96" s="28" t="s">
        <v>3974</v>
      </c>
      <c r="Q96" s="9" t="s">
        <v>3975</v>
      </c>
      <c r="R96" s="9" t="s">
        <v>3976</v>
      </c>
      <c r="S96" s="28">
        <v>1147805.8</v>
      </c>
      <c r="T96" s="9" t="s">
        <v>3978</v>
      </c>
      <c r="U96" s="9">
        <v>868354</v>
      </c>
      <c r="V96" s="10" t="s">
        <v>239</v>
      </c>
      <c r="W96" s="10" t="s">
        <v>1466</v>
      </c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</row>
    <row r="97" spans="1:199" s="50" customFormat="1" ht="80.099999999999994" customHeight="1" x14ac:dyDescent="0.2">
      <c r="A97" s="28">
        <f t="shared" si="10"/>
        <v>92</v>
      </c>
      <c r="B97" s="9">
        <f t="shared" si="11"/>
        <v>14</v>
      </c>
      <c r="C97" s="14" t="s">
        <v>1518</v>
      </c>
      <c r="D97" s="10" t="s">
        <v>3704</v>
      </c>
      <c r="E97" s="9" t="s">
        <v>3704</v>
      </c>
      <c r="F97" s="9" t="s">
        <v>3726</v>
      </c>
      <c r="G97" s="9" t="s">
        <v>3726</v>
      </c>
      <c r="H97" s="9" t="s">
        <v>3727</v>
      </c>
      <c r="I97" s="9" t="s">
        <v>3728</v>
      </c>
      <c r="J97" s="28">
        <v>3412445724</v>
      </c>
      <c r="K97" s="9" t="s">
        <v>3726</v>
      </c>
      <c r="L97" s="9">
        <v>30.880400000000002</v>
      </c>
      <c r="M97" s="9">
        <v>69.921520000000001</v>
      </c>
      <c r="N97" s="9">
        <v>16</v>
      </c>
      <c r="O97" s="28">
        <v>1157806</v>
      </c>
      <c r="P97" s="28" t="s">
        <v>3974</v>
      </c>
      <c r="Q97" s="9" t="s">
        <v>3975</v>
      </c>
      <c r="R97" s="9" t="s">
        <v>3976</v>
      </c>
      <c r="S97" s="28">
        <v>1147805.8</v>
      </c>
      <c r="T97" s="9" t="s">
        <v>3978</v>
      </c>
      <c r="U97" s="9">
        <v>868354</v>
      </c>
      <c r="V97" s="10" t="s">
        <v>239</v>
      </c>
      <c r="W97" s="10" t="s">
        <v>1466</v>
      </c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</row>
    <row r="98" spans="1:199" ht="80.099999999999994" customHeight="1" x14ac:dyDescent="0.25">
      <c r="A98" s="28">
        <f>A97+1</f>
        <v>93</v>
      </c>
      <c r="B98" s="9" t="e">
        <f>#REF!+1</f>
        <v>#REF!</v>
      </c>
      <c r="C98" s="9" t="s">
        <v>216</v>
      </c>
      <c r="D98" s="10" t="s">
        <v>309</v>
      </c>
      <c r="E98" s="9" t="s">
        <v>309</v>
      </c>
      <c r="F98" s="9" t="s">
        <v>2663</v>
      </c>
      <c r="G98" s="9" t="s">
        <v>2664</v>
      </c>
      <c r="H98" s="28" t="s">
        <v>2665</v>
      </c>
      <c r="I98" s="9" t="s">
        <v>2666</v>
      </c>
      <c r="J98" s="9">
        <v>3138529569</v>
      </c>
      <c r="K98" s="9" t="s">
        <v>2663</v>
      </c>
      <c r="L98" s="9">
        <v>30.868986</v>
      </c>
      <c r="M98" s="9">
        <v>69.132458999999997</v>
      </c>
      <c r="N98" s="9">
        <v>25</v>
      </c>
      <c r="O98" s="9">
        <v>1157806</v>
      </c>
      <c r="P98" s="28" t="s">
        <v>1630</v>
      </c>
      <c r="Q98" s="28" t="s">
        <v>1875</v>
      </c>
      <c r="R98" s="34">
        <v>44266</v>
      </c>
      <c r="S98" s="9">
        <v>1147806</v>
      </c>
      <c r="T98" s="28" t="s">
        <v>1286</v>
      </c>
      <c r="U98" s="9">
        <v>868354</v>
      </c>
      <c r="V98" s="5" t="s">
        <v>1762</v>
      </c>
      <c r="W98" s="9" t="s">
        <v>1613</v>
      </c>
    </row>
    <row r="99" spans="1:199" ht="80.099999999999994" customHeight="1" x14ac:dyDescent="0.25">
      <c r="A99" s="28">
        <f t="shared" ref="A99:B101" si="12">A98+1</f>
        <v>94</v>
      </c>
      <c r="B99" s="9" t="e">
        <f t="shared" si="12"/>
        <v>#REF!</v>
      </c>
      <c r="C99" s="9" t="s">
        <v>216</v>
      </c>
      <c r="D99" s="10" t="s">
        <v>309</v>
      </c>
      <c r="E99" s="9" t="s">
        <v>309</v>
      </c>
      <c r="F99" s="9" t="s">
        <v>2663</v>
      </c>
      <c r="G99" s="9" t="s">
        <v>2664</v>
      </c>
      <c r="H99" s="28" t="s">
        <v>2717</v>
      </c>
      <c r="I99" s="9" t="s">
        <v>386</v>
      </c>
      <c r="J99" s="9">
        <v>3344559992</v>
      </c>
      <c r="K99" s="9" t="s">
        <v>2663</v>
      </c>
      <c r="L99" s="9">
        <v>31.033322999999999</v>
      </c>
      <c r="M99" s="9">
        <v>68.550438</v>
      </c>
      <c r="N99" s="9">
        <v>40</v>
      </c>
      <c r="O99" s="9">
        <v>1157806</v>
      </c>
      <c r="P99" s="28" t="s">
        <v>1630</v>
      </c>
      <c r="Q99" s="28" t="s">
        <v>1875</v>
      </c>
      <c r="R99" s="34">
        <v>44266</v>
      </c>
      <c r="S99" s="9">
        <v>1147806</v>
      </c>
      <c r="T99" s="28" t="s">
        <v>1286</v>
      </c>
      <c r="U99" s="9">
        <v>868354</v>
      </c>
      <c r="V99" s="5" t="s">
        <v>1762</v>
      </c>
      <c r="W99" s="9" t="s">
        <v>1613</v>
      </c>
    </row>
    <row r="100" spans="1:199" ht="80.099999999999994" customHeight="1" x14ac:dyDescent="0.25">
      <c r="A100" s="28">
        <f t="shared" si="12"/>
        <v>95</v>
      </c>
      <c r="B100" s="9" t="e">
        <f t="shared" si="12"/>
        <v>#REF!</v>
      </c>
      <c r="C100" s="9" t="s">
        <v>216</v>
      </c>
      <c r="D100" s="10" t="s">
        <v>309</v>
      </c>
      <c r="E100" s="9" t="s">
        <v>309</v>
      </c>
      <c r="F100" s="28" t="s">
        <v>2712</v>
      </c>
      <c r="G100" s="28" t="s">
        <v>2667</v>
      </c>
      <c r="H100" s="28" t="s">
        <v>2716</v>
      </c>
      <c r="I100" s="28" t="s">
        <v>2668</v>
      </c>
      <c r="J100" s="28">
        <v>3148134060</v>
      </c>
      <c r="K100" s="28" t="s">
        <v>2712</v>
      </c>
      <c r="L100" s="28">
        <v>30.879895000000001</v>
      </c>
      <c r="M100" s="28">
        <v>69.061456000000007</v>
      </c>
      <c r="N100" s="28">
        <v>65</v>
      </c>
      <c r="O100" s="28">
        <v>1157806</v>
      </c>
      <c r="P100" s="28" t="s">
        <v>1630</v>
      </c>
      <c r="Q100" s="28" t="s">
        <v>1875</v>
      </c>
      <c r="R100" s="34">
        <v>44266</v>
      </c>
      <c r="S100" s="9">
        <v>1147806</v>
      </c>
      <c r="T100" s="28" t="s">
        <v>1286</v>
      </c>
      <c r="U100" s="9">
        <v>868354</v>
      </c>
      <c r="V100" s="5" t="s">
        <v>1762</v>
      </c>
      <c r="W100" s="9" t="s">
        <v>1613</v>
      </c>
    </row>
    <row r="101" spans="1:199" ht="80.099999999999994" customHeight="1" x14ac:dyDescent="0.25">
      <c r="A101" s="28">
        <f t="shared" si="12"/>
        <v>96</v>
      </c>
      <c r="B101" s="9" t="e">
        <f t="shared" si="12"/>
        <v>#REF!</v>
      </c>
      <c r="C101" s="9" t="s">
        <v>216</v>
      </c>
      <c r="D101" s="10" t="s">
        <v>309</v>
      </c>
      <c r="E101" s="9" t="s">
        <v>309</v>
      </c>
      <c r="F101" s="9" t="s">
        <v>2713</v>
      </c>
      <c r="G101" s="9" t="s">
        <v>2714</v>
      </c>
      <c r="H101" s="28" t="s">
        <v>405</v>
      </c>
      <c r="I101" s="9" t="s">
        <v>406</v>
      </c>
      <c r="J101" s="9">
        <v>3318033552</v>
      </c>
      <c r="K101" s="9" t="s">
        <v>2713</v>
      </c>
      <c r="L101" s="9">
        <v>31.032609999999998</v>
      </c>
      <c r="M101" s="9">
        <v>68.546104999999997</v>
      </c>
      <c r="N101" s="9">
        <v>20</v>
      </c>
      <c r="O101" s="9">
        <v>1157806</v>
      </c>
      <c r="P101" s="28" t="s">
        <v>1630</v>
      </c>
      <c r="Q101" s="28" t="s">
        <v>1875</v>
      </c>
      <c r="R101" s="34">
        <v>44266</v>
      </c>
      <c r="S101" s="9">
        <v>1147806</v>
      </c>
      <c r="T101" s="28" t="s">
        <v>1286</v>
      </c>
      <c r="U101" s="9">
        <v>868354</v>
      </c>
      <c r="V101" s="5" t="s">
        <v>1762</v>
      </c>
      <c r="W101" s="9" t="s">
        <v>1613</v>
      </c>
    </row>
    <row r="102" spans="1:199" ht="80.099999999999994" customHeight="1" x14ac:dyDescent="0.25">
      <c r="A102" s="14">
        <f t="shared" ref="A102:A107" si="13">A101+1</f>
        <v>97</v>
      </c>
      <c r="B102" s="6">
        <v>1</v>
      </c>
      <c r="C102" s="6" t="s">
        <v>216</v>
      </c>
      <c r="D102" s="5" t="s">
        <v>308</v>
      </c>
      <c r="E102" s="6" t="s">
        <v>309</v>
      </c>
      <c r="F102" s="6" t="s">
        <v>1567</v>
      </c>
      <c r="G102" s="14" t="s">
        <v>389</v>
      </c>
      <c r="H102" s="14" t="s">
        <v>2631</v>
      </c>
      <c r="I102" s="6" t="s">
        <v>2632</v>
      </c>
      <c r="J102" s="6" t="s">
        <v>2633</v>
      </c>
      <c r="K102" s="6" t="s">
        <v>2634</v>
      </c>
      <c r="L102" s="14">
        <v>30.668565999999998</v>
      </c>
      <c r="M102" s="14">
        <v>68.463202999999993</v>
      </c>
      <c r="N102" s="14">
        <v>35</v>
      </c>
      <c r="O102" s="6">
        <v>1157806</v>
      </c>
      <c r="P102" s="28" t="s">
        <v>1630</v>
      </c>
      <c r="Q102" s="12" t="s">
        <v>1904</v>
      </c>
      <c r="R102" s="12" t="s">
        <v>1876</v>
      </c>
      <c r="S102" s="9">
        <v>1147806</v>
      </c>
      <c r="T102" s="14" t="s">
        <v>2180</v>
      </c>
      <c r="U102" s="9">
        <v>868354</v>
      </c>
      <c r="V102" s="5" t="s">
        <v>1762</v>
      </c>
      <c r="W102" s="9" t="s">
        <v>1627</v>
      </c>
      <c r="X102" s="2"/>
      <c r="Y102" s="2"/>
      <c r="Z102" s="2"/>
      <c r="AA102" s="2"/>
    </row>
    <row r="103" spans="1:199" ht="80.099999999999994" customHeight="1" x14ac:dyDescent="0.25">
      <c r="A103" s="14">
        <f t="shared" si="13"/>
        <v>98</v>
      </c>
      <c r="B103" s="6">
        <f>B102+1</f>
        <v>2</v>
      </c>
      <c r="C103" s="6" t="s">
        <v>216</v>
      </c>
      <c r="D103" s="5" t="s">
        <v>308</v>
      </c>
      <c r="E103" s="6" t="s">
        <v>2635</v>
      </c>
      <c r="F103" s="6" t="s">
        <v>2636</v>
      </c>
      <c r="G103" s="14" t="s">
        <v>2637</v>
      </c>
      <c r="H103" s="14" t="s">
        <v>2638</v>
      </c>
      <c r="I103" s="6" t="s">
        <v>2639</v>
      </c>
      <c r="J103" s="6" t="s">
        <v>2640</v>
      </c>
      <c r="K103" s="6" t="s">
        <v>2641</v>
      </c>
      <c r="L103" s="14">
        <v>30.972061</v>
      </c>
      <c r="M103" s="14">
        <v>69.294599000000005</v>
      </c>
      <c r="N103" s="14">
        <v>40</v>
      </c>
      <c r="O103" s="6">
        <v>1157806</v>
      </c>
      <c r="P103" s="28" t="s">
        <v>1630</v>
      </c>
      <c r="Q103" s="12" t="s">
        <v>1904</v>
      </c>
      <c r="R103" s="12" t="s">
        <v>1876</v>
      </c>
      <c r="S103" s="9">
        <v>1147806</v>
      </c>
      <c r="T103" s="14" t="s">
        <v>2180</v>
      </c>
      <c r="U103" s="9">
        <v>868354</v>
      </c>
      <c r="V103" s="5" t="s">
        <v>1762</v>
      </c>
      <c r="W103" s="9" t="s">
        <v>1627</v>
      </c>
      <c r="X103" s="2"/>
      <c r="Y103" s="2"/>
      <c r="Z103" s="2"/>
      <c r="AA103" s="2"/>
    </row>
    <row r="104" spans="1:199" ht="80.099999999999994" customHeight="1" x14ac:dyDescent="0.25">
      <c r="A104" s="14">
        <f t="shared" si="13"/>
        <v>99</v>
      </c>
      <c r="B104" s="6">
        <f>B103+1</f>
        <v>3</v>
      </c>
      <c r="C104" s="6" t="s">
        <v>216</v>
      </c>
      <c r="D104" s="5" t="s">
        <v>308</v>
      </c>
      <c r="E104" s="6" t="s">
        <v>309</v>
      </c>
      <c r="F104" s="6" t="s">
        <v>2642</v>
      </c>
      <c r="G104" s="14" t="s">
        <v>2643</v>
      </c>
      <c r="H104" s="14" t="s">
        <v>2644</v>
      </c>
      <c r="I104" s="6" t="s">
        <v>2645</v>
      </c>
      <c r="J104" s="6" t="s">
        <v>2646</v>
      </c>
      <c r="K104" s="6" t="s">
        <v>2647</v>
      </c>
      <c r="L104" s="14">
        <v>31.041788</v>
      </c>
      <c r="M104" s="14">
        <v>67.838556999999994</v>
      </c>
      <c r="N104" s="14">
        <v>25</v>
      </c>
      <c r="O104" s="6">
        <v>1157806</v>
      </c>
      <c r="P104" s="28" t="s">
        <v>1630</v>
      </c>
      <c r="Q104" s="12" t="s">
        <v>1904</v>
      </c>
      <c r="R104" s="12" t="s">
        <v>1876</v>
      </c>
      <c r="S104" s="9">
        <v>1147806</v>
      </c>
      <c r="T104" s="14" t="s">
        <v>2180</v>
      </c>
      <c r="U104" s="9">
        <v>868354</v>
      </c>
      <c r="V104" s="5" t="s">
        <v>1762</v>
      </c>
      <c r="W104" s="9" t="s">
        <v>1627</v>
      </c>
    </row>
    <row r="105" spans="1:199" ht="80.099999999999994" customHeight="1" x14ac:dyDescent="0.25">
      <c r="A105" s="14">
        <f t="shared" si="13"/>
        <v>100</v>
      </c>
      <c r="B105" s="6">
        <v>1</v>
      </c>
      <c r="C105" s="9" t="s">
        <v>216</v>
      </c>
      <c r="D105" s="5" t="s">
        <v>308</v>
      </c>
      <c r="E105" s="6" t="s">
        <v>2635</v>
      </c>
      <c r="F105" s="6" t="s">
        <v>2649</v>
      </c>
      <c r="G105" s="6" t="s">
        <v>2650</v>
      </c>
      <c r="H105" s="14" t="s">
        <v>2651</v>
      </c>
      <c r="I105" s="6" t="s">
        <v>2652</v>
      </c>
      <c r="J105" s="6" t="s">
        <v>2653</v>
      </c>
      <c r="K105" s="6" t="s">
        <v>2654</v>
      </c>
      <c r="L105" s="6">
        <v>31.054749000000001</v>
      </c>
      <c r="M105" s="6">
        <v>69.156508000000002</v>
      </c>
      <c r="N105" s="6">
        <v>21</v>
      </c>
      <c r="O105" s="6">
        <v>1157806</v>
      </c>
      <c r="P105" s="28" t="s">
        <v>1630</v>
      </c>
      <c r="Q105" s="11" t="s">
        <v>1904</v>
      </c>
      <c r="R105" s="11" t="s">
        <v>1876</v>
      </c>
      <c r="S105" s="9">
        <v>1147806</v>
      </c>
      <c r="T105" s="6" t="s">
        <v>2187</v>
      </c>
      <c r="U105" s="9">
        <v>868354</v>
      </c>
      <c r="V105" s="5" t="s">
        <v>1762</v>
      </c>
      <c r="W105" s="9" t="s">
        <v>1627</v>
      </c>
      <c r="X105" s="2"/>
      <c r="Y105" s="2"/>
      <c r="Z105" s="2"/>
    </row>
    <row r="106" spans="1:199" ht="80.099999999999994" customHeight="1" x14ac:dyDescent="0.25">
      <c r="A106" s="14">
        <f t="shared" si="13"/>
        <v>101</v>
      </c>
      <c r="B106" s="6">
        <v>2</v>
      </c>
      <c r="C106" s="9" t="s">
        <v>216</v>
      </c>
      <c r="D106" s="5" t="s">
        <v>308</v>
      </c>
      <c r="E106" s="6" t="s">
        <v>309</v>
      </c>
      <c r="F106" s="6" t="s">
        <v>2657</v>
      </c>
      <c r="G106" s="6" t="s">
        <v>2658</v>
      </c>
      <c r="H106" s="14" t="s">
        <v>2659</v>
      </c>
      <c r="I106" s="6" t="s">
        <v>2660</v>
      </c>
      <c r="J106" s="6" t="s">
        <v>2661</v>
      </c>
      <c r="K106" s="6" t="s">
        <v>2662</v>
      </c>
      <c r="L106" s="6">
        <v>31.033249000000001</v>
      </c>
      <c r="M106" s="6">
        <v>67.872563999999997</v>
      </c>
      <c r="N106" s="6">
        <v>23</v>
      </c>
      <c r="O106" s="6">
        <v>1157806</v>
      </c>
      <c r="P106" s="28" t="s">
        <v>1630</v>
      </c>
      <c r="Q106" s="11" t="s">
        <v>1904</v>
      </c>
      <c r="R106" s="11" t="s">
        <v>1876</v>
      </c>
      <c r="S106" s="9">
        <v>1147806</v>
      </c>
      <c r="T106" s="6" t="s">
        <v>2187</v>
      </c>
      <c r="U106" s="9">
        <v>868354</v>
      </c>
      <c r="V106" s="5" t="s">
        <v>1762</v>
      </c>
      <c r="W106" s="9" t="s">
        <v>1627</v>
      </c>
    </row>
    <row r="107" spans="1:199" ht="80.099999999999994" customHeight="1" x14ac:dyDescent="0.25">
      <c r="A107" s="86">
        <f t="shared" si="13"/>
        <v>102</v>
      </c>
      <c r="B107" s="9">
        <v>1</v>
      </c>
      <c r="C107" s="9" t="s">
        <v>216</v>
      </c>
      <c r="D107" s="10" t="s">
        <v>689</v>
      </c>
      <c r="E107" s="9" t="s">
        <v>689</v>
      </c>
      <c r="F107" s="9" t="s">
        <v>2567</v>
      </c>
      <c r="G107" s="9" t="s">
        <v>2595</v>
      </c>
      <c r="H107" s="9" t="s">
        <v>2607</v>
      </c>
      <c r="I107" s="9" t="s">
        <v>2583</v>
      </c>
      <c r="J107" s="28">
        <v>3125625849</v>
      </c>
      <c r="K107" s="9" t="s">
        <v>2567</v>
      </c>
      <c r="L107" s="9">
        <v>31.28227</v>
      </c>
      <c r="M107" s="9">
        <v>69.48648</v>
      </c>
      <c r="N107" s="28">
        <v>18</v>
      </c>
      <c r="O107" s="9">
        <v>1157805</v>
      </c>
      <c r="P107" s="28" t="s">
        <v>2569</v>
      </c>
      <c r="Q107" s="34">
        <v>44389</v>
      </c>
      <c r="R107" s="28" t="s">
        <v>2570</v>
      </c>
      <c r="S107" s="28">
        <v>1147806</v>
      </c>
      <c r="T107" s="28" t="s">
        <v>703</v>
      </c>
      <c r="U107" s="9">
        <v>868354</v>
      </c>
      <c r="V107" s="5" t="s">
        <v>1762</v>
      </c>
      <c r="W107" s="9" t="s">
        <v>2608</v>
      </c>
    </row>
    <row r="108" spans="1:199" ht="80.099999999999994" customHeight="1" x14ac:dyDescent="0.25">
      <c r="A108" s="86">
        <f t="shared" ref="A108:B110" si="14">A107+1</f>
        <v>103</v>
      </c>
      <c r="B108" s="9">
        <f t="shared" si="14"/>
        <v>2</v>
      </c>
      <c r="C108" s="9" t="s">
        <v>216</v>
      </c>
      <c r="D108" s="10" t="s">
        <v>689</v>
      </c>
      <c r="E108" s="9" t="s">
        <v>689</v>
      </c>
      <c r="F108" s="9" t="s">
        <v>2574</v>
      </c>
      <c r="G108" s="9" t="s">
        <v>795</v>
      </c>
      <c r="H108" s="9" t="s">
        <v>2605</v>
      </c>
      <c r="I108" s="9" t="s">
        <v>2585</v>
      </c>
      <c r="J108" s="28">
        <v>3215485199</v>
      </c>
      <c r="K108" s="9" t="s">
        <v>2574</v>
      </c>
      <c r="L108" s="9">
        <v>31.298819999999999</v>
      </c>
      <c r="M108" s="9">
        <v>69.480130000000003</v>
      </c>
      <c r="N108" s="28">
        <v>17</v>
      </c>
      <c r="O108" s="9">
        <v>1157805</v>
      </c>
      <c r="P108" s="28" t="s">
        <v>2569</v>
      </c>
      <c r="Q108" s="34">
        <v>44389</v>
      </c>
      <c r="R108" s="28" t="s">
        <v>2570</v>
      </c>
      <c r="S108" s="28">
        <v>1147806</v>
      </c>
      <c r="T108" s="28" t="s">
        <v>703</v>
      </c>
      <c r="U108" s="9">
        <v>868354</v>
      </c>
      <c r="V108" s="5" t="s">
        <v>1762</v>
      </c>
      <c r="W108" s="9" t="s">
        <v>2608</v>
      </c>
    </row>
    <row r="109" spans="1:199" ht="80.099999999999994" customHeight="1" x14ac:dyDescent="0.25">
      <c r="A109" s="86">
        <f t="shared" si="14"/>
        <v>104</v>
      </c>
      <c r="B109" s="9">
        <f t="shared" si="14"/>
        <v>3</v>
      </c>
      <c r="C109" s="9" t="s">
        <v>216</v>
      </c>
      <c r="D109" s="10" t="s">
        <v>689</v>
      </c>
      <c r="E109" s="9" t="s">
        <v>689</v>
      </c>
      <c r="F109" s="9" t="s">
        <v>795</v>
      </c>
      <c r="G109" s="9" t="s">
        <v>2567</v>
      </c>
      <c r="H109" s="9" t="s">
        <v>302</v>
      </c>
      <c r="I109" s="9" t="s">
        <v>2586</v>
      </c>
      <c r="J109" s="28">
        <v>3364637501</v>
      </c>
      <c r="K109" s="9" t="s">
        <v>795</v>
      </c>
      <c r="L109" s="9">
        <v>31.298819999999999</v>
      </c>
      <c r="M109" s="9">
        <v>69.480130000000003</v>
      </c>
      <c r="N109" s="9">
        <v>25</v>
      </c>
      <c r="O109" s="9">
        <v>1157805</v>
      </c>
      <c r="P109" s="28" t="s">
        <v>2569</v>
      </c>
      <c r="Q109" s="34">
        <v>44389</v>
      </c>
      <c r="R109" s="28" t="s">
        <v>2570</v>
      </c>
      <c r="S109" s="28">
        <v>1147806</v>
      </c>
      <c r="T109" s="28" t="s">
        <v>1286</v>
      </c>
      <c r="U109" s="9">
        <v>868354</v>
      </c>
      <c r="V109" s="5" t="s">
        <v>1762</v>
      </c>
      <c r="W109" s="9" t="s">
        <v>2609</v>
      </c>
    </row>
    <row r="110" spans="1:199" ht="80.099999999999994" customHeight="1" x14ac:dyDescent="0.25">
      <c r="A110" s="86">
        <f t="shared" si="14"/>
        <v>105</v>
      </c>
      <c r="B110" s="9">
        <f t="shared" si="14"/>
        <v>4</v>
      </c>
      <c r="C110" s="9" t="s">
        <v>216</v>
      </c>
      <c r="D110" s="10" t="s">
        <v>689</v>
      </c>
      <c r="E110" s="9" t="s">
        <v>689</v>
      </c>
      <c r="F110" s="9" t="s">
        <v>694</v>
      </c>
      <c r="G110" s="9" t="s">
        <v>2597</v>
      </c>
      <c r="H110" s="9" t="s">
        <v>2606</v>
      </c>
      <c r="I110" s="9" t="s">
        <v>2572</v>
      </c>
      <c r="J110" s="28">
        <v>3165985485</v>
      </c>
      <c r="K110" s="9" t="s">
        <v>694</v>
      </c>
      <c r="L110" s="9">
        <v>31.204925100000001</v>
      </c>
      <c r="M110" s="9">
        <v>69.383691999999996</v>
      </c>
      <c r="N110" s="28">
        <v>16</v>
      </c>
      <c r="O110" s="9">
        <v>1157805</v>
      </c>
      <c r="P110" s="28" t="s">
        <v>2569</v>
      </c>
      <c r="Q110" s="34">
        <v>44389</v>
      </c>
      <c r="R110" s="28" t="s">
        <v>2570</v>
      </c>
      <c r="S110" s="28">
        <v>1147806</v>
      </c>
      <c r="T110" s="28" t="s">
        <v>703</v>
      </c>
      <c r="U110" s="9">
        <v>868354</v>
      </c>
      <c r="V110" s="5" t="s">
        <v>1762</v>
      </c>
      <c r="W110" s="9" t="s">
        <v>2610</v>
      </c>
    </row>
    <row r="111" spans="1:199" ht="80.099999999999994" customHeight="1" x14ac:dyDescent="0.25">
      <c r="A111" s="86">
        <f t="shared" ref="A111:A118" si="15">A110+1</f>
        <v>106</v>
      </c>
      <c r="B111" s="9">
        <v>1</v>
      </c>
      <c r="C111" s="9" t="s">
        <v>103</v>
      </c>
      <c r="D111" s="10" t="s">
        <v>689</v>
      </c>
      <c r="E111" s="28" t="s">
        <v>1575</v>
      </c>
      <c r="F111" s="9" t="s">
        <v>729</v>
      </c>
      <c r="G111" s="9" t="s">
        <v>1576</v>
      </c>
      <c r="H111" s="9" t="s">
        <v>1577</v>
      </c>
      <c r="I111" s="9" t="s">
        <v>1578</v>
      </c>
      <c r="J111" s="28">
        <v>3138943022</v>
      </c>
      <c r="K111" s="9" t="s">
        <v>729</v>
      </c>
      <c r="L111" s="9">
        <v>31.27131</v>
      </c>
      <c r="M111" s="9">
        <v>69.444999999999993</v>
      </c>
      <c r="N111" s="9">
        <v>18</v>
      </c>
      <c r="O111" s="64">
        <v>1157805.8</v>
      </c>
      <c r="P111" s="34">
        <v>44411</v>
      </c>
      <c r="Q111" s="28" t="s">
        <v>1580</v>
      </c>
      <c r="R111" s="28" t="s">
        <v>1581</v>
      </c>
      <c r="S111" s="28">
        <v>1147806</v>
      </c>
      <c r="T111" s="28" t="s">
        <v>692</v>
      </c>
      <c r="U111" s="103">
        <v>868354.35</v>
      </c>
      <c r="V111" s="5" t="s">
        <v>107</v>
      </c>
      <c r="W111" s="9" t="s">
        <v>1582</v>
      </c>
    </row>
    <row r="112" spans="1:199" s="8" customFormat="1" ht="80.099999999999994" customHeight="1" x14ac:dyDescent="0.25">
      <c r="A112" s="14">
        <f t="shared" si="15"/>
        <v>107</v>
      </c>
      <c r="B112" s="6">
        <v>1</v>
      </c>
      <c r="C112" s="9" t="s">
        <v>103</v>
      </c>
      <c r="D112" s="10" t="s">
        <v>1583</v>
      </c>
      <c r="E112" s="9" t="s">
        <v>1583</v>
      </c>
      <c r="F112" s="9" t="s">
        <v>2440</v>
      </c>
      <c r="G112" s="9" t="s">
        <v>1585</v>
      </c>
      <c r="H112" s="9" t="s">
        <v>1606</v>
      </c>
      <c r="I112" s="9" t="s">
        <v>1607</v>
      </c>
      <c r="J112" s="28">
        <v>3375485966</v>
      </c>
      <c r="K112" s="9" t="s">
        <v>2440</v>
      </c>
      <c r="L112" s="9">
        <v>31.1040536</v>
      </c>
      <c r="M112" s="9">
        <v>69.243504000000001</v>
      </c>
      <c r="N112" s="9">
        <v>15</v>
      </c>
      <c r="O112" s="28">
        <v>1157806</v>
      </c>
      <c r="P112" s="9" t="s">
        <v>1579</v>
      </c>
      <c r="Q112" s="28" t="s">
        <v>1579</v>
      </c>
      <c r="R112" s="34">
        <v>44233</v>
      </c>
      <c r="S112" s="9">
        <v>1147806</v>
      </c>
      <c r="T112" s="28" t="s">
        <v>1766</v>
      </c>
      <c r="U112" s="103">
        <v>868354.35</v>
      </c>
      <c r="V112" s="5" t="s">
        <v>107</v>
      </c>
      <c r="W112" s="9" t="s">
        <v>1610</v>
      </c>
      <c r="X112" s="1"/>
      <c r="Y112" s="1"/>
      <c r="Z112" s="1"/>
      <c r="AA112" s="1"/>
      <c r="AB112" s="1"/>
      <c r="AC112" s="1"/>
      <c r="AD112" s="1"/>
      <c r="AE112" s="296"/>
      <c r="AF112" s="296"/>
      <c r="AG112" s="296"/>
      <c r="AH112" s="296"/>
      <c r="AI112" s="296"/>
      <c r="AJ112" s="296"/>
      <c r="AK112" s="296"/>
      <c r="AL112" s="296"/>
      <c r="AM112" s="296"/>
      <c r="AN112" s="296"/>
      <c r="AO112" s="296"/>
      <c r="AP112" s="296"/>
      <c r="AQ112" s="296"/>
      <c r="AR112" s="296"/>
      <c r="AS112" s="296"/>
      <c r="AT112" s="296"/>
      <c r="AU112" s="296"/>
      <c r="AV112" s="296"/>
      <c r="AW112" s="296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</row>
    <row r="113" spans="1:42" ht="80.099999999999994" customHeight="1" x14ac:dyDescent="0.25">
      <c r="A113" s="86">
        <f t="shared" si="15"/>
        <v>108</v>
      </c>
      <c r="B113" s="9">
        <v>1</v>
      </c>
      <c r="C113" s="9" t="s">
        <v>103</v>
      </c>
      <c r="D113" s="10" t="s">
        <v>607</v>
      </c>
      <c r="E113" s="9" t="s">
        <v>607</v>
      </c>
      <c r="F113" s="9" t="s">
        <v>2463</v>
      </c>
      <c r="G113" s="9" t="s">
        <v>2463</v>
      </c>
      <c r="H113" s="28" t="s">
        <v>1614</v>
      </c>
      <c r="I113" s="9" t="s">
        <v>1615</v>
      </c>
      <c r="J113" s="9">
        <v>3352456331</v>
      </c>
      <c r="K113" s="9" t="s">
        <v>2463</v>
      </c>
      <c r="L113" s="9">
        <v>30.213539999999998</v>
      </c>
      <c r="M113" s="9">
        <v>69.103560000000002</v>
      </c>
      <c r="N113" s="9">
        <v>20</v>
      </c>
      <c r="O113" s="9">
        <v>1157806</v>
      </c>
      <c r="P113" s="28" t="s">
        <v>1579</v>
      </c>
      <c r="Q113" s="28" t="s">
        <v>1616</v>
      </c>
      <c r="R113" s="28" t="s">
        <v>1617</v>
      </c>
      <c r="S113" s="9">
        <v>1157806</v>
      </c>
      <c r="T113" s="28" t="s">
        <v>1618</v>
      </c>
      <c r="U113" s="103">
        <v>868354.35</v>
      </c>
      <c r="V113" s="5" t="s">
        <v>107</v>
      </c>
      <c r="W113" s="9" t="s">
        <v>1566</v>
      </c>
    </row>
    <row r="114" spans="1:42" ht="80.099999999999994" customHeight="1" x14ac:dyDescent="0.25">
      <c r="A114" s="86">
        <f t="shared" si="15"/>
        <v>109</v>
      </c>
      <c r="B114" s="9">
        <v>1</v>
      </c>
      <c r="C114" s="9" t="s">
        <v>216</v>
      </c>
      <c r="D114" s="10" t="s">
        <v>607</v>
      </c>
      <c r="E114" s="9" t="s">
        <v>607</v>
      </c>
      <c r="F114" s="9" t="s">
        <v>2556</v>
      </c>
      <c r="G114" s="9" t="s">
        <v>2556</v>
      </c>
      <c r="H114" s="28" t="s">
        <v>1619</v>
      </c>
      <c r="I114" s="9" t="s">
        <v>1620</v>
      </c>
      <c r="J114" s="9">
        <v>3343380859</v>
      </c>
      <c r="K114" s="9" t="s">
        <v>2556</v>
      </c>
      <c r="L114" s="9">
        <v>30.162002999999999</v>
      </c>
      <c r="M114" s="9">
        <v>68.893562000000003</v>
      </c>
      <c r="N114" s="9">
        <v>20</v>
      </c>
      <c r="O114" s="9">
        <v>1157806</v>
      </c>
      <c r="P114" s="28" t="s">
        <v>1468</v>
      </c>
      <c r="Q114" s="28" t="s">
        <v>1621</v>
      </c>
      <c r="R114" s="34">
        <v>44896</v>
      </c>
      <c r="S114" s="9">
        <v>1157806</v>
      </c>
      <c r="T114" s="28" t="s">
        <v>1622</v>
      </c>
      <c r="U114" s="103">
        <v>868354.35</v>
      </c>
      <c r="V114" s="5" t="s">
        <v>107</v>
      </c>
      <c r="W114" s="9" t="s">
        <v>1566</v>
      </c>
    </row>
    <row r="115" spans="1:42" ht="80.099999999999994" customHeight="1" x14ac:dyDescent="0.25">
      <c r="A115" s="86">
        <f t="shared" si="15"/>
        <v>110</v>
      </c>
      <c r="B115" s="9">
        <f>B114+1</f>
        <v>2</v>
      </c>
      <c r="C115" s="9" t="s">
        <v>216</v>
      </c>
      <c r="D115" s="10" t="s">
        <v>607</v>
      </c>
      <c r="E115" s="9" t="s">
        <v>607</v>
      </c>
      <c r="F115" s="9" t="s">
        <v>635</v>
      </c>
      <c r="G115" s="9" t="s">
        <v>1611</v>
      </c>
      <c r="H115" s="28" t="s">
        <v>1623</v>
      </c>
      <c r="I115" s="9" t="s">
        <v>1624</v>
      </c>
      <c r="J115" s="9">
        <v>3348181410</v>
      </c>
      <c r="K115" s="9" t="s">
        <v>635</v>
      </c>
      <c r="L115" s="9">
        <v>30.29496</v>
      </c>
      <c r="M115" s="9">
        <v>69.190438999999998</v>
      </c>
      <c r="N115" s="9">
        <v>20</v>
      </c>
      <c r="O115" s="9">
        <v>1157806</v>
      </c>
      <c r="P115" s="28" t="s">
        <v>1468</v>
      </c>
      <c r="Q115" s="28" t="s">
        <v>1621</v>
      </c>
      <c r="R115" s="34">
        <v>44896</v>
      </c>
      <c r="S115" s="9">
        <v>1147806</v>
      </c>
      <c r="T115" s="28" t="s">
        <v>1622</v>
      </c>
      <c r="U115" s="103">
        <v>868354.35</v>
      </c>
      <c r="V115" s="5" t="s">
        <v>107</v>
      </c>
      <c r="W115" s="9" t="s">
        <v>1566</v>
      </c>
    </row>
    <row r="116" spans="1:42" s="27" customFormat="1" ht="80.099999999999994" customHeight="1" x14ac:dyDescent="0.25">
      <c r="A116" s="86">
        <f t="shared" si="15"/>
        <v>111</v>
      </c>
      <c r="B116" s="9">
        <f>B115+1</f>
        <v>3</v>
      </c>
      <c r="C116" s="6" t="s">
        <v>216</v>
      </c>
      <c r="D116" s="10" t="s">
        <v>607</v>
      </c>
      <c r="E116" s="9" t="s">
        <v>607</v>
      </c>
      <c r="F116" s="6" t="s">
        <v>1625</v>
      </c>
      <c r="G116" s="6" t="s">
        <v>1625</v>
      </c>
      <c r="H116" s="14" t="s">
        <v>569</v>
      </c>
      <c r="I116" s="6" t="s">
        <v>1626</v>
      </c>
      <c r="J116" s="6">
        <v>3363635041</v>
      </c>
      <c r="K116" s="6" t="s">
        <v>1625</v>
      </c>
      <c r="L116" s="14">
        <v>30.297149000000001</v>
      </c>
      <c r="M116" s="14">
        <v>69.194569000000001</v>
      </c>
      <c r="N116" s="14">
        <v>18</v>
      </c>
      <c r="O116" s="14">
        <v>1157806</v>
      </c>
      <c r="P116" s="28" t="s">
        <v>1468</v>
      </c>
      <c r="Q116" s="28" t="s">
        <v>1630</v>
      </c>
      <c r="R116" s="34">
        <v>44896</v>
      </c>
      <c r="S116" s="9">
        <v>1157806</v>
      </c>
      <c r="T116" s="28" t="s">
        <v>1767</v>
      </c>
      <c r="U116" s="103">
        <v>868354.35</v>
      </c>
      <c r="V116" s="5" t="s">
        <v>107</v>
      </c>
      <c r="W116" s="9" t="s">
        <v>1627</v>
      </c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2"/>
      <c r="AO116" s="92"/>
      <c r="AP116" s="92"/>
    </row>
    <row r="117" spans="1:42" ht="80.099999999999994" customHeight="1" x14ac:dyDescent="0.25">
      <c r="A117" s="86">
        <f t="shared" si="15"/>
        <v>112</v>
      </c>
      <c r="B117" s="9">
        <f>B116+1</f>
        <v>4</v>
      </c>
      <c r="C117" s="14" t="s">
        <v>216</v>
      </c>
      <c r="D117" s="10" t="s">
        <v>607</v>
      </c>
      <c r="E117" s="9" t="s">
        <v>607</v>
      </c>
      <c r="F117" s="14" t="s">
        <v>678</v>
      </c>
      <c r="G117" s="9" t="s">
        <v>1611</v>
      </c>
      <c r="H117" s="28" t="s">
        <v>1628</v>
      </c>
      <c r="I117" s="9" t="s">
        <v>1629</v>
      </c>
      <c r="J117" s="9">
        <v>3333264050</v>
      </c>
      <c r="K117" s="14" t="s">
        <v>678</v>
      </c>
      <c r="L117" s="28">
        <v>30.160713000000001</v>
      </c>
      <c r="M117" s="28">
        <v>68.892464000000004</v>
      </c>
      <c r="N117" s="28">
        <v>17</v>
      </c>
      <c r="O117" s="14">
        <v>1157806</v>
      </c>
      <c r="P117" s="28" t="s">
        <v>1468</v>
      </c>
      <c r="Q117" s="28" t="s">
        <v>1630</v>
      </c>
      <c r="R117" s="34">
        <v>44896</v>
      </c>
      <c r="S117" s="9">
        <v>1157806</v>
      </c>
      <c r="T117" s="28" t="s">
        <v>1767</v>
      </c>
      <c r="U117" s="103">
        <v>868354.35</v>
      </c>
      <c r="V117" s="5" t="s">
        <v>107</v>
      </c>
      <c r="W117" s="9" t="s">
        <v>1634</v>
      </c>
    </row>
    <row r="118" spans="1:42" ht="80.099999999999994" customHeight="1" x14ac:dyDescent="0.25">
      <c r="A118" s="28">
        <f t="shared" si="15"/>
        <v>113</v>
      </c>
      <c r="B118" s="9">
        <v>1</v>
      </c>
      <c r="C118" s="14" t="s">
        <v>3878</v>
      </c>
      <c r="D118" s="10" t="s">
        <v>4849</v>
      </c>
      <c r="E118" s="9" t="s">
        <v>4850</v>
      </c>
      <c r="F118" s="14" t="s">
        <v>4962</v>
      </c>
      <c r="G118" s="9" t="s">
        <v>4852</v>
      </c>
      <c r="H118" s="9" t="s">
        <v>4963</v>
      </c>
      <c r="I118" s="14" t="s">
        <v>4964</v>
      </c>
      <c r="J118" s="9">
        <v>3363046764</v>
      </c>
      <c r="K118" s="9" t="s">
        <v>4962</v>
      </c>
      <c r="L118" s="14">
        <v>28.677074000000001</v>
      </c>
      <c r="M118" s="9">
        <v>69.280230000000003</v>
      </c>
      <c r="N118" s="9">
        <v>24</v>
      </c>
      <c r="O118" s="14">
        <v>1157805</v>
      </c>
      <c r="P118" s="35">
        <v>44420</v>
      </c>
      <c r="Q118" s="35">
        <v>44480</v>
      </c>
      <c r="R118" s="14" t="s">
        <v>4856</v>
      </c>
      <c r="S118" s="64">
        <v>1157806</v>
      </c>
      <c r="T118" s="14" t="s">
        <v>1286</v>
      </c>
      <c r="U118" s="103">
        <v>868354.35</v>
      </c>
      <c r="V118" s="5" t="s">
        <v>107</v>
      </c>
      <c r="W118" s="10" t="s">
        <v>4857</v>
      </c>
    </row>
    <row r="119" spans="1:42" ht="80.099999999999994" customHeight="1" x14ac:dyDescent="0.25">
      <c r="A119" s="28">
        <f t="shared" ref="A119:A136" si="16">A118+1</f>
        <v>114</v>
      </c>
      <c r="B119" s="9">
        <v>2</v>
      </c>
      <c r="C119" s="14" t="s">
        <v>3878</v>
      </c>
      <c r="D119" s="10" t="s">
        <v>4849</v>
      </c>
      <c r="E119" s="9" t="s">
        <v>4850</v>
      </c>
      <c r="F119" s="14" t="s">
        <v>4874</v>
      </c>
      <c r="G119" s="9" t="s">
        <v>4852</v>
      </c>
      <c r="H119" s="9" t="s">
        <v>4966</v>
      </c>
      <c r="I119" s="14" t="s">
        <v>4967</v>
      </c>
      <c r="J119" s="9">
        <v>3363113864</v>
      </c>
      <c r="K119" s="9" t="s">
        <v>4874</v>
      </c>
      <c r="L119" s="14">
        <v>28.733900999999999</v>
      </c>
      <c r="M119" s="9">
        <v>69.284566999999996</v>
      </c>
      <c r="N119" s="9">
        <v>24</v>
      </c>
      <c r="O119" s="14">
        <v>1157805</v>
      </c>
      <c r="P119" s="35">
        <v>44420</v>
      </c>
      <c r="Q119" s="35">
        <v>44480</v>
      </c>
      <c r="R119" s="14" t="s">
        <v>4856</v>
      </c>
      <c r="S119" s="64">
        <v>1157806</v>
      </c>
      <c r="T119" s="14" t="s">
        <v>1286</v>
      </c>
      <c r="U119" s="103">
        <v>868354.35</v>
      </c>
      <c r="V119" s="5" t="s">
        <v>107</v>
      </c>
      <c r="W119" s="10" t="s">
        <v>4857</v>
      </c>
    </row>
    <row r="120" spans="1:42" ht="80.099999999999994" customHeight="1" x14ac:dyDescent="0.25">
      <c r="A120" s="28">
        <f t="shared" si="16"/>
        <v>115</v>
      </c>
      <c r="B120" s="9">
        <v>3</v>
      </c>
      <c r="C120" s="14" t="s">
        <v>3878</v>
      </c>
      <c r="D120" s="10" t="s">
        <v>4849</v>
      </c>
      <c r="E120" s="9" t="s">
        <v>4850</v>
      </c>
      <c r="F120" s="14" t="s">
        <v>4852</v>
      </c>
      <c r="G120" s="9" t="s">
        <v>4852</v>
      </c>
      <c r="H120" s="9" t="s">
        <v>1430</v>
      </c>
      <c r="I120" s="14" t="s">
        <v>4969</v>
      </c>
      <c r="J120" s="9">
        <v>3337707443</v>
      </c>
      <c r="K120" s="9" t="s">
        <v>4852</v>
      </c>
      <c r="L120" s="14">
        <v>28.72419</v>
      </c>
      <c r="M120" s="9">
        <v>69.209710999999999</v>
      </c>
      <c r="N120" s="9">
        <v>22</v>
      </c>
      <c r="O120" s="14">
        <v>1157805</v>
      </c>
      <c r="P120" s="35">
        <v>44420</v>
      </c>
      <c r="Q120" s="35">
        <v>44480</v>
      </c>
      <c r="R120" s="14" t="s">
        <v>4856</v>
      </c>
      <c r="S120" s="64">
        <v>1157806</v>
      </c>
      <c r="T120" s="14" t="s">
        <v>1286</v>
      </c>
      <c r="U120" s="103">
        <v>868354.35</v>
      </c>
      <c r="V120" s="5" t="s">
        <v>107</v>
      </c>
      <c r="W120" s="10" t="s">
        <v>4857</v>
      </c>
    </row>
    <row r="121" spans="1:42" ht="80.099999999999994" customHeight="1" x14ac:dyDescent="0.25">
      <c r="A121" s="28">
        <f t="shared" si="16"/>
        <v>116</v>
      </c>
      <c r="B121" s="9">
        <v>4</v>
      </c>
      <c r="C121" s="14" t="s">
        <v>3878</v>
      </c>
      <c r="D121" s="10" t="s">
        <v>4849</v>
      </c>
      <c r="E121" s="9" t="s">
        <v>4850</v>
      </c>
      <c r="F121" s="14" t="s">
        <v>4852</v>
      </c>
      <c r="G121" s="9" t="s">
        <v>4852</v>
      </c>
      <c r="H121" s="9" t="s">
        <v>2425</v>
      </c>
      <c r="I121" s="14" t="s">
        <v>4971</v>
      </c>
      <c r="J121" s="9">
        <v>3334841786</v>
      </c>
      <c r="K121" s="9" t="s">
        <v>4852</v>
      </c>
      <c r="L121" s="14">
        <v>28.740649999999999</v>
      </c>
      <c r="M121" s="9">
        <v>69.263525000000001</v>
      </c>
      <c r="N121" s="9">
        <v>19</v>
      </c>
      <c r="O121" s="14">
        <v>1157805</v>
      </c>
      <c r="P121" s="35">
        <v>44420</v>
      </c>
      <c r="Q121" s="35">
        <v>44480</v>
      </c>
      <c r="R121" s="14" t="s">
        <v>4856</v>
      </c>
      <c r="S121" s="64">
        <v>1157806</v>
      </c>
      <c r="T121" s="14" t="s">
        <v>1286</v>
      </c>
      <c r="U121" s="103">
        <v>868354.35</v>
      </c>
      <c r="V121" s="5" t="s">
        <v>107</v>
      </c>
      <c r="W121" s="10" t="s">
        <v>4857</v>
      </c>
    </row>
    <row r="122" spans="1:42" ht="80.099999999999994" customHeight="1" x14ac:dyDescent="0.25">
      <c r="A122" s="28">
        <f t="shared" si="16"/>
        <v>117</v>
      </c>
      <c r="B122" s="9">
        <v>5</v>
      </c>
      <c r="C122" s="14" t="s">
        <v>3878</v>
      </c>
      <c r="D122" s="10" t="s">
        <v>4849</v>
      </c>
      <c r="E122" s="9" t="s">
        <v>4850</v>
      </c>
      <c r="F122" s="14" t="s">
        <v>4973</v>
      </c>
      <c r="G122" s="9" t="s">
        <v>4852</v>
      </c>
      <c r="H122" s="9" t="s">
        <v>4974</v>
      </c>
      <c r="I122" s="14" t="s">
        <v>4975</v>
      </c>
      <c r="J122" s="9">
        <v>3310369998</v>
      </c>
      <c r="K122" s="9" t="s">
        <v>4973</v>
      </c>
      <c r="L122" s="14">
        <v>28.747031</v>
      </c>
      <c r="M122" s="9">
        <v>69.198355000000006</v>
      </c>
      <c r="N122" s="9">
        <v>25</v>
      </c>
      <c r="O122" s="14">
        <v>1157805</v>
      </c>
      <c r="P122" s="35">
        <v>44420</v>
      </c>
      <c r="Q122" s="35">
        <v>44480</v>
      </c>
      <c r="R122" s="14" t="s">
        <v>4856</v>
      </c>
      <c r="S122" s="64">
        <v>1157806</v>
      </c>
      <c r="T122" s="14" t="s">
        <v>1286</v>
      </c>
      <c r="U122" s="103">
        <v>868354.35</v>
      </c>
      <c r="V122" s="5" t="s">
        <v>107</v>
      </c>
      <c r="W122" s="10" t="s">
        <v>4857</v>
      </c>
    </row>
    <row r="123" spans="1:42" ht="80.099999999999994" customHeight="1" x14ac:dyDescent="0.25">
      <c r="A123" s="28">
        <f t="shared" si="16"/>
        <v>118</v>
      </c>
      <c r="B123" s="9">
        <v>1</v>
      </c>
      <c r="C123" s="9" t="s">
        <v>4873</v>
      </c>
      <c r="D123" s="10" t="s">
        <v>4849</v>
      </c>
      <c r="E123" s="9" t="s">
        <v>4850</v>
      </c>
      <c r="F123" s="9" t="s">
        <v>4880</v>
      </c>
      <c r="G123" s="9" t="s">
        <v>4852</v>
      </c>
      <c r="H123" s="9" t="s">
        <v>176</v>
      </c>
      <c r="I123" s="9" t="s">
        <v>5041</v>
      </c>
      <c r="J123" s="9" t="s">
        <v>4978</v>
      </c>
      <c r="K123" s="9" t="s">
        <v>4880</v>
      </c>
      <c r="L123" s="9">
        <v>28.441220999999999</v>
      </c>
      <c r="M123" s="9">
        <v>69.156541000000004</v>
      </c>
      <c r="N123" s="9">
        <v>20</v>
      </c>
      <c r="O123" s="9">
        <v>1157805</v>
      </c>
      <c r="P123" s="9" t="s">
        <v>4878</v>
      </c>
      <c r="Q123" s="9" t="s">
        <v>4979</v>
      </c>
      <c r="R123" s="9" t="s">
        <v>4980</v>
      </c>
      <c r="S123" s="64">
        <v>1157805</v>
      </c>
      <c r="T123" s="9" t="s">
        <v>2773</v>
      </c>
      <c r="U123" s="9">
        <v>868354</v>
      </c>
      <c r="V123" s="10" t="s">
        <v>239</v>
      </c>
      <c r="W123" s="10" t="s">
        <v>4857</v>
      </c>
    </row>
    <row r="124" spans="1:42" ht="80.099999999999994" customHeight="1" x14ac:dyDescent="0.25">
      <c r="A124" s="28">
        <f t="shared" si="16"/>
        <v>119</v>
      </c>
      <c r="B124" s="9">
        <v>2</v>
      </c>
      <c r="C124" s="9" t="s">
        <v>4873</v>
      </c>
      <c r="D124" s="10" t="s">
        <v>4849</v>
      </c>
      <c r="E124" s="9" t="s">
        <v>4850</v>
      </c>
      <c r="F124" s="9" t="s">
        <v>4962</v>
      </c>
      <c r="G124" s="9" t="s">
        <v>4852</v>
      </c>
      <c r="H124" s="9" t="s">
        <v>4981</v>
      </c>
      <c r="I124" s="9" t="s">
        <v>4982</v>
      </c>
      <c r="J124" s="9" t="s">
        <v>4983</v>
      </c>
      <c r="K124" s="9" t="s">
        <v>4884</v>
      </c>
      <c r="L124" s="9">
        <v>28.498729999999998</v>
      </c>
      <c r="M124" s="9">
        <v>69.219346000000002</v>
      </c>
      <c r="N124" s="9">
        <v>24</v>
      </c>
      <c r="O124" s="9">
        <v>1157805</v>
      </c>
      <c r="P124" s="9" t="s">
        <v>4878</v>
      </c>
      <c r="Q124" s="9" t="s">
        <v>4979</v>
      </c>
      <c r="R124" s="9" t="s">
        <v>4980</v>
      </c>
      <c r="S124" s="64">
        <v>1157805</v>
      </c>
      <c r="T124" s="9" t="s">
        <v>2773</v>
      </c>
      <c r="U124" s="9">
        <v>868354</v>
      </c>
      <c r="V124" s="10" t="s">
        <v>239</v>
      </c>
      <c r="W124" s="10" t="s">
        <v>4857</v>
      </c>
    </row>
    <row r="125" spans="1:42" ht="80.099999999999994" customHeight="1" x14ac:dyDescent="0.25">
      <c r="A125" s="28">
        <f t="shared" si="16"/>
        <v>120</v>
      </c>
      <c r="B125" s="9">
        <v>3</v>
      </c>
      <c r="C125" s="9" t="s">
        <v>4873</v>
      </c>
      <c r="D125" s="10" t="s">
        <v>4849</v>
      </c>
      <c r="E125" s="9" t="s">
        <v>4850</v>
      </c>
      <c r="F125" s="9" t="s">
        <v>4880</v>
      </c>
      <c r="G125" s="9" t="s">
        <v>4852</v>
      </c>
      <c r="H125" s="9" t="s">
        <v>4984</v>
      </c>
      <c r="I125" s="9" t="s">
        <v>4985</v>
      </c>
      <c r="J125" s="9" t="s">
        <v>4986</v>
      </c>
      <c r="K125" s="9" t="s">
        <v>4880</v>
      </c>
      <c r="L125" s="9">
        <v>28.736857000000001</v>
      </c>
      <c r="M125" s="9">
        <v>69.251806000000002</v>
      </c>
      <c r="N125" s="9">
        <v>18</v>
      </c>
      <c r="O125" s="9">
        <v>1157805</v>
      </c>
      <c r="P125" s="9" t="s">
        <v>4878</v>
      </c>
      <c r="Q125" s="9" t="s">
        <v>4979</v>
      </c>
      <c r="R125" s="9" t="s">
        <v>4980</v>
      </c>
      <c r="S125" s="64">
        <v>1157805</v>
      </c>
      <c r="T125" s="9" t="s">
        <v>2773</v>
      </c>
      <c r="U125" s="9">
        <v>868354</v>
      </c>
      <c r="V125" s="10" t="s">
        <v>239</v>
      </c>
      <c r="W125" s="10" t="s">
        <v>4857</v>
      </c>
    </row>
    <row r="126" spans="1:42" ht="80.099999999999994" customHeight="1" x14ac:dyDescent="0.25">
      <c r="A126" s="28">
        <f t="shared" si="16"/>
        <v>121</v>
      </c>
      <c r="B126" s="9">
        <v>4</v>
      </c>
      <c r="C126" s="9" t="s">
        <v>4873</v>
      </c>
      <c r="D126" s="10" t="s">
        <v>4849</v>
      </c>
      <c r="E126" s="9" t="s">
        <v>4850</v>
      </c>
      <c r="F126" s="9" t="s">
        <v>4880</v>
      </c>
      <c r="G126" s="9" t="s">
        <v>4852</v>
      </c>
      <c r="H126" s="9" t="s">
        <v>4987</v>
      </c>
      <c r="I126" s="9" t="s">
        <v>4988</v>
      </c>
      <c r="J126" s="9" t="s">
        <v>4989</v>
      </c>
      <c r="K126" s="9" t="s">
        <v>4880</v>
      </c>
      <c r="L126" s="9">
        <v>28.739135000000001</v>
      </c>
      <c r="M126" s="9">
        <v>69.260599999999997</v>
      </c>
      <c r="N126" s="9">
        <v>26</v>
      </c>
      <c r="O126" s="9">
        <v>1157805</v>
      </c>
      <c r="P126" s="9" t="s">
        <v>4878</v>
      </c>
      <c r="Q126" s="9" t="s">
        <v>4979</v>
      </c>
      <c r="R126" s="9" t="s">
        <v>4980</v>
      </c>
      <c r="S126" s="64">
        <v>1157805</v>
      </c>
      <c r="T126" s="9" t="s">
        <v>2773</v>
      </c>
      <c r="U126" s="9">
        <v>868354</v>
      </c>
      <c r="V126" s="10" t="s">
        <v>239</v>
      </c>
      <c r="W126" s="10" t="s">
        <v>4857</v>
      </c>
    </row>
    <row r="127" spans="1:42" ht="80.099999999999994" customHeight="1" x14ac:dyDescent="0.25">
      <c r="A127" s="28">
        <f t="shared" si="16"/>
        <v>122</v>
      </c>
      <c r="B127" s="9">
        <v>5</v>
      </c>
      <c r="C127" s="9" t="s">
        <v>4873</v>
      </c>
      <c r="D127" s="10" t="s">
        <v>4849</v>
      </c>
      <c r="E127" s="9" t="s">
        <v>4850</v>
      </c>
      <c r="F127" s="9" t="s">
        <v>4962</v>
      </c>
      <c r="G127" s="9" t="s">
        <v>4852</v>
      </c>
      <c r="H127" s="9" t="s">
        <v>4885</v>
      </c>
      <c r="I127" s="9" t="s">
        <v>4886</v>
      </c>
      <c r="J127" s="9" t="s">
        <v>4887</v>
      </c>
      <c r="K127" s="9" t="s">
        <v>4884</v>
      </c>
      <c r="L127" s="9">
        <v>28.733231100000001</v>
      </c>
      <c r="M127" s="9">
        <v>69.281272999999999</v>
      </c>
      <c r="N127" s="9">
        <v>17</v>
      </c>
      <c r="O127" s="9">
        <v>1157805</v>
      </c>
      <c r="P127" s="9" t="s">
        <v>4878</v>
      </c>
      <c r="Q127" s="9" t="s">
        <v>4979</v>
      </c>
      <c r="R127" s="9" t="s">
        <v>4980</v>
      </c>
      <c r="S127" s="64">
        <v>1157805</v>
      </c>
      <c r="T127" s="9" t="s">
        <v>2773</v>
      </c>
      <c r="U127" s="9">
        <v>868354</v>
      </c>
      <c r="V127" s="10" t="s">
        <v>239</v>
      </c>
      <c r="W127" s="10" t="s">
        <v>4857</v>
      </c>
    </row>
    <row r="128" spans="1:42" ht="80.099999999999994" customHeight="1" x14ac:dyDescent="0.25">
      <c r="A128" s="28">
        <f t="shared" si="16"/>
        <v>123</v>
      </c>
      <c r="B128" s="9">
        <v>6</v>
      </c>
      <c r="C128" s="9" t="s">
        <v>4873</v>
      </c>
      <c r="D128" s="10" t="s">
        <v>4849</v>
      </c>
      <c r="E128" s="9" t="s">
        <v>4850</v>
      </c>
      <c r="F128" s="9" t="s">
        <v>4880</v>
      </c>
      <c r="G128" s="9" t="s">
        <v>4852</v>
      </c>
      <c r="H128" s="9" t="s">
        <v>4990</v>
      </c>
      <c r="I128" s="9" t="s">
        <v>4991</v>
      </c>
      <c r="J128" s="9" t="s">
        <v>4992</v>
      </c>
      <c r="K128" s="9" t="s">
        <v>4880</v>
      </c>
      <c r="L128" s="9">
        <v>28.744129999999998</v>
      </c>
      <c r="M128" s="9">
        <v>69.258202999999995</v>
      </c>
      <c r="N128" s="9">
        <v>13</v>
      </c>
      <c r="O128" s="9">
        <v>1157805</v>
      </c>
      <c r="P128" s="9" t="s">
        <v>4878</v>
      </c>
      <c r="Q128" s="9" t="s">
        <v>4979</v>
      </c>
      <c r="R128" s="9" t="s">
        <v>4980</v>
      </c>
      <c r="S128" s="64">
        <v>1157805</v>
      </c>
      <c r="T128" s="9" t="s">
        <v>2773</v>
      </c>
      <c r="U128" s="9">
        <v>868354</v>
      </c>
      <c r="V128" s="10" t="s">
        <v>239</v>
      </c>
      <c r="W128" s="10" t="s">
        <v>4857</v>
      </c>
    </row>
    <row r="129" spans="1:199" ht="80.099999999999994" customHeight="1" x14ac:dyDescent="0.25">
      <c r="A129" s="28">
        <f t="shared" si="16"/>
        <v>124</v>
      </c>
      <c r="B129" s="9">
        <v>7</v>
      </c>
      <c r="C129" s="9" t="s">
        <v>4873</v>
      </c>
      <c r="D129" s="10" t="s">
        <v>4849</v>
      </c>
      <c r="E129" s="9" t="s">
        <v>4850</v>
      </c>
      <c r="F129" s="9" t="s">
        <v>4973</v>
      </c>
      <c r="G129" s="9" t="s">
        <v>4852</v>
      </c>
      <c r="H129" s="9" t="s">
        <v>4993</v>
      </c>
      <c r="I129" s="9" t="s">
        <v>4994</v>
      </c>
      <c r="J129" s="9" t="s">
        <v>4995</v>
      </c>
      <c r="K129" s="9" t="s">
        <v>4973</v>
      </c>
      <c r="L129" s="9">
        <v>28.756744999999999</v>
      </c>
      <c r="M129" s="9">
        <v>69.217579999999998</v>
      </c>
      <c r="N129" s="9">
        <v>18</v>
      </c>
      <c r="O129" s="9">
        <v>1157805</v>
      </c>
      <c r="P129" s="9" t="s">
        <v>4878</v>
      </c>
      <c r="Q129" s="9" t="s">
        <v>4979</v>
      </c>
      <c r="R129" s="9" t="s">
        <v>4980</v>
      </c>
      <c r="S129" s="64">
        <v>1157805</v>
      </c>
      <c r="T129" s="9" t="s">
        <v>2773</v>
      </c>
      <c r="U129" s="9">
        <v>868354</v>
      </c>
      <c r="V129" s="10" t="s">
        <v>239</v>
      </c>
      <c r="W129" s="10" t="s">
        <v>4857</v>
      </c>
    </row>
    <row r="130" spans="1:199" ht="80.099999999999994" customHeight="1" x14ac:dyDescent="0.25">
      <c r="A130" s="28">
        <f t="shared" si="16"/>
        <v>125</v>
      </c>
      <c r="B130" s="9">
        <v>8</v>
      </c>
      <c r="C130" s="9" t="s">
        <v>4873</v>
      </c>
      <c r="D130" s="10" t="s">
        <v>4849</v>
      </c>
      <c r="E130" s="9" t="s">
        <v>4850</v>
      </c>
      <c r="F130" s="9" t="s">
        <v>4880</v>
      </c>
      <c r="G130" s="9" t="s">
        <v>4852</v>
      </c>
      <c r="H130" s="9" t="s">
        <v>4996</v>
      </c>
      <c r="I130" s="9" t="s">
        <v>4997</v>
      </c>
      <c r="J130" s="9" t="s">
        <v>4998</v>
      </c>
      <c r="K130" s="9" t="s">
        <v>4880</v>
      </c>
      <c r="L130" s="9">
        <v>28.442634000000002</v>
      </c>
      <c r="M130" s="9">
        <v>69.154832999999996</v>
      </c>
      <c r="N130" s="9">
        <v>21</v>
      </c>
      <c r="O130" s="9">
        <v>1157805</v>
      </c>
      <c r="P130" s="9" t="s">
        <v>4878</v>
      </c>
      <c r="Q130" s="9" t="s">
        <v>4979</v>
      </c>
      <c r="R130" s="9" t="s">
        <v>4980</v>
      </c>
      <c r="S130" s="64">
        <v>1157805</v>
      </c>
      <c r="T130" s="9" t="s">
        <v>2773</v>
      </c>
      <c r="U130" s="9">
        <v>868354</v>
      </c>
      <c r="V130" s="10" t="s">
        <v>239</v>
      </c>
      <c r="W130" s="10" t="s">
        <v>4857</v>
      </c>
    </row>
    <row r="131" spans="1:199" ht="80.099999999999994" customHeight="1" x14ac:dyDescent="0.25">
      <c r="A131" s="28">
        <f t="shared" si="16"/>
        <v>126</v>
      </c>
      <c r="B131" s="9">
        <v>9</v>
      </c>
      <c r="C131" s="9" t="s">
        <v>4873</v>
      </c>
      <c r="D131" s="10" t="s">
        <v>4849</v>
      </c>
      <c r="E131" s="9" t="s">
        <v>4850</v>
      </c>
      <c r="F131" s="9" t="s">
        <v>4999</v>
      </c>
      <c r="G131" s="9" t="s">
        <v>4999</v>
      </c>
      <c r="H131" s="9" t="s">
        <v>5000</v>
      </c>
      <c r="I131" s="9" t="s">
        <v>5001</v>
      </c>
      <c r="J131" s="9" t="s">
        <v>5002</v>
      </c>
      <c r="K131" s="9" t="s">
        <v>4999</v>
      </c>
      <c r="L131" s="9">
        <v>28.746055999999999</v>
      </c>
      <c r="M131" s="9">
        <v>69.175995</v>
      </c>
      <c r="N131" s="9">
        <v>29</v>
      </c>
      <c r="O131" s="9">
        <v>1157805</v>
      </c>
      <c r="P131" s="9" t="s">
        <v>4878</v>
      </c>
      <c r="Q131" s="9" t="s">
        <v>4979</v>
      </c>
      <c r="R131" s="9" t="s">
        <v>4980</v>
      </c>
      <c r="S131" s="64">
        <v>1157805</v>
      </c>
      <c r="T131" s="9" t="s">
        <v>2773</v>
      </c>
      <c r="U131" s="9">
        <v>868354</v>
      </c>
      <c r="V131" s="10" t="s">
        <v>239</v>
      </c>
      <c r="W131" s="10" t="s">
        <v>4857</v>
      </c>
    </row>
    <row r="132" spans="1:199" ht="80.099999999999994" customHeight="1" x14ac:dyDescent="0.25">
      <c r="A132" s="28">
        <f t="shared" si="16"/>
        <v>127</v>
      </c>
      <c r="B132" s="9">
        <v>10</v>
      </c>
      <c r="C132" s="9" t="s">
        <v>4873</v>
      </c>
      <c r="D132" s="10" t="s">
        <v>4849</v>
      </c>
      <c r="E132" s="9" t="s">
        <v>4850</v>
      </c>
      <c r="F132" s="9" t="s">
        <v>4962</v>
      </c>
      <c r="G132" s="9" t="s">
        <v>4852</v>
      </c>
      <c r="H132" s="9" t="s">
        <v>4364</v>
      </c>
      <c r="I132" s="9" t="s">
        <v>5003</v>
      </c>
      <c r="J132" s="9" t="s">
        <v>5004</v>
      </c>
      <c r="K132" s="9" t="s">
        <v>4884</v>
      </c>
      <c r="L132" s="9">
        <v>28.312038600000001</v>
      </c>
      <c r="M132" s="9">
        <v>68.561920000000001</v>
      </c>
      <c r="N132" s="9">
        <v>24</v>
      </c>
      <c r="O132" s="9">
        <v>1157805</v>
      </c>
      <c r="P132" s="9" t="s">
        <v>4878</v>
      </c>
      <c r="Q132" s="9" t="s">
        <v>4979</v>
      </c>
      <c r="R132" s="9" t="s">
        <v>4980</v>
      </c>
      <c r="S132" s="64">
        <v>1157805</v>
      </c>
      <c r="T132" s="9" t="s">
        <v>2773</v>
      </c>
      <c r="U132" s="9">
        <v>868354</v>
      </c>
      <c r="V132" s="10" t="s">
        <v>239</v>
      </c>
      <c r="W132" s="10" t="s">
        <v>4857</v>
      </c>
    </row>
    <row r="133" spans="1:199" ht="80.099999999999994" customHeight="1" x14ac:dyDescent="0.25">
      <c r="A133" s="28">
        <f t="shared" si="16"/>
        <v>128</v>
      </c>
      <c r="B133" s="9">
        <v>11</v>
      </c>
      <c r="C133" s="9" t="s">
        <v>4873</v>
      </c>
      <c r="D133" s="10" t="s">
        <v>4849</v>
      </c>
      <c r="E133" s="9" t="s">
        <v>4850</v>
      </c>
      <c r="F133" s="9" t="s">
        <v>4962</v>
      </c>
      <c r="G133" s="9" t="s">
        <v>4852</v>
      </c>
      <c r="H133" s="9" t="s">
        <v>5005</v>
      </c>
      <c r="I133" s="9" t="s">
        <v>5006</v>
      </c>
      <c r="J133" s="9" t="s">
        <v>5007</v>
      </c>
      <c r="K133" s="9" t="s">
        <v>4884</v>
      </c>
      <c r="L133" s="9">
        <v>28.313542999999999</v>
      </c>
      <c r="M133" s="9">
        <v>68.563193999999996</v>
      </c>
      <c r="N133" s="9">
        <v>22</v>
      </c>
      <c r="O133" s="9">
        <v>1157805</v>
      </c>
      <c r="P133" s="9" t="s">
        <v>4878</v>
      </c>
      <c r="Q133" s="9" t="s">
        <v>4979</v>
      </c>
      <c r="R133" s="9" t="s">
        <v>4980</v>
      </c>
      <c r="S133" s="64">
        <v>1157805</v>
      </c>
      <c r="T133" s="9" t="s">
        <v>2773</v>
      </c>
      <c r="U133" s="9">
        <v>868354</v>
      </c>
      <c r="V133" s="10" t="s">
        <v>239</v>
      </c>
      <c r="W133" s="10" t="s">
        <v>4857</v>
      </c>
    </row>
    <row r="134" spans="1:199" ht="80.099999999999994" customHeight="1" x14ac:dyDescent="0.25">
      <c r="A134" s="28">
        <f t="shared" si="16"/>
        <v>129</v>
      </c>
      <c r="B134" s="9">
        <v>12</v>
      </c>
      <c r="C134" s="9" t="s">
        <v>4873</v>
      </c>
      <c r="D134" s="10" t="s">
        <v>4849</v>
      </c>
      <c r="E134" s="9" t="s">
        <v>5008</v>
      </c>
      <c r="F134" s="9" t="s">
        <v>5009</v>
      </c>
      <c r="G134" s="9" t="s">
        <v>5009</v>
      </c>
      <c r="H134" s="9" t="s">
        <v>5011</v>
      </c>
      <c r="I134" s="9" t="s">
        <v>5012</v>
      </c>
      <c r="J134" s="9" t="s">
        <v>5013</v>
      </c>
      <c r="K134" s="9" t="s">
        <v>5009</v>
      </c>
      <c r="L134" s="9">
        <v>29.434111000000001</v>
      </c>
      <c r="M134" s="9">
        <v>69.506894000000003</v>
      </c>
      <c r="N134" s="9">
        <v>18</v>
      </c>
      <c r="O134" s="9">
        <v>1157805</v>
      </c>
      <c r="P134" s="9" t="s">
        <v>4878</v>
      </c>
      <c r="Q134" s="9" t="s">
        <v>4979</v>
      </c>
      <c r="R134" s="9" t="s">
        <v>4980</v>
      </c>
      <c r="S134" s="64">
        <v>1157805</v>
      </c>
      <c r="T134" s="9" t="s">
        <v>2773</v>
      </c>
      <c r="U134" s="9">
        <v>868354</v>
      </c>
      <c r="V134" s="10" t="s">
        <v>239</v>
      </c>
      <c r="W134" s="10" t="s">
        <v>4857</v>
      </c>
    </row>
    <row r="135" spans="1:199" ht="80.099999999999994" customHeight="1" x14ac:dyDescent="0.25">
      <c r="A135" s="28">
        <f t="shared" si="16"/>
        <v>130</v>
      </c>
      <c r="B135" s="9">
        <v>13</v>
      </c>
      <c r="C135" s="9" t="s">
        <v>4873</v>
      </c>
      <c r="D135" s="10" t="s">
        <v>4849</v>
      </c>
      <c r="E135" s="9" t="s">
        <v>5008</v>
      </c>
      <c r="F135" s="9" t="s">
        <v>5009</v>
      </c>
      <c r="G135" s="9" t="s">
        <v>5009</v>
      </c>
      <c r="H135" s="9" t="s">
        <v>5014</v>
      </c>
      <c r="I135" s="9" t="s">
        <v>5015</v>
      </c>
      <c r="J135" s="9" t="s">
        <v>5016</v>
      </c>
      <c r="K135" s="9" t="s">
        <v>5009</v>
      </c>
      <c r="L135" s="9">
        <v>29.4651663</v>
      </c>
      <c r="M135" s="9">
        <v>69.480935000000002</v>
      </c>
      <c r="N135" s="9">
        <v>21</v>
      </c>
      <c r="O135" s="9">
        <v>1157805</v>
      </c>
      <c r="P135" s="9" t="s">
        <v>4878</v>
      </c>
      <c r="Q135" s="9" t="s">
        <v>4979</v>
      </c>
      <c r="R135" s="9" t="s">
        <v>4980</v>
      </c>
      <c r="S135" s="64">
        <v>1157805</v>
      </c>
      <c r="T135" s="9" t="s">
        <v>2773</v>
      </c>
      <c r="U135" s="9">
        <v>868354</v>
      </c>
      <c r="V135" s="10" t="s">
        <v>239</v>
      </c>
      <c r="W135" s="10" t="s">
        <v>4857</v>
      </c>
    </row>
    <row r="136" spans="1:199" ht="80.099999999999994" customHeight="1" x14ac:dyDescent="0.25">
      <c r="A136" s="28">
        <f t="shared" si="16"/>
        <v>131</v>
      </c>
      <c r="B136" s="9">
        <v>14</v>
      </c>
      <c r="C136" s="9" t="s">
        <v>4873</v>
      </c>
      <c r="D136" s="10" t="s">
        <v>4849</v>
      </c>
      <c r="E136" s="9" t="s">
        <v>5008</v>
      </c>
      <c r="F136" s="9" t="s">
        <v>5017</v>
      </c>
      <c r="G136" s="9" t="s">
        <v>5017</v>
      </c>
      <c r="H136" s="9" t="s">
        <v>1392</v>
      </c>
      <c r="I136" s="9" t="s">
        <v>5018</v>
      </c>
      <c r="J136" s="9" t="s">
        <v>5019</v>
      </c>
      <c r="K136" s="9" t="s">
        <v>5017</v>
      </c>
      <c r="L136" s="9">
        <v>29.48143</v>
      </c>
      <c r="M136" s="9">
        <v>69.517311000000007</v>
      </c>
      <c r="N136" s="9">
        <v>21</v>
      </c>
      <c r="O136" s="9">
        <v>1157805</v>
      </c>
      <c r="P136" s="9" t="s">
        <v>4878</v>
      </c>
      <c r="Q136" s="9" t="s">
        <v>4979</v>
      </c>
      <c r="R136" s="9" t="s">
        <v>4980</v>
      </c>
      <c r="S136" s="64">
        <v>1157805</v>
      </c>
      <c r="T136" s="9" t="s">
        <v>2773</v>
      </c>
      <c r="U136" s="9">
        <v>868354</v>
      </c>
      <c r="V136" s="10" t="s">
        <v>239</v>
      </c>
      <c r="W136" s="10" t="s">
        <v>4857</v>
      </c>
    </row>
    <row r="137" spans="1:199" ht="80.099999999999994" customHeight="1" x14ac:dyDescent="0.25">
      <c r="A137" s="86">
        <f t="shared" ref="A137:A150" si="17">A136+1</f>
        <v>132</v>
      </c>
      <c r="B137" s="9">
        <v>1</v>
      </c>
      <c r="C137" s="28" t="s">
        <v>3797</v>
      </c>
      <c r="D137" s="10" t="s">
        <v>4395</v>
      </c>
      <c r="E137" s="9" t="s">
        <v>4388</v>
      </c>
      <c r="F137" s="9" t="s">
        <v>4396</v>
      </c>
      <c r="G137" s="9" t="s">
        <v>4396</v>
      </c>
      <c r="H137" s="9" t="s">
        <v>4397</v>
      </c>
      <c r="I137" s="9" t="s">
        <v>4398</v>
      </c>
      <c r="J137" s="9">
        <v>335214702</v>
      </c>
      <c r="K137" s="9" t="s">
        <v>4396</v>
      </c>
      <c r="L137" s="9">
        <v>29.651886000000001</v>
      </c>
      <c r="M137" s="9">
        <v>69.078490000000002</v>
      </c>
      <c r="N137" s="28">
        <v>18</v>
      </c>
      <c r="O137" s="292">
        <v>1157806</v>
      </c>
      <c r="P137" s="34">
        <v>44257</v>
      </c>
      <c r="Q137" s="34">
        <v>44357</v>
      </c>
      <c r="R137" s="28" t="s">
        <v>1641</v>
      </c>
      <c r="S137" s="28">
        <v>1157806</v>
      </c>
      <c r="T137" s="6" t="s">
        <v>1275</v>
      </c>
      <c r="U137" s="9">
        <f>O137*0.75</f>
        <v>868354.5</v>
      </c>
      <c r="V137" s="10" t="s">
        <v>107</v>
      </c>
      <c r="W137" s="10" t="s">
        <v>4394</v>
      </c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27"/>
      <c r="BV137" s="27"/>
      <c r="BW137" s="27"/>
      <c r="BX137" s="27"/>
      <c r="BY137" s="27"/>
      <c r="BZ137" s="27"/>
      <c r="CA137" s="27"/>
      <c r="CB137" s="27"/>
      <c r="CC137" s="27"/>
      <c r="CD137" s="27"/>
      <c r="CE137" s="27"/>
      <c r="CF137" s="27"/>
      <c r="CG137" s="27"/>
      <c r="CH137" s="27"/>
      <c r="CI137" s="27"/>
      <c r="CJ137" s="27"/>
      <c r="CK137" s="27"/>
      <c r="CL137" s="27"/>
      <c r="CM137" s="27"/>
      <c r="CN137" s="27"/>
      <c r="CO137" s="27"/>
      <c r="CP137" s="27"/>
      <c r="CQ137" s="27"/>
      <c r="CR137" s="27"/>
      <c r="CS137" s="27"/>
      <c r="CT137" s="27"/>
      <c r="CU137" s="27"/>
      <c r="CV137" s="27"/>
      <c r="CW137" s="27"/>
      <c r="CX137" s="27"/>
      <c r="CY137" s="27"/>
      <c r="CZ137" s="27"/>
      <c r="DA137" s="27"/>
      <c r="DB137" s="27"/>
      <c r="DC137" s="27"/>
      <c r="DD137" s="27"/>
      <c r="DE137" s="27"/>
      <c r="DF137" s="27"/>
      <c r="DG137" s="27"/>
      <c r="DH137" s="27"/>
      <c r="DI137" s="27"/>
      <c r="DJ137" s="27"/>
      <c r="DK137" s="27"/>
      <c r="DL137" s="27"/>
      <c r="DM137" s="27"/>
      <c r="DN137" s="27"/>
      <c r="DO137" s="27"/>
      <c r="DP137" s="27"/>
      <c r="DQ137" s="27"/>
      <c r="DR137" s="27"/>
      <c r="DS137" s="27"/>
      <c r="DT137" s="27"/>
      <c r="DU137" s="27"/>
      <c r="DV137" s="27"/>
      <c r="DW137" s="27"/>
      <c r="DX137" s="27"/>
      <c r="DY137" s="27"/>
      <c r="DZ137" s="27"/>
      <c r="EA137" s="27"/>
      <c r="EB137" s="27"/>
      <c r="EC137" s="27"/>
      <c r="ED137" s="27"/>
      <c r="EE137" s="27"/>
      <c r="EF137" s="27"/>
      <c r="EG137" s="27"/>
      <c r="EH137" s="27"/>
      <c r="EI137" s="27"/>
      <c r="EJ137" s="27"/>
      <c r="EK137" s="27"/>
      <c r="EL137" s="27"/>
      <c r="EM137" s="27"/>
      <c r="EN137" s="27"/>
      <c r="EO137" s="27"/>
      <c r="EP137" s="27"/>
      <c r="EQ137" s="27"/>
      <c r="ER137" s="27"/>
      <c r="ES137" s="27"/>
      <c r="ET137" s="27"/>
      <c r="EU137" s="27"/>
      <c r="EV137" s="27"/>
      <c r="EW137" s="27"/>
      <c r="EX137" s="27"/>
      <c r="EY137" s="27"/>
      <c r="EZ137" s="27"/>
      <c r="FA137" s="27"/>
      <c r="FB137" s="27"/>
      <c r="FC137" s="27"/>
      <c r="FD137" s="27"/>
      <c r="FE137" s="27"/>
      <c r="FF137" s="27"/>
      <c r="FG137" s="27"/>
      <c r="FH137" s="27"/>
      <c r="FI137" s="27"/>
      <c r="FJ137" s="27"/>
      <c r="FK137" s="27"/>
      <c r="FL137" s="27"/>
      <c r="FM137" s="27"/>
      <c r="FN137" s="27"/>
      <c r="FO137" s="27"/>
      <c r="FP137" s="27"/>
      <c r="FQ137" s="27"/>
      <c r="FR137" s="27"/>
      <c r="FS137" s="27"/>
      <c r="FT137" s="27"/>
      <c r="FU137" s="27"/>
      <c r="FV137" s="27"/>
      <c r="FW137" s="27"/>
      <c r="FX137" s="27"/>
      <c r="FY137" s="27"/>
      <c r="FZ137" s="27"/>
      <c r="GA137" s="27"/>
      <c r="GB137" s="27"/>
      <c r="GC137" s="27"/>
      <c r="GD137" s="27"/>
      <c r="GE137" s="27"/>
      <c r="GF137" s="27"/>
      <c r="GG137" s="27"/>
      <c r="GH137" s="27"/>
      <c r="GI137" s="27"/>
      <c r="GJ137" s="27"/>
      <c r="GK137" s="27"/>
      <c r="GL137" s="27"/>
      <c r="GM137" s="27"/>
      <c r="GN137" s="27"/>
      <c r="GO137" s="27"/>
      <c r="GP137" s="27"/>
      <c r="GQ137" s="27"/>
    </row>
    <row r="138" spans="1:199" s="27" customFormat="1" ht="80.099999999999994" customHeight="1" x14ac:dyDescent="0.25">
      <c r="A138" s="28">
        <f t="shared" si="17"/>
        <v>133</v>
      </c>
      <c r="B138" s="28">
        <v>1</v>
      </c>
      <c r="C138" s="14" t="s">
        <v>103</v>
      </c>
      <c r="D138" s="10" t="s">
        <v>2671</v>
      </c>
      <c r="E138" s="28" t="s">
        <v>2684</v>
      </c>
      <c r="F138" s="28" t="s">
        <v>2688</v>
      </c>
      <c r="G138" s="28" t="s">
        <v>2685</v>
      </c>
      <c r="H138" s="28" t="s">
        <v>2686</v>
      </c>
      <c r="I138" s="28" t="s">
        <v>2687</v>
      </c>
      <c r="J138" s="28">
        <v>3332315880</v>
      </c>
      <c r="K138" s="28" t="s">
        <v>2688</v>
      </c>
      <c r="L138" s="28">
        <v>28.2029</v>
      </c>
      <c r="M138" s="28">
        <v>67.22551</v>
      </c>
      <c r="N138" s="28">
        <v>15</v>
      </c>
      <c r="O138" s="41">
        <v>1157805.8</v>
      </c>
      <c r="P138" s="14" t="s">
        <v>1701</v>
      </c>
      <c r="Q138" s="34">
        <v>44357</v>
      </c>
      <c r="R138" s="28" t="s">
        <v>1641</v>
      </c>
      <c r="S138" s="28">
        <v>1157806</v>
      </c>
      <c r="T138" s="28" t="s">
        <v>2676</v>
      </c>
      <c r="U138" s="103">
        <v>868354.35</v>
      </c>
      <c r="V138" s="5" t="s">
        <v>107</v>
      </c>
      <c r="W138" s="9" t="s">
        <v>3741</v>
      </c>
    </row>
    <row r="139" spans="1:199" ht="80.099999999999994" customHeight="1" x14ac:dyDescent="0.25">
      <c r="A139" s="28">
        <f t="shared" si="17"/>
        <v>134</v>
      </c>
      <c r="B139" s="9">
        <v>1</v>
      </c>
      <c r="C139" s="14" t="s">
        <v>3878</v>
      </c>
      <c r="D139" s="10" t="s">
        <v>2671</v>
      </c>
      <c r="E139" s="9" t="s">
        <v>2672</v>
      </c>
      <c r="F139" s="14" t="s">
        <v>2677</v>
      </c>
      <c r="G139" s="9" t="s">
        <v>5042</v>
      </c>
      <c r="H139" s="9" t="s">
        <v>5020</v>
      </c>
      <c r="I139" s="14" t="s">
        <v>2690</v>
      </c>
      <c r="J139" s="9">
        <v>3332315880</v>
      </c>
      <c r="K139" s="9" t="s">
        <v>2677</v>
      </c>
      <c r="L139" s="14">
        <v>28.627500000000001</v>
      </c>
      <c r="M139" s="9">
        <v>67.352279999999993</v>
      </c>
      <c r="N139" s="9">
        <v>12</v>
      </c>
      <c r="O139" s="14">
        <v>1157805.8</v>
      </c>
      <c r="P139" s="9" t="s">
        <v>1468</v>
      </c>
      <c r="Q139" s="9" t="s">
        <v>4906</v>
      </c>
      <c r="R139" s="14" t="s">
        <v>4907</v>
      </c>
      <c r="S139" s="64">
        <v>1147805</v>
      </c>
      <c r="T139" s="14">
        <v>44682</v>
      </c>
      <c r="U139" s="9">
        <v>868354</v>
      </c>
      <c r="V139" s="5" t="s">
        <v>11</v>
      </c>
      <c r="W139" s="10" t="s">
        <v>3741</v>
      </c>
      <c r="X139" s="27"/>
      <c r="Y139" s="3"/>
      <c r="Z139" s="4"/>
    </row>
    <row r="140" spans="1:199" ht="80.099999999999994" customHeight="1" x14ac:dyDescent="0.25">
      <c r="A140" s="28">
        <f t="shared" si="17"/>
        <v>135</v>
      </c>
      <c r="B140" s="9">
        <v>1</v>
      </c>
      <c r="C140" s="14" t="s">
        <v>3878</v>
      </c>
      <c r="D140" s="10" t="s">
        <v>2671</v>
      </c>
      <c r="E140" s="9" t="s">
        <v>2671</v>
      </c>
      <c r="F140" s="14" t="s">
        <v>5021</v>
      </c>
      <c r="G140" s="14" t="s">
        <v>5021</v>
      </c>
      <c r="H140" s="28" t="s">
        <v>5022</v>
      </c>
      <c r="I140" s="28" t="s">
        <v>5023</v>
      </c>
      <c r="J140" s="28">
        <v>3337855727</v>
      </c>
      <c r="K140" s="14" t="s">
        <v>5021</v>
      </c>
      <c r="L140" s="14">
        <v>28.263539999999999</v>
      </c>
      <c r="M140" s="28">
        <v>67.253529999999998</v>
      </c>
      <c r="N140" s="28">
        <v>20</v>
      </c>
      <c r="O140" s="292">
        <v>1157805</v>
      </c>
      <c r="P140" s="34" t="s">
        <v>1468</v>
      </c>
      <c r="Q140" s="28" t="s">
        <v>4906</v>
      </c>
      <c r="R140" s="28" t="s">
        <v>4907</v>
      </c>
      <c r="S140" s="64">
        <v>1147805</v>
      </c>
      <c r="T140" s="34">
        <v>44682</v>
      </c>
      <c r="U140" s="9">
        <v>868354</v>
      </c>
      <c r="V140" s="13" t="s">
        <v>107</v>
      </c>
      <c r="W140" s="10" t="s">
        <v>1471</v>
      </c>
    </row>
    <row r="141" spans="1:199" ht="80.099999999999994" customHeight="1" x14ac:dyDescent="0.25">
      <c r="A141" s="28">
        <f t="shared" si="17"/>
        <v>136</v>
      </c>
      <c r="B141" s="9">
        <v>2</v>
      </c>
      <c r="C141" s="14" t="s">
        <v>3878</v>
      </c>
      <c r="D141" s="10" t="s">
        <v>2671</v>
      </c>
      <c r="E141" s="9" t="s">
        <v>2672</v>
      </c>
      <c r="F141" s="9" t="s">
        <v>5027</v>
      </c>
      <c r="G141" s="9" t="s">
        <v>5042</v>
      </c>
      <c r="H141" s="9" t="s">
        <v>5025</v>
      </c>
      <c r="I141" s="9" t="s">
        <v>5026</v>
      </c>
      <c r="J141" s="9">
        <v>3338899063</v>
      </c>
      <c r="K141" s="9" t="s">
        <v>5027</v>
      </c>
      <c r="L141" s="9">
        <v>28.622807000000002</v>
      </c>
      <c r="M141" s="9">
        <v>67.366234000000006</v>
      </c>
      <c r="N141" s="9">
        <v>10</v>
      </c>
      <c r="O141" s="28">
        <v>1157805.8</v>
      </c>
      <c r="P141" s="34" t="s">
        <v>1468</v>
      </c>
      <c r="Q141" s="28" t="s">
        <v>4906</v>
      </c>
      <c r="R141" s="28" t="s">
        <v>4907</v>
      </c>
      <c r="S141" s="64">
        <v>1147805</v>
      </c>
      <c r="T141" s="34">
        <v>44682</v>
      </c>
      <c r="U141" s="9">
        <v>868354</v>
      </c>
      <c r="V141" s="5" t="s">
        <v>11</v>
      </c>
      <c r="W141" s="10" t="s">
        <v>3741</v>
      </c>
      <c r="X141" s="27"/>
    </row>
    <row r="142" spans="1:199" ht="80.099999999999994" customHeight="1" x14ac:dyDescent="0.25">
      <c r="A142" s="28">
        <f t="shared" si="17"/>
        <v>137</v>
      </c>
      <c r="B142" s="9">
        <v>4</v>
      </c>
      <c r="C142" s="14" t="s">
        <v>3878</v>
      </c>
      <c r="D142" s="10" t="s">
        <v>2671</v>
      </c>
      <c r="E142" s="9" t="s">
        <v>2684</v>
      </c>
      <c r="F142" s="9" t="s">
        <v>5029</v>
      </c>
      <c r="G142" s="9" t="s">
        <v>4903</v>
      </c>
      <c r="H142" s="9" t="s">
        <v>5030</v>
      </c>
      <c r="I142" s="9" t="s">
        <v>5031</v>
      </c>
      <c r="J142" s="9">
        <v>3333642809</v>
      </c>
      <c r="K142" s="9" t="s">
        <v>5029</v>
      </c>
      <c r="L142" s="9">
        <v>27.976870000000002</v>
      </c>
      <c r="M142" s="9">
        <v>67.538290000000003</v>
      </c>
      <c r="N142" s="9">
        <v>14</v>
      </c>
      <c r="O142" s="28">
        <v>1157805.8</v>
      </c>
      <c r="P142" s="34" t="s">
        <v>1468</v>
      </c>
      <c r="Q142" s="28" t="s">
        <v>4906</v>
      </c>
      <c r="R142" s="28" t="s">
        <v>4907</v>
      </c>
      <c r="S142" s="64">
        <v>1147805</v>
      </c>
      <c r="T142" s="34">
        <v>44682</v>
      </c>
      <c r="U142" s="9">
        <v>868354</v>
      </c>
      <c r="V142" s="5" t="s">
        <v>11</v>
      </c>
      <c r="W142" s="10" t="s">
        <v>3741</v>
      </c>
    </row>
    <row r="143" spans="1:199" s="21" customFormat="1" ht="80.099999999999994" customHeight="1" x14ac:dyDescent="0.25">
      <c r="A143" s="28">
        <f t="shared" si="17"/>
        <v>138</v>
      </c>
      <c r="B143" s="28">
        <v>1</v>
      </c>
      <c r="C143" s="28" t="s">
        <v>103</v>
      </c>
      <c r="D143" s="10" t="s">
        <v>822</v>
      </c>
      <c r="E143" s="28" t="s">
        <v>2407</v>
      </c>
      <c r="F143" s="28" t="s">
        <v>2408</v>
      </c>
      <c r="G143" s="28" t="s">
        <v>6038</v>
      </c>
      <c r="H143" s="28" t="s">
        <v>1443</v>
      </c>
      <c r="I143" s="28" t="s">
        <v>6039</v>
      </c>
      <c r="J143" s="28" t="s">
        <v>6110</v>
      </c>
      <c r="K143" s="28" t="s">
        <v>6041</v>
      </c>
      <c r="L143" s="28">
        <v>29.611270000000001</v>
      </c>
      <c r="M143" s="28">
        <v>67.500349999999997</v>
      </c>
      <c r="N143" s="28">
        <v>19</v>
      </c>
      <c r="O143" s="28">
        <v>1157805</v>
      </c>
      <c r="P143" s="28" t="s">
        <v>1701</v>
      </c>
      <c r="Q143" s="34">
        <v>44140</v>
      </c>
      <c r="R143" s="34">
        <v>44166</v>
      </c>
      <c r="S143" s="28">
        <v>1157805</v>
      </c>
      <c r="T143" s="28" t="s">
        <v>1275</v>
      </c>
      <c r="U143" s="28">
        <v>868354</v>
      </c>
      <c r="V143" s="10" t="s">
        <v>107</v>
      </c>
      <c r="W143" s="28" t="s">
        <v>4857</v>
      </c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  <c r="BA143" s="27"/>
      <c r="BB143" s="27"/>
      <c r="BC143" s="27"/>
      <c r="BD143" s="27"/>
      <c r="BE143" s="27"/>
      <c r="BF143" s="27"/>
      <c r="BG143" s="27"/>
      <c r="BH143" s="27"/>
    </row>
    <row r="144" spans="1:199" s="8" customFormat="1" ht="80.099999999999994" customHeight="1" x14ac:dyDescent="0.25">
      <c r="A144" s="28">
        <f t="shared" si="17"/>
        <v>139</v>
      </c>
      <c r="B144" s="9">
        <v>1</v>
      </c>
      <c r="C144" s="9" t="s">
        <v>216</v>
      </c>
      <c r="D144" s="10" t="s">
        <v>822</v>
      </c>
      <c r="E144" s="9" t="s">
        <v>2407</v>
      </c>
      <c r="F144" s="9" t="s">
        <v>2408</v>
      </c>
      <c r="G144" s="9" t="s">
        <v>6718</v>
      </c>
      <c r="H144" s="9" t="s">
        <v>6749</v>
      </c>
      <c r="I144" s="9" t="s">
        <v>6720</v>
      </c>
      <c r="J144" s="9">
        <v>3337847644</v>
      </c>
      <c r="K144" s="9" t="s">
        <v>6699</v>
      </c>
      <c r="L144" s="9">
        <v>29.588760000000001</v>
      </c>
      <c r="M144" s="9">
        <v>67.472660000000005</v>
      </c>
      <c r="N144" s="9">
        <v>15</v>
      </c>
      <c r="O144" s="9">
        <v>1157805</v>
      </c>
      <c r="P144" s="9" t="s">
        <v>1464</v>
      </c>
      <c r="Q144" s="9" t="s">
        <v>6694</v>
      </c>
      <c r="R144" s="9" t="s">
        <v>6695</v>
      </c>
      <c r="S144" s="9">
        <v>1157805</v>
      </c>
      <c r="T144" s="9" t="s">
        <v>1286</v>
      </c>
      <c r="U144" s="9">
        <v>868354</v>
      </c>
      <c r="V144" s="10" t="s">
        <v>107</v>
      </c>
      <c r="W144" s="10" t="s">
        <v>4857</v>
      </c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</row>
    <row r="145" spans="1:81" s="8" customFormat="1" ht="80.099999999999994" customHeight="1" x14ac:dyDescent="0.25">
      <c r="A145" s="28">
        <f t="shared" si="17"/>
        <v>140</v>
      </c>
      <c r="B145" s="9">
        <v>2</v>
      </c>
      <c r="C145" s="9" t="s">
        <v>216</v>
      </c>
      <c r="D145" s="10" t="s">
        <v>822</v>
      </c>
      <c r="E145" s="9" t="s">
        <v>2407</v>
      </c>
      <c r="F145" s="9" t="s">
        <v>2408</v>
      </c>
      <c r="G145" s="9" t="s">
        <v>6718</v>
      </c>
      <c r="H145" s="9" t="s">
        <v>6722</v>
      </c>
      <c r="I145" s="9" t="s">
        <v>6723</v>
      </c>
      <c r="J145" s="9">
        <v>3318020212</v>
      </c>
      <c r="K145" s="9" t="s">
        <v>6725</v>
      </c>
      <c r="L145" s="9">
        <v>29.587330000000001</v>
      </c>
      <c r="M145" s="9">
        <v>67.472020000000001</v>
      </c>
      <c r="N145" s="9">
        <v>19</v>
      </c>
      <c r="O145" s="9">
        <v>1157805</v>
      </c>
      <c r="P145" s="9" t="s">
        <v>1464</v>
      </c>
      <c r="Q145" s="9" t="s">
        <v>6694</v>
      </c>
      <c r="R145" s="9" t="s">
        <v>6695</v>
      </c>
      <c r="S145" s="9">
        <v>1147805</v>
      </c>
      <c r="T145" s="9" t="s">
        <v>1286</v>
      </c>
      <c r="U145" s="9">
        <v>868354</v>
      </c>
      <c r="V145" s="10" t="s">
        <v>107</v>
      </c>
      <c r="W145" s="10" t="s">
        <v>4857</v>
      </c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</row>
    <row r="146" spans="1:81" s="8" customFormat="1" ht="80.099999999999994" customHeight="1" x14ac:dyDescent="0.25">
      <c r="A146" s="28">
        <f t="shared" si="17"/>
        <v>141</v>
      </c>
      <c r="B146" s="9">
        <v>3</v>
      </c>
      <c r="C146" s="9" t="s">
        <v>216</v>
      </c>
      <c r="D146" s="10" t="s">
        <v>822</v>
      </c>
      <c r="E146" s="9" t="s">
        <v>2407</v>
      </c>
      <c r="F146" s="9" t="s">
        <v>2408</v>
      </c>
      <c r="G146" s="9" t="s">
        <v>6718</v>
      </c>
      <c r="H146" s="9" t="s">
        <v>6726</v>
      </c>
      <c r="I146" s="9" t="s">
        <v>6727</v>
      </c>
      <c r="J146" s="9">
        <v>3337944645</v>
      </c>
      <c r="K146" s="9" t="s">
        <v>6729</v>
      </c>
      <c r="L146" s="9">
        <v>29.38129</v>
      </c>
      <c r="M146" s="9">
        <v>67.836820000000003</v>
      </c>
      <c r="N146" s="9">
        <v>20</v>
      </c>
      <c r="O146" s="9">
        <v>1157805</v>
      </c>
      <c r="P146" s="9" t="s">
        <v>1464</v>
      </c>
      <c r="Q146" s="9" t="s">
        <v>6694</v>
      </c>
      <c r="R146" s="9" t="s">
        <v>6695</v>
      </c>
      <c r="S146" s="9">
        <v>1147805</v>
      </c>
      <c r="T146" s="9" t="s">
        <v>1286</v>
      </c>
      <c r="U146" s="9">
        <v>868354</v>
      </c>
      <c r="V146" s="10" t="s">
        <v>107</v>
      </c>
      <c r="W146" s="10" t="s">
        <v>4857</v>
      </c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</row>
    <row r="147" spans="1:81" s="8" customFormat="1" ht="80.099999999999994" customHeight="1" x14ac:dyDescent="0.25">
      <c r="A147" s="28">
        <f t="shared" si="17"/>
        <v>142</v>
      </c>
      <c r="B147" s="9">
        <v>4</v>
      </c>
      <c r="C147" s="9" t="s">
        <v>216</v>
      </c>
      <c r="D147" s="10" t="s">
        <v>822</v>
      </c>
      <c r="E147" s="9" t="s">
        <v>2407</v>
      </c>
      <c r="F147" s="9" t="s">
        <v>2408</v>
      </c>
      <c r="G147" s="9" t="s">
        <v>6718</v>
      </c>
      <c r="H147" s="9" t="s">
        <v>6730</v>
      </c>
      <c r="I147" s="9" t="s">
        <v>6731</v>
      </c>
      <c r="J147" s="9">
        <v>3438217406</v>
      </c>
      <c r="K147" s="9" t="s">
        <v>6725</v>
      </c>
      <c r="L147" s="9">
        <v>29.61037</v>
      </c>
      <c r="M147" s="9">
        <v>67.483419999999995</v>
      </c>
      <c r="N147" s="9">
        <v>18</v>
      </c>
      <c r="O147" s="9">
        <v>1157805</v>
      </c>
      <c r="P147" s="9" t="s">
        <v>1464</v>
      </c>
      <c r="Q147" s="9" t="s">
        <v>6694</v>
      </c>
      <c r="R147" s="9" t="s">
        <v>6695</v>
      </c>
      <c r="S147" s="9">
        <v>1147805</v>
      </c>
      <c r="T147" s="9" t="s">
        <v>1286</v>
      </c>
      <c r="U147" s="9">
        <v>868354</v>
      </c>
      <c r="V147" s="10" t="s">
        <v>107</v>
      </c>
      <c r="W147" s="10" t="s">
        <v>4857</v>
      </c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</row>
    <row r="148" spans="1:81" s="8" customFormat="1" ht="80.099999999999994" customHeight="1" x14ac:dyDescent="0.25">
      <c r="A148" s="28">
        <f t="shared" si="17"/>
        <v>143</v>
      </c>
      <c r="B148" s="9">
        <v>5</v>
      </c>
      <c r="C148" s="9" t="s">
        <v>216</v>
      </c>
      <c r="D148" s="10" t="s">
        <v>822</v>
      </c>
      <c r="E148" s="9" t="s">
        <v>2407</v>
      </c>
      <c r="F148" s="9" t="s">
        <v>2408</v>
      </c>
      <c r="G148" s="9" t="s">
        <v>6718</v>
      </c>
      <c r="H148" s="9" t="s">
        <v>6733</v>
      </c>
      <c r="I148" s="9" t="s">
        <v>6734</v>
      </c>
      <c r="J148" s="9" t="s">
        <v>6750</v>
      </c>
      <c r="K148" s="9" t="s">
        <v>6736</v>
      </c>
      <c r="L148" s="9">
        <v>29.613140000000001</v>
      </c>
      <c r="M148" s="9">
        <v>67.498189999999994</v>
      </c>
      <c r="N148" s="9">
        <v>14</v>
      </c>
      <c r="O148" s="9">
        <v>1157805</v>
      </c>
      <c r="P148" s="9" t="s">
        <v>1464</v>
      </c>
      <c r="Q148" s="9" t="s">
        <v>6694</v>
      </c>
      <c r="R148" s="9" t="s">
        <v>6695</v>
      </c>
      <c r="S148" s="9">
        <v>1147805</v>
      </c>
      <c r="T148" s="9" t="s">
        <v>1286</v>
      </c>
      <c r="U148" s="9">
        <v>868354</v>
      </c>
      <c r="V148" s="10" t="s">
        <v>107</v>
      </c>
      <c r="W148" s="10" t="s">
        <v>4857</v>
      </c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</row>
    <row r="149" spans="1:81" s="8" customFormat="1" ht="80.099999999999994" customHeight="1" x14ac:dyDescent="0.25">
      <c r="A149" s="28">
        <f t="shared" si="17"/>
        <v>144</v>
      </c>
      <c r="B149" s="9">
        <v>6</v>
      </c>
      <c r="C149" s="9" t="s">
        <v>216</v>
      </c>
      <c r="D149" s="10" t="s">
        <v>822</v>
      </c>
      <c r="E149" s="9" t="s">
        <v>2407</v>
      </c>
      <c r="F149" s="9" t="s">
        <v>2408</v>
      </c>
      <c r="G149" s="9" t="s">
        <v>6718</v>
      </c>
      <c r="H149" s="9" t="s">
        <v>6737</v>
      </c>
      <c r="I149" s="9" t="s">
        <v>6738</v>
      </c>
      <c r="J149" s="9">
        <v>3337944645</v>
      </c>
      <c r="K149" s="9" t="s">
        <v>6729</v>
      </c>
      <c r="L149" s="9">
        <v>29.38119</v>
      </c>
      <c r="M149" s="9">
        <v>67.837019999999995</v>
      </c>
      <c r="N149" s="9">
        <v>14</v>
      </c>
      <c r="O149" s="9">
        <v>1157805</v>
      </c>
      <c r="P149" s="9" t="s">
        <v>1464</v>
      </c>
      <c r="Q149" s="9" t="s">
        <v>6694</v>
      </c>
      <c r="R149" s="9" t="s">
        <v>6695</v>
      </c>
      <c r="S149" s="9">
        <v>1147805</v>
      </c>
      <c r="T149" s="9" t="s">
        <v>1286</v>
      </c>
      <c r="U149" s="9">
        <v>868354</v>
      </c>
      <c r="V149" s="10" t="s">
        <v>107</v>
      </c>
      <c r="W149" s="10" t="s">
        <v>4857</v>
      </c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</row>
    <row r="150" spans="1:81" ht="80.099999999999994" customHeight="1" x14ac:dyDescent="0.25">
      <c r="A150" s="28">
        <f t="shared" si="17"/>
        <v>145</v>
      </c>
      <c r="B150" s="9">
        <v>1</v>
      </c>
      <c r="C150" s="9" t="s">
        <v>1518</v>
      </c>
      <c r="D150" s="5" t="s">
        <v>822</v>
      </c>
      <c r="E150" s="6" t="s">
        <v>2407</v>
      </c>
      <c r="F150" s="6" t="s">
        <v>2408</v>
      </c>
      <c r="G150" s="9" t="s">
        <v>2419</v>
      </c>
      <c r="H150" s="9" t="s">
        <v>2410</v>
      </c>
      <c r="I150" s="9" t="s">
        <v>1667</v>
      </c>
      <c r="J150" s="6">
        <v>3310167521</v>
      </c>
      <c r="K150" s="6" t="s">
        <v>2408</v>
      </c>
      <c r="L150" s="14">
        <v>29.557379999999998</v>
      </c>
      <c r="M150" s="14">
        <v>67.476780000000005</v>
      </c>
      <c r="N150" s="9">
        <v>25</v>
      </c>
      <c r="O150" s="9">
        <v>1157805</v>
      </c>
      <c r="P150" s="9" t="s">
        <v>1668</v>
      </c>
      <c r="Q150" s="35">
        <v>44974</v>
      </c>
      <c r="R150" s="35">
        <v>44984</v>
      </c>
      <c r="S150" s="9">
        <v>1147805</v>
      </c>
      <c r="T150" s="35">
        <v>45006</v>
      </c>
      <c r="U150" s="9">
        <v>868354</v>
      </c>
      <c r="V150" s="13" t="s">
        <v>239</v>
      </c>
      <c r="W150" s="9" t="s">
        <v>1471</v>
      </c>
    </row>
    <row r="151" spans="1:81" ht="80.099999999999994" customHeight="1" x14ac:dyDescent="0.25">
      <c r="A151" s="28">
        <f t="shared" ref="A151:A162" si="18">A150+1</f>
        <v>146</v>
      </c>
      <c r="B151" s="9">
        <f t="shared" ref="B151:B162" si="19">B150+1</f>
        <v>2</v>
      </c>
      <c r="C151" s="9" t="s">
        <v>1518</v>
      </c>
      <c r="D151" s="5" t="s">
        <v>822</v>
      </c>
      <c r="E151" s="6" t="s">
        <v>2407</v>
      </c>
      <c r="F151" s="6" t="s">
        <v>2408</v>
      </c>
      <c r="G151" s="9" t="s">
        <v>2419</v>
      </c>
      <c r="H151" s="28" t="s">
        <v>2411</v>
      </c>
      <c r="I151" s="9" t="s">
        <v>1670</v>
      </c>
      <c r="J151" s="6">
        <v>3327848783</v>
      </c>
      <c r="K151" s="6" t="s">
        <v>2408</v>
      </c>
      <c r="L151" s="14">
        <v>29.587330000000001</v>
      </c>
      <c r="M151" s="14">
        <v>67.472020000000001</v>
      </c>
      <c r="N151" s="9">
        <v>21</v>
      </c>
      <c r="O151" s="9">
        <v>1157805</v>
      </c>
      <c r="P151" s="9" t="s">
        <v>1668</v>
      </c>
      <c r="Q151" s="35">
        <v>44974</v>
      </c>
      <c r="R151" s="35">
        <v>44984</v>
      </c>
      <c r="S151" s="9">
        <v>1147805</v>
      </c>
      <c r="T151" s="35">
        <v>45006</v>
      </c>
      <c r="U151" s="9">
        <v>868354</v>
      </c>
      <c r="V151" s="13" t="s">
        <v>239</v>
      </c>
      <c r="W151" s="9" t="s">
        <v>1471</v>
      </c>
    </row>
    <row r="152" spans="1:81" ht="80.099999999999994" customHeight="1" x14ac:dyDescent="0.25">
      <c r="A152" s="28">
        <f t="shared" si="18"/>
        <v>147</v>
      </c>
      <c r="B152" s="9">
        <f t="shared" si="19"/>
        <v>3</v>
      </c>
      <c r="C152" s="9" t="s">
        <v>1518</v>
      </c>
      <c r="D152" s="5" t="s">
        <v>822</v>
      </c>
      <c r="E152" s="6" t="s">
        <v>2407</v>
      </c>
      <c r="F152" s="6" t="s">
        <v>2408</v>
      </c>
      <c r="G152" s="9" t="s">
        <v>2419</v>
      </c>
      <c r="H152" s="9" t="s">
        <v>2348</v>
      </c>
      <c r="I152" s="28" t="s">
        <v>1672</v>
      </c>
      <c r="J152" s="6">
        <v>3478326944</v>
      </c>
      <c r="K152" s="6" t="s">
        <v>2408</v>
      </c>
      <c r="L152" s="14">
        <v>29.603909999999999</v>
      </c>
      <c r="M152" s="14">
        <v>67.475939999999994</v>
      </c>
      <c r="N152" s="9">
        <v>20</v>
      </c>
      <c r="O152" s="9">
        <v>1157805</v>
      </c>
      <c r="P152" s="9" t="s">
        <v>1668</v>
      </c>
      <c r="Q152" s="35">
        <v>44974</v>
      </c>
      <c r="R152" s="35">
        <v>44984</v>
      </c>
      <c r="S152" s="9">
        <v>1147805</v>
      </c>
      <c r="T152" s="35">
        <v>45006</v>
      </c>
      <c r="U152" s="9">
        <v>868354</v>
      </c>
      <c r="V152" s="13" t="s">
        <v>239</v>
      </c>
      <c r="W152" s="9" t="s">
        <v>1471</v>
      </c>
    </row>
    <row r="153" spans="1:81" ht="80.099999999999994" customHeight="1" x14ac:dyDescent="0.25">
      <c r="A153" s="28">
        <f t="shared" si="18"/>
        <v>148</v>
      </c>
      <c r="B153" s="9">
        <f t="shared" si="19"/>
        <v>4</v>
      </c>
      <c r="C153" s="9" t="s">
        <v>1518</v>
      </c>
      <c r="D153" s="5" t="s">
        <v>822</v>
      </c>
      <c r="E153" s="6" t="s">
        <v>2407</v>
      </c>
      <c r="F153" s="6" t="s">
        <v>2408</v>
      </c>
      <c r="G153" s="9" t="s">
        <v>2419</v>
      </c>
      <c r="H153" s="9" t="s">
        <v>2027</v>
      </c>
      <c r="I153" s="9" t="s">
        <v>1673</v>
      </c>
      <c r="J153" s="6">
        <v>3482985508</v>
      </c>
      <c r="K153" s="6" t="s">
        <v>2408</v>
      </c>
      <c r="L153" s="14">
        <v>29.614540000000002</v>
      </c>
      <c r="M153" s="14">
        <v>67.489549999999994</v>
      </c>
      <c r="N153" s="9">
        <v>25</v>
      </c>
      <c r="O153" s="9">
        <v>1157805</v>
      </c>
      <c r="P153" s="9" t="s">
        <v>1668</v>
      </c>
      <c r="Q153" s="35">
        <v>44974</v>
      </c>
      <c r="R153" s="35">
        <v>44978</v>
      </c>
      <c r="S153" s="9">
        <v>1147805</v>
      </c>
      <c r="T153" s="35">
        <v>45006</v>
      </c>
      <c r="U153" s="9">
        <v>868354</v>
      </c>
      <c r="V153" s="13" t="s">
        <v>239</v>
      </c>
      <c r="W153" s="9" t="s">
        <v>1471</v>
      </c>
    </row>
    <row r="154" spans="1:81" ht="80.099999999999994" customHeight="1" x14ac:dyDescent="0.25">
      <c r="A154" s="28">
        <f t="shared" si="18"/>
        <v>149</v>
      </c>
      <c r="B154" s="9">
        <f t="shared" si="19"/>
        <v>5</v>
      </c>
      <c r="C154" s="9" t="s">
        <v>1518</v>
      </c>
      <c r="D154" s="5" t="s">
        <v>822</v>
      </c>
      <c r="E154" s="6" t="s">
        <v>2407</v>
      </c>
      <c r="F154" s="6" t="s">
        <v>2408</v>
      </c>
      <c r="G154" s="9" t="s">
        <v>2419</v>
      </c>
      <c r="H154" s="6" t="s">
        <v>2412</v>
      </c>
      <c r="I154" s="6" t="s">
        <v>1671</v>
      </c>
      <c r="J154" s="6">
        <v>3073870710</v>
      </c>
      <c r="K154" s="6" t="s">
        <v>2408</v>
      </c>
      <c r="L154" s="14">
        <v>29.64321</v>
      </c>
      <c r="M154" s="14">
        <v>67.496510000000001</v>
      </c>
      <c r="N154" s="9">
        <v>28</v>
      </c>
      <c r="O154" s="9">
        <v>1157805</v>
      </c>
      <c r="P154" s="9" t="s">
        <v>1668</v>
      </c>
      <c r="Q154" s="35">
        <v>44974</v>
      </c>
      <c r="R154" s="35">
        <v>44984</v>
      </c>
      <c r="S154" s="9">
        <v>1147805</v>
      </c>
      <c r="T154" s="35">
        <v>45006</v>
      </c>
      <c r="U154" s="9">
        <v>868354</v>
      </c>
      <c r="V154" s="13" t="s">
        <v>239</v>
      </c>
      <c r="W154" s="9" t="s">
        <v>1471</v>
      </c>
    </row>
    <row r="155" spans="1:81" ht="80.099999999999994" customHeight="1" x14ac:dyDescent="0.25">
      <c r="A155" s="28">
        <f t="shared" si="18"/>
        <v>150</v>
      </c>
      <c r="B155" s="9">
        <f t="shared" si="19"/>
        <v>6</v>
      </c>
      <c r="C155" s="9" t="s">
        <v>1518</v>
      </c>
      <c r="D155" s="5" t="s">
        <v>822</v>
      </c>
      <c r="E155" s="6" t="s">
        <v>2407</v>
      </c>
      <c r="F155" s="6" t="s">
        <v>2409</v>
      </c>
      <c r="G155" s="9" t="s">
        <v>2419</v>
      </c>
      <c r="H155" s="9" t="s">
        <v>2415</v>
      </c>
      <c r="I155" s="6" t="s">
        <v>1676</v>
      </c>
      <c r="J155" s="6">
        <v>3334022246</v>
      </c>
      <c r="K155" s="6" t="s">
        <v>2409</v>
      </c>
      <c r="L155" s="9">
        <v>29.38119</v>
      </c>
      <c r="M155" s="9">
        <v>67.837019999999995</v>
      </c>
      <c r="N155" s="9">
        <v>26</v>
      </c>
      <c r="O155" s="9">
        <v>1157805</v>
      </c>
      <c r="P155" s="9" t="s">
        <v>1668</v>
      </c>
      <c r="Q155" s="35">
        <v>44974</v>
      </c>
      <c r="R155" s="35">
        <v>44984</v>
      </c>
      <c r="S155" s="9">
        <v>1147805</v>
      </c>
      <c r="T155" s="35">
        <v>45006</v>
      </c>
      <c r="U155" s="9">
        <v>868354</v>
      </c>
      <c r="V155" s="13" t="s">
        <v>239</v>
      </c>
      <c r="W155" s="9" t="s">
        <v>1471</v>
      </c>
    </row>
    <row r="156" spans="1:81" ht="80.099999999999994" customHeight="1" x14ac:dyDescent="0.25">
      <c r="A156" s="28">
        <f t="shared" si="18"/>
        <v>151</v>
      </c>
      <c r="B156" s="9">
        <f t="shared" si="19"/>
        <v>7</v>
      </c>
      <c r="C156" s="9" t="s">
        <v>1518</v>
      </c>
      <c r="D156" s="5" t="s">
        <v>822</v>
      </c>
      <c r="E156" s="6" t="s">
        <v>2407</v>
      </c>
      <c r="F156" s="6" t="s">
        <v>2408</v>
      </c>
      <c r="G156" s="9" t="s">
        <v>2419</v>
      </c>
      <c r="H156" s="9" t="s">
        <v>2413</v>
      </c>
      <c r="I156" s="9" t="s">
        <v>1674</v>
      </c>
      <c r="J156" s="6">
        <v>3318020212</v>
      </c>
      <c r="K156" s="6" t="s">
        <v>2408</v>
      </c>
      <c r="L156" s="9">
        <v>29.586539999999999</v>
      </c>
      <c r="M156" s="9">
        <v>67.472269999999995</v>
      </c>
      <c r="N156" s="9">
        <v>29</v>
      </c>
      <c r="O156" s="9">
        <v>1157805</v>
      </c>
      <c r="P156" s="9" t="s">
        <v>1668</v>
      </c>
      <c r="Q156" s="35">
        <v>44974</v>
      </c>
      <c r="R156" s="35">
        <v>44984</v>
      </c>
      <c r="S156" s="9">
        <v>1147805</v>
      </c>
      <c r="T156" s="35">
        <v>45006</v>
      </c>
      <c r="U156" s="9">
        <v>868354</v>
      </c>
      <c r="V156" s="13" t="s">
        <v>239</v>
      </c>
      <c r="W156" s="9" t="s">
        <v>1471</v>
      </c>
    </row>
    <row r="157" spans="1:81" ht="80.099999999999994" customHeight="1" x14ac:dyDescent="0.25">
      <c r="A157" s="28">
        <f t="shared" si="18"/>
        <v>152</v>
      </c>
      <c r="B157" s="9">
        <f t="shared" si="19"/>
        <v>8</v>
      </c>
      <c r="C157" s="9" t="s">
        <v>1518</v>
      </c>
      <c r="D157" s="5" t="s">
        <v>822</v>
      </c>
      <c r="E157" s="6" t="s">
        <v>2407</v>
      </c>
      <c r="F157" s="6" t="s">
        <v>2408</v>
      </c>
      <c r="G157" s="9" t="s">
        <v>2419</v>
      </c>
      <c r="H157" s="9" t="s">
        <v>2414</v>
      </c>
      <c r="I157" s="6" t="s">
        <v>1675</v>
      </c>
      <c r="J157" s="6">
        <v>3318394163</v>
      </c>
      <c r="K157" s="6" t="s">
        <v>2408</v>
      </c>
      <c r="L157" s="9">
        <v>29.608419999999999</v>
      </c>
      <c r="M157" s="9">
        <v>67.482780000000005</v>
      </c>
      <c r="N157" s="9">
        <v>25</v>
      </c>
      <c r="O157" s="9">
        <v>1157805</v>
      </c>
      <c r="P157" s="9" t="s">
        <v>1668</v>
      </c>
      <c r="Q157" s="35">
        <v>44974</v>
      </c>
      <c r="R157" s="35">
        <v>44984</v>
      </c>
      <c r="S157" s="9">
        <v>1147805</v>
      </c>
      <c r="T157" s="35">
        <v>45006</v>
      </c>
      <c r="U157" s="9">
        <v>868354</v>
      </c>
      <c r="V157" s="13" t="s">
        <v>239</v>
      </c>
      <c r="W157" s="9" t="s">
        <v>1471</v>
      </c>
    </row>
    <row r="158" spans="1:81" ht="80.099999999999994" customHeight="1" x14ac:dyDescent="0.25">
      <c r="A158" s="28">
        <f t="shared" si="18"/>
        <v>153</v>
      </c>
      <c r="B158" s="9">
        <f t="shared" si="19"/>
        <v>9</v>
      </c>
      <c r="C158" s="9" t="s">
        <v>1518</v>
      </c>
      <c r="D158" s="5" t="s">
        <v>822</v>
      </c>
      <c r="E158" s="6" t="s">
        <v>2407</v>
      </c>
      <c r="F158" s="6" t="s">
        <v>2408</v>
      </c>
      <c r="G158" s="9" t="s">
        <v>2419</v>
      </c>
      <c r="H158" s="14" t="s">
        <v>1816</v>
      </c>
      <c r="I158" s="9" t="s">
        <v>1678</v>
      </c>
      <c r="J158" s="6">
        <v>3452846320</v>
      </c>
      <c r="K158" s="6" t="s">
        <v>2408</v>
      </c>
      <c r="L158" s="9">
        <v>29.641020999999999</v>
      </c>
      <c r="M158" s="9">
        <v>67.496510000000001</v>
      </c>
      <c r="N158" s="9">
        <v>24</v>
      </c>
      <c r="O158" s="9">
        <v>1157805</v>
      </c>
      <c r="P158" s="9" t="s">
        <v>1668</v>
      </c>
      <c r="Q158" s="35">
        <v>44974</v>
      </c>
      <c r="R158" s="35">
        <v>44984</v>
      </c>
      <c r="S158" s="9">
        <v>1147805</v>
      </c>
      <c r="T158" s="35">
        <v>45069</v>
      </c>
      <c r="U158" s="9">
        <v>868354</v>
      </c>
      <c r="V158" s="13" t="s">
        <v>239</v>
      </c>
      <c r="W158" s="9" t="s">
        <v>1471</v>
      </c>
    </row>
    <row r="159" spans="1:81" ht="80.099999999999994" customHeight="1" x14ac:dyDescent="0.25">
      <c r="A159" s="28">
        <f t="shared" si="18"/>
        <v>154</v>
      </c>
      <c r="B159" s="9">
        <f t="shared" si="19"/>
        <v>10</v>
      </c>
      <c r="C159" s="9" t="s">
        <v>1518</v>
      </c>
      <c r="D159" s="5" t="s">
        <v>822</v>
      </c>
      <c r="E159" s="6" t="s">
        <v>2407</v>
      </c>
      <c r="F159" s="6" t="s">
        <v>2408</v>
      </c>
      <c r="G159" s="9" t="s">
        <v>2419</v>
      </c>
      <c r="H159" s="28" t="s">
        <v>2416</v>
      </c>
      <c r="I159" s="9" t="s">
        <v>1677</v>
      </c>
      <c r="J159" s="6">
        <v>3452846320</v>
      </c>
      <c r="K159" s="6" t="s">
        <v>2408</v>
      </c>
      <c r="L159" s="9">
        <v>29.650590000000001</v>
      </c>
      <c r="M159" s="9">
        <v>67.508099999999999</v>
      </c>
      <c r="N159" s="9">
        <v>25</v>
      </c>
      <c r="O159" s="9">
        <v>1157805</v>
      </c>
      <c r="P159" s="9" t="s">
        <v>1668</v>
      </c>
      <c r="Q159" s="35">
        <v>44974</v>
      </c>
      <c r="R159" s="35">
        <v>44984</v>
      </c>
      <c r="S159" s="9">
        <v>1147805</v>
      </c>
      <c r="T159" s="35">
        <v>45069</v>
      </c>
      <c r="U159" s="9">
        <v>868354</v>
      </c>
      <c r="V159" s="13" t="s">
        <v>239</v>
      </c>
      <c r="W159" s="9" t="s">
        <v>1471</v>
      </c>
    </row>
    <row r="160" spans="1:81" ht="80.099999999999994" customHeight="1" x14ac:dyDescent="0.25">
      <c r="A160" s="28">
        <f t="shared" si="18"/>
        <v>155</v>
      </c>
      <c r="B160" s="9">
        <f t="shared" si="19"/>
        <v>11</v>
      </c>
      <c r="C160" s="9" t="s">
        <v>1518</v>
      </c>
      <c r="D160" s="5" t="s">
        <v>822</v>
      </c>
      <c r="E160" s="6" t="s">
        <v>2407</v>
      </c>
      <c r="F160" s="6" t="s">
        <v>2408</v>
      </c>
      <c r="G160" s="9" t="s">
        <v>2419</v>
      </c>
      <c r="H160" s="14" t="s">
        <v>2417</v>
      </c>
      <c r="I160" s="9" t="s">
        <v>1679</v>
      </c>
      <c r="J160" s="6">
        <v>3013723278</v>
      </c>
      <c r="K160" s="6" t="s">
        <v>2408</v>
      </c>
      <c r="L160" s="9">
        <v>29.614039999999999</v>
      </c>
      <c r="M160" s="9">
        <v>67.486019999999996</v>
      </c>
      <c r="N160" s="9">
        <v>32</v>
      </c>
      <c r="O160" s="9">
        <v>1157805</v>
      </c>
      <c r="P160" s="9" t="s">
        <v>1668</v>
      </c>
      <c r="Q160" s="35">
        <v>44974</v>
      </c>
      <c r="R160" s="35">
        <v>44984</v>
      </c>
      <c r="S160" s="9">
        <v>1147805</v>
      </c>
      <c r="T160" s="35">
        <v>45069</v>
      </c>
      <c r="U160" s="9">
        <v>868354</v>
      </c>
      <c r="V160" s="13" t="s">
        <v>239</v>
      </c>
      <c r="W160" s="9" t="s">
        <v>1471</v>
      </c>
    </row>
    <row r="161" spans="1:23" ht="80.099999999999994" customHeight="1" x14ac:dyDescent="0.25">
      <c r="A161" s="28">
        <f t="shared" si="18"/>
        <v>156</v>
      </c>
      <c r="B161" s="9">
        <f t="shared" si="19"/>
        <v>12</v>
      </c>
      <c r="C161" s="9" t="s">
        <v>1518</v>
      </c>
      <c r="D161" s="5" t="s">
        <v>822</v>
      </c>
      <c r="E161" s="6" t="s">
        <v>2407</v>
      </c>
      <c r="F161" s="6" t="s">
        <v>2408</v>
      </c>
      <c r="G161" s="9" t="s">
        <v>2419</v>
      </c>
      <c r="H161" s="14" t="s">
        <v>2418</v>
      </c>
      <c r="I161" s="9" t="s">
        <v>2420</v>
      </c>
      <c r="J161" s="6">
        <v>3013253425</v>
      </c>
      <c r="K161" s="6" t="s">
        <v>2408</v>
      </c>
      <c r="L161" s="9">
        <v>29.603390000000001</v>
      </c>
      <c r="M161" s="9">
        <v>67.476060000000004</v>
      </c>
      <c r="N161" s="9">
        <v>27</v>
      </c>
      <c r="O161" s="9">
        <v>1157805</v>
      </c>
      <c r="P161" s="9" t="s">
        <v>1668</v>
      </c>
      <c r="Q161" s="35">
        <v>44974</v>
      </c>
      <c r="R161" s="35">
        <v>44984</v>
      </c>
      <c r="S161" s="9">
        <v>1147805</v>
      </c>
      <c r="T161" s="35">
        <v>45069</v>
      </c>
      <c r="U161" s="9">
        <v>868354</v>
      </c>
      <c r="V161" s="13" t="s">
        <v>239</v>
      </c>
      <c r="W161" s="9" t="s">
        <v>1471</v>
      </c>
    </row>
    <row r="162" spans="1:23" ht="80.099999999999994" customHeight="1" x14ac:dyDescent="0.25">
      <c r="A162" s="28">
        <f t="shared" si="18"/>
        <v>157</v>
      </c>
      <c r="B162" s="9">
        <f t="shared" si="19"/>
        <v>13</v>
      </c>
      <c r="C162" s="9" t="s">
        <v>1518</v>
      </c>
      <c r="D162" s="5" t="s">
        <v>822</v>
      </c>
      <c r="E162" s="6" t="s">
        <v>2407</v>
      </c>
      <c r="F162" s="6" t="s">
        <v>2408</v>
      </c>
      <c r="G162" s="9" t="s">
        <v>2419</v>
      </c>
      <c r="H162" s="14" t="s">
        <v>1568</v>
      </c>
      <c r="I162" s="9" t="s">
        <v>1771</v>
      </c>
      <c r="J162" s="6">
        <v>3013723278</v>
      </c>
      <c r="K162" s="6" t="s">
        <v>2408</v>
      </c>
      <c r="L162" s="9">
        <v>29.60408</v>
      </c>
      <c r="M162" s="9">
        <v>67.476089999999999</v>
      </c>
      <c r="N162" s="9">
        <v>29</v>
      </c>
      <c r="O162" s="9">
        <v>1157805</v>
      </c>
      <c r="P162" s="9" t="s">
        <v>1668</v>
      </c>
      <c r="Q162" s="35">
        <v>44974</v>
      </c>
      <c r="R162" s="35">
        <v>44984</v>
      </c>
      <c r="S162" s="9">
        <v>1147805</v>
      </c>
      <c r="T162" s="35">
        <v>45069</v>
      </c>
      <c r="U162" s="9">
        <v>868354</v>
      </c>
      <c r="V162" s="13" t="s">
        <v>239</v>
      </c>
      <c r="W162" s="9" t="s">
        <v>1471</v>
      </c>
    </row>
    <row r="163" spans="1:23" ht="80.099999999999994" customHeight="1" x14ac:dyDescent="0.25">
      <c r="A163" s="28">
        <f>A162+1</f>
        <v>158</v>
      </c>
      <c r="B163" s="9">
        <v>1</v>
      </c>
      <c r="C163" s="14" t="s">
        <v>109</v>
      </c>
      <c r="D163" s="10" t="s">
        <v>926</v>
      </c>
      <c r="E163" s="9" t="s">
        <v>927</v>
      </c>
      <c r="F163" s="9" t="s">
        <v>1287</v>
      </c>
      <c r="G163" s="9" t="s">
        <v>1287</v>
      </c>
      <c r="H163" s="9" t="s">
        <v>2720</v>
      </c>
      <c r="I163" s="9" t="s">
        <v>1680</v>
      </c>
      <c r="J163" s="9" t="s">
        <v>1681</v>
      </c>
      <c r="K163" s="9" t="s">
        <v>1287</v>
      </c>
      <c r="L163" s="9">
        <v>30.188331000000002</v>
      </c>
      <c r="M163" s="9">
        <v>67.304811999999998</v>
      </c>
      <c r="N163" s="9">
        <v>16</v>
      </c>
      <c r="O163" s="9">
        <v>477040</v>
      </c>
      <c r="P163" s="9" t="s">
        <v>1682</v>
      </c>
      <c r="Q163" s="9" t="s">
        <v>1683</v>
      </c>
      <c r="R163" s="35">
        <v>43983</v>
      </c>
      <c r="S163" s="9">
        <v>477040</v>
      </c>
      <c r="T163" s="9" t="s">
        <v>933</v>
      </c>
      <c r="U163" s="9">
        <v>357780</v>
      </c>
      <c r="V163" s="28" t="s">
        <v>239</v>
      </c>
      <c r="W163" s="28" t="s">
        <v>1466</v>
      </c>
    </row>
    <row r="164" spans="1:23" ht="80.099999999999994" customHeight="1" x14ac:dyDescent="0.25">
      <c r="A164" s="28">
        <f>A163+1</f>
        <v>159</v>
      </c>
      <c r="B164" s="9">
        <v>2</v>
      </c>
      <c r="C164" s="14" t="s">
        <v>109</v>
      </c>
      <c r="D164" s="10" t="s">
        <v>926</v>
      </c>
      <c r="E164" s="9" t="s">
        <v>927</v>
      </c>
      <c r="F164" s="9" t="s">
        <v>2718</v>
      </c>
      <c r="G164" s="9" t="s">
        <v>1684</v>
      </c>
      <c r="H164" s="9" t="s">
        <v>2719</v>
      </c>
      <c r="I164" s="9" t="s">
        <v>2721</v>
      </c>
      <c r="J164" s="9" t="s">
        <v>1686</v>
      </c>
      <c r="K164" s="9" t="s">
        <v>2718</v>
      </c>
      <c r="L164" s="9">
        <v>30.18656</v>
      </c>
      <c r="M164" s="9">
        <v>67.231380000000001</v>
      </c>
      <c r="N164" s="9">
        <v>18</v>
      </c>
      <c r="O164" s="9">
        <v>477040</v>
      </c>
      <c r="P164" s="9" t="s">
        <v>1682</v>
      </c>
      <c r="Q164" s="9" t="s">
        <v>1683</v>
      </c>
      <c r="R164" s="35">
        <v>43983</v>
      </c>
      <c r="S164" s="9">
        <v>477040</v>
      </c>
      <c r="T164" s="9" t="s">
        <v>933</v>
      </c>
      <c r="U164" s="9">
        <v>357780</v>
      </c>
      <c r="V164" s="28" t="s">
        <v>239</v>
      </c>
      <c r="W164" s="28" t="s">
        <v>1466</v>
      </c>
    </row>
    <row r="165" spans="1:23" ht="80.099999999999994" customHeight="1" x14ac:dyDescent="0.25">
      <c r="A165" s="28">
        <f>A164+1</f>
        <v>160</v>
      </c>
      <c r="B165" s="9">
        <v>1</v>
      </c>
      <c r="C165" s="9" t="s">
        <v>216</v>
      </c>
      <c r="D165" s="10" t="s">
        <v>926</v>
      </c>
      <c r="E165" s="9" t="s">
        <v>1287</v>
      </c>
      <c r="F165" s="9" t="s">
        <v>1688</v>
      </c>
      <c r="G165" s="9" t="s">
        <v>1287</v>
      </c>
      <c r="H165" s="9" t="s">
        <v>1443</v>
      </c>
      <c r="I165" s="9" t="s">
        <v>2729</v>
      </c>
      <c r="J165" s="9" t="s">
        <v>1689</v>
      </c>
      <c r="K165" s="9" t="s">
        <v>1688</v>
      </c>
      <c r="L165" s="9">
        <v>30.150912000000002</v>
      </c>
      <c r="M165" s="9">
        <v>67.310419999999993</v>
      </c>
      <c r="N165" s="14">
        <v>20</v>
      </c>
      <c r="O165" s="9">
        <v>1157806</v>
      </c>
      <c r="P165" s="11" t="s">
        <v>1468</v>
      </c>
      <c r="Q165" s="9" t="s">
        <v>1690</v>
      </c>
      <c r="R165" s="35">
        <v>44593</v>
      </c>
      <c r="S165" s="9">
        <v>1157806</v>
      </c>
      <c r="T165" s="9" t="s">
        <v>1691</v>
      </c>
      <c r="U165" s="9">
        <v>868354</v>
      </c>
      <c r="V165" s="13" t="s">
        <v>239</v>
      </c>
      <c r="W165" s="9" t="s">
        <v>1471</v>
      </c>
    </row>
    <row r="166" spans="1:23" ht="80.099999999999994" customHeight="1" x14ac:dyDescent="0.25">
      <c r="A166" s="28">
        <f t="shared" ref="A166:B168" si="20">A165+1</f>
        <v>161</v>
      </c>
      <c r="B166" s="9">
        <f t="shared" si="20"/>
        <v>2</v>
      </c>
      <c r="C166" s="9" t="s">
        <v>216</v>
      </c>
      <c r="D166" s="10" t="s">
        <v>926</v>
      </c>
      <c r="E166" s="9" t="s">
        <v>926</v>
      </c>
      <c r="F166" s="9" t="s">
        <v>1692</v>
      </c>
      <c r="G166" s="9" t="s">
        <v>1243</v>
      </c>
      <c r="H166" s="9" t="s">
        <v>2727</v>
      </c>
      <c r="I166" s="9" t="s">
        <v>1693</v>
      </c>
      <c r="J166" s="9" t="s">
        <v>1694</v>
      </c>
      <c r="K166" s="9" t="s">
        <v>2730</v>
      </c>
      <c r="L166" s="9">
        <v>30.186420099999999</v>
      </c>
      <c r="M166" s="9">
        <v>67.222999999999999</v>
      </c>
      <c r="N166" s="14">
        <v>25</v>
      </c>
      <c r="O166" s="9">
        <v>1157806</v>
      </c>
      <c r="P166" s="11" t="s">
        <v>1468</v>
      </c>
      <c r="Q166" s="9" t="s">
        <v>1690</v>
      </c>
      <c r="R166" s="35">
        <v>44593</v>
      </c>
      <c r="S166" s="9">
        <v>1157805</v>
      </c>
      <c r="T166" s="9" t="s">
        <v>1691</v>
      </c>
      <c r="U166" s="9">
        <v>868354</v>
      </c>
      <c r="V166" s="13" t="s">
        <v>239</v>
      </c>
      <c r="W166" s="9" t="s">
        <v>1471</v>
      </c>
    </row>
    <row r="167" spans="1:23" ht="80.099999999999994" customHeight="1" x14ac:dyDescent="0.25">
      <c r="A167" s="28">
        <f t="shared" si="20"/>
        <v>162</v>
      </c>
      <c r="B167" s="9">
        <f t="shared" si="20"/>
        <v>3</v>
      </c>
      <c r="C167" s="9" t="s">
        <v>216</v>
      </c>
      <c r="D167" s="10" t="s">
        <v>926</v>
      </c>
      <c r="E167" s="9" t="s">
        <v>926</v>
      </c>
      <c r="F167" s="9" t="s">
        <v>1695</v>
      </c>
      <c r="G167" s="9" t="s">
        <v>1243</v>
      </c>
      <c r="H167" s="9" t="s">
        <v>2728</v>
      </c>
      <c r="I167" s="9" t="s">
        <v>1696</v>
      </c>
      <c r="J167" s="9" t="s">
        <v>1697</v>
      </c>
      <c r="K167" s="9" t="s">
        <v>2731</v>
      </c>
      <c r="L167" s="9">
        <v>30.080100000000002</v>
      </c>
      <c r="M167" s="9">
        <v>67.520409999999998</v>
      </c>
      <c r="N167" s="14">
        <v>28</v>
      </c>
      <c r="O167" s="9">
        <v>1157806</v>
      </c>
      <c r="P167" s="11" t="s">
        <v>1468</v>
      </c>
      <c r="Q167" s="9" t="s">
        <v>1690</v>
      </c>
      <c r="R167" s="35">
        <v>44593</v>
      </c>
      <c r="S167" s="9">
        <v>1157805</v>
      </c>
      <c r="T167" s="9" t="s">
        <v>1691</v>
      </c>
      <c r="U167" s="9">
        <v>868354</v>
      </c>
      <c r="V167" s="13" t="s">
        <v>239</v>
      </c>
      <c r="W167" s="9" t="s">
        <v>1471</v>
      </c>
    </row>
    <row r="168" spans="1:23" ht="80.099999999999994" customHeight="1" x14ac:dyDescent="0.25">
      <c r="A168" s="28">
        <f t="shared" si="20"/>
        <v>163</v>
      </c>
      <c r="B168" s="9">
        <f t="shared" si="20"/>
        <v>4</v>
      </c>
      <c r="C168" s="9" t="s">
        <v>216</v>
      </c>
      <c r="D168" s="10" t="s">
        <v>926</v>
      </c>
      <c r="E168" s="9" t="s">
        <v>926</v>
      </c>
      <c r="F168" s="9" t="s">
        <v>2732</v>
      </c>
      <c r="G168" s="9" t="s">
        <v>1243</v>
      </c>
      <c r="H168" s="9" t="s">
        <v>1772</v>
      </c>
      <c r="I168" s="9" t="s">
        <v>1773</v>
      </c>
      <c r="J168" s="9" t="s">
        <v>1774</v>
      </c>
      <c r="K168" s="9" t="s">
        <v>2732</v>
      </c>
      <c r="L168" s="9" t="s">
        <v>7957</v>
      </c>
      <c r="M168" s="9" t="s">
        <v>7958</v>
      </c>
      <c r="N168" s="28">
        <v>25</v>
      </c>
      <c r="O168" s="9">
        <v>1156060</v>
      </c>
      <c r="P168" s="9" t="s">
        <v>1775</v>
      </c>
      <c r="Q168" s="9" t="s">
        <v>1690</v>
      </c>
      <c r="R168" s="35">
        <v>44593</v>
      </c>
      <c r="S168" s="9">
        <v>1156060</v>
      </c>
      <c r="T168" s="9" t="s">
        <v>1691</v>
      </c>
      <c r="U168" s="9">
        <v>867045</v>
      </c>
      <c r="V168" s="13" t="s">
        <v>239</v>
      </c>
      <c r="W168" s="9" t="s">
        <v>1471</v>
      </c>
    </row>
    <row r="169" spans="1:23" ht="80.099999999999994" customHeight="1" x14ac:dyDescent="0.25">
      <c r="A169" s="86">
        <f>A168+1</f>
        <v>164</v>
      </c>
      <c r="B169" s="95">
        <v>1</v>
      </c>
      <c r="C169" s="95" t="s">
        <v>103</v>
      </c>
      <c r="D169" s="71" t="s">
        <v>926</v>
      </c>
      <c r="E169" s="95" t="s">
        <v>926</v>
      </c>
      <c r="F169" s="95" t="s">
        <v>1698</v>
      </c>
      <c r="G169" s="95" t="s">
        <v>1698</v>
      </c>
      <c r="H169" s="95" t="s">
        <v>1040</v>
      </c>
      <c r="I169" s="95" t="s">
        <v>1699</v>
      </c>
      <c r="J169" s="95" t="s">
        <v>1700</v>
      </c>
      <c r="K169" s="95" t="s">
        <v>1698</v>
      </c>
      <c r="L169" s="95">
        <v>30.104649999999999</v>
      </c>
      <c r="M169" s="95">
        <v>67.483810000000005</v>
      </c>
      <c r="N169" s="95">
        <v>23</v>
      </c>
      <c r="O169" s="9">
        <v>1157806</v>
      </c>
      <c r="P169" s="96">
        <v>44411</v>
      </c>
      <c r="Q169" s="96">
        <v>43896</v>
      </c>
      <c r="R169" s="95" t="s">
        <v>116</v>
      </c>
      <c r="S169" s="9">
        <v>1157805</v>
      </c>
      <c r="T169" s="97" t="s">
        <v>1701</v>
      </c>
      <c r="U169" s="9">
        <v>868354</v>
      </c>
      <c r="V169" s="13" t="s">
        <v>107</v>
      </c>
      <c r="W169" s="9" t="s">
        <v>1471</v>
      </c>
    </row>
    <row r="170" spans="1:23" ht="80.099999999999994" customHeight="1" x14ac:dyDescent="0.25">
      <c r="A170" s="86">
        <f>A169+1</f>
        <v>165</v>
      </c>
      <c r="B170" s="95">
        <v>2</v>
      </c>
      <c r="C170" s="95" t="s">
        <v>103</v>
      </c>
      <c r="D170" s="71" t="s">
        <v>926</v>
      </c>
      <c r="E170" s="95" t="s">
        <v>926</v>
      </c>
      <c r="F170" s="95" t="s">
        <v>1703</v>
      </c>
      <c r="G170" s="95" t="s">
        <v>1124</v>
      </c>
      <c r="H170" s="95" t="s">
        <v>1189</v>
      </c>
      <c r="I170" s="95" t="s">
        <v>1704</v>
      </c>
      <c r="J170" s="95" t="s">
        <v>1705</v>
      </c>
      <c r="K170" s="95" t="s">
        <v>1703</v>
      </c>
      <c r="L170" s="95">
        <v>30.182780000000001</v>
      </c>
      <c r="M170" s="95">
        <v>67.552200999999997</v>
      </c>
      <c r="N170" s="95">
        <v>18</v>
      </c>
      <c r="O170" s="9">
        <v>1157806</v>
      </c>
      <c r="P170" s="96">
        <v>44411</v>
      </c>
      <c r="Q170" s="96">
        <v>43896</v>
      </c>
      <c r="R170" s="95" t="s">
        <v>116</v>
      </c>
      <c r="S170" s="9">
        <v>1157805</v>
      </c>
      <c r="T170" s="97" t="s">
        <v>1701</v>
      </c>
      <c r="U170" s="9">
        <v>868354</v>
      </c>
      <c r="V170" s="13" t="s">
        <v>107</v>
      </c>
      <c r="W170" s="9" t="s">
        <v>1471</v>
      </c>
    </row>
    <row r="171" spans="1:23" ht="80.099999999999994" customHeight="1" x14ac:dyDescent="0.25">
      <c r="A171" s="28">
        <f>A170+1</f>
        <v>166</v>
      </c>
      <c r="B171" s="9">
        <v>1</v>
      </c>
      <c r="C171" s="9" t="s">
        <v>1518</v>
      </c>
      <c r="D171" s="10" t="s">
        <v>926</v>
      </c>
      <c r="E171" s="9" t="s">
        <v>926</v>
      </c>
      <c r="F171" s="9" t="s">
        <v>2891</v>
      </c>
      <c r="G171" s="9" t="s">
        <v>926</v>
      </c>
      <c r="H171" s="9" t="s">
        <v>3186</v>
      </c>
      <c r="I171" s="64">
        <v>5440025722745</v>
      </c>
      <c r="J171" s="28" t="s">
        <v>2286</v>
      </c>
      <c r="K171" s="9" t="s">
        <v>2891</v>
      </c>
      <c r="L171" s="9">
        <v>30.228000000000002</v>
      </c>
      <c r="M171" s="9">
        <v>67.230999999999995</v>
      </c>
      <c r="N171" s="9">
        <v>35</v>
      </c>
      <c r="O171" s="9">
        <v>1157805</v>
      </c>
      <c r="P171" s="35">
        <v>44960</v>
      </c>
      <c r="Q171" s="9" t="s">
        <v>3184</v>
      </c>
      <c r="R171" s="9" t="s">
        <v>3187</v>
      </c>
      <c r="S171" s="9">
        <v>1157805</v>
      </c>
      <c r="T171" s="35" t="s">
        <v>3185</v>
      </c>
      <c r="U171" s="9">
        <v>868354</v>
      </c>
      <c r="V171" s="13" t="s">
        <v>107</v>
      </c>
      <c r="W171" s="9" t="s">
        <v>1471</v>
      </c>
    </row>
    <row r="172" spans="1:23" ht="80.099999999999994" customHeight="1" x14ac:dyDescent="0.25">
      <c r="A172" s="28">
        <f>A171+1</f>
        <v>167</v>
      </c>
      <c r="B172" s="9">
        <f>B171+1</f>
        <v>2</v>
      </c>
      <c r="C172" s="9" t="s">
        <v>1518</v>
      </c>
      <c r="D172" s="10" t="s">
        <v>926</v>
      </c>
      <c r="E172" s="9" t="s">
        <v>926</v>
      </c>
      <c r="F172" s="9" t="s">
        <v>3188</v>
      </c>
      <c r="G172" s="9" t="s">
        <v>927</v>
      </c>
      <c r="H172" s="9" t="s">
        <v>3189</v>
      </c>
      <c r="I172" s="64">
        <v>5550103560283</v>
      </c>
      <c r="J172" s="28" t="s">
        <v>3190</v>
      </c>
      <c r="K172" s="9" t="s">
        <v>3188</v>
      </c>
      <c r="L172" s="9" t="s">
        <v>7959</v>
      </c>
      <c r="M172" s="9" t="s">
        <v>7962</v>
      </c>
      <c r="N172" s="9">
        <v>22</v>
      </c>
      <c r="O172" s="9">
        <v>1157805</v>
      </c>
      <c r="P172" s="35">
        <v>44960</v>
      </c>
      <c r="Q172" s="9" t="s">
        <v>3184</v>
      </c>
      <c r="R172" s="9" t="s">
        <v>3187</v>
      </c>
      <c r="S172" s="9">
        <v>1157805</v>
      </c>
      <c r="T172" s="9" t="s">
        <v>3185</v>
      </c>
      <c r="U172" s="9">
        <v>868354</v>
      </c>
      <c r="V172" s="13" t="s">
        <v>107</v>
      </c>
      <c r="W172" s="9" t="s">
        <v>1471</v>
      </c>
    </row>
    <row r="173" spans="1:23" ht="80.099999999999994" customHeight="1" x14ac:dyDescent="0.25">
      <c r="A173" s="28">
        <f t="shared" ref="A173:B174" si="21">A172+1</f>
        <v>168</v>
      </c>
      <c r="B173" s="9">
        <f t="shared" si="21"/>
        <v>3</v>
      </c>
      <c r="C173" s="9" t="s">
        <v>1518</v>
      </c>
      <c r="D173" s="10" t="s">
        <v>926</v>
      </c>
      <c r="E173" s="9" t="s">
        <v>926</v>
      </c>
      <c r="F173" s="9" t="s">
        <v>3191</v>
      </c>
      <c r="G173" s="9" t="s">
        <v>926</v>
      </c>
      <c r="H173" s="9" t="s">
        <v>3192</v>
      </c>
      <c r="I173" s="64">
        <v>5530123385735</v>
      </c>
      <c r="J173" s="28" t="s">
        <v>3193</v>
      </c>
      <c r="K173" s="9" t="s">
        <v>3191</v>
      </c>
      <c r="L173" s="9" t="s">
        <v>7960</v>
      </c>
      <c r="M173" s="9" t="s">
        <v>7963</v>
      </c>
      <c r="N173" s="9">
        <v>28</v>
      </c>
      <c r="O173" s="9">
        <v>1157805</v>
      </c>
      <c r="P173" s="35">
        <v>44960</v>
      </c>
      <c r="Q173" s="9" t="s">
        <v>3184</v>
      </c>
      <c r="R173" s="9" t="s">
        <v>3187</v>
      </c>
      <c r="S173" s="9">
        <v>1157805</v>
      </c>
      <c r="T173" s="9" t="s">
        <v>3185</v>
      </c>
      <c r="U173" s="9">
        <v>868354</v>
      </c>
      <c r="V173" s="13" t="s">
        <v>107</v>
      </c>
      <c r="W173" s="9" t="s">
        <v>1471</v>
      </c>
    </row>
    <row r="174" spans="1:23" ht="80.099999999999994" customHeight="1" x14ac:dyDescent="0.25">
      <c r="A174" s="28">
        <f t="shared" si="21"/>
        <v>169</v>
      </c>
      <c r="B174" s="9">
        <f t="shared" si="21"/>
        <v>4</v>
      </c>
      <c r="C174" s="9" t="s">
        <v>1518</v>
      </c>
      <c r="D174" s="10" t="s">
        <v>926</v>
      </c>
      <c r="E174" s="9" t="s">
        <v>926</v>
      </c>
      <c r="F174" s="9" t="s">
        <v>3194</v>
      </c>
      <c r="G174" s="9" t="s">
        <v>927</v>
      </c>
      <c r="H174" s="9" t="s">
        <v>3195</v>
      </c>
      <c r="I174" s="64">
        <v>553013389563</v>
      </c>
      <c r="J174" s="28" t="s">
        <v>3196</v>
      </c>
      <c r="K174" s="9" t="s">
        <v>3194</v>
      </c>
      <c r="L174" s="9" t="s">
        <v>7961</v>
      </c>
      <c r="M174" s="9" t="s">
        <v>7964</v>
      </c>
      <c r="N174" s="9">
        <v>31</v>
      </c>
      <c r="O174" s="9">
        <v>1157805</v>
      </c>
      <c r="P174" s="35">
        <v>44960</v>
      </c>
      <c r="Q174" s="9" t="s">
        <v>3184</v>
      </c>
      <c r="R174" s="9" t="s">
        <v>3187</v>
      </c>
      <c r="S174" s="9">
        <v>1157805</v>
      </c>
      <c r="T174" s="9" t="s">
        <v>3185</v>
      </c>
      <c r="U174" s="9">
        <v>868354</v>
      </c>
      <c r="V174" s="13" t="s">
        <v>107</v>
      </c>
      <c r="W174" s="9" t="s">
        <v>1471</v>
      </c>
    </row>
    <row r="175" spans="1:23" ht="80.099999999999994" customHeight="1" x14ac:dyDescent="0.25">
      <c r="A175" s="285">
        <f t="shared" ref="A175:A181" si="22">A174+1</f>
        <v>170</v>
      </c>
      <c r="B175" s="9">
        <v>1</v>
      </c>
      <c r="C175" s="9" t="s">
        <v>3797</v>
      </c>
      <c r="D175" s="10" t="s">
        <v>6553</v>
      </c>
      <c r="E175" s="28" t="s">
        <v>6553</v>
      </c>
      <c r="F175" s="9" t="s">
        <v>6554</v>
      </c>
      <c r="G175" s="28" t="s">
        <v>6739</v>
      </c>
      <c r="H175" s="9" t="s">
        <v>2822</v>
      </c>
      <c r="I175" s="9" t="s">
        <v>6740</v>
      </c>
      <c r="J175" s="9">
        <v>3328087994</v>
      </c>
      <c r="K175" s="9" t="s">
        <v>6741</v>
      </c>
      <c r="L175" s="9">
        <v>29.448869999999999</v>
      </c>
      <c r="M175" s="9">
        <v>68.943240000000003</v>
      </c>
      <c r="N175" s="9">
        <v>20</v>
      </c>
      <c r="O175" s="28">
        <v>1157806</v>
      </c>
      <c r="P175" s="28" t="s">
        <v>6682</v>
      </c>
      <c r="Q175" s="9" t="s">
        <v>6683</v>
      </c>
      <c r="R175" s="9" t="s">
        <v>6684</v>
      </c>
      <c r="S175" s="64">
        <v>0</v>
      </c>
      <c r="T175" s="9" t="s">
        <v>6670</v>
      </c>
      <c r="U175" s="28">
        <v>868354</v>
      </c>
      <c r="V175" s="158" t="s">
        <v>2903</v>
      </c>
      <c r="W175" s="9" t="s">
        <v>6751</v>
      </c>
    </row>
    <row r="176" spans="1:23" s="17" customFormat="1" ht="80.099999999999994" customHeight="1" x14ac:dyDescent="0.2">
      <c r="A176" s="158">
        <f t="shared" si="22"/>
        <v>171</v>
      </c>
      <c r="B176" s="9">
        <v>1</v>
      </c>
      <c r="C176" s="9" t="s">
        <v>216</v>
      </c>
      <c r="D176" s="10" t="s">
        <v>6553</v>
      </c>
      <c r="E176" s="9" t="s">
        <v>6553</v>
      </c>
      <c r="F176" s="9" t="s">
        <v>6554</v>
      </c>
      <c r="G176" s="9" t="s">
        <v>6555</v>
      </c>
      <c r="H176" s="9" t="s">
        <v>6556</v>
      </c>
      <c r="I176" s="9" t="s">
        <v>6557</v>
      </c>
      <c r="J176" s="6">
        <v>3328087994</v>
      </c>
      <c r="K176" s="9" t="s">
        <v>6558</v>
      </c>
      <c r="L176" s="6">
        <v>29.457633999999999</v>
      </c>
      <c r="M176" s="6">
        <v>68.929230000000004</v>
      </c>
      <c r="N176" s="9">
        <v>20</v>
      </c>
      <c r="O176" s="9">
        <v>1157806</v>
      </c>
      <c r="P176" s="28" t="s">
        <v>2569</v>
      </c>
      <c r="Q176" s="9" t="s">
        <v>6513</v>
      </c>
      <c r="R176" s="9" t="s">
        <v>6514</v>
      </c>
      <c r="S176" s="9">
        <v>0</v>
      </c>
      <c r="T176" s="9" t="s">
        <v>1653</v>
      </c>
      <c r="U176" s="64">
        <v>868354</v>
      </c>
      <c r="V176" s="158" t="s">
        <v>2903</v>
      </c>
      <c r="W176" s="28" t="s">
        <v>6516</v>
      </c>
    </row>
    <row r="177" spans="1:178" s="17" customFormat="1" ht="80.099999999999994" customHeight="1" x14ac:dyDescent="0.2">
      <c r="A177" s="158">
        <f t="shared" si="22"/>
        <v>172</v>
      </c>
      <c r="B177" s="9">
        <f>B176+1</f>
        <v>2</v>
      </c>
      <c r="C177" s="9" t="s">
        <v>216</v>
      </c>
      <c r="D177" s="10" t="s">
        <v>6553</v>
      </c>
      <c r="E177" s="9" t="s">
        <v>6553</v>
      </c>
      <c r="F177" s="9" t="s">
        <v>6554</v>
      </c>
      <c r="G177" s="9" t="s">
        <v>6555</v>
      </c>
      <c r="H177" s="9" t="s">
        <v>6435</v>
      </c>
      <c r="I177" s="9" t="s">
        <v>6559</v>
      </c>
      <c r="J177" s="6">
        <v>3333981336</v>
      </c>
      <c r="K177" s="9" t="s">
        <v>6558</v>
      </c>
      <c r="L177" s="6">
        <v>29.455629200000001</v>
      </c>
      <c r="M177" s="6">
        <v>68.924822000000006</v>
      </c>
      <c r="N177" s="9">
        <v>18</v>
      </c>
      <c r="O177" s="9">
        <v>1157806</v>
      </c>
      <c r="P177" s="28" t="s">
        <v>2569</v>
      </c>
      <c r="Q177" s="9" t="s">
        <v>6513</v>
      </c>
      <c r="R177" s="9" t="s">
        <v>6514</v>
      </c>
      <c r="S177" s="9">
        <v>0</v>
      </c>
      <c r="T177" s="9" t="s">
        <v>1653</v>
      </c>
      <c r="U177" s="64">
        <v>868354</v>
      </c>
      <c r="V177" s="158" t="s">
        <v>2903</v>
      </c>
      <c r="W177" s="28" t="s">
        <v>6516</v>
      </c>
    </row>
    <row r="178" spans="1:178" s="17" customFormat="1" ht="80.099999999999994" customHeight="1" x14ac:dyDescent="0.2">
      <c r="A178" s="158">
        <f t="shared" si="22"/>
        <v>173</v>
      </c>
      <c r="B178" s="9">
        <f>B177+1</f>
        <v>3</v>
      </c>
      <c r="C178" s="9" t="s">
        <v>216</v>
      </c>
      <c r="D178" s="10" t="s">
        <v>6553</v>
      </c>
      <c r="E178" s="9" t="s">
        <v>6553</v>
      </c>
      <c r="F178" s="9" t="s">
        <v>6554</v>
      </c>
      <c r="G178" s="9" t="s">
        <v>6555</v>
      </c>
      <c r="H178" s="9" t="s">
        <v>1059</v>
      </c>
      <c r="I178" s="9" t="s">
        <v>6560</v>
      </c>
      <c r="J178" s="6">
        <v>3337789096</v>
      </c>
      <c r="K178" s="9" t="s">
        <v>6558</v>
      </c>
      <c r="L178" s="6">
        <v>29.454332000000001</v>
      </c>
      <c r="M178" s="6">
        <v>68.921300000000002</v>
      </c>
      <c r="N178" s="9">
        <v>22</v>
      </c>
      <c r="O178" s="9">
        <v>1157806</v>
      </c>
      <c r="P178" s="28" t="s">
        <v>2569</v>
      </c>
      <c r="Q178" s="9" t="s">
        <v>6513</v>
      </c>
      <c r="R178" s="9" t="s">
        <v>6514</v>
      </c>
      <c r="S178" s="9">
        <v>0</v>
      </c>
      <c r="T178" s="9" t="s">
        <v>1653</v>
      </c>
      <c r="U178" s="64">
        <v>868354</v>
      </c>
      <c r="V178" s="158" t="s">
        <v>2903</v>
      </c>
      <c r="W178" s="28" t="s">
        <v>6516</v>
      </c>
    </row>
    <row r="179" spans="1:178" s="17" customFormat="1" ht="80.099999999999994" customHeight="1" x14ac:dyDescent="0.2">
      <c r="A179" s="28">
        <f t="shared" si="22"/>
        <v>174</v>
      </c>
      <c r="B179" s="9">
        <v>1</v>
      </c>
      <c r="C179" s="9" t="s">
        <v>4424</v>
      </c>
      <c r="D179" s="10" t="s">
        <v>4425</v>
      </c>
      <c r="E179" s="9" t="s">
        <v>4453</v>
      </c>
      <c r="F179" s="9" t="s">
        <v>4454</v>
      </c>
      <c r="G179" s="9" t="s">
        <v>4453</v>
      </c>
      <c r="H179" s="9" t="s">
        <v>3372</v>
      </c>
      <c r="I179" s="9" t="s">
        <v>4455</v>
      </c>
      <c r="J179" s="9" t="s">
        <v>4456</v>
      </c>
      <c r="K179" s="9" t="s">
        <v>4454</v>
      </c>
      <c r="L179" s="9">
        <v>30.162030000000001</v>
      </c>
      <c r="M179" s="9">
        <v>68.194869999999995</v>
      </c>
      <c r="N179" s="9">
        <v>18</v>
      </c>
      <c r="O179" s="9">
        <v>477040</v>
      </c>
      <c r="P179" s="35">
        <v>43896</v>
      </c>
      <c r="Q179" s="35">
        <v>44048</v>
      </c>
      <c r="R179" s="9" t="s">
        <v>2300</v>
      </c>
      <c r="S179" s="9">
        <v>477040</v>
      </c>
      <c r="T179" s="9" t="s">
        <v>4478</v>
      </c>
      <c r="U179" s="9">
        <v>357780</v>
      </c>
      <c r="V179" s="5" t="s">
        <v>107</v>
      </c>
      <c r="W179" s="5" t="s">
        <v>1471</v>
      </c>
      <c r="X179" s="1"/>
      <c r="Y179" s="1"/>
      <c r="Z179" s="1"/>
      <c r="AA179" s="1"/>
      <c r="AB179" s="1"/>
      <c r="AC179" s="53"/>
    </row>
    <row r="180" spans="1:178" s="17" customFormat="1" ht="80.099999999999994" customHeight="1" x14ac:dyDescent="0.2">
      <c r="A180" s="28">
        <f t="shared" si="22"/>
        <v>175</v>
      </c>
      <c r="B180" s="9">
        <v>1</v>
      </c>
      <c r="C180" s="9" t="s">
        <v>3797</v>
      </c>
      <c r="D180" s="10" t="s">
        <v>4425</v>
      </c>
      <c r="E180" s="9" t="s">
        <v>4425</v>
      </c>
      <c r="F180" s="9" t="s">
        <v>4474</v>
      </c>
      <c r="G180" s="9" t="s">
        <v>4425</v>
      </c>
      <c r="H180" s="9" t="s">
        <v>4475</v>
      </c>
      <c r="I180" s="9" t="s">
        <v>4476</v>
      </c>
      <c r="J180" s="9" t="s">
        <v>4477</v>
      </c>
      <c r="K180" s="9" t="s">
        <v>4474</v>
      </c>
      <c r="L180" s="9">
        <v>30.279699999999998</v>
      </c>
      <c r="M180" s="9">
        <v>67.368070000000003</v>
      </c>
      <c r="N180" s="9">
        <v>22</v>
      </c>
      <c r="O180" s="64">
        <v>1157805.8</v>
      </c>
      <c r="P180" s="35">
        <v>44533</v>
      </c>
      <c r="Q180" s="9" t="s">
        <v>4447</v>
      </c>
      <c r="R180" s="9" t="s">
        <v>1701</v>
      </c>
      <c r="S180" s="64">
        <v>1147805.8</v>
      </c>
      <c r="T180" s="9" t="s">
        <v>4478</v>
      </c>
      <c r="U180" s="6">
        <v>868354.35</v>
      </c>
      <c r="V180" s="5" t="s">
        <v>107</v>
      </c>
      <c r="W180" s="5" t="s">
        <v>1471</v>
      </c>
      <c r="X180" s="1"/>
      <c r="Y180" s="1"/>
      <c r="Z180" s="1"/>
      <c r="AA180" s="1"/>
      <c r="AB180" s="1"/>
      <c r="AC180" s="53"/>
    </row>
    <row r="181" spans="1:178" ht="80.099999999999994" customHeight="1" x14ac:dyDescent="0.25">
      <c r="A181" s="28">
        <f t="shared" si="22"/>
        <v>176</v>
      </c>
      <c r="B181" s="9">
        <v>1</v>
      </c>
      <c r="C181" s="9" t="s">
        <v>3878</v>
      </c>
      <c r="D181" s="10" t="s">
        <v>4425</v>
      </c>
      <c r="E181" s="9" t="s">
        <v>4425</v>
      </c>
      <c r="F181" s="9" t="s">
        <v>5032</v>
      </c>
      <c r="G181" s="9" t="s">
        <v>4425</v>
      </c>
      <c r="H181" s="9" t="s">
        <v>5033</v>
      </c>
      <c r="I181" s="9" t="s">
        <v>5034</v>
      </c>
      <c r="J181" s="9" t="s">
        <v>4464</v>
      </c>
      <c r="K181" s="9" t="s">
        <v>5032</v>
      </c>
      <c r="L181" s="9">
        <v>30.164899999999999</v>
      </c>
      <c r="M181" s="9">
        <v>67.328779999999995</v>
      </c>
      <c r="N181" s="9">
        <v>16</v>
      </c>
      <c r="O181" s="9">
        <v>1157806</v>
      </c>
      <c r="P181" s="9" t="s">
        <v>1470</v>
      </c>
      <c r="Q181" s="35" t="s">
        <v>4923</v>
      </c>
      <c r="R181" s="9" t="s">
        <v>4924</v>
      </c>
      <c r="S181" s="64">
        <v>1147805</v>
      </c>
      <c r="T181" s="9" t="s">
        <v>5035</v>
      </c>
      <c r="U181" s="9">
        <v>868354</v>
      </c>
      <c r="V181" s="10" t="s">
        <v>107</v>
      </c>
      <c r="W181" s="10" t="s">
        <v>1471</v>
      </c>
    </row>
    <row r="182" spans="1:178" ht="80.099999999999994" customHeight="1" x14ac:dyDescent="0.25">
      <c r="A182" s="28">
        <f t="shared" ref="A182:A183" si="23">A181+1</f>
        <v>177</v>
      </c>
      <c r="B182" s="9">
        <v>2</v>
      </c>
      <c r="C182" s="9" t="s">
        <v>3878</v>
      </c>
      <c r="D182" s="10" t="s">
        <v>4425</v>
      </c>
      <c r="E182" s="9" t="s">
        <v>4453</v>
      </c>
      <c r="F182" s="9" t="s">
        <v>5032</v>
      </c>
      <c r="G182" s="9" t="s">
        <v>4453</v>
      </c>
      <c r="H182" s="9" t="s">
        <v>2490</v>
      </c>
      <c r="I182" s="9" t="s">
        <v>5036</v>
      </c>
      <c r="J182" s="9" t="s">
        <v>5037</v>
      </c>
      <c r="K182" s="9" t="s">
        <v>5032</v>
      </c>
      <c r="L182" s="9">
        <v>30.164809999999999</v>
      </c>
      <c r="M182" s="9">
        <v>67.318680000000001</v>
      </c>
      <c r="N182" s="9">
        <v>18</v>
      </c>
      <c r="O182" s="9">
        <v>1157806</v>
      </c>
      <c r="P182" s="9" t="s">
        <v>1470</v>
      </c>
      <c r="Q182" s="35" t="s">
        <v>4923</v>
      </c>
      <c r="R182" s="9" t="s">
        <v>4924</v>
      </c>
      <c r="S182" s="64">
        <v>1147805</v>
      </c>
      <c r="T182" s="9" t="s">
        <v>5035</v>
      </c>
      <c r="U182" s="9">
        <v>868354</v>
      </c>
      <c r="V182" s="10" t="s">
        <v>107</v>
      </c>
      <c r="W182" s="10" t="s">
        <v>1471</v>
      </c>
    </row>
    <row r="183" spans="1:178" ht="80.099999999999994" customHeight="1" x14ac:dyDescent="0.25">
      <c r="A183" s="28">
        <f t="shared" si="23"/>
        <v>178</v>
      </c>
      <c r="B183" s="9">
        <v>3</v>
      </c>
      <c r="C183" s="9" t="s">
        <v>3878</v>
      </c>
      <c r="D183" s="10" t="s">
        <v>4425</v>
      </c>
      <c r="E183" s="9" t="s">
        <v>4453</v>
      </c>
      <c r="F183" s="9" t="s">
        <v>5038</v>
      </c>
      <c r="G183" s="9" t="s">
        <v>4453</v>
      </c>
      <c r="H183" s="9" t="s">
        <v>2538</v>
      </c>
      <c r="I183" s="9" t="s">
        <v>5039</v>
      </c>
      <c r="J183" s="9" t="s">
        <v>5040</v>
      </c>
      <c r="K183" s="9" t="s">
        <v>5038</v>
      </c>
      <c r="L183" s="9">
        <v>30.247810000000001</v>
      </c>
      <c r="M183" s="9">
        <v>67.407449999999997</v>
      </c>
      <c r="N183" s="9">
        <v>22</v>
      </c>
      <c r="O183" s="9">
        <v>1157806</v>
      </c>
      <c r="P183" s="9" t="s">
        <v>1470</v>
      </c>
      <c r="Q183" s="35" t="s">
        <v>4923</v>
      </c>
      <c r="R183" s="9" t="s">
        <v>4924</v>
      </c>
      <c r="S183" s="64">
        <v>1147805</v>
      </c>
      <c r="T183" s="9" t="s">
        <v>5035</v>
      </c>
      <c r="U183" s="9">
        <v>868354</v>
      </c>
      <c r="V183" s="10" t="s">
        <v>107</v>
      </c>
      <c r="W183" s="10" t="s">
        <v>1471</v>
      </c>
    </row>
    <row r="184" spans="1:178" s="8" customFormat="1" ht="80.099999999999994" customHeight="1" x14ac:dyDescent="0.25">
      <c r="A184" s="28">
        <f>A183+1</f>
        <v>179</v>
      </c>
      <c r="B184" s="9">
        <v>1</v>
      </c>
      <c r="C184" s="9" t="s">
        <v>109</v>
      </c>
      <c r="D184" s="10" t="s">
        <v>4503</v>
      </c>
      <c r="E184" s="9" t="s">
        <v>4533</v>
      </c>
      <c r="F184" s="9" t="s">
        <v>4534</v>
      </c>
      <c r="G184" s="9" t="s">
        <v>4535</v>
      </c>
      <c r="H184" s="9" t="s">
        <v>4536</v>
      </c>
      <c r="I184" s="9" t="s">
        <v>4537</v>
      </c>
      <c r="J184" s="9">
        <v>3337899801</v>
      </c>
      <c r="K184" s="9" t="s">
        <v>4534</v>
      </c>
      <c r="L184" s="9">
        <v>29.195734812000001</v>
      </c>
      <c r="M184" s="9">
        <v>66.584214388000007</v>
      </c>
      <c r="N184" s="9">
        <v>15</v>
      </c>
      <c r="O184" s="9">
        <v>1157805</v>
      </c>
      <c r="P184" s="28" t="s">
        <v>4509</v>
      </c>
      <c r="Q184" s="9" t="s">
        <v>4510</v>
      </c>
      <c r="R184" s="35">
        <v>43867</v>
      </c>
      <c r="S184" s="28">
        <v>1157805.8</v>
      </c>
      <c r="T184" s="12" t="s">
        <v>2383</v>
      </c>
      <c r="U184" s="9">
        <v>868354</v>
      </c>
      <c r="V184" s="105" t="s">
        <v>107</v>
      </c>
      <c r="W184" s="10" t="s">
        <v>4549</v>
      </c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</row>
    <row r="185" spans="1:178" s="8" customFormat="1" ht="80.099999999999994" customHeight="1" x14ac:dyDescent="0.25">
      <c r="A185" s="28">
        <f t="shared" ref="A185:B187" si="24">A184+1</f>
        <v>180</v>
      </c>
      <c r="B185" s="9">
        <f t="shared" si="24"/>
        <v>2</v>
      </c>
      <c r="C185" s="9" t="s">
        <v>109</v>
      </c>
      <c r="D185" s="10" t="s">
        <v>4503</v>
      </c>
      <c r="E185" s="9" t="s">
        <v>4533</v>
      </c>
      <c r="F185" s="9" t="s">
        <v>4539</v>
      </c>
      <c r="G185" s="9" t="s">
        <v>4535</v>
      </c>
      <c r="H185" s="9" t="s">
        <v>4540</v>
      </c>
      <c r="I185" s="9" t="s">
        <v>4541</v>
      </c>
      <c r="J185" s="9">
        <v>3337899801</v>
      </c>
      <c r="K185" s="9" t="s">
        <v>4535</v>
      </c>
      <c r="L185" s="9">
        <v>29.206605880000001</v>
      </c>
      <c r="M185" s="9">
        <v>66.573793211999998</v>
      </c>
      <c r="N185" s="9">
        <v>18</v>
      </c>
      <c r="O185" s="9">
        <v>1157805</v>
      </c>
      <c r="P185" s="28" t="s">
        <v>4509</v>
      </c>
      <c r="Q185" s="9" t="s">
        <v>4510</v>
      </c>
      <c r="R185" s="35">
        <v>43867</v>
      </c>
      <c r="S185" s="28">
        <v>1157805.8</v>
      </c>
      <c r="T185" s="12" t="s">
        <v>2383</v>
      </c>
      <c r="U185" s="9">
        <v>868354</v>
      </c>
      <c r="V185" s="105" t="s">
        <v>107</v>
      </c>
      <c r="W185" s="10" t="s">
        <v>4549</v>
      </c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</row>
    <row r="186" spans="1:178" s="8" customFormat="1" ht="80.099999999999994" customHeight="1" x14ac:dyDescent="0.25">
      <c r="A186" s="28">
        <f t="shared" si="24"/>
        <v>181</v>
      </c>
      <c r="B186" s="9">
        <f t="shared" si="24"/>
        <v>3</v>
      </c>
      <c r="C186" s="9" t="s">
        <v>109</v>
      </c>
      <c r="D186" s="10" t="s">
        <v>4503</v>
      </c>
      <c r="E186" s="9" t="s">
        <v>4533</v>
      </c>
      <c r="F186" s="9" t="s">
        <v>4550</v>
      </c>
      <c r="G186" s="9" t="s">
        <v>4535</v>
      </c>
      <c r="H186" s="9" t="s">
        <v>4551</v>
      </c>
      <c r="I186" s="9" t="s">
        <v>4552</v>
      </c>
      <c r="J186" s="9">
        <v>3337827071</v>
      </c>
      <c r="K186" s="9" t="s">
        <v>4550</v>
      </c>
      <c r="L186" s="9">
        <v>29.206404800000001</v>
      </c>
      <c r="M186" s="9">
        <v>66.573685380000001</v>
      </c>
      <c r="N186" s="9">
        <v>16</v>
      </c>
      <c r="O186" s="9">
        <v>1157805</v>
      </c>
      <c r="P186" s="28" t="s">
        <v>4509</v>
      </c>
      <c r="Q186" s="9" t="s">
        <v>4510</v>
      </c>
      <c r="R186" s="35">
        <v>43867</v>
      </c>
      <c r="S186" s="28">
        <v>1157805.8</v>
      </c>
      <c r="T186" s="12" t="s">
        <v>2383</v>
      </c>
      <c r="U186" s="9">
        <v>868354</v>
      </c>
      <c r="V186" s="105" t="s">
        <v>107</v>
      </c>
      <c r="W186" s="10" t="s">
        <v>4549</v>
      </c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</row>
    <row r="187" spans="1:178" s="8" customFormat="1" ht="80.099999999999994" customHeight="1" x14ac:dyDescent="0.25">
      <c r="A187" s="28">
        <f t="shared" si="24"/>
        <v>182</v>
      </c>
      <c r="B187" s="9">
        <f t="shared" si="24"/>
        <v>4</v>
      </c>
      <c r="C187" s="9" t="s">
        <v>109</v>
      </c>
      <c r="D187" s="10" t="s">
        <v>4503</v>
      </c>
      <c r="E187" s="9" t="s">
        <v>4533</v>
      </c>
      <c r="F187" s="9" t="s">
        <v>4534</v>
      </c>
      <c r="G187" s="9" t="s">
        <v>4535</v>
      </c>
      <c r="H187" s="9" t="s">
        <v>1430</v>
      </c>
      <c r="I187" s="9" t="s">
        <v>4553</v>
      </c>
      <c r="J187" s="9">
        <v>3473459565</v>
      </c>
      <c r="K187" s="9" t="s">
        <v>4534</v>
      </c>
      <c r="L187" s="9">
        <v>29.331612</v>
      </c>
      <c r="M187" s="9">
        <v>66.969566999999998</v>
      </c>
      <c r="N187" s="9">
        <v>20</v>
      </c>
      <c r="O187" s="9">
        <v>1157805</v>
      </c>
      <c r="P187" s="28" t="s">
        <v>4509</v>
      </c>
      <c r="Q187" s="9" t="s">
        <v>4510</v>
      </c>
      <c r="R187" s="35">
        <v>43867</v>
      </c>
      <c r="S187" s="28">
        <v>1157805.8</v>
      </c>
      <c r="T187" s="12" t="s">
        <v>2383</v>
      </c>
      <c r="U187" s="9">
        <v>868354</v>
      </c>
      <c r="V187" s="105" t="s">
        <v>107</v>
      </c>
      <c r="W187" s="10" t="s">
        <v>4549</v>
      </c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</row>
    <row r="188" spans="1:178" s="8" customFormat="1" ht="80.099999999999994" customHeight="1" x14ac:dyDescent="0.25">
      <c r="A188" s="28">
        <f t="shared" ref="A188:A193" si="25">A187+1</f>
        <v>183</v>
      </c>
      <c r="B188" s="9">
        <v>1</v>
      </c>
      <c r="C188" s="9" t="s">
        <v>103</v>
      </c>
      <c r="D188" s="10" t="s">
        <v>4503</v>
      </c>
      <c r="E188" s="9" t="s">
        <v>4533</v>
      </c>
      <c r="F188" s="9" t="s">
        <v>4535</v>
      </c>
      <c r="G188" s="9" t="s">
        <v>4535</v>
      </c>
      <c r="H188" s="9" t="s">
        <v>4543</v>
      </c>
      <c r="I188" s="9" t="s">
        <v>4544</v>
      </c>
      <c r="J188" s="9" t="s">
        <v>4545</v>
      </c>
      <c r="K188" s="9" t="s">
        <v>4535</v>
      </c>
      <c r="L188" s="54">
        <v>29.4574</v>
      </c>
      <c r="M188" s="54">
        <v>67.180199999999999</v>
      </c>
      <c r="N188" s="9">
        <v>18</v>
      </c>
      <c r="O188" s="9">
        <v>1157805</v>
      </c>
      <c r="P188" s="28" t="s">
        <v>1701</v>
      </c>
      <c r="Q188" s="9" t="s">
        <v>4523</v>
      </c>
      <c r="R188" s="9" t="s">
        <v>4524</v>
      </c>
      <c r="S188" s="9">
        <v>1157805.8</v>
      </c>
      <c r="T188" s="12" t="s">
        <v>2383</v>
      </c>
      <c r="U188" s="9">
        <v>868354</v>
      </c>
      <c r="V188" s="10" t="s">
        <v>117</v>
      </c>
      <c r="W188" s="10" t="s">
        <v>4525</v>
      </c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32"/>
    </row>
    <row r="189" spans="1:178" s="17" customFormat="1" ht="80.099999999999994" customHeight="1" x14ac:dyDescent="0.2">
      <c r="A189" s="28">
        <f t="shared" si="25"/>
        <v>184</v>
      </c>
      <c r="B189" s="9">
        <v>2</v>
      </c>
      <c r="C189" s="9" t="s">
        <v>103</v>
      </c>
      <c r="D189" s="10" t="s">
        <v>4503</v>
      </c>
      <c r="E189" s="9" t="s">
        <v>4533</v>
      </c>
      <c r="F189" s="9" t="s">
        <v>4535</v>
      </c>
      <c r="G189" s="9" t="s">
        <v>4535</v>
      </c>
      <c r="H189" s="9" t="s">
        <v>4546</v>
      </c>
      <c r="I189" s="9" t="s">
        <v>4547</v>
      </c>
      <c r="J189" s="9" t="s">
        <v>4548</v>
      </c>
      <c r="K189" s="9" t="s">
        <v>4535</v>
      </c>
      <c r="L189" s="55">
        <v>29.591699999999999</v>
      </c>
      <c r="M189" s="54">
        <v>67.077699999999993</v>
      </c>
      <c r="N189" s="9">
        <v>16</v>
      </c>
      <c r="O189" s="9">
        <v>1157805</v>
      </c>
      <c r="P189" s="28" t="s">
        <v>1701</v>
      </c>
      <c r="Q189" s="9" t="s">
        <v>4523</v>
      </c>
      <c r="R189" s="9" t="s">
        <v>4524</v>
      </c>
      <c r="S189" s="9">
        <v>1157805.8</v>
      </c>
      <c r="T189" s="12" t="s">
        <v>2383</v>
      </c>
      <c r="U189" s="9">
        <v>868354</v>
      </c>
      <c r="V189" s="10" t="s">
        <v>117</v>
      </c>
      <c r="W189" s="10" t="s">
        <v>4525</v>
      </c>
    </row>
    <row r="190" spans="1:178" s="6" customFormat="1" ht="80.099999999999994" customHeight="1" x14ac:dyDescent="0.25">
      <c r="A190" s="14">
        <f t="shared" si="25"/>
        <v>185</v>
      </c>
      <c r="B190" s="6">
        <v>1</v>
      </c>
      <c r="C190" s="9" t="s">
        <v>109</v>
      </c>
      <c r="D190" s="10" t="s">
        <v>1635</v>
      </c>
      <c r="E190" s="9" t="s">
        <v>1636</v>
      </c>
      <c r="F190" s="9" t="s">
        <v>3124</v>
      </c>
      <c r="G190" s="9" t="s">
        <v>3124</v>
      </c>
      <c r="H190" s="28" t="s">
        <v>3125</v>
      </c>
      <c r="I190" s="9" t="s">
        <v>3126</v>
      </c>
      <c r="J190" s="28">
        <v>33222821682</v>
      </c>
      <c r="K190" s="9" t="s">
        <v>3124</v>
      </c>
      <c r="L190" s="9">
        <v>29.864124</v>
      </c>
      <c r="M190" s="9">
        <v>66.812202999999997</v>
      </c>
      <c r="N190" s="28">
        <v>23</v>
      </c>
      <c r="O190" s="6">
        <v>1157805</v>
      </c>
      <c r="P190" s="12">
        <v>43896</v>
      </c>
      <c r="Q190" s="34">
        <v>44048</v>
      </c>
      <c r="R190" s="28" t="s">
        <v>3115</v>
      </c>
      <c r="S190" s="6">
        <v>1147805</v>
      </c>
      <c r="T190" s="28" t="s">
        <v>933</v>
      </c>
      <c r="U190" s="85">
        <v>868354.35</v>
      </c>
      <c r="V190" s="10" t="s">
        <v>11</v>
      </c>
      <c r="W190" s="9" t="s">
        <v>3305</v>
      </c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90"/>
    </row>
    <row r="191" spans="1:178" s="6" customFormat="1" ht="80.099999999999994" customHeight="1" x14ac:dyDescent="0.25">
      <c r="A191" s="14">
        <f t="shared" si="25"/>
        <v>186</v>
      </c>
      <c r="B191" s="6">
        <v>1</v>
      </c>
      <c r="C191" s="6" t="s">
        <v>103</v>
      </c>
      <c r="D191" s="5" t="s">
        <v>1636</v>
      </c>
      <c r="E191" s="6" t="s">
        <v>1768</v>
      </c>
      <c r="F191" s="6" t="s">
        <v>1769</v>
      </c>
      <c r="G191" s="6" t="s">
        <v>1339</v>
      </c>
      <c r="H191" s="6" t="s">
        <v>1770</v>
      </c>
      <c r="I191" s="14" t="s">
        <v>1639</v>
      </c>
      <c r="J191" s="6">
        <v>3333066237</v>
      </c>
      <c r="K191" s="6" t="s">
        <v>1769</v>
      </c>
      <c r="L191" s="6">
        <v>29.838975000000001</v>
      </c>
      <c r="M191" s="6">
        <v>66.844592000000006</v>
      </c>
      <c r="N191" s="9">
        <v>12</v>
      </c>
      <c r="O191" s="6">
        <v>1157806</v>
      </c>
      <c r="P191" s="14" t="s">
        <v>1494</v>
      </c>
      <c r="Q191" s="35" t="s">
        <v>1640</v>
      </c>
      <c r="R191" s="35" t="s">
        <v>3145</v>
      </c>
      <c r="S191" s="6">
        <v>1157805</v>
      </c>
      <c r="T191" s="35" t="s">
        <v>1642</v>
      </c>
      <c r="U191" s="6">
        <v>868354</v>
      </c>
      <c r="V191" s="10" t="s">
        <v>11</v>
      </c>
      <c r="W191" s="9" t="s">
        <v>3743</v>
      </c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90"/>
    </row>
    <row r="192" spans="1:178" ht="80.099999999999994" customHeight="1" x14ac:dyDescent="0.25">
      <c r="A192" s="28">
        <f t="shared" si="25"/>
        <v>187</v>
      </c>
      <c r="B192" s="9">
        <v>2</v>
      </c>
      <c r="C192" s="6" t="s">
        <v>103</v>
      </c>
      <c r="D192" s="10" t="s">
        <v>1636</v>
      </c>
      <c r="E192" s="9" t="s">
        <v>1768</v>
      </c>
      <c r="F192" s="9" t="s">
        <v>3124</v>
      </c>
      <c r="G192" s="9" t="s">
        <v>3124</v>
      </c>
      <c r="H192" s="9" t="s">
        <v>3132</v>
      </c>
      <c r="I192" s="9" t="s">
        <v>3133</v>
      </c>
      <c r="J192" s="28">
        <v>3360243717</v>
      </c>
      <c r="K192" s="9" t="s">
        <v>3124</v>
      </c>
      <c r="L192" s="9">
        <v>29.868628000000001</v>
      </c>
      <c r="M192" s="9">
        <v>66.817307</v>
      </c>
      <c r="N192" s="28">
        <v>15</v>
      </c>
      <c r="O192" s="28">
        <v>1157806</v>
      </c>
      <c r="P192" s="14" t="s">
        <v>1494</v>
      </c>
      <c r="Q192" s="35" t="s">
        <v>1640</v>
      </c>
      <c r="R192" s="35" t="s">
        <v>3145</v>
      </c>
      <c r="S192" s="6">
        <v>1157805</v>
      </c>
      <c r="T192" s="35" t="s">
        <v>1642</v>
      </c>
      <c r="U192" s="6">
        <v>868354</v>
      </c>
      <c r="V192" s="10" t="s">
        <v>11</v>
      </c>
      <c r="W192" s="9" t="s">
        <v>3722</v>
      </c>
    </row>
    <row r="193" spans="1:59" s="6" customFormat="1" ht="80.099999999999994" customHeight="1" x14ac:dyDescent="0.25">
      <c r="A193" s="14">
        <f t="shared" si="25"/>
        <v>188</v>
      </c>
      <c r="B193" s="6">
        <v>1</v>
      </c>
      <c r="C193" s="9" t="s">
        <v>216</v>
      </c>
      <c r="D193" s="10" t="s">
        <v>1635</v>
      </c>
      <c r="E193" s="9" t="s">
        <v>1636</v>
      </c>
      <c r="F193" s="9" t="s">
        <v>3747</v>
      </c>
      <c r="G193" s="9" t="s">
        <v>3747</v>
      </c>
      <c r="H193" s="9" t="s">
        <v>182</v>
      </c>
      <c r="I193" s="9" t="s">
        <v>1657</v>
      </c>
      <c r="J193" s="9">
        <v>3368325738</v>
      </c>
      <c r="K193" s="9" t="s">
        <v>3747</v>
      </c>
      <c r="L193" s="6">
        <v>29.823329999999999</v>
      </c>
      <c r="M193" s="6">
        <v>66.846530000000001</v>
      </c>
      <c r="N193" s="6">
        <v>2</v>
      </c>
      <c r="O193" s="28">
        <v>1157805</v>
      </c>
      <c r="P193" s="9" t="s">
        <v>1621</v>
      </c>
      <c r="Q193" s="11">
        <v>44418</v>
      </c>
      <c r="R193" s="11">
        <v>44531</v>
      </c>
      <c r="S193" s="85">
        <v>1147805.8</v>
      </c>
      <c r="T193" s="9" t="s">
        <v>1659</v>
      </c>
      <c r="U193" s="6">
        <v>868354</v>
      </c>
      <c r="V193" s="10" t="s">
        <v>11</v>
      </c>
      <c r="W193" s="9" t="s">
        <v>3743</v>
      </c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90"/>
    </row>
    <row r="194" spans="1:59" s="6" customFormat="1" ht="80.099999999999994" customHeight="1" x14ac:dyDescent="0.25">
      <c r="A194" s="14">
        <f t="shared" ref="A194:A199" si="26">A193+1</f>
        <v>189</v>
      </c>
      <c r="B194" s="6">
        <v>2</v>
      </c>
      <c r="C194" s="9" t="s">
        <v>216</v>
      </c>
      <c r="D194" s="10" t="s">
        <v>1635</v>
      </c>
      <c r="E194" s="9" t="s">
        <v>1636</v>
      </c>
      <c r="F194" s="9" t="s">
        <v>1644</v>
      </c>
      <c r="G194" s="9" t="s">
        <v>1637</v>
      </c>
      <c r="H194" s="9" t="s">
        <v>83</v>
      </c>
      <c r="I194" s="9" t="s">
        <v>3206</v>
      </c>
      <c r="J194" s="9">
        <v>3327935881</v>
      </c>
      <c r="K194" s="9" t="s">
        <v>1644</v>
      </c>
      <c r="L194" s="6">
        <v>29.825330000000001</v>
      </c>
      <c r="M194" s="6">
        <v>66.846630000000005</v>
      </c>
      <c r="N194" s="6">
        <v>2</v>
      </c>
      <c r="O194" s="28">
        <v>1157805</v>
      </c>
      <c r="P194" s="9" t="s">
        <v>1621</v>
      </c>
      <c r="Q194" s="11">
        <v>44418</v>
      </c>
      <c r="R194" s="11">
        <v>44835</v>
      </c>
      <c r="S194" s="103">
        <v>1147805.8</v>
      </c>
      <c r="T194" s="35">
        <v>44807</v>
      </c>
      <c r="U194" s="6">
        <v>868354</v>
      </c>
      <c r="V194" s="10" t="s">
        <v>11</v>
      </c>
      <c r="W194" s="9" t="s">
        <v>3743</v>
      </c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90"/>
    </row>
    <row r="195" spans="1:59" s="6" customFormat="1" ht="80.099999999999994" customHeight="1" x14ac:dyDescent="0.25">
      <c r="A195" s="14">
        <f t="shared" si="26"/>
        <v>190</v>
      </c>
      <c r="B195" s="6">
        <v>3</v>
      </c>
      <c r="C195" s="9" t="s">
        <v>216</v>
      </c>
      <c r="D195" s="10" t="s">
        <v>1635</v>
      </c>
      <c r="E195" s="9" t="s">
        <v>1636</v>
      </c>
      <c r="F195" s="9" t="s">
        <v>1646</v>
      </c>
      <c r="G195" s="9" t="s">
        <v>1646</v>
      </c>
      <c r="H195" s="9" t="s">
        <v>3149</v>
      </c>
      <c r="I195" s="9" t="s">
        <v>1647</v>
      </c>
      <c r="J195" s="9">
        <v>3313779212</v>
      </c>
      <c r="K195" s="9" t="s">
        <v>1648</v>
      </c>
      <c r="L195" s="6">
        <v>29.843444999999999</v>
      </c>
      <c r="M195" s="6">
        <v>66.855626000000001</v>
      </c>
      <c r="N195" s="6">
        <v>3</v>
      </c>
      <c r="O195" s="28">
        <v>1157805</v>
      </c>
      <c r="P195" s="9" t="s">
        <v>1621</v>
      </c>
      <c r="Q195" s="11">
        <v>44418</v>
      </c>
      <c r="R195" s="11">
        <v>44835</v>
      </c>
      <c r="S195" s="85">
        <v>1147805.8</v>
      </c>
      <c r="T195" s="35">
        <v>44807</v>
      </c>
      <c r="U195" s="6">
        <v>868354</v>
      </c>
      <c r="V195" s="10" t="s">
        <v>11</v>
      </c>
      <c r="W195" s="9" t="s">
        <v>3743</v>
      </c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90"/>
    </row>
    <row r="196" spans="1:59" s="6" customFormat="1" ht="80.099999999999994" customHeight="1" x14ac:dyDescent="0.25">
      <c r="A196" s="14">
        <f t="shared" si="26"/>
        <v>191</v>
      </c>
      <c r="B196" s="6">
        <v>4</v>
      </c>
      <c r="C196" s="9" t="s">
        <v>216</v>
      </c>
      <c r="D196" s="10" t="s">
        <v>1635</v>
      </c>
      <c r="E196" s="9" t="s">
        <v>1636</v>
      </c>
      <c r="F196" s="9" t="s">
        <v>1664</v>
      </c>
      <c r="G196" s="9" t="s">
        <v>1636</v>
      </c>
      <c r="H196" s="9" t="s">
        <v>1665</v>
      </c>
      <c r="I196" s="9" t="s">
        <v>1666</v>
      </c>
      <c r="J196" s="9">
        <v>3338358596</v>
      </c>
      <c r="K196" s="9" t="s">
        <v>1664</v>
      </c>
      <c r="L196" s="6" t="s">
        <v>7965</v>
      </c>
      <c r="M196" s="6" t="s">
        <v>7966</v>
      </c>
      <c r="N196" s="6">
        <v>2</v>
      </c>
      <c r="O196" s="28">
        <v>1157805</v>
      </c>
      <c r="P196" s="9" t="s">
        <v>1621</v>
      </c>
      <c r="Q196" s="11">
        <v>44418</v>
      </c>
      <c r="R196" s="11">
        <v>44531</v>
      </c>
      <c r="S196" s="85">
        <v>1147805.8</v>
      </c>
      <c r="T196" s="9" t="s">
        <v>1659</v>
      </c>
      <c r="U196" s="6">
        <v>868354</v>
      </c>
      <c r="V196" s="10" t="s">
        <v>11</v>
      </c>
      <c r="W196" s="9" t="s">
        <v>3743</v>
      </c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90"/>
    </row>
    <row r="197" spans="1:59" s="6" customFormat="1" ht="80.099999999999994" customHeight="1" x14ac:dyDescent="0.25">
      <c r="A197" s="14">
        <f t="shared" si="26"/>
        <v>192</v>
      </c>
      <c r="B197" s="6">
        <v>5</v>
      </c>
      <c r="C197" s="9" t="s">
        <v>216</v>
      </c>
      <c r="D197" s="10" t="s">
        <v>1635</v>
      </c>
      <c r="E197" s="9" t="s">
        <v>1636</v>
      </c>
      <c r="F197" s="9" t="s">
        <v>1649</v>
      </c>
      <c r="G197" s="9" t="s">
        <v>1649</v>
      </c>
      <c r="H197" s="9" t="s">
        <v>572</v>
      </c>
      <c r="I197" s="9" t="s">
        <v>1650</v>
      </c>
      <c r="J197" s="9">
        <v>3322870601</v>
      </c>
      <c r="K197" s="9" t="s">
        <v>1649</v>
      </c>
      <c r="L197" s="6">
        <v>29.68871</v>
      </c>
      <c r="M197" s="6">
        <v>66.442099999999996</v>
      </c>
      <c r="N197" s="6">
        <v>2</v>
      </c>
      <c r="O197" s="28">
        <v>1157805</v>
      </c>
      <c r="P197" s="9" t="s">
        <v>1621</v>
      </c>
      <c r="Q197" s="11">
        <v>44418</v>
      </c>
      <c r="R197" s="11">
        <v>44835</v>
      </c>
      <c r="S197" s="85">
        <v>1147805.8</v>
      </c>
      <c r="T197" s="35">
        <v>44807</v>
      </c>
      <c r="U197" s="6">
        <v>868354</v>
      </c>
      <c r="V197" s="10" t="s">
        <v>11</v>
      </c>
      <c r="W197" s="9" t="s">
        <v>3743</v>
      </c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90"/>
    </row>
    <row r="198" spans="1:59" s="6" customFormat="1" ht="80.099999999999994" customHeight="1" x14ac:dyDescent="0.25">
      <c r="A198" s="14">
        <f t="shared" si="26"/>
        <v>193</v>
      </c>
      <c r="B198" s="6">
        <v>6</v>
      </c>
      <c r="C198" s="9" t="s">
        <v>216</v>
      </c>
      <c r="D198" s="10" t="s">
        <v>1635</v>
      </c>
      <c r="E198" s="9" t="s">
        <v>1636</v>
      </c>
      <c r="F198" s="9" t="s">
        <v>1637</v>
      </c>
      <c r="G198" s="9" t="s">
        <v>1637</v>
      </c>
      <c r="H198" s="9" t="s">
        <v>1651</v>
      </c>
      <c r="I198" s="9" t="s">
        <v>1652</v>
      </c>
      <c r="J198" s="9">
        <v>3355624809</v>
      </c>
      <c r="K198" s="9" t="s">
        <v>1637</v>
      </c>
      <c r="L198" s="6">
        <v>29.75</v>
      </c>
      <c r="M198" s="6">
        <v>66.943860000000001</v>
      </c>
      <c r="N198" s="6">
        <v>2</v>
      </c>
      <c r="O198" s="28">
        <v>1157805</v>
      </c>
      <c r="P198" s="9" t="s">
        <v>1621</v>
      </c>
      <c r="Q198" s="11">
        <v>44418</v>
      </c>
      <c r="R198" s="11">
        <v>44835</v>
      </c>
      <c r="S198" s="85">
        <v>1147805.8</v>
      </c>
      <c r="T198" s="9" t="s">
        <v>1653</v>
      </c>
      <c r="U198" s="6">
        <v>868354</v>
      </c>
      <c r="V198" s="10" t="s">
        <v>11</v>
      </c>
      <c r="W198" s="9" t="s">
        <v>3743</v>
      </c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90"/>
    </row>
    <row r="199" spans="1:59" s="6" customFormat="1" ht="80.099999999999994" customHeight="1" x14ac:dyDescent="0.25">
      <c r="A199" s="14">
        <f t="shared" si="26"/>
        <v>194</v>
      </c>
      <c r="B199" s="6">
        <v>7</v>
      </c>
      <c r="C199" s="9" t="s">
        <v>216</v>
      </c>
      <c r="D199" s="10" t="s">
        <v>1635</v>
      </c>
      <c r="E199" s="9" t="s">
        <v>1636</v>
      </c>
      <c r="F199" s="9" t="s">
        <v>1654</v>
      </c>
      <c r="G199" s="9" t="s">
        <v>1654</v>
      </c>
      <c r="H199" s="9" t="s">
        <v>1655</v>
      </c>
      <c r="I199" s="9" t="s">
        <v>1656</v>
      </c>
      <c r="J199" s="9">
        <v>3353276667</v>
      </c>
      <c r="K199" s="9" t="s">
        <v>1654</v>
      </c>
      <c r="L199" s="6">
        <v>29.898420000000002</v>
      </c>
      <c r="M199" s="6">
        <v>66.643159999999995</v>
      </c>
      <c r="N199" s="6">
        <v>2</v>
      </c>
      <c r="O199" s="28">
        <v>1157805</v>
      </c>
      <c r="P199" s="9" t="s">
        <v>1621</v>
      </c>
      <c r="Q199" s="11">
        <v>44418</v>
      </c>
      <c r="R199" s="11">
        <v>44835</v>
      </c>
      <c r="S199" s="85">
        <v>1147805.8</v>
      </c>
      <c r="T199" s="9" t="s">
        <v>1653</v>
      </c>
      <c r="U199" s="6">
        <v>868354</v>
      </c>
      <c r="V199" s="10" t="s">
        <v>11</v>
      </c>
      <c r="W199" s="9" t="s">
        <v>3743</v>
      </c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90"/>
    </row>
    <row r="200" spans="1:59" ht="80.099999999999994" customHeight="1" x14ac:dyDescent="0.25">
      <c r="A200" s="28">
        <f t="shared" ref="A200:A205" si="27">A199+1</f>
        <v>195</v>
      </c>
      <c r="B200" s="9">
        <v>8</v>
      </c>
      <c r="C200" s="9" t="s">
        <v>216</v>
      </c>
      <c r="D200" s="10" t="s">
        <v>1635</v>
      </c>
      <c r="E200" s="9" t="s">
        <v>1636</v>
      </c>
      <c r="F200" s="9" t="s">
        <v>1660</v>
      </c>
      <c r="G200" s="9" t="s">
        <v>1660</v>
      </c>
      <c r="H200" s="9" t="s">
        <v>3137</v>
      </c>
      <c r="I200" s="9" t="s">
        <v>3138</v>
      </c>
      <c r="J200" s="28">
        <v>3322830701</v>
      </c>
      <c r="K200" s="9" t="s">
        <v>1663</v>
      </c>
      <c r="L200" s="9">
        <v>29.554870000000001</v>
      </c>
      <c r="M200" s="9">
        <v>66.872209999999995</v>
      </c>
      <c r="N200" s="28">
        <v>20</v>
      </c>
      <c r="O200" s="28">
        <v>1157805</v>
      </c>
      <c r="P200" s="9" t="s">
        <v>1621</v>
      </c>
      <c r="Q200" s="34">
        <v>44418</v>
      </c>
      <c r="R200" s="34">
        <v>44835</v>
      </c>
      <c r="S200" s="85">
        <v>1147805.8</v>
      </c>
      <c r="T200" s="28" t="s">
        <v>3140</v>
      </c>
      <c r="U200" s="6">
        <v>868354</v>
      </c>
      <c r="V200" s="10" t="s">
        <v>11</v>
      </c>
      <c r="W200" s="9" t="s">
        <v>3722</v>
      </c>
    </row>
    <row r="201" spans="1:59" ht="80.099999999999994" customHeight="1" x14ac:dyDescent="0.25">
      <c r="A201" s="28">
        <f t="shared" si="27"/>
        <v>196</v>
      </c>
      <c r="B201" s="9">
        <v>9</v>
      </c>
      <c r="C201" s="9" t="s">
        <v>216</v>
      </c>
      <c r="D201" s="10" t="s">
        <v>1635</v>
      </c>
      <c r="E201" s="9" t="s">
        <v>1636</v>
      </c>
      <c r="F201" s="9" t="s">
        <v>3141</v>
      </c>
      <c r="G201" s="9" t="s">
        <v>3141</v>
      </c>
      <c r="H201" s="9" t="s">
        <v>302</v>
      </c>
      <c r="I201" s="9" t="s">
        <v>3142</v>
      </c>
      <c r="J201" s="28">
        <v>3378626017</v>
      </c>
      <c r="K201" s="9" t="s">
        <v>3141</v>
      </c>
      <c r="L201" s="9">
        <v>29.515309999999999</v>
      </c>
      <c r="M201" s="9">
        <v>66.478899999999996</v>
      </c>
      <c r="N201" s="28">
        <v>21</v>
      </c>
      <c r="O201" s="28">
        <v>1157805</v>
      </c>
      <c r="P201" s="9" t="s">
        <v>1621</v>
      </c>
      <c r="Q201" s="34">
        <v>44418</v>
      </c>
      <c r="R201" s="34">
        <v>44835</v>
      </c>
      <c r="S201" s="85">
        <v>1147805.8</v>
      </c>
      <c r="T201" s="34">
        <v>44743</v>
      </c>
      <c r="U201" s="6">
        <v>868354</v>
      </c>
      <c r="V201" s="10" t="s">
        <v>11</v>
      </c>
      <c r="W201" s="9" t="s">
        <v>3722</v>
      </c>
    </row>
    <row r="202" spans="1:59" ht="80.099999999999994" customHeight="1" x14ac:dyDescent="0.25">
      <c r="A202" s="28">
        <f t="shared" si="27"/>
        <v>197</v>
      </c>
      <c r="B202" s="9">
        <v>10</v>
      </c>
      <c r="C202" s="9" t="s">
        <v>216</v>
      </c>
      <c r="D202" s="10" t="s">
        <v>1635</v>
      </c>
      <c r="E202" s="9" t="s">
        <v>1636</v>
      </c>
      <c r="F202" s="9" t="s">
        <v>1339</v>
      </c>
      <c r="G202" s="9" t="s">
        <v>1339</v>
      </c>
      <c r="H202" s="9" t="s">
        <v>2248</v>
      </c>
      <c r="I202" s="9" t="s">
        <v>3143</v>
      </c>
      <c r="J202" s="28">
        <v>3328121601</v>
      </c>
      <c r="K202" s="9" t="s">
        <v>1339</v>
      </c>
      <c r="L202" s="9">
        <v>29.557310000000001</v>
      </c>
      <c r="M202" s="9">
        <v>66.874399999999994</v>
      </c>
      <c r="N202" s="28">
        <v>19</v>
      </c>
      <c r="O202" s="28">
        <v>1157805</v>
      </c>
      <c r="P202" s="9" t="s">
        <v>1621</v>
      </c>
      <c r="Q202" s="34">
        <v>44418</v>
      </c>
      <c r="R202" s="34">
        <v>44835</v>
      </c>
      <c r="S202" s="85">
        <v>1157805</v>
      </c>
      <c r="T202" s="28" t="s">
        <v>3144</v>
      </c>
      <c r="U202" s="6">
        <v>868354</v>
      </c>
      <c r="V202" s="10" t="s">
        <v>11</v>
      </c>
      <c r="W202" s="9" t="s">
        <v>3722</v>
      </c>
    </row>
    <row r="203" spans="1:59" s="6" customFormat="1" ht="80.099999999999994" customHeight="1" x14ac:dyDescent="0.25">
      <c r="A203" s="14">
        <f t="shared" si="27"/>
        <v>198</v>
      </c>
      <c r="B203" s="6">
        <v>11</v>
      </c>
      <c r="C203" s="9" t="s">
        <v>216</v>
      </c>
      <c r="D203" s="10" t="s">
        <v>1635</v>
      </c>
      <c r="E203" s="9" t="s">
        <v>1636</v>
      </c>
      <c r="F203" s="9" t="s">
        <v>1660</v>
      </c>
      <c r="G203" s="9" t="s">
        <v>1660</v>
      </c>
      <c r="H203" s="9" t="s">
        <v>1661</v>
      </c>
      <c r="I203" s="9" t="s">
        <v>1662</v>
      </c>
      <c r="J203" s="9">
        <v>3328824510</v>
      </c>
      <c r="K203" s="9" t="s">
        <v>1663</v>
      </c>
      <c r="L203" s="6">
        <v>29.533539999999999</v>
      </c>
      <c r="M203" s="6">
        <v>66.872209999999995</v>
      </c>
      <c r="N203" s="6">
        <v>2</v>
      </c>
      <c r="O203" s="28">
        <v>1157805</v>
      </c>
      <c r="P203" s="9" t="s">
        <v>1621</v>
      </c>
      <c r="Q203" s="11">
        <v>44418</v>
      </c>
      <c r="R203" s="11">
        <v>44531</v>
      </c>
      <c r="S203" s="85">
        <v>1157805</v>
      </c>
      <c r="T203" s="9" t="s">
        <v>1659</v>
      </c>
      <c r="U203" s="6">
        <v>868354</v>
      </c>
      <c r="V203" s="10" t="s">
        <v>11</v>
      </c>
      <c r="W203" s="9" t="s">
        <v>3743</v>
      </c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90"/>
    </row>
    <row r="204" spans="1:59" ht="80.099999999999994" customHeight="1" x14ac:dyDescent="0.25">
      <c r="A204" s="28">
        <f t="shared" si="27"/>
        <v>199</v>
      </c>
      <c r="B204" s="9">
        <v>1</v>
      </c>
      <c r="C204" s="9" t="s">
        <v>103</v>
      </c>
      <c r="D204" s="10" t="s">
        <v>6709</v>
      </c>
      <c r="E204" s="9" t="s">
        <v>6743</v>
      </c>
      <c r="F204" s="9" t="s">
        <v>6744</v>
      </c>
      <c r="G204" s="9" t="s">
        <v>6745</v>
      </c>
      <c r="H204" s="9" t="s">
        <v>6032</v>
      </c>
      <c r="I204" s="166" t="s">
        <v>6746</v>
      </c>
      <c r="J204" s="28">
        <v>3172132359</v>
      </c>
      <c r="K204" s="9" t="s">
        <v>6747</v>
      </c>
      <c r="L204" s="9" t="s">
        <v>7967</v>
      </c>
      <c r="M204" s="9" t="s">
        <v>7968</v>
      </c>
      <c r="N204" s="9">
        <v>40</v>
      </c>
      <c r="O204" s="258">
        <v>1157806</v>
      </c>
      <c r="P204" s="293">
        <v>44233</v>
      </c>
      <c r="Q204" s="35">
        <v>44048</v>
      </c>
      <c r="R204" s="34">
        <v>44225</v>
      </c>
      <c r="S204" s="258">
        <v>1157805</v>
      </c>
      <c r="T204" s="34">
        <v>44299</v>
      </c>
      <c r="U204" s="294">
        <v>868354.35</v>
      </c>
      <c r="V204" s="105" t="s">
        <v>107</v>
      </c>
      <c r="W204" s="9" t="s">
        <v>6713</v>
      </c>
    </row>
    <row r="205" spans="1:59" s="17" customFormat="1" ht="80.099999999999994" customHeight="1" x14ac:dyDescent="0.2">
      <c r="A205" s="28">
        <f t="shared" si="27"/>
        <v>200</v>
      </c>
      <c r="B205" s="9">
        <v>1</v>
      </c>
      <c r="C205" s="9" t="s">
        <v>216</v>
      </c>
      <c r="D205" s="10" t="s">
        <v>4503</v>
      </c>
      <c r="E205" s="9" t="s">
        <v>4533</v>
      </c>
      <c r="F205" s="9" t="s">
        <v>6997</v>
      </c>
      <c r="G205" s="9" t="s">
        <v>4535</v>
      </c>
      <c r="H205" s="9" t="s">
        <v>4568</v>
      </c>
      <c r="I205" s="9" t="s">
        <v>4569</v>
      </c>
      <c r="J205" s="9" t="s">
        <v>4545</v>
      </c>
      <c r="K205" s="9" t="s">
        <v>6997</v>
      </c>
      <c r="L205" s="9">
        <v>29.778300000000002</v>
      </c>
      <c r="M205" s="9">
        <v>67.102999999999994</v>
      </c>
      <c r="N205" s="9">
        <v>20</v>
      </c>
      <c r="O205" s="9">
        <v>1157805</v>
      </c>
      <c r="P205" s="28" t="s">
        <v>1464</v>
      </c>
      <c r="Q205" s="9" t="s">
        <v>4523</v>
      </c>
      <c r="R205" s="9" t="s">
        <v>4524</v>
      </c>
      <c r="S205" s="9">
        <v>1147805</v>
      </c>
      <c r="T205" s="35">
        <v>44534</v>
      </c>
      <c r="U205" s="9">
        <v>868354</v>
      </c>
      <c r="V205" s="5" t="s">
        <v>11</v>
      </c>
      <c r="W205" s="10" t="s">
        <v>6999</v>
      </c>
    </row>
    <row r="206" spans="1:59" s="17" customFormat="1" ht="80.099999999999994" customHeight="1" x14ac:dyDescent="0.2">
      <c r="A206" s="28">
        <f t="shared" ref="A206:B213" si="28">A205+1</f>
        <v>201</v>
      </c>
      <c r="B206" s="9">
        <f t="shared" si="28"/>
        <v>2</v>
      </c>
      <c r="C206" s="9" t="s">
        <v>216</v>
      </c>
      <c r="D206" s="10" t="s">
        <v>4503</v>
      </c>
      <c r="E206" s="9" t="s">
        <v>4533</v>
      </c>
      <c r="F206" s="9" t="s">
        <v>7000</v>
      </c>
      <c r="G206" s="9" t="s">
        <v>4535</v>
      </c>
      <c r="H206" s="9" t="s">
        <v>2280</v>
      </c>
      <c r="I206" s="9" t="s">
        <v>4591</v>
      </c>
      <c r="J206" s="9" t="s">
        <v>7001</v>
      </c>
      <c r="K206" s="9" t="s">
        <v>7000</v>
      </c>
      <c r="L206" s="9">
        <v>29.5197</v>
      </c>
      <c r="M206" s="9">
        <v>67.077699999999993</v>
      </c>
      <c r="N206" s="9">
        <v>18</v>
      </c>
      <c r="O206" s="9">
        <v>1157805</v>
      </c>
      <c r="P206" s="28" t="s">
        <v>1464</v>
      </c>
      <c r="Q206" s="9" t="s">
        <v>4523</v>
      </c>
      <c r="R206" s="9" t="s">
        <v>4524</v>
      </c>
      <c r="S206" s="9">
        <v>1147805</v>
      </c>
      <c r="T206" s="35">
        <v>44534</v>
      </c>
      <c r="U206" s="9">
        <v>868354</v>
      </c>
      <c r="V206" s="5" t="s">
        <v>11</v>
      </c>
      <c r="W206" s="10" t="s">
        <v>6999</v>
      </c>
    </row>
    <row r="207" spans="1:59" s="17" customFormat="1" ht="80.099999999999994" customHeight="1" x14ac:dyDescent="0.2">
      <c r="A207" s="28">
        <f t="shared" si="28"/>
        <v>202</v>
      </c>
      <c r="B207" s="9">
        <f t="shared" si="28"/>
        <v>3</v>
      </c>
      <c r="C207" s="9" t="s">
        <v>216</v>
      </c>
      <c r="D207" s="10" t="s">
        <v>4503</v>
      </c>
      <c r="E207" s="9" t="s">
        <v>4503</v>
      </c>
      <c r="F207" s="9" t="s">
        <v>7003</v>
      </c>
      <c r="G207" s="9" t="s">
        <v>4503</v>
      </c>
      <c r="H207" s="9" t="s">
        <v>4624</v>
      </c>
      <c r="I207" s="9" t="s">
        <v>7004</v>
      </c>
      <c r="J207" s="9" t="s">
        <v>7005</v>
      </c>
      <c r="K207" s="9" t="s">
        <v>7003</v>
      </c>
      <c r="L207" s="9">
        <v>29.092700000000001</v>
      </c>
      <c r="M207" s="9">
        <v>66.785799999999995</v>
      </c>
      <c r="N207" s="9">
        <v>15</v>
      </c>
      <c r="O207" s="9">
        <v>1157805</v>
      </c>
      <c r="P207" s="28" t="s">
        <v>1464</v>
      </c>
      <c r="Q207" s="9" t="s">
        <v>4523</v>
      </c>
      <c r="R207" s="9" t="s">
        <v>4524</v>
      </c>
      <c r="S207" s="9">
        <v>1147805</v>
      </c>
      <c r="T207" s="35">
        <v>44534</v>
      </c>
      <c r="U207" s="9">
        <v>868354</v>
      </c>
      <c r="V207" s="5" t="s">
        <v>11</v>
      </c>
      <c r="W207" s="10" t="s">
        <v>6999</v>
      </c>
    </row>
    <row r="208" spans="1:59" s="17" customFormat="1" ht="80.099999999999994" customHeight="1" x14ac:dyDescent="0.2">
      <c r="A208" s="28">
        <f t="shared" si="28"/>
        <v>203</v>
      </c>
      <c r="B208" s="9">
        <f t="shared" si="28"/>
        <v>4</v>
      </c>
      <c r="C208" s="9" t="s">
        <v>216</v>
      </c>
      <c r="D208" s="10" t="s">
        <v>4503</v>
      </c>
      <c r="E208" s="9" t="s">
        <v>4533</v>
      </c>
      <c r="F208" s="9" t="s">
        <v>7007</v>
      </c>
      <c r="G208" s="9" t="s">
        <v>4533</v>
      </c>
      <c r="H208" s="9" t="s">
        <v>4593</v>
      </c>
      <c r="I208" s="9" t="s">
        <v>4594</v>
      </c>
      <c r="J208" s="9" t="s">
        <v>7008</v>
      </c>
      <c r="K208" s="9" t="s">
        <v>7007</v>
      </c>
      <c r="L208" s="9">
        <v>29.7669</v>
      </c>
      <c r="M208" s="9">
        <v>67.226299999999995</v>
      </c>
      <c r="N208" s="9">
        <v>17</v>
      </c>
      <c r="O208" s="9">
        <v>1157805</v>
      </c>
      <c r="P208" s="28" t="s">
        <v>1464</v>
      </c>
      <c r="Q208" s="9" t="s">
        <v>4523</v>
      </c>
      <c r="R208" s="9" t="s">
        <v>4524</v>
      </c>
      <c r="S208" s="9">
        <v>1147805</v>
      </c>
      <c r="T208" s="35">
        <v>44534</v>
      </c>
      <c r="U208" s="9">
        <v>868354</v>
      </c>
      <c r="V208" s="5" t="s">
        <v>11</v>
      </c>
      <c r="W208" s="10" t="s">
        <v>6999</v>
      </c>
    </row>
    <row r="209" spans="1:178" s="17" customFormat="1" ht="80.099999999999994" customHeight="1" x14ac:dyDescent="0.2">
      <c r="A209" s="28">
        <f t="shared" si="28"/>
        <v>204</v>
      </c>
      <c r="B209" s="9">
        <f t="shared" si="28"/>
        <v>5</v>
      </c>
      <c r="C209" s="9" t="s">
        <v>216</v>
      </c>
      <c r="D209" s="10" t="s">
        <v>4503</v>
      </c>
      <c r="E209" s="9" t="s">
        <v>4533</v>
      </c>
      <c r="F209" s="9" t="s">
        <v>6997</v>
      </c>
      <c r="G209" s="9" t="s">
        <v>4533</v>
      </c>
      <c r="H209" s="9" t="s">
        <v>2395</v>
      </c>
      <c r="I209" s="9" t="s">
        <v>7009</v>
      </c>
      <c r="J209" s="9" t="s">
        <v>7010</v>
      </c>
      <c r="K209" s="9" t="s">
        <v>6997</v>
      </c>
      <c r="L209" s="9">
        <v>28.338799999999999</v>
      </c>
      <c r="M209" s="9">
        <v>67.156899999999993</v>
      </c>
      <c r="N209" s="9">
        <v>19</v>
      </c>
      <c r="O209" s="9">
        <v>1157805</v>
      </c>
      <c r="P209" s="28" t="s">
        <v>1464</v>
      </c>
      <c r="Q209" s="9" t="s">
        <v>4523</v>
      </c>
      <c r="R209" s="9" t="s">
        <v>4524</v>
      </c>
      <c r="S209" s="9">
        <v>1147805</v>
      </c>
      <c r="T209" s="35">
        <v>44534</v>
      </c>
      <c r="U209" s="9">
        <v>868354</v>
      </c>
      <c r="V209" s="5" t="s">
        <v>11</v>
      </c>
      <c r="W209" s="10" t="s">
        <v>6999</v>
      </c>
    </row>
    <row r="210" spans="1:178" s="17" customFormat="1" ht="80.099999999999994" customHeight="1" x14ac:dyDescent="0.2">
      <c r="A210" s="28">
        <f t="shared" si="28"/>
        <v>205</v>
      </c>
      <c r="B210" s="9">
        <f t="shared" si="28"/>
        <v>6</v>
      </c>
      <c r="C210" s="9" t="s">
        <v>216</v>
      </c>
      <c r="D210" s="10" t="s">
        <v>4503</v>
      </c>
      <c r="E210" s="9" t="s">
        <v>4533</v>
      </c>
      <c r="F210" s="9" t="s">
        <v>6997</v>
      </c>
      <c r="G210" s="9" t="s">
        <v>4533</v>
      </c>
      <c r="H210" s="9" t="s">
        <v>7012</v>
      </c>
      <c r="I210" s="9" t="s">
        <v>7013</v>
      </c>
      <c r="J210" s="9" t="s">
        <v>4545</v>
      </c>
      <c r="K210" s="9" t="s">
        <v>6997</v>
      </c>
      <c r="L210" s="9">
        <v>28.5745</v>
      </c>
      <c r="M210" s="9">
        <v>67.180199999999999</v>
      </c>
      <c r="N210" s="9">
        <v>25</v>
      </c>
      <c r="O210" s="9">
        <v>1157805</v>
      </c>
      <c r="P210" s="28" t="s">
        <v>1464</v>
      </c>
      <c r="Q210" s="9" t="s">
        <v>4523</v>
      </c>
      <c r="R210" s="9" t="s">
        <v>4524</v>
      </c>
      <c r="S210" s="9">
        <v>1147805</v>
      </c>
      <c r="T210" s="35">
        <v>44534</v>
      </c>
      <c r="U210" s="9">
        <v>868354</v>
      </c>
      <c r="V210" s="5" t="s">
        <v>11</v>
      </c>
      <c r="W210" s="10" t="s">
        <v>6999</v>
      </c>
    </row>
    <row r="211" spans="1:178" s="17" customFormat="1" ht="80.099999999999994" customHeight="1" x14ac:dyDescent="0.2">
      <c r="A211" s="28">
        <f t="shared" si="28"/>
        <v>206</v>
      </c>
      <c r="B211" s="9">
        <f t="shared" si="28"/>
        <v>7</v>
      </c>
      <c r="C211" s="9" t="s">
        <v>216</v>
      </c>
      <c r="D211" s="10" t="s">
        <v>4503</v>
      </c>
      <c r="E211" s="9" t="s">
        <v>4533</v>
      </c>
      <c r="F211" s="9" t="s">
        <v>6997</v>
      </c>
      <c r="G211" s="9" t="s">
        <v>4533</v>
      </c>
      <c r="H211" s="9" t="s">
        <v>993</v>
      </c>
      <c r="I211" s="9" t="s">
        <v>4664</v>
      </c>
      <c r="J211" s="9" t="s">
        <v>7015</v>
      </c>
      <c r="K211" s="9" t="s">
        <v>6997</v>
      </c>
      <c r="L211" s="9">
        <v>28.7775</v>
      </c>
      <c r="M211" s="9">
        <v>67.107200000000006</v>
      </c>
      <c r="N211" s="9">
        <v>22</v>
      </c>
      <c r="O211" s="9">
        <v>1157805</v>
      </c>
      <c r="P211" s="28" t="s">
        <v>1464</v>
      </c>
      <c r="Q211" s="9" t="s">
        <v>4523</v>
      </c>
      <c r="R211" s="9" t="s">
        <v>4524</v>
      </c>
      <c r="S211" s="9">
        <v>1157805</v>
      </c>
      <c r="T211" s="35">
        <v>44534</v>
      </c>
      <c r="U211" s="9">
        <v>868354</v>
      </c>
      <c r="V211" s="5" t="s">
        <v>11</v>
      </c>
      <c r="W211" s="10" t="s">
        <v>6999</v>
      </c>
    </row>
    <row r="212" spans="1:178" s="17" customFormat="1" ht="80.099999999999994" customHeight="1" x14ac:dyDescent="0.2">
      <c r="A212" s="28">
        <f t="shared" si="28"/>
        <v>207</v>
      </c>
      <c r="B212" s="9">
        <f t="shared" si="28"/>
        <v>8</v>
      </c>
      <c r="C212" s="9" t="s">
        <v>216</v>
      </c>
      <c r="D212" s="10" t="s">
        <v>4503</v>
      </c>
      <c r="E212" s="9" t="s">
        <v>4533</v>
      </c>
      <c r="F212" s="9" t="s">
        <v>6997</v>
      </c>
      <c r="G212" s="9" t="s">
        <v>4533</v>
      </c>
      <c r="H212" s="9" t="s">
        <v>4589</v>
      </c>
      <c r="I212" s="9" t="s">
        <v>4590</v>
      </c>
      <c r="J212" s="9" t="s">
        <v>7017</v>
      </c>
      <c r="K212" s="9" t="s">
        <v>6997</v>
      </c>
      <c r="L212" s="9">
        <v>28.5608</v>
      </c>
      <c r="M212" s="9">
        <v>67.073800000000006</v>
      </c>
      <c r="N212" s="9">
        <v>20</v>
      </c>
      <c r="O212" s="9">
        <v>1157805</v>
      </c>
      <c r="P212" s="28" t="s">
        <v>1464</v>
      </c>
      <c r="Q212" s="9" t="s">
        <v>4523</v>
      </c>
      <c r="R212" s="9" t="s">
        <v>4524</v>
      </c>
      <c r="S212" s="9">
        <v>1157805</v>
      </c>
      <c r="T212" s="35">
        <v>44534</v>
      </c>
      <c r="U212" s="9">
        <v>868354</v>
      </c>
      <c r="V212" s="5" t="s">
        <v>11</v>
      </c>
      <c r="W212" s="10" t="s">
        <v>6999</v>
      </c>
    </row>
    <row r="213" spans="1:178" s="17" customFormat="1" ht="80.099999999999994" customHeight="1" x14ac:dyDescent="0.2">
      <c r="A213" s="28">
        <f t="shared" si="28"/>
        <v>208</v>
      </c>
      <c r="B213" s="9">
        <f t="shared" si="28"/>
        <v>9</v>
      </c>
      <c r="C213" s="9" t="s">
        <v>216</v>
      </c>
      <c r="D213" s="10" t="s">
        <v>4503</v>
      </c>
      <c r="E213" s="9" t="s">
        <v>4503</v>
      </c>
      <c r="F213" s="9" t="s">
        <v>7019</v>
      </c>
      <c r="G213" s="9" t="s">
        <v>4503</v>
      </c>
      <c r="H213" s="9" t="s">
        <v>745</v>
      </c>
      <c r="I213" s="9" t="s">
        <v>7020</v>
      </c>
      <c r="J213" s="9" t="s">
        <v>7021</v>
      </c>
      <c r="K213" s="9" t="s">
        <v>7019</v>
      </c>
      <c r="L213" s="9">
        <v>29.6355</v>
      </c>
      <c r="M213" s="9">
        <v>66.946899999999999</v>
      </c>
      <c r="N213" s="9">
        <v>19</v>
      </c>
      <c r="O213" s="9">
        <v>1157805</v>
      </c>
      <c r="P213" s="28" t="s">
        <v>1464</v>
      </c>
      <c r="Q213" s="9" t="s">
        <v>4523</v>
      </c>
      <c r="R213" s="9" t="s">
        <v>4524</v>
      </c>
      <c r="S213" s="9">
        <v>1157805</v>
      </c>
      <c r="T213" s="35">
        <v>44534</v>
      </c>
      <c r="U213" s="9">
        <v>868354</v>
      </c>
      <c r="V213" s="5" t="s">
        <v>11</v>
      </c>
      <c r="W213" s="10" t="s">
        <v>6999</v>
      </c>
    </row>
    <row r="214" spans="1:178" s="17" customFormat="1" ht="80.099999999999994" customHeight="1" x14ac:dyDescent="0.2">
      <c r="A214" s="28">
        <f>A213+1</f>
        <v>209</v>
      </c>
      <c r="B214" s="9">
        <v>10</v>
      </c>
      <c r="C214" s="9" t="s">
        <v>216</v>
      </c>
      <c r="D214" s="10" t="s">
        <v>4503</v>
      </c>
      <c r="E214" s="28" t="s">
        <v>4504</v>
      </c>
      <c r="F214" s="9" t="s">
        <v>4535</v>
      </c>
      <c r="G214" s="9" t="s">
        <v>4535</v>
      </c>
      <c r="H214" s="9" t="s">
        <v>7023</v>
      </c>
      <c r="I214" s="9" t="s">
        <v>7024</v>
      </c>
      <c r="J214" s="9" t="s">
        <v>7025</v>
      </c>
      <c r="K214" s="9" t="s">
        <v>4535</v>
      </c>
      <c r="L214" s="9">
        <v>29.7452778</v>
      </c>
      <c r="M214" s="9">
        <v>67.661659999999998</v>
      </c>
      <c r="N214" s="9">
        <v>20</v>
      </c>
      <c r="O214" s="9">
        <v>1157805</v>
      </c>
      <c r="P214" s="28" t="s">
        <v>1464</v>
      </c>
      <c r="Q214" s="9" t="s">
        <v>4523</v>
      </c>
      <c r="R214" s="9" t="s">
        <v>4524</v>
      </c>
      <c r="S214" s="9">
        <v>1157805</v>
      </c>
      <c r="T214" s="35">
        <v>44534</v>
      </c>
      <c r="U214" s="9">
        <v>868354</v>
      </c>
      <c r="V214" s="10" t="s">
        <v>107</v>
      </c>
      <c r="W214" s="10" t="s">
        <v>6991</v>
      </c>
    </row>
    <row r="215" spans="1:178" s="17" customFormat="1" ht="80.099999999999994" customHeight="1" x14ac:dyDescent="0.2">
      <c r="A215" s="28">
        <f>A214+1</f>
        <v>210</v>
      </c>
      <c r="B215" s="9">
        <f>B214+1</f>
        <v>11</v>
      </c>
      <c r="C215" s="9" t="s">
        <v>216</v>
      </c>
      <c r="D215" s="10" t="s">
        <v>4503</v>
      </c>
      <c r="E215" s="28" t="s">
        <v>4504</v>
      </c>
      <c r="F215" s="9" t="s">
        <v>4535</v>
      </c>
      <c r="G215" s="9" t="s">
        <v>4535</v>
      </c>
      <c r="H215" s="9" t="s">
        <v>3125</v>
      </c>
      <c r="I215" s="9" t="s">
        <v>7027</v>
      </c>
      <c r="J215" s="9" t="s">
        <v>7028</v>
      </c>
      <c r="K215" s="9" t="s">
        <v>4535</v>
      </c>
      <c r="L215" s="9">
        <v>28.819454</v>
      </c>
      <c r="M215" s="9">
        <v>66.361886999999996</v>
      </c>
      <c r="N215" s="9">
        <v>21</v>
      </c>
      <c r="O215" s="9">
        <v>1157805</v>
      </c>
      <c r="P215" s="28" t="s">
        <v>1464</v>
      </c>
      <c r="Q215" s="9" t="s">
        <v>4523</v>
      </c>
      <c r="R215" s="9" t="s">
        <v>4524</v>
      </c>
      <c r="S215" s="9">
        <v>1147805</v>
      </c>
      <c r="T215" s="35">
        <v>44534</v>
      </c>
      <c r="U215" s="9">
        <v>868354</v>
      </c>
      <c r="V215" s="10" t="s">
        <v>107</v>
      </c>
      <c r="W215" s="10" t="s">
        <v>6991</v>
      </c>
    </row>
    <row r="216" spans="1:178" s="8" customFormat="1" ht="80.099999999999994" customHeight="1" x14ac:dyDescent="0.25">
      <c r="A216" s="28">
        <f>A215+1</f>
        <v>211</v>
      </c>
      <c r="B216" s="9">
        <v>1</v>
      </c>
      <c r="C216" s="9" t="s">
        <v>103</v>
      </c>
      <c r="D216" s="10" t="s">
        <v>6523</v>
      </c>
      <c r="E216" s="9" t="s">
        <v>6523</v>
      </c>
      <c r="F216" s="9" t="s">
        <v>6561</v>
      </c>
      <c r="G216" s="9" t="s">
        <v>6523</v>
      </c>
      <c r="H216" s="9" t="s">
        <v>6562</v>
      </c>
      <c r="I216" s="9" t="s">
        <v>6563</v>
      </c>
      <c r="J216" s="9" t="s">
        <v>6564</v>
      </c>
      <c r="K216" s="9" t="s">
        <v>6561</v>
      </c>
      <c r="L216" s="9">
        <v>28.471699999999998</v>
      </c>
      <c r="M216" s="9">
        <v>66.282899999999998</v>
      </c>
      <c r="N216" s="9">
        <v>15</v>
      </c>
      <c r="O216" s="9">
        <v>1157805</v>
      </c>
      <c r="P216" s="28" t="s">
        <v>3717</v>
      </c>
      <c r="Q216" s="35">
        <v>44409</v>
      </c>
      <c r="R216" s="35" t="s">
        <v>6527</v>
      </c>
      <c r="S216" s="28">
        <v>1147806</v>
      </c>
      <c r="T216" s="12" t="s">
        <v>6565</v>
      </c>
      <c r="U216" s="9">
        <v>868354</v>
      </c>
      <c r="V216" s="105" t="s">
        <v>107</v>
      </c>
      <c r="W216" s="9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</row>
    <row r="217" spans="1:178" s="17" customFormat="1" ht="80.099999999999994" customHeight="1" x14ac:dyDescent="0.2">
      <c r="A217" s="28">
        <f>A216+1</f>
        <v>212</v>
      </c>
      <c r="B217" s="9">
        <v>1</v>
      </c>
      <c r="C217" s="9" t="s">
        <v>216</v>
      </c>
      <c r="D217" s="10" t="s">
        <v>6523</v>
      </c>
      <c r="E217" s="9" t="s">
        <v>6523</v>
      </c>
      <c r="F217" s="9" t="s">
        <v>6566</v>
      </c>
      <c r="G217" s="9" t="s">
        <v>6566</v>
      </c>
      <c r="H217" s="9" t="s">
        <v>6567</v>
      </c>
      <c r="I217" s="9" t="s">
        <v>6568</v>
      </c>
      <c r="J217" s="9" t="s">
        <v>6569</v>
      </c>
      <c r="K217" s="9" t="s">
        <v>6566</v>
      </c>
      <c r="L217" s="9">
        <v>28.6188</v>
      </c>
      <c r="M217" s="160">
        <v>66.168700000000001</v>
      </c>
      <c r="N217" s="9">
        <v>12</v>
      </c>
      <c r="O217" s="9">
        <v>1157805</v>
      </c>
      <c r="P217" s="28" t="s">
        <v>1464</v>
      </c>
      <c r="Q217" s="35" t="s">
        <v>6536</v>
      </c>
      <c r="R217" s="35" t="s">
        <v>1998</v>
      </c>
      <c r="S217" s="9">
        <v>1147805</v>
      </c>
      <c r="T217" s="35">
        <v>44896</v>
      </c>
      <c r="U217" s="9">
        <v>868354</v>
      </c>
      <c r="V217" s="105" t="s">
        <v>107</v>
      </c>
      <c r="W217" s="9"/>
    </row>
    <row r="218" spans="1:178" s="17" customFormat="1" ht="80.099999999999994" customHeight="1" x14ac:dyDescent="0.2">
      <c r="A218" s="28">
        <f t="shared" ref="A218:A222" si="29">A217+1</f>
        <v>213</v>
      </c>
      <c r="B218" s="9">
        <v>2</v>
      </c>
      <c r="C218" s="9" t="s">
        <v>216</v>
      </c>
      <c r="D218" s="10" t="s">
        <v>6523</v>
      </c>
      <c r="E218" s="9" t="s">
        <v>6523</v>
      </c>
      <c r="F218" s="9" t="s">
        <v>6570</v>
      </c>
      <c r="G218" s="9" t="s">
        <v>6570</v>
      </c>
      <c r="H218" s="9" t="s">
        <v>3195</v>
      </c>
      <c r="I218" s="9" t="s">
        <v>6571</v>
      </c>
      <c r="J218" s="9" t="s">
        <v>6572</v>
      </c>
      <c r="K218" s="9" t="s">
        <v>6570</v>
      </c>
      <c r="L218" s="9">
        <v>28.314699999999998</v>
      </c>
      <c r="M218" s="160">
        <v>66.112300000000005</v>
      </c>
      <c r="N218" s="9">
        <v>10</v>
      </c>
      <c r="O218" s="9">
        <v>1157805</v>
      </c>
      <c r="P218" s="28" t="s">
        <v>1464</v>
      </c>
      <c r="Q218" s="35" t="s">
        <v>6536</v>
      </c>
      <c r="R218" s="35" t="s">
        <v>1998</v>
      </c>
      <c r="S218" s="9">
        <v>1147805</v>
      </c>
      <c r="T218" s="35">
        <v>44896</v>
      </c>
      <c r="U218" s="9">
        <v>868354</v>
      </c>
      <c r="V218" s="105" t="s">
        <v>107</v>
      </c>
      <c r="W218" s="9"/>
    </row>
    <row r="219" spans="1:178" s="17" customFormat="1" ht="80.099999999999994" customHeight="1" x14ac:dyDescent="0.2">
      <c r="A219" s="28">
        <f t="shared" si="29"/>
        <v>214</v>
      </c>
      <c r="B219" s="9">
        <v>3</v>
      </c>
      <c r="C219" s="9" t="s">
        <v>216</v>
      </c>
      <c r="D219" s="10" t="s">
        <v>6523</v>
      </c>
      <c r="E219" s="9" t="s">
        <v>6529</v>
      </c>
      <c r="F219" s="9" t="s">
        <v>6573</v>
      </c>
      <c r="G219" s="9" t="s">
        <v>6573</v>
      </c>
      <c r="H219" s="9" t="s">
        <v>236</v>
      </c>
      <c r="I219" s="9" t="s">
        <v>6574</v>
      </c>
      <c r="J219" s="9" t="s">
        <v>6575</v>
      </c>
      <c r="K219" s="9" t="s">
        <v>6573</v>
      </c>
      <c r="L219" s="160">
        <v>28.3203</v>
      </c>
      <c r="M219" s="160">
        <v>66.062700000000007</v>
      </c>
      <c r="N219" s="9">
        <v>11</v>
      </c>
      <c r="O219" s="9">
        <v>1157805</v>
      </c>
      <c r="P219" s="28" t="s">
        <v>1464</v>
      </c>
      <c r="Q219" s="35" t="s">
        <v>6536</v>
      </c>
      <c r="R219" s="35" t="s">
        <v>1998</v>
      </c>
      <c r="S219" s="9">
        <v>1147805</v>
      </c>
      <c r="T219" s="9" t="s">
        <v>6542</v>
      </c>
      <c r="U219" s="9">
        <v>868354</v>
      </c>
      <c r="V219" s="105" t="s">
        <v>107</v>
      </c>
      <c r="W219" s="9"/>
    </row>
    <row r="220" spans="1:178" s="17" customFormat="1" ht="80.099999999999994" customHeight="1" x14ac:dyDescent="0.2">
      <c r="A220" s="28">
        <f t="shared" si="29"/>
        <v>215</v>
      </c>
      <c r="B220" s="9">
        <v>4</v>
      </c>
      <c r="C220" s="9" t="s">
        <v>216</v>
      </c>
      <c r="D220" s="10" t="s">
        <v>6523</v>
      </c>
      <c r="E220" s="9" t="s">
        <v>6523</v>
      </c>
      <c r="F220" s="9" t="s">
        <v>6576</v>
      </c>
      <c r="G220" s="9" t="s">
        <v>6576</v>
      </c>
      <c r="H220" s="9" t="s">
        <v>1898</v>
      </c>
      <c r="I220" s="9" t="s">
        <v>6577</v>
      </c>
      <c r="J220" s="9" t="s">
        <v>6578</v>
      </c>
      <c r="K220" s="9" t="s">
        <v>6576</v>
      </c>
      <c r="L220" s="160">
        <v>28.362300000000001</v>
      </c>
      <c r="M220" s="160">
        <v>66.208799999999997</v>
      </c>
      <c r="N220" s="9">
        <v>9</v>
      </c>
      <c r="O220" s="9">
        <v>1157805</v>
      </c>
      <c r="P220" s="28" t="s">
        <v>1464</v>
      </c>
      <c r="Q220" s="35" t="s">
        <v>6536</v>
      </c>
      <c r="R220" s="35" t="s">
        <v>1998</v>
      </c>
      <c r="S220" s="9">
        <v>1147805</v>
      </c>
      <c r="T220" s="9" t="s">
        <v>6579</v>
      </c>
      <c r="U220" s="9">
        <v>868354</v>
      </c>
      <c r="V220" s="105" t="s">
        <v>107</v>
      </c>
      <c r="W220" s="9"/>
    </row>
    <row r="221" spans="1:178" s="17" customFormat="1" ht="80.099999999999994" customHeight="1" x14ac:dyDescent="0.2">
      <c r="A221" s="28">
        <f t="shared" si="29"/>
        <v>216</v>
      </c>
      <c r="B221" s="9">
        <v>5</v>
      </c>
      <c r="C221" s="9" t="s">
        <v>216</v>
      </c>
      <c r="D221" s="10" t="s">
        <v>6523</v>
      </c>
      <c r="E221" s="9" t="s">
        <v>6523</v>
      </c>
      <c r="F221" s="9" t="s">
        <v>6580</v>
      </c>
      <c r="G221" s="9" t="s">
        <v>6580</v>
      </c>
      <c r="H221" s="9" t="s">
        <v>6581</v>
      </c>
      <c r="I221" s="9" t="s">
        <v>6582</v>
      </c>
      <c r="J221" s="9" t="s">
        <v>6583</v>
      </c>
      <c r="K221" s="9" t="s">
        <v>6580</v>
      </c>
      <c r="L221" s="160">
        <v>28.473299999999998</v>
      </c>
      <c r="M221" s="160">
        <v>66.051299999999998</v>
      </c>
      <c r="N221" s="9">
        <v>12</v>
      </c>
      <c r="O221" s="9">
        <v>1157805</v>
      </c>
      <c r="P221" s="28" t="s">
        <v>1464</v>
      </c>
      <c r="Q221" s="35" t="s">
        <v>6536</v>
      </c>
      <c r="R221" s="35" t="s">
        <v>1998</v>
      </c>
      <c r="S221" s="9">
        <v>1147805</v>
      </c>
      <c r="T221" s="9" t="s">
        <v>6579</v>
      </c>
      <c r="U221" s="9">
        <v>868354</v>
      </c>
      <c r="V221" s="105" t="s">
        <v>107</v>
      </c>
      <c r="W221" s="9"/>
    </row>
    <row r="222" spans="1:178" s="17" customFormat="1" ht="80.099999999999994" customHeight="1" x14ac:dyDescent="0.2">
      <c r="A222" s="28">
        <f t="shared" si="29"/>
        <v>217</v>
      </c>
      <c r="B222" s="9">
        <v>6</v>
      </c>
      <c r="C222" s="9" t="s">
        <v>216</v>
      </c>
      <c r="D222" s="10" t="s">
        <v>6523</v>
      </c>
      <c r="E222" s="9" t="s">
        <v>6523</v>
      </c>
      <c r="F222" s="9" t="s">
        <v>6524</v>
      </c>
      <c r="G222" s="9" t="s">
        <v>6524</v>
      </c>
      <c r="H222" s="9" t="s">
        <v>1505</v>
      </c>
      <c r="I222" s="9" t="s">
        <v>6584</v>
      </c>
      <c r="J222" s="9" t="s">
        <v>6585</v>
      </c>
      <c r="K222" s="9" t="s">
        <v>6524</v>
      </c>
      <c r="L222" s="160">
        <v>28.5808</v>
      </c>
      <c r="M222" s="160">
        <v>66.130799999999994</v>
      </c>
      <c r="N222" s="9">
        <v>8</v>
      </c>
      <c r="O222" s="9">
        <v>1157805</v>
      </c>
      <c r="P222" s="28" t="s">
        <v>1464</v>
      </c>
      <c r="Q222" s="35" t="s">
        <v>6536</v>
      </c>
      <c r="R222" s="35" t="s">
        <v>1998</v>
      </c>
      <c r="S222" s="9">
        <v>1147805</v>
      </c>
      <c r="T222" s="9" t="s">
        <v>6579</v>
      </c>
      <c r="U222" s="9">
        <v>868354</v>
      </c>
      <c r="V222" s="105" t="s">
        <v>107</v>
      </c>
      <c r="W222" s="9"/>
    </row>
    <row r="223" spans="1:178" ht="80.099999999999994" customHeight="1" x14ac:dyDescent="0.25">
      <c r="A223" s="86">
        <f>A222+1</f>
        <v>218</v>
      </c>
      <c r="B223" s="95">
        <v>1</v>
      </c>
      <c r="C223" s="9" t="s">
        <v>103</v>
      </c>
      <c r="D223" s="5" t="s">
        <v>1706</v>
      </c>
      <c r="E223" s="6" t="s">
        <v>1706</v>
      </c>
      <c r="F223" s="6" t="s">
        <v>1707</v>
      </c>
      <c r="G223" s="6" t="s">
        <v>608</v>
      </c>
      <c r="H223" s="9" t="s">
        <v>1709</v>
      </c>
      <c r="I223" s="9" t="s">
        <v>1710</v>
      </c>
      <c r="J223" s="9">
        <v>3369938952</v>
      </c>
      <c r="K223" s="6" t="s">
        <v>1707</v>
      </c>
      <c r="L223" s="9">
        <v>28.153791999999999</v>
      </c>
      <c r="M223" s="9">
        <v>66.545569999999998</v>
      </c>
      <c r="N223" s="9">
        <v>15</v>
      </c>
      <c r="O223" s="98">
        <v>1157806</v>
      </c>
      <c r="P223" s="11">
        <v>43969</v>
      </c>
      <c r="Q223" s="34">
        <v>44048</v>
      </c>
      <c r="R223" s="11">
        <v>43957</v>
      </c>
      <c r="S223" s="85">
        <f>O223</f>
        <v>1157806</v>
      </c>
      <c r="T223" s="34">
        <v>44048</v>
      </c>
      <c r="U223" s="89">
        <f t="shared" ref="U223:U228" si="30">S223*0.75</f>
        <v>868354.5</v>
      </c>
      <c r="V223" s="13" t="s">
        <v>107</v>
      </c>
      <c r="W223" s="9" t="s">
        <v>1715</v>
      </c>
    </row>
    <row r="224" spans="1:178" ht="80.099999999999994" customHeight="1" x14ac:dyDescent="0.25">
      <c r="A224" s="86">
        <f>A223+1</f>
        <v>219</v>
      </c>
      <c r="B224" s="95">
        <f>B223+1</f>
        <v>2</v>
      </c>
      <c r="C224" s="9" t="s">
        <v>103</v>
      </c>
      <c r="D224" s="5" t="s">
        <v>1706</v>
      </c>
      <c r="E224" s="6" t="s">
        <v>1706</v>
      </c>
      <c r="F224" s="6" t="s">
        <v>1707</v>
      </c>
      <c r="G224" s="6" t="s">
        <v>608</v>
      </c>
      <c r="H224" s="9" t="s">
        <v>1719</v>
      </c>
      <c r="I224" s="9" t="s">
        <v>1720</v>
      </c>
      <c r="J224" s="9">
        <v>3352410908</v>
      </c>
      <c r="K224" s="6" t="s">
        <v>1707</v>
      </c>
      <c r="L224" s="9">
        <v>28.153497999999999</v>
      </c>
      <c r="M224" s="9">
        <v>66.546144999999996</v>
      </c>
      <c r="N224" s="9">
        <v>15</v>
      </c>
      <c r="O224" s="98">
        <v>1157806</v>
      </c>
      <c r="P224" s="11">
        <v>43969</v>
      </c>
      <c r="Q224" s="34">
        <v>44048</v>
      </c>
      <c r="R224" s="11">
        <v>43957</v>
      </c>
      <c r="S224" s="85">
        <f t="shared" ref="S224:S228" si="31">O224</f>
        <v>1157806</v>
      </c>
      <c r="T224" s="34">
        <v>44048</v>
      </c>
      <c r="U224" s="89">
        <f t="shared" si="30"/>
        <v>868354.5</v>
      </c>
      <c r="V224" s="13" t="s">
        <v>107</v>
      </c>
      <c r="W224" s="9" t="s">
        <v>1715</v>
      </c>
    </row>
    <row r="225" spans="1:23" ht="80.099999999999994" customHeight="1" x14ac:dyDescent="0.25">
      <c r="A225" s="86">
        <f t="shared" ref="A225:B227" si="32">A224+1</f>
        <v>220</v>
      </c>
      <c r="B225" s="95">
        <f t="shared" si="32"/>
        <v>3</v>
      </c>
      <c r="C225" s="9" t="s">
        <v>103</v>
      </c>
      <c r="D225" s="5" t="s">
        <v>1706</v>
      </c>
      <c r="E225" s="6" t="s">
        <v>1706</v>
      </c>
      <c r="F225" s="6" t="s">
        <v>1707</v>
      </c>
      <c r="G225" s="6" t="s">
        <v>608</v>
      </c>
      <c r="H225" s="9" t="s">
        <v>43</v>
      </c>
      <c r="I225" s="9" t="s">
        <v>1723</v>
      </c>
      <c r="J225" s="9">
        <v>3352410908</v>
      </c>
      <c r="K225" s="6" t="s">
        <v>1707</v>
      </c>
      <c r="L225" s="9">
        <v>28.153849999999998</v>
      </c>
      <c r="M225" s="9">
        <v>66545660</v>
      </c>
      <c r="N225" s="9">
        <v>10</v>
      </c>
      <c r="O225" s="98">
        <v>1157806</v>
      </c>
      <c r="P225" s="11">
        <v>43969</v>
      </c>
      <c r="Q225" s="34">
        <v>44048</v>
      </c>
      <c r="R225" s="11">
        <v>43957</v>
      </c>
      <c r="S225" s="85">
        <f t="shared" si="31"/>
        <v>1157806</v>
      </c>
      <c r="T225" s="34">
        <v>44048</v>
      </c>
      <c r="U225" s="89">
        <f t="shared" si="30"/>
        <v>868354.5</v>
      </c>
      <c r="V225" s="13" t="s">
        <v>107</v>
      </c>
      <c r="W225" s="9" t="s">
        <v>1715</v>
      </c>
    </row>
    <row r="226" spans="1:23" ht="80.099999999999994" customHeight="1" x14ac:dyDescent="0.25">
      <c r="A226" s="86">
        <f t="shared" si="32"/>
        <v>221</v>
      </c>
      <c r="B226" s="95">
        <f t="shared" si="32"/>
        <v>4</v>
      </c>
      <c r="C226" s="9" t="s">
        <v>103</v>
      </c>
      <c r="D226" s="5" t="s">
        <v>1706</v>
      </c>
      <c r="E226" s="6" t="s">
        <v>1706</v>
      </c>
      <c r="F226" s="6" t="s">
        <v>1707</v>
      </c>
      <c r="G226" s="6" t="s">
        <v>608</v>
      </c>
      <c r="H226" s="9" t="s">
        <v>1726</v>
      </c>
      <c r="I226" s="9" t="s">
        <v>1727</v>
      </c>
      <c r="J226" s="9">
        <v>3368686837</v>
      </c>
      <c r="K226" s="6" t="s">
        <v>1707</v>
      </c>
      <c r="L226" s="9">
        <v>28.153729999999999</v>
      </c>
      <c r="M226" s="9">
        <v>66.545519999999996</v>
      </c>
      <c r="N226" s="9">
        <v>20</v>
      </c>
      <c r="O226" s="98">
        <v>1157806</v>
      </c>
      <c r="P226" s="11">
        <v>43969</v>
      </c>
      <c r="Q226" s="34">
        <v>44048</v>
      </c>
      <c r="R226" s="11">
        <v>43957</v>
      </c>
      <c r="S226" s="85">
        <f t="shared" si="31"/>
        <v>1157806</v>
      </c>
      <c r="T226" s="34">
        <v>44048</v>
      </c>
      <c r="U226" s="89">
        <f t="shared" si="30"/>
        <v>868354.5</v>
      </c>
      <c r="V226" s="13" t="s">
        <v>107</v>
      </c>
      <c r="W226" s="9" t="s">
        <v>1715</v>
      </c>
    </row>
    <row r="227" spans="1:23" ht="80.099999999999994" customHeight="1" x14ac:dyDescent="0.25">
      <c r="A227" s="86">
        <f t="shared" si="32"/>
        <v>222</v>
      </c>
      <c r="B227" s="95">
        <f t="shared" si="32"/>
        <v>5</v>
      </c>
      <c r="C227" s="9" t="s">
        <v>103</v>
      </c>
      <c r="D227" s="5" t="s">
        <v>1706</v>
      </c>
      <c r="E227" s="6" t="s">
        <v>1706</v>
      </c>
      <c r="F227" s="6" t="s">
        <v>1707</v>
      </c>
      <c r="G227" s="6" t="s">
        <v>608</v>
      </c>
      <c r="H227" s="9" t="s">
        <v>1729</v>
      </c>
      <c r="I227" s="9" t="s">
        <v>1730</v>
      </c>
      <c r="J227" s="9" t="s">
        <v>1731</v>
      </c>
      <c r="K227" s="6" t="s">
        <v>1707</v>
      </c>
      <c r="L227" s="9">
        <v>28142465</v>
      </c>
      <c r="M227" s="9">
        <v>66.560502</v>
      </c>
      <c r="N227" s="9">
        <v>15</v>
      </c>
      <c r="O227" s="98">
        <v>1157806</v>
      </c>
      <c r="P227" s="11">
        <v>43969</v>
      </c>
      <c r="Q227" s="34">
        <v>44048</v>
      </c>
      <c r="R227" s="11">
        <v>43957</v>
      </c>
      <c r="S227" s="85">
        <f t="shared" si="31"/>
        <v>1157806</v>
      </c>
      <c r="T227" s="34">
        <v>44048</v>
      </c>
      <c r="U227" s="89">
        <f t="shared" si="30"/>
        <v>868354.5</v>
      </c>
      <c r="V227" s="13" t="s">
        <v>107</v>
      </c>
      <c r="W227" s="9" t="s">
        <v>1715</v>
      </c>
    </row>
    <row r="228" spans="1:23" ht="80.099999999999994" customHeight="1" x14ac:dyDescent="0.25">
      <c r="A228" s="28">
        <f>A227+1</f>
        <v>223</v>
      </c>
      <c r="B228" s="95">
        <f t="shared" ref="B228" si="33">B227+1</f>
        <v>6</v>
      </c>
      <c r="C228" s="9" t="s">
        <v>103</v>
      </c>
      <c r="D228" s="10" t="s">
        <v>1706</v>
      </c>
      <c r="E228" s="28" t="s">
        <v>1732</v>
      </c>
      <c r="F228" s="28" t="s">
        <v>1733</v>
      </c>
      <c r="G228" s="28" t="s">
        <v>1734</v>
      </c>
      <c r="H228" s="28" t="s">
        <v>1735</v>
      </c>
      <c r="I228" s="28" t="s">
        <v>1736</v>
      </c>
      <c r="J228" s="28" t="s">
        <v>1737</v>
      </c>
      <c r="K228" s="28" t="s">
        <v>1732</v>
      </c>
      <c r="L228" s="28" t="s">
        <v>7969</v>
      </c>
      <c r="M228" s="28" t="s">
        <v>7971</v>
      </c>
      <c r="N228" s="28">
        <v>5</v>
      </c>
      <c r="O228" s="98">
        <v>1157806</v>
      </c>
      <c r="P228" s="34">
        <v>44280</v>
      </c>
      <c r="Q228" s="34" t="s">
        <v>1778</v>
      </c>
      <c r="R228" s="34" t="s">
        <v>1779</v>
      </c>
      <c r="S228" s="85">
        <f t="shared" si="31"/>
        <v>1157806</v>
      </c>
      <c r="T228" s="34" t="s">
        <v>1738</v>
      </c>
      <c r="U228" s="89">
        <f t="shared" si="30"/>
        <v>868354.5</v>
      </c>
      <c r="V228" s="13" t="s">
        <v>107</v>
      </c>
      <c r="W228" s="9" t="s">
        <v>1715</v>
      </c>
    </row>
    <row r="229" spans="1:23" ht="80.099999999999994" customHeight="1" x14ac:dyDescent="0.25">
      <c r="A229" s="28">
        <f>A228+1</f>
        <v>224</v>
      </c>
      <c r="B229" s="95">
        <f t="shared" ref="B229" si="34">B228+1</f>
        <v>7</v>
      </c>
      <c r="C229" s="9" t="s">
        <v>103</v>
      </c>
      <c r="D229" s="10" t="s">
        <v>1706</v>
      </c>
      <c r="E229" s="28" t="s">
        <v>1739</v>
      </c>
      <c r="F229" s="28" t="s">
        <v>1740</v>
      </c>
      <c r="G229" s="28" t="s">
        <v>1740</v>
      </c>
      <c r="H229" s="28" t="s">
        <v>1643</v>
      </c>
      <c r="I229" s="28" t="s">
        <v>1741</v>
      </c>
      <c r="J229" s="28" t="s">
        <v>1742</v>
      </c>
      <c r="K229" s="28" t="s">
        <v>1739</v>
      </c>
      <c r="L229" s="28" t="s">
        <v>7970</v>
      </c>
      <c r="M229" s="28" t="s">
        <v>7972</v>
      </c>
      <c r="N229" s="28">
        <v>4</v>
      </c>
      <c r="O229" s="98">
        <v>1157806</v>
      </c>
      <c r="P229" s="34">
        <v>44280</v>
      </c>
      <c r="Q229" s="34" t="s">
        <v>1778</v>
      </c>
      <c r="R229" s="34">
        <v>44231</v>
      </c>
      <c r="S229" s="85">
        <f>O229</f>
        <v>1157806</v>
      </c>
      <c r="T229" s="34" t="s">
        <v>1743</v>
      </c>
      <c r="U229" s="89">
        <f>S229*0.75</f>
        <v>868354.5</v>
      </c>
      <c r="V229" s="13" t="s">
        <v>107</v>
      </c>
      <c r="W229" s="9" t="s">
        <v>1715</v>
      </c>
    </row>
    <row r="230" spans="1:23" s="82" customFormat="1" ht="80.099999999999994" customHeight="1" x14ac:dyDescent="0.2">
      <c r="A230" s="28">
        <f>A229+1</f>
        <v>225</v>
      </c>
      <c r="B230" s="28">
        <v>1</v>
      </c>
      <c r="C230" s="28" t="s">
        <v>3878</v>
      </c>
      <c r="D230" s="10" t="s">
        <v>1706</v>
      </c>
      <c r="E230" s="28" t="s">
        <v>1706</v>
      </c>
      <c r="F230" s="28" t="s">
        <v>7867</v>
      </c>
      <c r="G230" s="28" t="s">
        <v>7867</v>
      </c>
      <c r="H230" s="28" t="s">
        <v>7868</v>
      </c>
      <c r="I230" s="28" t="s">
        <v>7869</v>
      </c>
      <c r="J230" s="28" t="s">
        <v>7870</v>
      </c>
      <c r="K230" s="28" t="s">
        <v>7867</v>
      </c>
      <c r="L230" s="28">
        <v>27.730049999999999</v>
      </c>
      <c r="M230" s="28">
        <v>66.948729999999998</v>
      </c>
      <c r="N230" s="28">
        <v>12</v>
      </c>
      <c r="O230" s="28">
        <v>818900</v>
      </c>
      <c r="P230" s="28" t="s">
        <v>7780</v>
      </c>
      <c r="Q230" s="28" t="s">
        <v>1469</v>
      </c>
      <c r="R230" s="143">
        <v>44563</v>
      </c>
      <c r="S230" s="41">
        <v>1157805.8</v>
      </c>
      <c r="T230" s="28" t="s">
        <v>1286</v>
      </c>
      <c r="U230" s="28">
        <v>614175</v>
      </c>
      <c r="V230" s="10" t="s">
        <v>107</v>
      </c>
      <c r="W230" s="10" t="s">
        <v>1471</v>
      </c>
    </row>
    <row r="231" spans="1:23" s="82" customFormat="1" ht="80.099999999999994" customHeight="1" x14ac:dyDescent="0.2">
      <c r="A231" s="28">
        <f>A230+1</f>
        <v>226</v>
      </c>
      <c r="B231" s="28">
        <v>2</v>
      </c>
      <c r="C231" s="28" t="s">
        <v>3878</v>
      </c>
      <c r="D231" s="10" t="s">
        <v>1706</v>
      </c>
      <c r="E231" s="28" t="s">
        <v>1706</v>
      </c>
      <c r="F231" s="28" t="s">
        <v>7871</v>
      </c>
      <c r="G231" s="28" t="s">
        <v>7871</v>
      </c>
      <c r="H231" s="28" t="s">
        <v>5691</v>
      </c>
      <c r="I231" s="28" t="s">
        <v>7872</v>
      </c>
      <c r="J231" s="28" t="s">
        <v>7873</v>
      </c>
      <c r="K231" s="28" t="s">
        <v>7871</v>
      </c>
      <c r="L231" s="28">
        <v>27.728079999999999</v>
      </c>
      <c r="M231" s="28">
        <v>66.952389999999994</v>
      </c>
      <c r="N231" s="28">
        <v>15</v>
      </c>
      <c r="O231" s="28">
        <v>818900</v>
      </c>
      <c r="P231" s="28" t="s">
        <v>7780</v>
      </c>
      <c r="Q231" s="28" t="s">
        <v>1469</v>
      </c>
      <c r="R231" s="143">
        <v>44563</v>
      </c>
      <c r="S231" s="41">
        <v>1157805.8</v>
      </c>
      <c r="T231" s="28" t="s">
        <v>1286</v>
      </c>
      <c r="U231" s="28">
        <v>614175</v>
      </c>
      <c r="V231" s="10" t="s">
        <v>107</v>
      </c>
      <c r="W231" s="10" t="s">
        <v>1471</v>
      </c>
    </row>
    <row r="232" spans="1:23" s="82" customFormat="1" ht="80.099999999999994" customHeight="1" x14ac:dyDescent="0.2">
      <c r="A232" s="28">
        <f>A231+1</f>
        <v>227</v>
      </c>
      <c r="B232" s="28">
        <v>3</v>
      </c>
      <c r="C232" s="28" t="s">
        <v>3878</v>
      </c>
      <c r="D232" s="10" t="s">
        <v>1706</v>
      </c>
      <c r="E232" s="28" t="s">
        <v>1706</v>
      </c>
      <c r="F232" s="28" t="s">
        <v>7874</v>
      </c>
      <c r="G232" s="28" t="s">
        <v>7875</v>
      </c>
      <c r="H232" s="28" t="s">
        <v>7876</v>
      </c>
      <c r="I232" s="28" t="s">
        <v>7877</v>
      </c>
      <c r="J232" s="28" t="s">
        <v>7878</v>
      </c>
      <c r="K232" s="28" t="s">
        <v>7874</v>
      </c>
      <c r="L232" s="28">
        <v>27.72945</v>
      </c>
      <c r="M232" s="28">
        <v>66.956559999999996</v>
      </c>
      <c r="N232" s="28">
        <v>11</v>
      </c>
      <c r="O232" s="28">
        <v>818900</v>
      </c>
      <c r="P232" s="28" t="s">
        <v>7780</v>
      </c>
      <c r="Q232" s="28" t="s">
        <v>1469</v>
      </c>
      <c r="R232" s="143">
        <v>44563</v>
      </c>
      <c r="S232" s="41">
        <v>1157805.8</v>
      </c>
      <c r="T232" s="28" t="s">
        <v>1286</v>
      </c>
      <c r="U232" s="28">
        <v>614175</v>
      </c>
      <c r="V232" s="10" t="s">
        <v>107</v>
      </c>
      <c r="W232" s="10" t="s">
        <v>1471</v>
      </c>
    </row>
    <row r="233" spans="1:23" s="82" customFormat="1" ht="80.099999999999994" customHeight="1" x14ac:dyDescent="0.2">
      <c r="A233" s="28">
        <f t="shared" ref="A233:A237" si="35">A232+1</f>
        <v>228</v>
      </c>
      <c r="B233" s="28">
        <v>4</v>
      </c>
      <c r="C233" s="28" t="s">
        <v>3878</v>
      </c>
      <c r="D233" s="10" t="s">
        <v>1706</v>
      </c>
      <c r="E233" s="28" t="s">
        <v>1706</v>
      </c>
      <c r="F233" s="28" t="s">
        <v>7867</v>
      </c>
      <c r="G233" s="28" t="s">
        <v>7867</v>
      </c>
      <c r="H233" s="28" t="s">
        <v>192</v>
      </c>
      <c r="I233" s="28" t="s">
        <v>7795</v>
      </c>
      <c r="J233" s="28" t="s">
        <v>7787</v>
      </c>
      <c r="K233" s="28" t="s">
        <v>7867</v>
      </c>
      <c r="L233" s="28">
        <v>27.73659</v>
      </c>
      <c r="M233" s="28">
        <v>66.944100000000006</v>
      </c>
      <c r="N233" s="28">
        <v>16</v>
      </c>
      <c r="O233" s="28">
        <v>818900</v>
      </c>
      <c r="P233" s="28" t="s">
        <v>7780</v>
      </c>
      <c r="Q233" s="28" t="s">
        <v>1469</v>
      </c>
      <c r="R233" s="143">
        <v>44563</v>
      </c>
      <c r="S233" s="41">
        <v>1157805.8</v>
      </c>
      <c r="T233" s="28" t="s">
        <v>1286</v>
      </c>
      <c r="U233" s="28">
        <v>614175</v>
      </c>
      <c r="V233" s="10" t="s">
        <v>107</v>
      </c>
      <c r="W233" s="10" t="s">
        <v>1471</v>
      </c>
    </row>
    <row r="234" spans="1:23" s="82" customFormat="1" ht="80.099999999999994" customHeight="1" x14ac:dyDescent="0.2">
      <c r="A234" s="28">
        <f t="shared" si="35"/>
        <v>229</v>
      </c>
      <c r="B234" s="28">
        <v>5</v>
      </c>
      <c r="C234" s="28" t="s">
        <v>3878</v>
      </c>
      <c r="D234" s="10" t="s">
        <v>1706</v>
      </c>
      <c r="E234" s="28" t="s">
        <v>1706</v>
      </c>
      <c r="F234" s="28" t="s">
        <v>7879</v>
      </c>
      <c r="G234" s="28" t="s">
        <v>7879</v>
      </c>
      <c r="H234" s="28" t="s">
        <v>7880</v>
      </c>
      <c r="I234" s="28" t="s">
        <v>7881</v>
      </c>
      <c r="J234" s="28" t="s">
        <v>7882</v>
      </c>
      <c r="K234" s="28" t="s">
        <v>7879</v>
      </c>
      <c r="L234" s="28">
        <v>27.733039999999999</v>
      </c>
      <c r="M234" s="28">
        <v>66.951120000000003</v>
      </c>
      <c r="N234" s="28">
        <v>16</v>
      </c>
      <c r="O234" s="28">
        <v>818900</v>
      </c>
      <c r="P234" s="28" t="s">
        <v>7780</v>
      </c>
      <c r="Q234" s="28" t="s">
        <v>1469</v>
      </c>
      <c r="R234" s="143">
        <v>44563</v>
      </c>
      <c r="S234" s="41">
        <v>1157805.8</v>
      </c>
      <c r="T234" s="28" t="s">
        <v>1286</v>
      </c>
      <c r="U234" s="28">
        <v>614175</v>
      </c>
      <c r="V234" s="10" t="s">
        <v>107</v>
      </c>
      <c r="W234" s="10" t="s">
        <v>1471</v>
      </c>
    </row>
    <row r="235" spans="1:23" s="82" customFormat="1" ht="80.099999999999994" customHeight="1" x14ac:dyDescent="0.2">
      <c r="A235" s="28">
        <f t="shared" si="35"/>
        <v>230</v>
      </c>
      <c r="B235" s="28">
        <v>6</v>
      </c>
      <c r="C235" s="28" t="s">
        <v>3878</v>
      </c>
      <c r="D235" s="10" t="s">
        <v>1706</v>
      </c>
      <c r="E235" s="28" t="s">
        <v>1706</v>
      </c>
      <c r="F235" s="28" t="s">
        <v>7867</v>
      </c>
      <c r="G235" s="28" t="s">
        <v>7883</v>
      </c>
      <c r="H235" s="28" t="s">
        <v>1801</v>
      </c>
      <c r="I235" s="28" t="s">
        <v>7884</v>
      </c>
      <c r="J235" s="28" t="s">
        <v>7885</v>
      </c>
      <c r="K235" s="28" t="s">
        <v>7867</v>
      </c>
      <c r="L235" s="28">
        <v>27.736719999999998</v>
      </c>
      <c r="M235" s="28">
        <v>66.943209999999993</v>
      </c>
      <c r="N235" s="28">
        <v>14</v>
      </c>
      <c r="O235" s="28">
        <v>818900</v>
      </c>
      <c r="P235" s="28" t="s">
        <v>7780</v>
      </c>
      <c r="Q235" s="28" t="s">
        <v>1469</v>
      </c>
      <c r="R235" s="143">
        <v>44563</v>
      </c>
      <c r="S235" s="41">
        <v>1157805.8</v>
      </c>
      <c r="T235" s="28" t="s">
        <v>1286</v>
      </c>
      <c r="U235" s="28">
        <v>614175</v>
      </c>
      <c r="V235" s="10" t="s">
        <v>107</v>
      </c>
      <c r="W235" s="10" t="s">
        <v>1471</v>
      </c>
    </row>
    <row r="236" spans="1:23" s="82" customFormat="1" ht="80.099999999999994" customHeight="1" x14ac:dyDescent="0.2">
      <c r="A236" s="28">
        <f t="shared" si="35"/>
        <v>231</v>
      </c>
      <c r="B236" s="28">
        <v>8</v>
      </c>
      <c r="C236" s="28" t="s">
        <v>3878</v>
      </c>
      <c r="D236" s="10" t="s">
        <v>1706</v>
      </c>
      <c r="E236" s="28" t="s">
        <v>2025</v>
      </c>
      <c r="F236" s="28" t="s">
        <v>7797</v>
      </c>
      <c r="G236" s="28" t="s">
        <v>2301</v>
      </c>
      <c r="H236" s="28" t="s">
        <v>1811</v>
      </c>
      <c r="I236" s="28" t="s">
        <v>7886</v>
      </c>
      <c r="J236" s="28" t="s">
        <v>7779</v>
      </c>
      <c r="K236" s="28" t="s">
        <v>7887</v>
      </c>
      <c r="L236" s="28">
        <v>28.898299999999999</v>
      </c>
      <c r="M236" s="28">
        <v>66.795299999999997</v>
      </c>
      <c r="N236" s="28">
        <v>21</v>
      </c>
      <c r="O236" s="28">
        <v>818900</v>
      </c>
      <c r="P236" s="28" t="s">
        <v>7780</v>
      </c>
      <c r="Q236" s="28" t="s">
        <v>1469</v>
      </c>
      <c r="R236" s="143">
        <v>44563</v>
      </c>
      <c r="S236" s="41">
        <v>1157805.8</v>
      </c>
      <c r="T236" s="28" t="s">
        <v>1286</v>
      </c>
      <c r="U236" s="28">
        <v>614175</v>
      </c>
      <c r="V236" s="10" t="s">
        <v>107</v>
      </c>
      <c r="W236" s="10" t="s">
        <v>1471</v>
      </c>
    </row>
    <row r="237" spans="1:23" s="82" customFormat="1" ht="80.099999999999994" customHeight="1" x14ac:dyDescent="0.2">
      <c r="A237" s="28">
        <f t="shared" si="35"/>
        <v>232</v>
      </c>
      <c r="B237" s="28">
        <v>9</v>
      </c>
      <c r="C237" s="28" t="s">
        <v>3878</v>
      </c>
      <c r="D237" s="10" t="s">
        <v>1706</v>
      </c>
      <c r="E237" s="28" t="s">
        <v>2045</v>
      </c>
      <c r="F237" s="28" t="s">
        <v>7888</v>
      </c>
      <c r="G237" s="28" t="s">
        <v>7889</v>
      </c>
      <c r="H237" s="28" t="s">
        <v>7890</v>
      </c>
      <c r="I237" s="28" t="s">
        <v>7891</v>
      </c>
      <c r="J237" s="28" t="s">
        <v>7892</v>
      </c>
      <c r="K237" s="28" t="s">
        <v>7889</v>
      </c>
      <c r="L237" s="28">
        <v>27.731110000000001</v>
      </c>
      <c r="M237" s="28">
        <v>66.954610000000002</v>
      </c>
      <c r="N237" s="28">
        <v>20</v>
      </c>
      <c r="O237" s="28">
        <v>818900</v>
      </c>
      <c r="P237" s="28" t="s">
        <v>7780</v>
      </c>
      <c r="Q237" s="28" t="s">
        <v>1469</v>
      </c>
      <c r="R237" s="143">
        <v>44563</v>
      </c>
      <c r="S237" s="41">
        <v>1157805.8</v>
      </c>
      <c r="T237" s="28" t="s">
        <v>1286</v>
      </c>
      <c r="U237" s="28">
        <v>614175</v>
      </c>
      <c r="V237" s="10" t="s">
        <v>107</v>
      </c>
      <c r="W237" s="10" t="s">
        <v>1471</v>
      </c>
    </row>
    <row r="238" spans="1:23" ht="80.099999999999994" customHeight="1" x14ac:dyDescent="0.25">
      <c r="A238" s="28">
        <f>A237+1</f>
        <v>233</v>
      </c>
      <c r="B238" s="9">
        <v>1</v>
      </c>
      <c r="C238" s="9" t="s">
        <v>103</v>
      </c>
      <c r="D238" s="10" t="s">
        <v>4742</v>
      </c>
      <c r="E238" s="9" t="s">
        <v>4752</v>
      </c>
      <c r="F238" s="9" t="s">
        <v>6802</v>
      </c>
      <c r="G238" s="9" t="s">
        <v>1798</v>
      </c>
      <c r="H238" s="51" t="s">
        <v>6804</v>
      </c>
      <c r="I238" s="51" t="s">
        <v>6805</v>
      </c>
      <c r="J238" s="28" t="s">
        <v>6812</v>
      </c>
      <c r="K238" s="9" t="s">
        <v>6802</v>
      </c>
      <c r="L238" s="51" t="s">
        <v>6806</v>
      </c>
      <c r="M238" s="51" t="s">
        <v>6806</v>
      </c>
      <c r="N238" s="9">
        <v>18</v>
      </c>
      <c r="O238" s="286">
        <v>1157806</v>
      </c>
      <c r="P238" s="28" t="s">
        <v>6808</v>
      </c>
      <c r="Q238" s="35" t="s">
        <v>3153</v>
      </c>
      <c r="R238" s="9" t="s">
        <v>6809</v>
      </c>
      <c r="S238" s="9">
        <v>1146227.74</v>
      </c>
      <c r="T238" s="9" t="s">
        <v>6810</v>
      </c>
      <c r="U238" s="9">
        <v>868354.35000000009</v>
      </c>
      <c r="V238" s="5" t="s">
        <v>2311</v>
      </c>
      <c r="W238" s="9" t="s">
        <v>6811</v>
      </c>
    </row>
    <row r="239" spans="1:23" ht="80.099999999999994" customHeight="1" x14ac:dyDescent="0.25">
      <c r="A239" s="86">
        <f>A238+1</f>
        <v>234</v>
      </c>
      <c r="B239" s="9">
        <v>1</v>
      </c>
      <c r="C239" s="9" t="s">
        <v>216</v>
      </c>
      <c r="D239" s="10" t="s">
        <v>4742</v>
      </c>
      <c r="E239" s="9" t="s">
        <v>4760</v>
      </c>
      <c r="F239" s="9" t="s">
        <v>4761</v>
      </c>
      <c r="G239" s="9" t="s">
        <v>4761</v>
      </c>
      <c r="H239" s="28" t="s">
        <v>4766</v>
      </c>
      <c r="I239" s="9" t="s">
        <v>4767</v>
      </c>
      <c r="J239" s="28" t="s">
        <v>4768</v>
      </c>
      <c r="K239" s="9" t="s">
        <v>4761</v>
      </c>
      <c r="L239" s="51" t="s">
        <v>4769</v>
      </c>
      <c r="M239" s="51" t="s">
        <v>4770</v>
      </c>
      <c r="N239" s="9">
        <v>22</v>
      </c>
      <c r="O239" s="286">
        <v>1157806</v>
      </c>
      <c r="P239" s="28" t="s">
        <v>1468</v>
      </c>
      <c r="Q239" s="9" t="s">
        <v>4750</v>
      </c>
      <c r="R239" s="35">
        <v>44682</v>
      </c>
      <c r="S239" s="257">
        <v>1154380</v>
      </c>
      <c r="T239" s="9" t="s">
        <v>1286</v>
      </c>
      <c r="U239" s="9">
        <v>868355</v>
      </c>
      <c r="V239" s="13" t="s">
        <v>11</v>
      </c>
      <c r="W239" s="10" t="s">
        <v>4751</v>
      </c>
    </row>
    <row r="240" spans="1:23" ht="80.099999999999994" customHeight="1" x14ac:dyDescent="0.25">
      <c r="A240" s="86">
        <f>A239+1</f>
        <v>235</v>
      </c>
      <c r="B240" s="9">
        <v>2</v>
      </c>
      <c r="C240" s="9" t="s">
        <v>216</v>
      </c>
      <c r="D240" s="10" t="s">
        <v>4742</v>
      </c>
      <c r="E240" s="9" t="s">
        <v>4760</v>
      </c>
      <c r="F240" s="9" t="s">
        <v>4761</v>
      </c>
      <c r="G240" s="9" t="s">
        <v>4761</v>
      </c>
      <c r="H240" s="28" t="s">
        <v>4771</v>
      </c>
      <c r="I240" s="9" t="s">
        <v>4772</v>
      </c>
      <c r="J240" s="28" t="s">
        <v>4773</v>
      </c>
      <c r="K240" s="9" t="s">
        <v>4761</v>
      </c>
      <c r="L240" s="51" t="s">
        <v>4747</v>
      </c>
      <c r="M240" s="51" t="s">
        <v>4783</v>
      </c>
      <c r="N240" s="9">
        <v>18</v>
      </c>
      <c r="O240" s="286">
        <v>1157806</v>
      </c>
      <c r="P240" s="28" t="s">
        <v>1468</v>
      </c>
      <c r="Q240" s="9" t="s">
        <v>4750</v>
      </c>
      <c r="R240" s="35">
        <v>44682</v>
      </c>
      <c r="S240" s="257">
        <v>1154380</v>
      </c>
      <c r="T240" s="9" t="s">
        <v>1286</v>
      </c>
      <c r="U240" s="9">
        <v>868355</v>
      </c>
      <c r="V240" s="13" t="s">
        <v>11</v>
      </c>
      <c r="W240" s="10" t="s">
        <v>4751</v>
      </c>
    </row>
    <row r="241" spans="1:23" ht="80.099999999999994" customHeight="1" x14ac:dyDescent="0.25">
      <c r="A241" s="86">
        <f>A240+1</f>
        <v>236</v>
      </c>
      <c r="B241" s="9">
        <v>3</v>
      </c>
      <c r="C241" s="9" t="s">
        <v>216</v>
      </c>
      <c r="D241" s="10" t="s">
        <v>4742</v>
      </c>
      <c r="E241" s="9" t="s">
        <v>4752</v>
      </c>
      <c r="F241" s="9" t="s">
        <v>4776</v>
      </c>
      <c r="G241" s="9" t="s">
        <v>4777</v>
      </c>
      <c r="H241" s="57" t="s">
        <v>4778</v>
      </c>
      <c r="I241" s="51" t="s">
        <v>4779</v>
      </c>
      <c r="J241" s="28" t="s">
        <v>4768</v>
      </c>
      <c r="K241" s="9" t="s">
        <v>4776</v>
      </c>
      <c r="L241" s="51" t="s">
        <v>4781</v>
      </c>
      <c r="M241" s="51" t="s">
        <v>4782</v>
      </c>
      <c r="N241" s="9">
        <v>19</v>
      </c>
      <c r="O241" s="286">
        <v>1157806</v>
      </c>
      <c r="P241" s="28" t="s">
        <v>1468</v>
      </c>
      <c r="Q241" s="9" t="s">
        <v>4750</v>
      </c>
      <c r="R241" s="35">
        <v>44682</v>
      </c>
      <c r="S241" s="257">
        <v>1145460</v>
      </c>
      <c r="T241" s="9" t="s">
        <v>1286</v>
      </c>
      <c r="U241" s="9">
        <v>868355</v>
      </c>
      <c r="V241" s="13" t="s">
        <v>11</v>
      </c>
      <c r="W241" s="10" t="s">
        <v>4751</v>
      </c>
    </row>
    <row r="242" spans="1:23" ht="80.099999999999994" customHeight="1" x14ac:dyDescent="0.25">
      <c r="A242" s="86">
        <f>A241+1</f>
        <v>237</v>
      </c>
      <c r="B242" s="9">
        <v>1</v>
      </c>
      <c r="C242" s="9" t="s">
        <v>109</v>
      </c>
      <c r="D242" s="10" t="s">
        <v>1305</v>
      </c>
      <c r="E242" s="9" t="s">
        <v>1306</v>
      </c>
      <c r="F242" s="9" t="s">
        <v>1312</v>
      </c>
      <c r="G242" s="9" t="s">
        <v>1312</v>
      </c>
      <c r="H242" s="9" t="s">
        <v>1744</v>
      </c>
      <c r="I242" s="64" t="s">
        <v>1745</v>
      </c>
      <c r="J242" s="9">
        <v>3232397273</v>
      </c>
      <c r="K242" s="9" t="s">
        <v>1312</v>
      </c>
      <c r="L242" s="88">
        <v>26.017136000000001</v>
      </c>
      <c r="M242" s="88">
        <v>63.017214000000003</v>
      </c>
      <c r="N242" s="9">
        <v>16</v>
      </c>
      <c r="O242" s="9">
        <v>1157806</v>
      </c>
      <c r="P242" s="295">
        <v>43836</v>
      </c>
      <c r="Q242" s="35">
        <v>43922</v>
      </c>
      <c r="R242" s="35">
        <v>43927</v>
      </c>
      <c r="S242" s="9">
        <v>477040</v>
      </c>
      <c r="T242" s="35" t="s">
        <v>933</v>
      </c>
      <c r="U242" s="9">
        <v>868354</v>
      </c>
      <c r="V242" s="13" t="s">
        <v>107</v>
      </c>
      <c r="W242" s="9" t="s">
        <v>1746</v>
      </c>
    </row>
    <row r="243" spans="1:23" ht="80.099999999999994" customHeight="1" x14ac:dyDescent="0.25">
      <c r="A243" s="86">
        <f t="shared" ref="A243:A246" si="36">A242+1</f>
        <v>238</v>
      </c>
      <c r="B243" s="9">
        <f>B242+1</f>
        <v>2</v>
      </c>
      <c r="C243" s="9" t="s">
        <v>109</v>
      </c>
      <c r="D243" s="10" t="s">
        <v>1305</v>
      </c>
      <c r="E243" s="9" t="s">
        <v>1306</v>
      </c>
      <c r="F243" s="9" t="s">
        <v>1319</v>
      </c>
      <c r="G243" s="9" t="s">
        <v>1319</v>
      </c>
      <c r="H243" s="9" t="s">
        <v>1747</v>
      </c>
      <c r="I243" s="64" t="s">
        <v>1321</v>
      </c>
      <c r="J243" s="9">
        <v>3218620227</v>
      </c>
      <c r="K243" s="9" t="s">
        <v>1319</v>
      </c>
      <c r="L243" s="88">
        <v>26.0701</v>
      </c>
      <c r="M243" s="88">
        <v>62.743229999999997</v>
      </c>
      <c r="N243" s="9">
        <v>15</v>
      </c>
      <c r="O243" s="9">
        <v>1157806</v>
      </c>
      <c r="P243" s="295">
        <v>43836</v>
      </c>
      <c r="Q243" s="35">
        <v>43922</v>
      </c>
      <c r="R243" s="35">
        <v>43927</v>
      </c>
      <c r="S243" s="9">
        <v>477040</v>
      </c>
      <c r="T243" s="35" t="s">
        <v>933</v>
      </c>
      <c r="U243" s="9">
        <v>868354</v>
      </c>
      <c r="V243" s="13" t="s">
        <v>107</v>
      </c>
      <c r="W243" s="9" t="s">
        <v>1746</v>
      </c>
    </row>
    <row r="244" spans="1:23" ht="80.099999999999994" customHeight="1" x14ac:dyDescent="0.25">
      <c r="A244" s="86">
        <f t="shared" si="36"/>
        <v>239</v>
      </c>
      <c r="B244" s="9">
        <v>3</v>
      </c>
      <c r="C244" s="9" t="s">
        <v>109</v>
      </c>
      <c r="D244" s="10" t="s">
        <v>1305</v>
      </c>
      <c r="E244" s="9" t="s">
        <v>1306</v>
      </c>
      <c r="F244" s="9" t="s">
        <v>1312</v>
      </c>
      <c r="G244" s="9" t="s">
        <v>1312</v>
      </c>
      <c r="H244" s="9" t="s">
        <v>1313</v>
      </c>
      <c r="I244" s="64" t="s">
        <v>1314</v>
      </c>
      <c r="J244" s="9">
        <v>3213486967</v>
      </c>
      <c r="K244" s="9" t="s">
        <v>1312</v>
      </c>
      <c r="L244" s="88">
        <v>26.018827999999999</v>
      </c>
      <c r="M244" s="88">
        <v>63.008780999999999</v>
      </c>
      <c r="N244" s="9">
        <v>5</v>
      </c>
      <c r="O244" s="9">
        <v>1157806</v>
      </c>
      <c r="P244" s="295">
        <v>43836</v>
      </c>
      <c r="Q244" s="35">
        <v>43922</v>
      </c>
      <c r="R244" s="35">
        <v>43927</v>
      </c>
      <c r="S244" s="9">
        <v>477040</v>
      </c>
      <c r="T244" s="35" t="s">
        <v>933</v>
      </c>
      <c r="U244" s="9">
        <v>868354</v>
      </c>
      <c r="V244" s="13" t="s">
        <v>107</v>
      </c>
      <c r="W244" s="9" t="s">
        <v>1746</v>
      </c>
    </row>
    <row r="245" spans="1:23" ht="80.099999999999994" customHeight="1" x14ac:dyDescent="0.25">
      <c r="A245" s="86">
        <f t="shared" si="36"/>
        <v>240</v>
      </c>
      <c r="B245" s="9">
        <v>4</v>
      </c>
      <c r="C245" s="9" t="s">
        <v>109</v>
      </c>
      <c r="D245" s="10" t="s">
        <v>1305</v>
      </c>
      <c r="E245" s="9" t="s">
        <v>1306</v>
      </c>
      <c r="F245" s="9" t="s">
        <v>1315</v>
      </c>
      <c r="G245" s="9" t="s">
        <v>1316</v>
      </c>
      <c r="H245" s="9" t="s">
        <v>1317</v>
      </c>
      <c r="I245" s="64" t="s">
        <v>1318</v>
      </c>
      <c r="J245" s="9">
        <v>3342459479</v>
      </c>
      <c r="K245" s="9" t="s">
        <v>1315</v>
      </c>
      <c r="L245" s="88">
        <v>26.004054</v>
      </c>
      <c r="M245" s="88">
        <v>63.066679999999998</v>
      </c>
      <c r="N245" s="9">
        <v>8</v>
      </c>
      <c r="O245" s="9">
        <v>1157806</v>
      </c>
      <c r="P245" s="295">
        <v>43836</v>
      </c>
      <c r="Q245" s="35">
        <v>43922</v>
      </c>
      <c r="R245" s="35">
        <v>43927</v>
      </c>
      <c r="S245" s="9">
        <v>477040</v>
      </c>
      <c r="T245" s="35" t="s">
        <v>933</v>
      </c>
      <c r="U245" s="9">
        <v>868354</v>
      </c>
      <c r="V245" s="13" t="s">
        <v>107</v>
      </c>
      <c r="W245" s="9" t="s">
        <v>1746</v>
      </c>
    </row>
    <row r="246" spans="1:23" ht="80.099999999999994" customHeight="1" x14ac:dyDescent="0.25">
      <c r="A246" s="28">
        <f t="shared" si="36"/>
        <v>241</v>
      </c>
      <c r="B246" s="9">
        <v>1</v>
      </c>
      <c r="C246" s="28" t="s">
        <v>103</v>
      </c>
      <c r="D246" s="10" t="s">
        <v>1305</v>
      </c>
      <c r="E246" s="28" t="s">
        <v>1339</v>
      </c>
      <c r="F246" s="28" t="s">
        <v>1446</v>
      </c>
      <c r="G246" s="28" t="s">
        <v>1446</v>
      </c>
      <c r="H246" s="28" t="s">
        <v>1443</v>
      </c>
      <c r="I246" s="64" t="s">
        <v>1748</v>
      </c>
      <c r="J246" s="28">
        <v>3112331594</v>
      </c>
      <c r="K246" s="28" t="s">
        <v>1446</v>
      </c>
      <c r="L246" s="101">
        <v>25.902550000000002</v>
      </c>
      <c r="M246" s="101">
        <v>62.028599999999997</v>
      </c>
      <c r="N246" s="9">
        <v>5</v>
      </c>
      <c r="O246" s="9">
        <v>1157806</v>
      </c>
      <c r="P246" s="28" t="s">
        <v>1749</v>
      </c>
      <c r="Q246" s="9" t="s">
        <v>1750</v>
      </c>
      <c r="R246" s="9" t="s">
        <v>1751</v>
      </c>
      <c r="S246" s="9">
        <v>1157806</v>
      </c>
      <c r="T246" s="9" t="s">
        <v>933</v>
      </c>
      <c r="U246" s="9">
        <v>868354</v>
      </c>
      <c r="V246" s="13" t="s">
        <v>107</v>
      </c>
      <c r="W246" s="9" t="s">
        <v>1780</v>
      </c>
    </row>
    <row r="247" spans="1:23" ht="14.25" customHeight="1" x14ac:dyDescent="0.25"/>
  </sheetData>
  <autoFilter ref="C1:C247"/>
  <mergeCells count="24">
    <mergeCell ref="N4:N5"/>
    <mergeCell ref="O4:O5"/>
    <mergeCell ref="P4:P5"/>
    <mergeCell ref="F2:R2"/>
    <mergeCell ref="J3:M3"/>
    <mergeCell ref="Q4:Q5"/>
    <mergeCell ref="R4:R5"/>
    <mergeCell ref="F4:F5"/>
    <mergeCell ref="G4:G5"/>
    <mergeCell ref="H4:H5"/>
    <mergeCell ref="I4:I5"/>
    <mergeCell ref="J4:J5"/>
    <mergeCell ref="K4:K5"/>
    <mergeCell ref="L4:M4"/>
    <mergeCell ref="A4:A5"/>
    <mergeCell ref="B4:B5"/>
    <mergeCell ref="C4:C5"/>
    <mergeCell ref="D4:D5"/>
    <mergeCell ref="E4:E5"/>
    <mergeCell ref="S4:S5"/>
    <mergeCell ref="T4:T5"/>
    <mergeCell ref="U4:U5"/>
    <mergeCell ref="V4:V5"/>
    <mergeCell ref="W4:W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61"/>
  <sheetViews>
    <sheetView topLeftCell="A13" zoomScale="41" zoomScaleNormal="41" workbookViewId="0">
      <selection activeCell="AC102" sqref="AC102"/>
    </sheetView>
  </sheetViews>
  <sheetFormatPr defaultColWidth="9.140625" defaultRowHeight="15" x14ac:dyDescent="0.25"/>
  <cols>
    <col min="1" max="1" width="10.28515625" style="1" bestFit="1" customWidth="1"/>
    <col min="2" max="2" width="12.7109375" style="1" customWidth="1"/>
    <col min="3" max="3" width="15.7109375" style="1" customWidth="1"/>
    <col min="4" max="4" width="17.85546875" style="1" customWidth="1"/>
    <col min="5" max="5" width="21" style="1" customWidth="1"/>
    <col min="6" max="6" width="24.85546875" style="1" customWidth="1"/>
    <col min="7" max="7" width="22.42578125" style="1" customWidth="1"/>
    <col min="8" max="8" width="20.85546875" style="1" customWidth="1"/>
    <col min="9" max="9" width="25.85546875" style="1" customWidth="1"/>
    <col min="10" max="10" width="33.7109375" style="1" customWidth="1"/>
    <col min="11" max="11" width="20.28515625" style="1" customWidth="1"/>
    <col min="12" max="12" width="27.7109375" style="1" customWidth="1"/>
    <col min="13" max="13" width="22.5703125" style="1" customWidth="1"/>
    <col min="14" max="14" width="17" style="1" customWidth="1"/>
    <col min="15" max="15" width="14.85546875" style="1" customWidth="1"/>
    <col min="16" max="16" width="24" style="1" customWidth="1"/>
    <col min="17" max="17" width="17.140625" style="1" bestFit="1" customWidth="1"/>
    <col min="18" max="18" width="13.5703125" style="1" customWidth="1"/>
    <col min="19" max="19" width="18.5703125" style="1" customWidth="1"/>
    <col min="20" max="20" width="18.28515625" style="1" customWidth="1"/>
    <col min="21" max="21" width="12.7109375" style="1" customWidth="1"/>
    <col min="22" max="22" width="18" style="1" bestFit="1" customWidth="1"/>
    <col min="23" max="23" width="17.85546875" style="1" customWidth="1"/>
    <col min="24" max="24" width="21.28515625" style="1" customWidth="1"/>
    <col min="25" max="25" width="17.140625" style="1" bestFit="1" customWidth="1"/>
    <col min="26" max="26" width="16.140625" style="1" customWidth="1"/>
    <col min="27" max="27" width="17.140625" style="1" bestFit="1" customWidth="1"/>
    <col min="28" max="28" width="27.140625" style="1" customWidth="1"/>
    <col min="29" max="29" width="50.42578125" style="1" customWidth="1"/>
    <col min="30" max="30" width="17.140625" style="1" customWidth="1"/>
    <col min="31" max="31" width="14.7109375" style="1" bestFit="1" customWidth="1"/>
    <col min="32" max="32" width="9.28515625" style="1" bestFit="1" customWidth="1"/>
    <col min="33" max="34" width="9.7109375" style="1" bestFit="1" customWidth="1"/>
    <col min="35" max="35" width="9.140625" style="1" customWidth="1"/>
    <col min="36" max="16384" width="9.140625" style="1"/>
  </cols>
  <sheetData>
    <row r="1" spans="1:95" ht="75" customHeight="1" x14ac:dyDescent="0.25">
      <c r="B1" s="2"/>
      <c r="C1" s="2"/>
      <c r="D1" s="2"/>
      <c r="E1" s="2"/>
      <c r="F1" s="304" t="s">
        <v>0</v>
      </c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2"/>
      <c r="T1" s="2"/>
      <c r="U1" s="2"/>
      <c r="V1" s="2"/>
      <c r="W1" s="2"/>
      <c r="X1" s="2"/>
      <c r="Y1" s="25"/>
      <c r="Z1" s="25"/>
      <c r="AA1" s="25"/>
      <c r="AB1" s="25"/>
      <c r="AC1" s="26"/>
    </row>
    <row r="2" spans="1:95" ht="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317" t="s">
        <v>3768</v>
      </c>
      <c r="K2" s="317"/>
      <c r="L2" s="317"/>
      <c r="M2" s="297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</row>
    <row r="3" spans="1:95" s="270" customFormat="1" ht="90" customHeight="1" x14ac:dyDescent="0.25">
      <c r="A3" s="307" t="s">
        <v>1453</v>
      </c>
      <c r="B3" s="307" t="s">
        <v>1454</v>
      </c>
      <c r="C3" s="307" t="s">
        <v>88</v>
      </c>
      <c r="D3" s="307" t="s">
        <v>89</v>
      </c>
      <c r="E3" s="307" t="s">
        <v>8688</v>
      </c>
      <c r="F3" s="307" t="s">
        <v>90</v>
      </c>
      <c r="G3" s="307" t="s">
        <v>91</v>
      </c>
      <c r="H3" s="307" t="s">
        <v>3931</v>
      </c>
      <c r="I3" s="307" t="s">
        <v>1781</v>
      </c>
      <c r="J3" s="307" t="s">
        <v>93</v>
      </c>
      <c r="K3" s="307" t="s">
        <v>94</v>
      </c>
      <c r="L3" s="307" t="s">
        <v>95</v>
      </c>
      <c r="M3" s="307" t="s">
        <v>96</v>
      </c>
      <c r="N3" s="307"/>
      <c r="O3" s="307" t="s">
        <v>2069</v>
      </c>
      <c r="P3" s="307" t="s">
        <v>1782</v>
      </c>
      <c r="Q3" s="307" t="s">
        <v>1783</v>
      </c>
      <c r="R3" s="307" t="s">
        <v>1784</v>
      </c>
      <c r="S3" s="307" t="s">
        <v>1785</v>
      </c>
      <c r="T3" s="307" t="s">
        <v>8705</v>
      </c>
      <c r="U3" s="307" t="s">
        <v>8709</v>
      </c>
      <c r="V3" s="307" t="s">
        <v>1786</v>
      </c>
      <c r="W3" s="307" t="s">
        <v>8708</v>
      </c>
      <c r="X3" s="307" t="s">
        <v>8706</v>
      </c>
      <c r="Y3" s="307" t="s">
        <v>8707</v>
      </c>
      <c r="Z3" s="307" t="s">
        <v>1787</v>
      </c>
      <c r="AA3" s="307" t="s">
        <v>1788</v>
      </c>
      <c r="AB3" s="307" t="s">
        <v>1789</v>
      </c>
      <c r="AC3" s="307" t="s">
        <v>249</v>
      </c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  <c r="BL3" s="269"/>
      <c r="BM3" s="269"/>
      <c r="BN3" s="269"/>
      <c r="BO3" s="269"/>
      <c r="BP3" s="269"/>
      <c r="BQ3" s="269"/>
      <c r="BR3" s="269"/>
      <c r="BS3" s="269"/>
      <c r="BT3" s="269"/>
      <c r="BU3" s="269"/>
      <c r="BV3" s="269"/>
      <c r="BW3" s="269"/>
      <c r="BX3" s="269"/>
      <c r="BY3" s="269"/>
      <c r="BZ3" s="269"/>
      <c r="CA3" s="269"/>
      <c r="CB3" s="269"/>
      <c r="CC3" s="269"/>
      <c r="CD3" s="269"/>
      <c r="CE3" s="269"/>
      <c r="CF3" s="269"/>
      <c r="CG3" s="269"/>
      <c r="CH3" s="269"/>
      <c r="CI3" s="269"/>
      <c r="CJ3" s="269"/>
      <c r="CK3" s="269"/>
      <c r="CL3" s="269"/>
      <c r="CM3" s="269"/>
      <c r="CN3" s="269"/>
      <c r="CO3" s="269"/>
      <c r="CP3" s="269"/>
      <c r="CQ3" s="269"/>
    </row>
    <row r="4" spans="1:95" s="270" customFormat="1" ht="90" customHeight="1" x14ac:dyDescent="0.25">
      <c r="A4" s="307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182" t="s">
        <v>3810</v>
      </c>
      <c r="N4" s="182" t="s">
        <v>3811</v>
      </c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  <c r="BL4" s="269"/>
      <c r="BM4" s="269"/>
      <c r="BN4" s="269"/>
      <c r="BO4" s="269"/>
      <c r="BP4" s="269"/>
      <c r="BQ4" s="269"/>
      <c r="BR4" s="269"/>
      <c r="BS4" s="269"/>
      <c r="BT4" s="269"/>
      <c r="BU4" s="269"/>
      <c r="BV4" s="269"/>
      <c r="BW4" s="269"/>
      <c r="BX4" s="269"/>
      <c r="BY4" s="269"/>
      <c r="BZ4" s="269"/>
      <c r="CA4" s="269"/>
      <c r="CB4" s="269"/>
      <c r="CC4" s="269"/>
      <c r="CD4" s="269"/>
      <c r="CE4" s="269"/>
      <c r="CF4" s="269"/>
      <c r="CG4" s="269"/>
      <c r="CH4" s="269"/>
      <c r="CI4" s="269"/>
      <c r="CJ4" s="269"/>
      <c r="CK4" s="269"/>
      <c r="CL4" s="269"/>
      <c r="CM4" s="269"/>
      <c r="CN4" s="269"/>
      <c r="CO4" s="269"/>
      <c r="CP4" s="269"/>
      <c r="CQ4" s="269"/>
    </row>
    <row r="5" spans="1:95" s="17" customFormat="1" ht="80.099999999999994" customHeight="1" x14ac:dyDescent="0.2">
      <c r="A5" s="9">
        <v>1</v>
      </c>
      <c r="B5" s="6">
        <v>1</v>
      </c>
      <c r="C5" s="6" t="s">
        <v>103</v>
      </c>
      <c r="D5" s="5" t="s">
        <v>6859</v>
      </c>
      <c r="E5" s="6" t="s">
        <v>6849</v>
      </c>
      <c r="F5" s="6" t="s">
        <v>6892</v>
      </c>
      <c r="G5" s="6" t="s">
        <v>6893</v>
      </c>
      <c r="H5" s="6" t="s">
        <v>83</v>
      </c>
      <c r="I5" s="6" t="s">
        <v>83</v>
      </c>
      <c r="J5" s="6" t="s">
        <v>6894</v>
      </c>
      <c r="K5" s="6">
        <v>33379299165</v>
      </c>
      <c r="L5" s="6" t="s">
        <v>6892</v>
      </c>
      <c r="M5" s="6">
        <v>30.257919999999999</v>
      </c>
      <c r="N5" s="6">
        <v>66.986739999999998</v>
      </c>
      <c r="O5" s="6">
        <v>14</v>
      </c>
      <c r="P5" s="9" t="s">
        <v>6895</v>
      </c>
      <c r="Q5" s="6">
        <v>814349</v>
      </c>
      <c r="R5" s="6" t="s">
        <v>6896</v>
      </c>
      <c r="S5" s="9" t="s">
        <v>1462</v>
      </c>
      <c r="T5" s="9" t="s">
        <v>6854</v>
      </c>
      <c r="U5" s="6" t="s">
        <v>1794</v>
      </c>
      <c r="V5" s="6">
        <v>304.8</v>
      </c>
      <c r="W5" s="6">
        <v>45</v>
      </c>
      <c r="X5" s="28" t="s">
        <v>692</v>
      </c>
      <c r="Y5" s="85">
        <v>804884.97</v>
      </c>
      <c r="Z5" s="9" t="s">
        <v>3146</v>
      </c>
      <c r="AA5" s="6">
        <v>610762</v>
      </c>
      <c r="AB5" s="71" t="s">
        <v>2311</v>
      </c>
      <c r="AC5" s="9" t="s">
        <v>4857</v>
      </c>
    </row>
    <row r="6" spans="1:95" s="17" customFormat="1" ht="80.099999999999994" customHeight="1" x14ac:dyDescent="0.2">
      <c r="A6" s="28">
        <f>A5+1</f>
        <v>2</v>
      </c>
      <c r="B6" s="6">
        <v>2</v>
      </c>
      <c r="C6" s="6" t="s">
        <v>103</v>
      </c>
      <c r="D6" s="5" t="s">
        <v>6859</v>
      </c>
      <c r="E6" s="6" t="s">
        <v>6849</v>
      </c>
      <c r="F6" s="6" t="s">
        <v>6892</v>
      </c>
      <c r="G6" s="6" t="s">
        <v>6893</v>
      </c>
      <c r="H6" s="6" t="s">
        <v>6897</v>
      </c>
      <c r="I6" s="6" t="s">
        <v>6897</v>
      </c>
      <c r="J6" s="6" t="s">
        <v>6898</v>
      </c>
      <c r="K6" s="6">
        <v>32181805868</v>
      </c>
      <c r="L6" s="6" t="s">
        <v>6892</v>
      </c>
      <c r="M6" s="6">
        <v>30.257428000000001</v>
      </c>
      <c r="N6" s="6">
        <v>66.982600000000005</v>
      </c>
      <c r="O6" s="6">
        <v>16</v>
      </c>
      <c r="P6" s="9" t="s">
        <v>6895</v>
      </c>
      <c r="Q6" s="6">
        <v>814349</v>
      </c>
      <c r="R6" s="6" t="s">
        <v>6896</v>
      </c>
      <c r="S6" s="9" t="s">
        <v>1462</v>
      </c>
      <c r="T6" s="9" t="s">
        <v>6854</v>
      </c>
      <c r="U6" s="6" t="s">
        <v>1794</v>
      </c>
      <c r="V6" s="6">
        <v>304.8</v>
      </c>
      <c r="W6" s="6">
        <v>40</v>
      </c>
      <c r="X6" s="28" t="s">
        <v>1795</v>
      </c>
      <c r="Y6" s="6">
        <v>793821</v>
      </c>
      <c r="Z6" s="9" t="s">
        <v>3146</v>
      </c>
      <c r="AA6" s="6">
        <v>610762</v>
      </c>
      <c r="AB6" s="71" t="s">
        <v>2311</v>
      </c>
      <c r="AC6" s="9" t="s">
        <v>4857</v>
      </c>
    </row>
    <row r="7" spans="1:95" s="17" customFormat="1" ht="80.099999999999994" customHeight="1" x14ac:dyDescent="0.2">
      <c r="A7" s="28">
        <f t="shared" ref="A7:A8" si="0">A6+1</f>
        <v>3</v>
      </c>
      <c r="B7" s="6">
        <v>3</v>
      </c>
      <c r="C7" s="6" t="s">
        <v>103</v>
      </c>
      <c r="D7" s="5" t="s">
        <v>6859</v>
      </c>
      <c r="E7" s="6" t="s">
        <v>6849</v>
      </c>
      <c r="F7" s="6" t="s">
        <v>6899</v>
      </c>
      <c r="G7" s="6" t="s">
        <v>6900</v>
      </c>
      <c r="H7" s="6" t="s">
        <v>6901</v>
      </c>
      <c r="I7" s="6" t="s">
        <v>6901</v>
      </c>
      <c r="J7" s="6" t="s">
        <v>6902</v>
      </c>
      <c r="K7" s="6">
        <v>3337887931</v>
      </c>
      <c r="L7" s="6" t="s">
        <v>6899</v>
      </c>
      <c r="M7" s="6">
        <v>30.068390000000001</v>
      </c>
      <c r="N7" s="6">
        <v>66.564899999999994</v>
      </c>
      <c r="O7" s="6">
        <v>18</v>
      </c>
      <c r="P7" s="9" t="s">
        <v>6895</v>
      </c>
      <c r="Q7" s="6">
        <v>814349</v>
      </c>
      <c r="R7" s="6" t="s">
        <v>6896</v>
      </c>
      <c r="S7" s="9" t="s">
        <v>1462</v>
      </c>
      <c r="T7" s="9" t="s">
        <v>6854</v>
      </c>
      <c r="U7" s="6" t="s">
        <v>1794</v>
      </c>
      <c r="V7" s="6">
        <v>304.8</v>
      </c>
      <c r="W7" s="6">
        <v>40</v>
      </c>
      <c r="X7" s="28" t="s">
        <v>1795</v>
      </c>
      <c r="Y7" s="6">
        <v>797352</v>
      </c>
      <c r="Z7" s="9" t="s">
        <v>3146</v>
      </c>
      <c r="AA7" s="6">
        <v>610762</v>
      </c>
      <c r="AB7" s="71" t="s">
        <v>2311</v>
      </c>
      <c r="AC7" s="9" t="s">
        <v>4857</v>
      </c>
    </row>
    <row r="8" spans="1:95" s="17" customFormat="1" ht="80.099999999999994" customHeight="1" x14ac:dyDescent="0.2">
      <c r="A8" s="28">
        <f t="shared" si="0"/>
        <v>4</v>
      </c>
      <c r="B8" s="6">
        <v>4</v>
      </c>
      <c r="C8" s="6" t="s">
        <v>103</v>
      </c>
      <c r="D8" s="5" t="s">
        <v>6859</v>
      </c>
      <c r="E8" s="6" t="s">
        <v>6849</v>
      </c>
      <c r="F8" s="6" t="s">
        <v>6903</v>
      </c>
      <c r="G8" s="6" t="s">
        <v>6900</v>
      </c>
      <c r="H8" s="6" t="s">
        <v>6904</v>
      </c>
      <c r="I8" s="6" t="s">
        <v>6904</v>
      </c>
      <c r="J8" s="6" t="s">
        <v>6905</v>
      </c>
      <c r="K8" s="6">
        <v>3337899916</v>
      </c>
      <c r="L8" s="6" t="s">
        <v>6903</v>
      </c>
      <c r="M8" s="6">
        <v>30.14733</v>
      </c>
      <c r="N8" s="6">
        <v>66.953019999999995</v>
      </c>
      <c r="O8" s="6">
        <v>14</v>
      </c>
      <c r="P8" s="9" t="s">
        <v>6895</v>
      </c>
      <c r="Q8" s="6">
        <v>814349</v>
      </c>
      <c r="R8" s="6" t="s">
        <v>6896</v>
      </c>
      <c r="S8" s="9" t="s">
        <v>1462</v>
      </c>
      <c r="T8" s="9" t="s">
        <v>6854</v>
      </c>
      <c r="U8" s="6" t="s">
        <v>1794</v>
      </c>
      <c r="V8" s="6">
        <v>304.8</v>
      </c>
      <c r="W8" s="6">
        <v>40</v>
      </c>
      <c r="X8" s="28" t="s">
        <v>692</v>
      </c>
      <c r="Y8" s="6">
        <v>793821</v>
      </c>
      <c r="Z8" s="9" t="s">
        <v>3146</v>
      </c>
      <c r="AA8" s="6">
        <v>610762</v>
      </c>
      <c r="AB8" s="71" t="s">
        <v>2311</v>
      </c>
      <c r="AC8" s="9" t="s">
        <v>4857</v>
      </c>
    </row>
    <row r="9" spans="1:95" s="27" customFormat="1" ht="80.099999999999994" customHeight="1" x14ac:dyDescent="0.25">
      <c r="A9" s="28">
        <f>A8+1</f>
        <v>5</v>
      </c>
      <c r="B9" s="9">
        <v>1</v>
      </c>
      <c r="C9" s="9" t="s">
        <v>3878</v>
      </c>
      <c r="D9" s="10" t="s">
        <v>6859</v>
      </c>
      <c r="E9" s="9" t="s">
        <v>6906</v>
      </c>
      <c r="F9" s="9" t="s">
        <v>6907</v>
      </c>
      <c r="G9" s="9" t="s">
        <v>6908</v>
      </c>
      <c r="H9" s="9" t="s">
        <v>6909</v>
      </c>
      <c r="I9" s="9" t="s">
        <v>6909</v>
      </c>
      <c r="J9" s="9" t="s">
        <v>6910</v>
      </c>
      <c r="K9" s="9"/>
      <c r="L9" s="9" t="s">
        <v>6907</v>
      </c>
      <c r="M9" s="9">
        <v>30.441600000000001</v>
      </c>
      <c r="N9" s="9">
        <v>66.458200000000005</v>
      </c>
      <c r="O9" s="9">
        <v>14</v>
      </c>
      <c r="P9" s="95" t="s">
        <v>6856</v>
      </c>
      <c r="Q9" s="9">
        <v>814350</v>
      </c>
      <c r="R9" s="35" t="s">
        <v>1470</v>
      </c>
      <c r="S9" s="96">
        <v>44207</v>
      </c>
      <c r="T9" s="95" t="s">
        <v>6856</v>
      </c>
      <c r="U9" s="9" t="s">
        <v>1794</v>
      </c>
      <c r="V9" s="9">
        <v>304.8</v>
      </c>
      <c r="W9" s="9">
        <v>43</v>
      </c>
      <c r="X9" s="9" t="s">
        <v>1286</v>
      </c>
      <c r="Y9" s="9">
        <v>801872</v>
      </c>
      <c r="Z9" s="95" t="s">
        <v>6858</v>
      </c>
      <c r="AA9" s="9">
        <v>610762.5</v>
      </c>
      <c r="AB9" s="71" t="s">
        <v>2311</v>
      </c>
      <c r="AC9" s="9" t="s">
        <v>4857</v>
      </c>
    </row>
    <row r="10" spans="1:95" s="27" customFormat="1" ht="80.099999999999994" customHeight="1" x14ac:dyDescent="0.25">
      <c r="A10" s="28">
        <f t="shared" ref="A10:B13" si="1">A9+1</f>
        <v>6</v>
      </c>
      <c r="B10" s="9">
        <f t="shared" si="1"/>
        <v>2</v>
      </c>
      <c r="C10" s="9" t="s">
        <v>3878</v>
      </c>
      <c r="D10" s="10" t="s">
        <v>6859</v>
      </c>
      <c r="E10" s="9" t="s">
        <v>280</v>
      </c>
      <c r="F10" s="9" t="s">
        <v>6911</v>
      </c>
      <c r="G10" s="9" t="s">
        <v>6912</v>
      </c>
      <c r="H10" s="9" t="s">
        <v>6913</v>
      </c>
      <c r="I10" s="9" t="s">
        <v>6913</v>
      </c>
      <c r="J10" s="9" t="s">
        <v>6914</v>
      </c>
      <c r="K10" s="9">
        <v>33354128003</v>
      </c>
      <c r="L10" s="9" t="s">
        <v>6911</v>
      </c>
      <c r="M10" s="9">
        <v>30.66254</v>
      </c>
      <c r="N10" s="9">
        <v>66.274199999999993</v>
      </c>
      <c r="O10" s="9">
        <v>14</v>
      </c>
      <c r="P10" s="95" t="s">
        <v>6871</v>
      </c>
      <c r="Q10" s="9">
        <v>814350</v>
      </c>
      <c r="R10" s="35" t="s">
        <v>1470</v>
      </c>
      <c r="S10" s="96">
        <v>44207</v>
      </c>
      <c r="T10" s="95" t="s">
        <v>6871</v>
      </c>
      <c r="U10" s="9" t="s">
        <v>1794</v>
      </c>
      <c r="V10" s="9">
        <v>304.8</v>
      </c>
      <c r="W10" s="9">
        <v>40</v>
      </c>
      <c r="X10" s="9" t="s">
        <v>1286</v>
      </c>
      <c r="Y10" s="9">
        <v>793821</v>
      </c>
      <c r="Z10" s="95" t="s">
        <v>6858</v>
      </c>
      <c r="AA10" s="9">
        <v>610762.5</v>
      </c>
      <c r="AB10" s="71" t="s">
        <v>2311</v>
      </c>
      <c r="AC10" s="9" t="s">
        <v>4857</v>
      </c>
    </row>
    <row r="11" spans="1:95" s="27" customFormat="1" ht="80.099999999999994" customHeight="1" x14ac:dyDescent="0.25">
      <c r="A11" s="28">
        <f t="shared" si="1"/>
        <v>7</v>
      </c>
      <c r="B11" s="9">
        <f t="shared" si="1"/>
        <v>3</v>
      </c>
      <c r="C11" s="9" t="s">
        <v>3878</v>
      </c>
      <c r="D11" s="10" t="s">
        <v>6859</v>
      </c>
      <c r="E11" s="9" t="s">
        <v>280</v>
      </c>
      <c r="F11" s="9" t="s">
        <v>6915</v>
      </c>
      <c r="G11" s="9" t="s">
        <v>6912</v>
      </c>
      <c r="H11" s="9" t="s">
        <v>6916</v>
      </c>
      <c r="I11" s="9" t="s">
        <v>6916</v>
      </c>
      <c r="J11" s="9" t="s">
        <v>6917</v>
      </c>
      <c r="K11" s="9">
        <v>3313358214</v>
      </c>
      <c r="L11" s="9" t="s">
        <v>6915</v>
      </c>
      <c r="M11" s="9">
        <v>30.223600000000001</v>
      </c>
      <c r="N11" s="9">
        <v>67.137900000000002</v>
      </c>
      <c r="O11" s="9">
        <v>14</v>
      </c>
      <c r="P11" s="95" t="s">
        <v>6865</v>
      </c>
      <c r="Q11" s="9">
        <v>814350</v>
      </c>
      <c r="R11" s="35" t="s">
        <v>1470</v>
      </c>
      <c r="S11" s="96">
        <v>44207</v>
      </c>
      <c r="T11" s="95" t="s">
        <v>6865</v>
      </c>
      <c r="U11" s="9" t="s">
        <v>1794</v>
      </c>
      <c r="V11" s="9">
        <v>304.8</v>
      </c>
      <c r="W11" s="9">
        <v>40</v>
      </c>
      <c r="X11" s="9" t="s">
        <v>1286</v>
      </c>
      <c r="Y11" s="9">
        <v>800884</v>
      </c>
      <c r="Z11" s="95" t="s">
        <v>6858</v>
      </c>
      <c r="AA11" s="9">
        <v>610762.5</v>
      </c>
      <c r="AB11" s="71" t="s">
        <v>2311</v>
      </c>
      <c r="AC11" s="9" t="s">
        <v>4857</v>
      </c>
    </row>
    <row r="12" spans="1:95" s="27" customFormat="1" ht="80.099999999999994" customHeight="1" x14ac:dyDescent="0.25">
      <c r="A12" s="28">
        <f t="shared" si="1"/>
        <v>8</v>
      </c>
      <c r="B12" s="9">
        <f t="shared" si="1"/>
        <v>4</v>
      </c>
      <c r="C12" s="9" t="s">
        <v>3878</v>
      </c>
      <c r="D12" s="10" t="s">
        <v>6859</v>
      </c>
      <c r="E12" s="9" t="s">
        <v>6859</v>
      </c>
      <c r="F12" s="9" t="s">
        <v>6860</v>
      </c>
      <c r="G12" s="9" t="s">
        <v>6860</v>
      </c>
      <c r="H12" s="9" t="s">
        <v>6918</v>
      </c>
      <c r="I12" s="9" t="s">
        <v>6918</v>
      </c>
      <c r="J12" s="9" t="s">
        <v>6919</v>
      </c>
      <c r="K12" s="9"/>
      <c r="L12" s="9" t="s">
        <v>6860</v>
      </c>
      <c r="M12" s="9">
        <v>30.2286</v>
      </c>
      <c r="N12" s="9">
        <v>66.459299999999999</v>
      </c>
      <c r="O12" s="9">
        <v>14</v>
      </c>
      <c r="P12" s="95" t="s">
        <v>6871</v>
      </c>
      <c r="Q12" s="9">
        <v>814350</v>
      </c>
      <c r="R12" s="35" t="s">
        <v>1470</v>
      </c>
      <c r="S12" s="96">
        <v>44207</v>
      </c>
      <c r="T12" s="95" t="s">
        <v>6871</v>
      </c>
      <c r="U12" s="9" t="s">
        <v>1794</v>
      </c>
      <c r="V12" s="9">
        <v>304.8</v>
      </c>
      <c r="W12" s="9">
        <v>40</v>
      </c>
      <c r="X12" s="9" t="s">
        <v>1286</v>
      </c>
      <c r="Y12" s="9">
        <v>797352</v>
      </c>
      <c r="Z12" s="95" t="s">
        <v>6858</v>
      </c>
      <c r="AA12" s="9">
        <v>610762.5</v>
      </c>
      <c r="AB12" s="71" t="s">
        <v>2311</v>
      </c>
      <c r="AC12" s="9" t="s">
        <v>4857</v>
      </c>
    </row>
    <row r="13" spans="1:95" s="27" customFormat="1" ht="80.099999999999994" customHeight="1" x14ac:dyDescent="0.25">
      <c r="A13" s="28">
        <f t="shared" si="1"/>
        <v>9</v>
      </c>
      <c r="B13" s="9">
        <f t="shared" si="1"/>
        <v>5</v>
      </c>
      <c r="C13" s="9" t="s">
        <v>3878</v>
      </c>
      <c r="D13" s="10" t="s">
        <v>6859</v>
      </c>
      <c r="E13" s="9" t="s">
        <v>6859</v>
      </c>
      <c r="F13" s="9" t="s">
        <v>6860</v>
      </c>
      <c r="G13" s="9" t="s">
        <v>6860</v>
      </c>
      <c r="H13" s="9" t="s">
        <v>6863</v>
      </c>
      <c r="I13" s="9" t="s">
        <v>6863</v>
      </c>
      <c r="J13" s="9" t="s">
        <v>6864</v>
      </c>
      <c r="K13" s="9">
        <v>3323548421</v>
      </c>
      <c r="L13" s="9" t="s">
        <v>6860</v>
      </c>
      <c r="M13" s="9">
        <v>30.66254</v>
      </c>
      <c r="N13" s="9">
        <v>67.248099999999994</v>
      </c>
      <c r="O13" s="9">
        <v>14</v>
      </c>
      <c r="P13" s="95" t="s">
        <v>6871</v>
      </c>
      <c r="Q13" s="9">
        <v>814350</v>
      </c>
      <c r="R13" s="35" t="s">
        <v>1470</v>
      </c>
      <c r="S13" s="96">
        <v>44207</v>
      </c>
      <c r="T13" s="95" t="s">
        <v>6871</v>
      </c>
      <c r="U13" s="9" t="s">
        <v>1794</v>
      </c>
      <c r="V13" s="9">
        <v>304.8</v>
      </c>
      <c r="W13" s="9">
        <v>45</v>
      </c>
      <c r="X13" s="9" t="s">
        <v>1286</v>
      </c>
      <c r="Y13" s="9">
        <v>804884</v>
      </c>
      <c r="Z13" s="95" t="s">
        <v>6858</v>
      </c>
      <c r="AA13" s="9">
        <v>610762.5</v>
      </c>
      <c r="AB13" s="71" t="s">
        <v>2311</v>
      </c>
      <c r="AC13" s="9" t="s">
        <v>4857</v>
      </c>
    </row>
    <row r="14" spans="1:95" s="27" customFormat="1" ht="80.099999999999994" customHeight="1" x14ac:dyDescent="0.25">
      <c r="A14" s="14">
        <f t="shared" ref="A14:A22" si="2">A13+1</f>
        <v>10</v>
      </c>
      <c r="B14" s="14">
        <v>1</v>
      </c>
      <c r="C14" s="14" t="s">
        <v>109</v>
      </c>
      <c r="D14" s="5" t="s">
        <v>110</v>
      </c>
      <c r="E14" s="14" t="s">
        <v>111</v>
      </c>
      <c r="F14" s="14" t="s">
        <v>135</v>
      </c>
      <c r="G14" s="14" t="s">
        <v>135</v>
      </c>
      <c r="H14" s="14" t="s">
        <v>2360</v>
      </c>
      <c r="I14" s="14" t="s">
        <v>2360</v>
      </c>
      <c r="J14" s="14" t="s">
        <v>1790</v>
      </c>
      <c r="K14" s="14" t="s">
        <v>115</v>
      </c>
      <c r="L14" s="14" t="s">
        <v>135</v>
      </c>
      <c r="M14" s="14">
        <v>29.162545999999999</v>
      </c>
      <c r="N14" s="14">
        <v>64.713060999999996</v>
      </c>
      <c r="O14" s="14">
        <v>22</v>
      </c>
      <c r="P14" s="14" t="s">
        <v>1791</v>
      </c>
      <c r="Q14" s="14">
        <v>814349</v>
      </c>
      <c r="R14" s="14" t="s">
        <v>1792</v>
      </c>
      <c r="S14" s="14" t="s">
        <v>1793</v>
      </c>
      <c r="T14" s="12">
        <v>43809</v>
      </c>
      <c r="U14" s="14" t="s">
        <v>1794</v>
      </c>
      <c r="V14" s="14">
        <v>304.8</v>
      </c>
      <c r="W14" s="14">
        <v>18</v>
      </c>
      <c r="X14" s="14" t="s">
        <v>933</v>
      </c>
      <c r="Y14" s="14">
        <v>814349</v>
      </c>
      <c r="Z14" s="14" t="s">
        <v>116</v>
      </c>
      <c r="AA14" s="14">
        <v>610762</v>
      </c>
      <c r="AB14" s="5" t="s">
        <v>239</v>
      </c>
      <c r="AC14" s="28" t="s">
        <v>1471</v>
      </c>
      <c r="AE14" s="29"/>
    </row>
    <row r="15" spans="1:95" ht="80.099999999999994" customHeight="1" x14ac:dyDescent="0.25">
      <c r="A15" s="14">
        <f t="shared" si="2"/>
        <v>11</v>
      </c>
      <c r="B15" s="6">
        <v>2</v>
      </c>
      <c r="C15" s="6" t="s">
        <v>109</v>
      </c>
      <c r="D15" s="5" t="s">
        <v>110</v>
      </c>
      <c r="E15" s="6" t="s">
        <v>111</v>
      </c>
      <c r="F15" s="6" t="s">
        <v>135</v>
      </c>
      <c r="G15" s="6" t="s">
        <v>135</v>
      </c>
      <c r="H15" s="6" t="s">
        <v>2361</v>
      </c>
      <c r="I15" s="6" t="s">
        <v>2361</v>
      </c>
      <c r="J15" s="6" t="s">
        <v>156</v>
      </c>
      <c r="K15" s="6" t="s">
        <v>115</v>
      </c>
      <c r="L15" s="6" t="s">
        <v>135</v>
      </c>
      <c r="M15" s="6">
        <v>29.144559999999998</v>
      </c>
      <c r="N15" s="6">
        <v>64.712829999999997</v>
      </c>
      <c r="O15" s="6">
        <v>18</v>
      </c>
      <c r="P15" s="6" t="s">
        <v>1791</v>
      </c>
      <c r="Q15" s="6">
        <v>814349</v>
      </c>
      <c r="R15" s="6" t="s">
        <v>1792</v>
      </c>
      <c r="S15" s="6" t="s">
        <v>1793</v>
      </c>
      <c r="T15" s="11">
        <v>43809</v>
      </c>
      <c r="U15" s="6" t="s">
        <v>1794</v>
      </c>
      <c r="V15" s="6">
        <v>304.8</v>
      </c>
      <c r="W15" s="6">
        <v>22</v>
      </c>
      <c r="X15" s="6" t="s">
        <v>933</v>
      </c>
      <c r="Y15" s="6">
        <v>814349</v>
      </c>
      <c r="Z15" s="6" t="s">
        <v>1795</v>
      </c>
      <c r="AA15" s="6">
        <v>610762</v>
      </c>
      <c r="AB15" s="5" t="s">
        <v>239</v>
      </c>
      <c r="AC15" s="9" t="s">
        <v>1471</v>
      </c>
      <c r="AE15" s="29"/>
    </row>
    <row r="16" spans="1:95" s="27" customFormat="1" ht="80.099999999999994" customHeight="1" x14ac:dyDescent="0.25">
      <c r="A16" s="14">
        <f t="shared" si="2"/>
        <v>12</v>
      </c>
      <c r="B16" s="14">
        <v>3</v>
      </c>
      <c r="C16" s="14" t="s">
        <v>109</v>
      </c>
      <c r="D16" s="5" t="s">
        <v>110</v>
      </c>
      <c r="E16" s="14" t="s">
        <v>111</v>
      </c>
      <c r="F16" s="14" t="s">
        <v>135</v>
      </c>
      <c r="G16" s="14" t="s">
        <v>135</v>
      </c>
      <c r="H16" s="14" t="s">
        <v>157</v>
      </c>
      <c r="I16" s="14" t="s">
        <v>157</v>
      </c>
      <c r="J16" s="14" t="s">
        <v>158</v>
      </c>
      <c r="K16" s="14" t="s">
        <v>115</v>
      </c>
      <c r="L16" s="14" t="s">
        <v>135</v>
      </c>
      <c r="M16" s="14">
        <v>29.143660000000001</v>
      </c>
      <c r="N16" s="14">
        <v>64.713121000000001</v>
      </c>
      <c r="O16" s="14">
        <v>20</v>
      </c>
      <c r="P16" s="14" t="s">
        <v>1791</v>
      </c>
      <c r="Q16" s="14">
        <v>814349</v>
      </c>
      <c r="R16" s="14" t="s">
        <v>1792</v>
      </c>
      <c r="S16" s="14" t="s">
        <v>1793</v>
      </c>
      <c r="T16" s="12">
        <v>43809</v>
      </c>
      <c r="U16" s="14" t="s">
        <v>1794</v>
      </c>
      <c r="V16" s="14">
        <v>304.8</v>
      </c>
      <c r="W16" s="14">
        <v>28</v>
      </c>
      <c r="X16" s="14" t="s">
        <v>933</v>
      </c>
      <c r="Y16" s="14">
        <v>814349</v>
      </c>
      <c r="Z16" s="14" t="s">
        <v>703</v>
      </c>
      <c r="AA16" s="14">
        <v>610762</v>
      </c>
      <c r="AB16" s="5" t="s">
        <v>239</v>
      </c>
      <c r="AC16" s="28" t="s">
        <v>1471</v>
      </c>
      <c r="AE16" s="29"/>
    </row>
    <row r="17" spans="1:31" s="27" customFormat="1" ht="80.099999999999994" customHeight="1" x14ac:dyDescent="0.25">
      <c r="A17" s="14">
        <f t="shared" si="2"/>
        <v>13</v>
      </c>
      <c r="B17" s="14">
        <v>1</v>
      </c>
      <c r="C17" s="14" t="s">
        <v>103</v>
      </c>
      <c r="D17" s="10" t="s">
        <v>110</v>
      </c>
      <c r="E17" s="28" t="s">
        <v>110</v>
      </c>
      <c r="F17" s="14" t="s">
        <v>1796</v>
      </c>
      <c r="G17" s="14" t="s">
        <v>159</v>
      </c>
      <c r="H17" s="14" t="s">
        <v>2339</v>
      </c>
      <c r="I17" s="14" t="s">
        <v>2339</v>
      </c>
      <c r="J17" s="14" t="s">
        <v>2085</v>
      </c>
      <c r="K17" s="14">
        <v>3338155338</v>
      </c>
      <c r="L17" s="14" t="s">
        <v>2342</v>
      </c>
      <c r="M17" s="28">
        <v>29.000727999999999</v>
      </c>
      <c r="N17" s="28">
        <v>63.581586999999999</v>
      </c>
      <c r="O17" s="14">
        <v>40</v>
      </c>
      <c r="P17" s="14" t="s">
        <v>1797</v>
      </c>
      <c r="Q17" s="14">
        <v>814349</v>
      </c>
      <c r="R17" s="14" t="s">
        <v>1462</v>
      </c>
      <c r="S17" s="14" t="s">
        <v>1469</v>
      </c>
      <c r="T17" s="12" t="s">
        <v>1470</v>
      </c>
      <c r="U17" s="14" t="s">
        <v>1794</v>
      </c>
      <c r="V17" s="14">
        <v>304.8</v>
      </c>
      <c r="W17" s="28">
        <v>36</v>
      </c>
      <c r="X17" s="14" t="s">
        <v>1275</v>
      </c>
      <c r="Y17" s="14">
        <v>811949</v>
      </c>
      <c r="Z17" s="12">
        <v>44320</v>
      </c>
      <c r="AA17" s="14">
        <v>610762</v>
      </c>
      <c r="AB17" s="5" t="s">
        <v>117</v>
      </c>
      <c r="AC17" s="28" t="s">
        <v>1471</v>
      </c>
      <c r="AE17" s="1"/>
    </row>
    <row r="18" spans="1:31" ht="80.099999999999994" customHeight="1" x14ac:dyDescent="0.25">
      <c r="A18" s="14">
        <f t="shared" si="2"/>
        <v>14</v>
      </c>
      <c r="B18" s="9">
        <f>B17+1</f>
        <v>2</v>
      </c>
      <c r="C18" s="14" t="s">
        <v>103</v>
      </c>
      <c r="D18" s="10" t="s">
        <v>110</v>
      </c>
      <c r="E18" s="9" t="s">
        <v>110</v>
      </c>
      <c r="F18" s="6" t="s">
        <v>1796</v>
      </c>
      <c r="G18" s="6" t="s">
        <v>159</v>
      </c>
      <c r="H18" s="9" t="s">
        <v>2340</v>
      </c>
      <c r="I18" s="9" t="s">
        <v>2340</v>
      </c>
      <c r="J18" s="9" t="s">
        <v>141</v>
      </c>
      <c r="K18" s="9">
        <v>3343305084</v>
      </c>
      <c r="L18" s="14" t="s">
        <v>2342</v>
      </c>
      <c r="M18" s="9">
        <v>29.000599999999999</v>
      </c>
      <c r="N18" s="9">
        <v>63.581288999999998</v>
      </c>
      <c r="O18" s="9">
        <v>20</v>
      </c>
      <c r="P18" s="14" t="s">
        <v>1797</v>
      </c>
      <c r="Q18" s="6">
        <v>814349</v>
      </c>
      <c r="R18" s="6" t="s">
        <v>1462</v>
      </c>
      <c r="S18" s="6" t="s">
        <v>1469</v>
      </c>
      <c r="T18" s="11" t="s">
        <v>1470</v>
      </c>
      <c r="U18" s="6" t="s">
        <v>1794</v>
      </c>
      <c r="V18" s="6">
        <v>304.8</v>
      </c>
      <c r="W18" s="9">
        <v>33</v>
      </c>
      <c r="X18" s="6" t="s">
        <v>1275</v>
      </c>
      <c r="Y18" s="6">
        <v>821413</v>
      </c>
      <c r="Z18" s="11">
        <v>44320</v>
      </c>
      <c r="AA18" s="6">
        <v>610762</v>
      </c>
      <c r="AB18" s="5" t="s">
        <v>117</v>
      </c>
      <c r="AC18" s="9" t="s">
        <v>1471</v>
      </c>
    </row>
    <row r="19" spans="1:31" ht="80.099999999999994" customHeight="1" x14ac:dyDescent="0.25">
      <c r="A19" s="14">
        <f t="shared" si="2"/>
        <v>15</v>
      </c>
      <c r="B19" s="9">
        <f t="shared" ref="B19:B20" si="3">B18+1</f>
        <v>3</v>
      </c>
      <c r="C19" s="14" t="s">
        <v>103</v>
      </c>
      <c r="D19" s="10" t="s">
        <v>110</v>
      </c>
      <c r="E19" s="9" t="s">
        <v>110</v>
      </c>
      <c r="F19" s="9" t="s">
        <v>1798</v>
      </c>
      <c r="G19" s="6" t="s">
        <v>159</v>
      </c>
      <c r="H19" s="9" t="s">
        <v>2341</v>
      </c>
      <c r="I19" s="9" t="s">
        <v>2341</v>
      </c>
      <c r="J19" s="9" t="s">
        <v>1799</v>
      </c>
      <c r="K19" s="9">
        <v>3346606083</v>
      </c>
      <c r="L19" s="9" t="s">
        <v>1798</v>
      </c>
      <c r="M19" s="9">
        <v>28.865311999999999</v>
      </c>
      <c r="N19" s="9">
        <v>64.726181999999994</v>
      </c>
      <c r="O19" s="9">
        <v>25</v>
      </c>
      <c r="P19" s="14" t="s">
        <v>1797</v>
      </c>
      <c r="Q19" s="6">
        <v>814349</v>
      </c>
      <c r="R19" s="6" t="s">
        <v>1462</v>
      </c>
      <c r="S19" s="6" t="s">
        <v>1469</v>
      </c>
      <c r="T19" s="11" t="s">
        <v>1470</v>
      </c>
      <c r="U19" s="6" t="s">
        <v>1794</v>
      </c>
      <c r="V19" s="6">
        <v>304.8</v>
      </c>
      <c r="W19" s="9">
        <v>34</v>
      </c>
      <c r="X19" s="6" t="s">
        <v>1275</v>
      </c>
      <c r="Y19" s="6">
        <v>814349</v>
      </c>
      <c r="Z19" s="11">
        <v>44320</v>
      </c>
      <c r="AA19" s="6">
        <v>610762</v>
      </c>
      <c r="AB19" s="5" t="s">
        <v>117</v>
      </c>
      <c r="AC19" s="9" t="s">
        <v>1471</v>
      </c>
    </row>
    <row r="20" spans="1:31" ht="80.099999999999994" customHeight="1" x14ac:dyDescent="0.25">
      <c r="A20" s="14">
        <f t="shared" si="2"/>
        <v>16</v>
      </c>
      <c r="B20" s="9">
        <f t="shared" si="3"/>
        <v>4</v>
      </c>
      <c r="C20" s="14" t="s">
        <v>103</v>
      </c>
      <c r="D20" s="10" t="s">
        <v>110</v>
      </c>
      <c r="E20" s="9" t="s">
        <v>110</v>
      </c>
      <c r="F20" s="9" t="s">
        <v>1800</v>
      </c>
      <c r="G20" s="9" t="s">
        <v>135</v>
      </c>
      <c r="H20" s="9" t="s">
        <v>1801</v>
      </c>
      <c r="I20" s="9" t="s">
        <v>1801</v>
      </c>
      <c r="J20" s="9" t="s">
        <v>1802</v>
      </c>
      <c r="K20" s="9">
        <v>3310310534</v>
      </c>
      <c r="L20" s="9" t="s">
        <v>1800</v>
      </c>
      <c r="M20" s="9">
        <v>29.227312000000001</v>
      </c>
      <c r="N20" s="9">
        <v>64.701999000000001</v>
      </c>
      <c r="O20" s="9">
        <v>30</v>
      </c>
      <c r="P20" s="14" t="s">
        <v>1797</v>
      </c>
      <c r="Q20" s="6">
        <v>814349</v>
      </c>
      <c r="R20" s="6" t="s">
        <v>1462</v>
      </c>
      <c r="S20" s="6" t="s">
        <v>1469</v>
      </c>
      <c r="T20" s="11" t="s">
        <v>1470</v>
      </c>
      <c r="U20" s="6" t="s">
        <v>1794</v>
      </c>
      <c r="V20" s="6">
        <v>304.8</v>
      </c>
      <c r="W20" s="9">
        <v>26</v>
      </c>
      <c r="X20" s="6" t="s">
        <v>1275</v>
      </c>
      <c r="Y20" s="6">
        <v>814349</v>
      </c>
      <c r="Z20" s="11">
        <v>44320</v>
      </c>
      <c r="AA20" s="6">
        <v>610762</v>
      </c>
      <c r="AB20" s="5" t="s">
        <v>117</v>
      </c>
      <c r="AC20" s="9" t="s">
        <v>1471</v>
      </c>
    </row>
    <row r="21" spans="1:31" s="27" customFormat="1" ht="80.099999999999994" customHeight="1" x14ac:dyDescent="0.25">
      <c r="A21" s="14">
        <f t="shared" si="2"/>
        <v>17</v>
      </c>
      <c r="B21" s="14">
        <v>1</v>
      </c>
      <c r="C21" s="14" t="s">
        <v>216</v>
      </c>
      <c r="D21" s="5" t="s">
        <v>110</v>
      </c>
      <c r="E21" s="14" t="s">
        <v>111</v>
      </c>
      <c r="F21" s="14" t="s">
        <v>2355</v>
      </c>
      <c r="G21" s="14" t="s">
        <v>135</v>
      </c>
      <c r="H21" s="14" t="s">
        <v>2338</v>
      </c>
      <c r="I21" s="14" t="s">
        <v>2338</v>
      </c>
      <c r="J21" s="14" t="s">
        <v>1803</v>
      </c>
      <c r="K21" s="14">
        <v>3335467921</v>
      </c>
      <c r="L21" s="14" t="s">
        <v>2377</v>
      </c>
      <c r="M21" s="14">
        <v>28.964472000000001</v>
      </c>
      <c r="N21" s="14">
        <v>64.736973000000006</v>
      </c>
      <c r="O21" s="14">
        <v>22</v>
      </c>
      <c r="P21" s="14" t="s">
        <v>1804</v>
      </c>
      <c r="Q21" s="14">
        <v>814349</v>
      </c>
      <c r="R21" s="14" t="s">
        <v>1468</v>
      </c>
      <c r="S21" s="14" t="s">
        <v>1469</v>
      </c>
      <c r="T21" s="14" t="s">
        <v>1470</v>
      </c>
      <c r="U21" s="14" t="s">
        <v>1794</v>
      </c>
      <c r="V21" s="14">
        <v>304.8</v>
      </c>
      <c r="W21" s="14">
        <v>45</v>
      </c>
      <c r="X21" s="14" t="s">
        <v>1275</v>
      </c>
      <c r="Y21" s="14">
        <v>811949</v>
      </c>
      <c r="Z21" s="12">
        <v>44775</v>
      </c>
      <c r="AA21" s="14">
        <v>610762</v>
      </c>
      <c r="AB21" s="5" t="s">
        <v>239</v>
      </c>
      <c r="AC21" s="28" t="s">
        <v>1471</v>
      </c>
    </row>
    <row r="22" spans="1:31" ht="80.099999999999994" customHeight="1" x14ac:dyDescent="0.25">
      <c r="A22" s="28">
        <f t="shared" si="2"/>
        <v>18</v>
      </c>
      <c r="B22" s="9">
        <f>B21+1</f>
        <v>2</v>
      </c>
      <c r="C22" s="14" t="s">
        <v>216</v>
      </c>
      <c r="D22" s="5" t="s">
        <v>110</v>
      </c>
      <c r="E22" s="6" t="s">
        <v>111</v>
      </c>
      <c r="F22" s="14" t="s">
        <v>2355</v>
      </c>
      <c r="G22" s="6" t="s">
        <v>135</v>
      </c>
      <c r="H22" s="9" t="s">
        <v>131</v>
      </c>
      <c r="I22" s="9" t="s">
        <v>131</v>
      </c>
      <c r="J22" s="9" t="s">
        <v>1805</v>
      </c>
      <c r="K22" s="9">
        <v>3331315183</v>
      </c>
      <c r="L22" s="14" t="s">
        <v>2377</v>
      </c>
      <c r="M22" s="9">
        <v>28.957306599999999</v>
      </c>
      <c r="N22" s="9">
        <v>64.732242999999997</v>
      </c>
      <c r="O22" s="9">
        <v>24</v>
      </c>
      <c r="P22" s="6" t="s">
        <v>1804</v>
      </c>
      <c r="Q22" s="6">
        <v>814349</v>
      </c>
      <c r="R22" s="6" t="s">
        <v>1468</v>
      </c>
      <c r="S22" s="6" t="s">
        <v>1469</v>
      </c>
      <c r="T22" s="6" t="s">
        <v>1470</v>
      </c>
      <c r="U22" s="6" t="s">
        <v>1794</v>
      </c>
      <c r="V22" s="6">
        <v>304.8</v>
      </c>
      <c r="W22" s="6">
        <v>43</v>
      </c>
      <c r="X22" s="6" t="s">
        <v>1286</v>
      </c>
      <c r="Y22" s="6">
        <v>814349</v>
      </c>
      <c r="Z22" s="11">
        <v>44775</v>
      </c>
      <c r="AA22" s="6">
        <v>610762</v>
      </c>
      <c r="AB22" s="5" t="s">
        <v>239</v>
      </c>
      <c r="AC22" s="9" t="s">
        <v>1471</v>
      </c>
    </row>
    <row r="23" spans="1:31" ht="80.099999999999994" customHeight="1" x14ac:dyDescent="0.25">
      <c r="A23" s="28">
        <f t="shared" ref="A23:B27" si="4">A22+1</f>
        <v>19</v>
      </c>
      <c r="B23" s="9">
        <f t="shared" si="4"/>
        <v>3</v>
      </c>
      <c r="C23" s="14" t="s">
        <v>216</v>
      </c>
      <c r="D23" s="5" t="s">
        <v>110</v>
      </c>
      <c r="E23" s="6" t="s">
        <v>111</v>
      </c>
      <c r="F23" s="9" t="s">
        <v>110</v>
      </c>
      <c r="G23" s="9" t="s">
        <v>110</v>
      </c>
      <c r="H23" s="9" t="s">
        <v>133</v>
      </c>
      <c r="I23" s="9" t="s">
        <v>133</v>
      </c>
      <c r="J23" s="9" t="s">
        <v>1806</v>
      </c>
      <c r="K23" s="9">
        <v>3327806510</v>
      </c>
      <c r="L23" s="9" t="s">
        <v>110</v>
      </c>
      <c r="M23" s="9">
        <v>29.318242999999999</v>
      </c>
      <c r="N23" s="9">
        <v>64.71557</v>
      </c>
      <c r="O23" s="9">
        <v>18</v>
      </c>
      <c r="P23" s="6" t="s">
        <v>1804</v>
      </c>
      <c r="Q23" s="6">
        <v>814349</v>
      </c>
      <c r="R23" s="6" t="s">
        <v>1468</v>
      </c>
      <c r="S23" s="6" t="s">
        <v>1469</v>
      </c>
      <c r="T23" s="6" t="s">
        <v>1470</v>
      </c>
      <c r="U23" s="6" t="s">
        <v>1794</v>
      </c>
      <c r="V23" s="6">
        <v>304.8</v>
      </c>
      <c r="W23" s="6">
        <v>36</v>
      </c>
      <c r="X23" s="6" t="s">
        <v>1286</v>
      </c>
      <c r="Y23" s="14">
        <v>811949</v>
      </c>
      <c r="Z23" s="11">
        <v>44775</v>
      </c>
      <c r="AA23" s="6">
        <v>610762</v>
      </c>
      <c r="AB23" s="5" t="s">
        <v>239</v>
      </c>
      <c r="AC23" s="9" t="s">
        <v>1471</v>
      </c>
    </row>
    <row r="24" spans="1:31" ht="80.099999999999994" customHeight="1" x14ac:dyDescent="0.25">
      <c r="A24" s="28">
        <f t="shared" si="4"/>
        <v>20</v>
      </c>
      <c r="B24" s="9">
        <f t="shared" si="4"/>
        <v>4</v>
      </c>
      <c r="C24" s="14" t="s">
        <v>216</v>
      </c>
      <c r="D24" s="5" t="s">
        <v>110</v>
      </c>
      <c r="E24" s="6" t="s">
        <v>111</v>
      </c>
      <c r="F24" s="9" t="s">
        <v>110</v>
      </c>
      <c r="G24" s="9" t="s">
        <v>110</v>
      </c>
      <c r="H24" s="9" t="s">
        <v>180</v>
      </c>
      <c r="I24" s="9" t="s">
        <v>180</v>
      </c>
      <c r="J24" s="9" t="s">
        <v>1807</v>
      </c>
      <c r="K24" s="9">
        <v>3442254995</v>
      </c>
      <c r="L24" s="9" t="s">
        <v>110</v>
      </c>
      <c r="M24" s="9">
        <v>29.377289999999999</v>
      </c>
      <c r="N24" s="9">
        <v>64.768322999999995</v>
      </c>
      <c r="O24" s="9">
        <v>21</v>
      </c>
      <c r="P24" s="6" t="s">
        <v>1804</v>
      </c>
      <c r="Q24" s="6">
        <v>814349</v>
      </c>
      <c r="R24" s="6" t="s">
        <v>1468</v>
      </c>
      <c r="S24" s="6" t="s">
        <v>1469</v>
      </c>
      <c r="T24" s="6" t="s">
        <v>1470</v>
      </c>
      <c r="U24" s="6" t="s">
        <v>1794</v>
      </c>
      <c r="V24" s="6">
        <v>304.8</v>
      </c>
      <c r="W24" s="6">
        <v>40</v>
      </c>
      <c r="X24" s="6" t="s">
        <v>1286</v>
      </c>
      <c r="Y24" s="14">
        <v>811949</v>
      </c>
      <c r="Z24" s="11">
        <v>44775</v>
      </c>
      <c r="AA24" s="6">
        <v>610762</v>
      </c>
      <c r="AB24" s="5" t="s">
        <v>239</v>
      </c>
      <c r="AC24" s="9" t="s">
        <v>1471</v>
      </c>
    </row>
    <row r="25" spans="1:31" ht="80.099999999999994" customHeight="1" x14ac:dyDescent="0.25">
      <c r="A25" s="28">
        <f t="shared" si="4"/>
        <v>21</v>
      </c>
      <c r="B25" s="9">
        <f t="shared" si="4"/>
        <v>5</v>
      </c>
      <c r="C25" s="14" t="s">
        <v>216</v>
      </c>
      <c r="D25" s="5" t="s">
        <v>110</v>
      </c>
      <c r="E25" s="6" t="s">
        <v>111</v>
      </c>
      <c r="F25" s="9" t="s">
        <v>110</v>
      </c>
      <c r="G25" s="9" t="s">
        <v>110</v>
      </c>
      <c r="H25" s="9" t="s">
        <v>1808</v>
      </c>
      <c r="I25" s="9" t="s">
        <v>1808</v>
      </c>
      <c r="J25" s="9" t="s">
        <v>130</v>
      </c>
      <c r="K25" s="9">
        <v>3322816593</v>
      </c>
      <c r="L25" s="9" t="s">
        <v>110</v>
      </c>
      <c r="M25" s="9">
        <v>29.378398000000001</v>
      </c>
      <c r="N25" s="9">
        <v>64.759313000000006</v>
      </c>
      <c r="O25" s="9">
        <v>16</v>
      </c>
      <c r="P25" s="6" t="s">
        <v>1804</v>
      </c>
      <c r="Q25" s="6">
        <v>814349</v>
      </c>
      <c r="R25" s="6" t="s">
        <v>1468</v>
      </c>
      <c r="S25" s="6" t="s">
        <v>1469</v>
      </c>
      <c r="T25" s="6" t="s">
        <v>1470</v>
      </c>
      <c r="U25" s="6" t="s">
        <v>1794</v>
      </c>
      <c r="V25" s="6">
        <v>304.8</v>
      </c>
      <c r="W25" s="6">
        <v>38</v>
      </c>
      <c r="X25" s="6" t="s">
        <v>1286</v>
      </c>
      <c r="Y25" s="14">
        <v>811949</v>
      </c>
      <c r="Z25" s="11">
        <v>44775</v>
      </c>
      <c r="AA25" s="6">
        <v>610762</v>
      </c>
      <c r="AB25" s="5" t="s">
        <v>239</v>
      </c>
      <c r="AC25" s="9" t="s">
        <v>1471</v>
      </c>
    </row>
    <row r="26" spans="1:31" ht="80.099999999999994" customHeight="1" x14ac:dyDescent="0.25">
      <c r="A26" s="28">
        <f t="shared" si="4"/>
        <v>22</v>
      </c>
      <c r="B26" s="9">
        <f t="shared" si="4"/>
        <v>6</v>
      </c>
      <c r="C26" s="14" t="s">
        <v>216</v>
      </c>
      <c r="D26" s="5" t="s">
        <v>110</v>
      </c>
      <c r="E26" s="6" t="s">
        <v>111</v>
      </c>
      <c r="F26" s="9" t="s">
        <v>2356</v>
      </c>
      <c r="G26" s="6" t="s">
        <v>135</v>
      </c>
      <c r="H26" s="9" t="s">
        <v>124</v>
      </c>
      <c r="I26" s="9" t="s">
        <v>124</v>
      </c>
      <c r="J26" s="9" t="s">
        <v>1809</v>
      </c>
      <c r="K26" s="9">
        <v>3327803339</v>
      </c>
      <c r="L26" s="9" t="s">
        <v>2356</v>
      </c>
      <c r="M26" s="9">
        <v>29.383330000000001</v>
      </c>
      <c r="N26" s="9">
        <v>64.739811000000003</v>
      </c>
      <c r="O26" s="9">
        <v>17</v>
      </c>
      <c r="P26" s="6" t="s">
        <v>1804</v>
      </c>
      <c r="Q26" s="6">
        <v>814349</v>
      </c>
      <c r="R26" s="6" t="s">
        <v>1468</v>
      </c>
      <c r="S26" s="6" t="s">
        <v>1469</v>
      </c>
      <c r="T26" s="6" t="s">
        <v>1470</v>
      </c>
      <c r="U26" s="6" t="s">
        <v>1794</v>
      </c>
      <c r="V26" s="6">
        <v>304.8</v>
      </c>
      <c r="W26" s="6">
        <v>45</v>
      </c>
      <c r="X26" s="6" t="s">
        <v>1286</v>
      </c>
      <c r="Y26" s="6">
        <v>814349</v>
      </c>
      <c r="Z26" s="11">
        <v>44775</v>
      </c>
      <c r="AA26" s="6">
        <v>610762</v>
      </c>
      <c r="AB26" s="5" t="s">
        <v>239</v>
      </c>
      <c r="AC26" s="9" t="s">
        <v>1471</v>
      </c>
    </row>
    <row r="27" spans="1:31" ht="80.099999999999994" customHeight="1" x14ac:dyDescent="0.25">
      <c r="A27" s="28">
        <f t="shared" si="4"/>
        <v>23</v>
      </c>
      <c r="B27" s="9">
        <f t="shared" si="4"/>
        <v>7</v>
      </c>
      <c r="C27" s="14" t="s">
        <v>216</v>
      </c>
      <c r="D27" s="5" t="s">
        <v>110</v>
      </c>
      <c r="E27" s="6" t="s">
        <v>111</v>
      </c>
      <c r="F27" s="9" t="s">
        <v>110</v>
      </c>
      <c r="G27" s="9" t="s">
        <v>110</v>
      </c>
      <c r="H27" s="9" t="s">
        <v>184</v>
      </c>
      <c r="I27" s="9" t="s">
        <v>184</v>
      </c>
      <c r="J27" s="9" t="s">
        <v>185</v>
      </c>
      <c r="K27" s="9">
        <v>3313005342</v>
      </c>
      <c r="L27" s="9" t="s">
        <v>110</v>
      </c>
      <c r="M27" s="9">
        <v>29.319392000000001</v>
      </c>
      <c r="N27" s="9">
        <v>64.714579999999998</v>
      </c>
      <c r="O27" s="9">
        <v>23</v>
      </c>
      <c r="P27" s="6" t="s">
        <v>1804</v>
      </c>
      <c r="Q27" s="6">
        <v>814349</v>
      </c>
      <c r="R27" s="6" t="s">
        <v>1468</v>
      </c>
      <c r="S27" s="6" t="s">
        <v>1469</v>
      </c>
      <c r="T27" s="6" t="s">
        <v>1470</v>
      </c>
      <c r="U27" s="6" t="s">
        <v>1794</v>
      </c>
      <c r="V27" s="6">
        <v>304.8</v>
      </c>
      <c r="W27" s="6">
        <v>48</v>
      </c>
      <c r="X27" s="6" t="s">
        <v>1286</v>
      </c>
      <c r="Y27" s="6">
        <v>814349</v>
      </c>
      <c r="Z27" s="11">
        <v>44775</v>
      </c>
      <c r="AA27" s="6">
        <v>610762</v>
      </c>
      <c r="AB27" s="5" t="s">
        <v>239</v>
      </c>
      <c r="AC27" s="9" t="s">
        <v>1471</v>
      </c>
    </row>
    <row r="28" spans="1:31" s="18" customFormat="1" ht="80.099999999999994" customHeight="1" x14ac:dyDescent="0.2">
      <c r="A28" s="14">
        <f>A27+1</f>
        <v>24</v>
      </c>
      <c r="B28" s="6">
        <v>1</v>
      </c>
      <c r="C28" s="6" t="s">
        <v>3797</v>
      </c>
      <c r="D28" s="5" t="s">
        <v>232</v>
      </c>
      <c r="E28" s="6" t="s">
        <v>232</v>
      </c>
      <c r="F28" s="6" t="s">
        <v>3920</v>
      </c>
      <c r="G28" s="14" t="s">
        <v>1824</v>
      </c>
      <c r="H28" s="6" t="s">
        <v>3921</v>
      </c>
      <c r="I28" s="6" t="s">
        <v>3921</v>
      </c>
      <c r="J28" s="6" t="s">
        <v>3922</v>
      </c>
      <c r="K28" s="6" t="s">
        <v>1836</v>
      </c>
      <c r="L28" s="6" t="s">
        <v>3920</v>
      </c>
      <c r="M28" s="6">
        <v>28.687159999999999</v>
      </c>
      <c r="N28" s="6">
        <v>65.514070000000004</v>
      </c>
      <c r="O28" s="6">
        <v>22</v>
      </c>
      <c r="P28" s="6" t="s">
        <v>1701</v>
      </c>
      <c r="Q28" s="6">
        <v>814349</v>
      </c>
      <c r="R28" s="6" t="s">
        <v>1701</v>
      </c>
      <c r="S28" s="6" t="s">
        <v>3804</v>
      </c>
      <c r="T28" s="6" t="s">
        <v>1470</v>
      </c>
      <c r="U28" s="6" t="s">
        <v>1794</v>
      </c>
      <c r="V28" s="6">
        <v>304.8</v>
      </c>
      <c r="W28" s="6">
        <v>45</v>
      </c>
      <c r="X28" s="6" t="s">
        <v>1275</v>
      </c>
      <c r="Y28" s="6">
        <v>811948.9</v>
      </c>
      <c r="Z28" s="11">
        <v>44410</v>
      </c>
      <c r="AA28" s="6">
        <v>610762</v>
      </c>
      <c r="AB28" s="5" t="s">
        <v>107</v>
      </c>
      <c r="AC28" s="24" t="s">
        <v>1471</v>
      </c>
    </row>
    <row r="29" spans="1:31" s="18" customFormat="1" ht="80.099999999999994" customHeight="1" x14ac:dyDescent="0.2">
      <c r="A29" s="14">
        <f>A28+1</f>
        <v>25</v>
      </c>
      <c r="B29" s="6">
        <v>2</v>
      </c>
      <c r="C29" s="6" t="s">
        <v>3797</v>
      </c>
      <c r="D29" s="5" t="s">
        <v>232</v>
      </c>
      <c r="E29" s="6" t="s">
        <v>232</v>
      </c>
      <c r="F29" s="6" t="s">
        <v>3923</v>
      </c>
      <c r="G29" s="14" t="s">
        <v>3924</v>
      </c>
      <c r="H29" s="9" t="s">
        <v>2455</v>
      </c>
      <c r="I29" s="9" t="s">
        <v>2455</v>
      </c>
      <c r="J29" s="9" t="s">
        <v>3925</v>
      </c>
      <c r="K29" s="9" t="s">
        <v>1840</v>
      </c>
      <c r="L29" s="6" t="s">
        <v>3923</v>
      </c>
      <c r="M29" s="6">
        <v>28.545306</v>
      </c>
      <c r="N29" s="9">
        <v>65.428088000000002</v>
      </c>
      <c r="O29" s="6">
        <v>18</v>
      </c>
      <c r="P29" s="6" t="s">
        <v>1701</v>
      </c>
      <c r="Q29" s="6">
        <v>814349</v>
      </c>
      <c r="R29" s="6" t="s">
        <v>1701</v>
      </c>
      <c r="S29" s="6" t="s">
        <v>3804</v>
      </c>
      <c r="T29" s="6" t="s">
        <v>1470</v>
      </c>
      <c r="U29" s="6" t="s">
        <v>1794</v>
      </c>
      <c r="V29" s="6">
        <v>304.8</v>
      </c>
      <c r="W29" s="6">
        <v>46</v>
      </c>
      <c r="X29" s="6" t="s">
        <v>1275</v>
      </c>
      <c r="Y29" s="6">
        <v>812748.9</v>
      </c>
      <c r="Z29" s="11">
        <v>44410</v>
      </c>
      <c r="AA29" s="6">
        <v>610762</v>
      </c>
      <c r="AB29" s="5" t="s">
        <v>107</v>
      </c>
      <c r="AC29" s="24" t="s">
        <v>1471</v>
      </c>
    </row>
    <row r="30" spans="1:31" s="18" customFormat="1" ht="80.099999999999994" customHeight="1" x14ac:dyDescent="0.2">
      <c r="A30" s="28">
        <f>A29+1</f>
        <v>26</v>
      </c>
      <c r="B30" s="9">
        <v>3</v>
      </c>
      <c r="C30" s="6" t="s">
        <v>3797</v>
      </c>
      <c r="D30" s="5" t="s">
        <v>232</v>
      </c>
      <c r="E30" s="6" t="s">
        <v>232</v>
      </c>
      <c r="F30" s="9" t="s">
        <v>3926</v>
      </c>
      <c r="G30" s="14" t="s">
        <v>3924</v>
      </c>
      <c r="H30" s="9" t="s">
        <v>3927</v>
      </c>
      <c r="I30" s="9" t="s">
        <v>3927</v>
      </c>
      <c r="J30" s="9" t="s">
        <v>3928</v>
      </c>
      <c r="K30" s="9" t="s">
        <v>1842</v>
      </c>
      <c r="L30" s="9" t="s">
        <v>3926</v>
      </c>
      <c r="M30" s="9">
        <v>28.531423</v>
      </c>
      <c r="N30" s="9">
        <v>65.411206000000007</v>
      </c>
      <c r="O30" s="6">
        <v>23</v>
      </c>
      <c r="P30" s="6" t="s">
        <v>1701</v>
      </c>
      <c r="Q30" s="6">
        <v>814349</v>
      </c>
      <c r="R30" s="6" t="s">
        <v>1701</v>
      </c>
      <c r="S30" s="6" t="s">
        <v>3804</v>
      </c>
      <c r="T30" s="6" t="s">
        <v>1470</v>
      </c>
      <c r="U30" s="6" t="s">
        <v>1794</v>
      </c>
      <c r="V30" s="6">
        <v>304.8</v>
      </c>
      <c r="W30" s="6">
        <v>44</v>
      </c>
      <c r="X30" s="6" t="s">
        <v>1275</v>
      </c>
      <c r="Y30" s="6">
        <v>811148.9</v>
      </c>
      <c r="Z30" s="11">
        <v>44410</v>
      </c>
      <c r="AA30" s="6">
        <v>610762</v>
      </c>
      <c r="AB30" s="5" t="s">
        <v>107</v>
      </c>
      <c r="AC30" s="24" t="s">
        <v>1471</v>
      </c>
    </row>
    <row r="31" spans="1:31" s="18" customFormat="1" ht="80.099999999999994" customHeight="1" x14ac:dyDescent="0.2">
      <c r="A31" s="28">
        <f t="shared" ref="A31" si="5">A30+1</f>
        <v>27</v>
      </c>
      <c r="B31" s="9">
        <v>4</v>
      </c>
      <c r="C31" s="6" t="s">
        <v>3797</v>
      </c>
      <c r="D31" s="5" t="s">
        <v>232</v>
      </c>
      <c r="E31" s="6" t="s">
        <v>232</v>
      </c>
      <c r="F31" s="9" t="s">
        <v>3929</v>
      </c>
      <c r="G31" s="14" t="s">
        <v>1497</v>
      </c>
      <c r="H31" s="9" t="s">
        <v>2253</v>
      </c>
      <c r="I31" s="9" t="s">
        <v>2253</v>
      </c>
      <c r="J31" s="9" t="s">
        <v>3930</v>
      </c>
      <c r="K31" s="9" t="s">
        <v>1846</v>
      </c>
      <c r="L31" s="9" t="s">
        <v>3929</v>
      </c>
      <c r="M31" s="9">
        <v>28.872806000000001</v>
      </c>
      <c r="N31" s="9">
        <v>65.658783</v>
      </c>
      <c r="O31" s="6">
        <v>19</v>
      </c>
      <c r="P31" s="6" t="s">
        <v>1701</v>
      </c>
      <c r="Q31" s="6">
        <v>814349</v>
      </c>
      <c r="R31" s="6" t="s">
        <v>1701</v>
      </c>
      <c r="S31" s="6" t="s">
        <v>3804</v>
      </c>
      <c r="T31" s="6" t="s">
        <v>1470</v>
      </c>
      <c r="U31" s="6" t="s">
        <v>1794</v>
      </c>
      <c r="V31" s="6">
        <v>304.8</v>
      </c>
      <c r="W31" s="6">
        <v>47</v>
      </c>
      <c r="X31" s="6" t="s">
        <v>1275</v>
      </c>
      <c r="Y31" s="6">
        <v>813548.9</v>
      </c>
      <c r="Z31" s="11">
        <v>44410</v>
      </c>
      <c r="AA31" s="6">
        <v>610762</v>
      </c>
      <c r="AB31" s="5" t="s">
        <v>107</v>
      </c>
      <c r="AC31" s="24" t="s">
        <v>1471</v>
      </c>
    </row>
    <row r="32" spans="1:31" s="27" customFormat="1" ht="80.099999999999994" customHeight="1" x14ac:dyDescent="0.25">
      <c r="A32" s="14">
        <f>A31+1</f>
        <v>28</v>
      </c>
      <c r="B32" s="14">
        <v>1</v>
      </c>
      <c r="C32" s="14" t="s">
        <v>216</v>
      </c>
      <c r="D32" s="5" t="s">
        <v>232</v>
      </c>
      <c r="E32" s="14" t="s">
        <v>232</v>
      </c>
      <c r="F32" s="14" t="s">
        <v>1810</v>
      </c>
      <c r="G32" s="14" t="s">
        <v>1810</v>
      </c>
      <c r="H32" s="14" t="s">
        <v>1811</v>
      </c>
      <c r="I32" s="14" t="s">
        <v>1811</v>
      </c>
      <c r="J32" s="14" t="s">
        <v>1812</v>
      </c>
      <c r="K32" s="14" t="s">
        <v>1813</v>
      </c>
      <c r="L32" s="28" t="s">
        <v>1814</v>
      </c>
      <c r="M32" s="28">
        <v>28.590481</v>
      </c>
      <c r="N32" s="28">
        <v>65.104024999999993</v>
      </c>
      <c r="O32" s="14">
        <v>40</v>
      </c>
      <c r="P32" s="14" t="s">
        <v>1791</v>
      </c>
      <c r="Q32" s="14">
        <v>814349</v>
      </c>
      <c r="R32" s="14" t="s">
        <v>1464</v>
      </c>
      <c r="S32" s="14" t="s">
        <v>1501</v>
      </c>
      <c r="T32" s="12" t="s">
        <v>1502</v>
      </c>
      <c r="U32" s="14" t="s">
        <v>1794</v>
      </c>
      <c r="V32" s="14">
        <v>304.8</v>
      </c>
      <c r="W32" s="28">
        <v>36</v>
      </c>
      <c r="X32" s="14" t="s">
        <v>1286</v>
      </c>
      <c r="Y32" s="14">
        <v>811949</v>
      </c>
      <c r="Z32" s="12">
        <v>44869</v>
      </c>
      <c r="AA32" s="14">
        <v>610762</v>
      </c>
      <c r="AB32" s="5" t="s">
        <v>239</v>
      </c>
      <c r="AC32" s="28" t="s">
        <v>1471</v>
      </c>
      <c r="AE32" s="1"/>
    </row>
    <row r="33" spans="1:29" ht="80.099999999999994" customHeight="1" x14ac:dyDescent="0.25">
      <c r="A33" s="28">
        <f>A32+1</f>
        <v>29</v>
      </c>
      <c r="B33" s="9">
        <f>B32+1</f>
        <v>2</v>
      </c>
      <c r="C33" s="6" t="s">
        <v>216</v>
      </c>
      <c r="D33" s="5" t="s">
        <v>232</v>
      </c>
      <c r="E33" s="9" t="s">
        <v>232</v>
      </c>
      <c r="F33" s="9" t="s">
        <v>1815</v>
      </c>
      <c r="G33" s="9" t="s">
        <v>1508</v>
      </c>
      <c r="H33" s="9" t="s">
        <v>1816</v>
      </c>
      <c r="I33" s="9" t="s">
        <v>1816</v>
      </c>
      <c r="J33" s="9" t="s">
        <v>1817</v>
      </c>
      <c r="K33" s="9" t="s">
        <v>1818</v>
      </c>
      <c r="L33" s="9" t="s">
        <v>1507</v>
      </c>
      <c r="M33" s="9">
        <v>28.676506</v>
      </c>
      <c r="N33" s="9">
        <v>65.138110999999995</v>
      </c>
      <c r="O33" s="9">
        <v>20</v>
      </c>
      <c r="P33" s="9" t="s">
        <v>1791</v>
      </c>
      <c r="Q33" s="6">
        <v>814349</v>
      </c>
      <c r="R33" s="6" t="s">
        <v>1464</v>
      </c>
      <c r="S33" s="6" t="s">
        <v>1501</v>
      </c>
      <c r="T33" s="11" t="s">
        <v>1502</v>
      </c>
      <c r="U33" s="6" t="s">
        <v>1794</v>
      </c>
      <c r="V33" s="6">
        <v>304.8</v>
      </c>
      <c r="W33" s="9">
        <v>33</v>
      </c>
      <c r="X33" s="6" t="s">
        <v>1286</v>
      </c>
      <c r="Y33" s="14">
        <v>803710</v>
      </c>
      <c r="Z33" s="11">
        <v>44869</v>
      </c>
      <c r="AA33" s="6">
        <v>610762</v>
      </c>
      <c r="AB33" s="5" t="s">
        <v>239</v>
      </c>
      <c r="AC33" s="9" t="s">
        <v>1471</v>
      </c>
    </row>
    <row r="34" spans="1:29" ht="80.099999999999994" customHeight="1" x14ac:dyDescent="0.25">
      <c r="A34" s="28">
        <f t="shared" ref="A34:A35" si="6">A33+1</f>
        <v>30</v>
      </c>
      <c r="B34" s="9">
        <f>B33+1</f>
        <v>3</v>
      </c>
      <c r="C34" s="6" t="s">
        <v>216</v>
      </c>
      <c r="D34" s="5" t="s">
        <v>232</v>
      </c>
      <c r="E34" s="9" t="s">
        <v>232</v>
      </c>
      <c r="F34" s="9" t="s">
        <v>1819</v>
      </c>
      <c r="G34" s="9" t="s">
        <v>1820</v>
      </c>
      <c r="H34" s="9" t="s">
        <v>2379</v>
      </c>
      <c r="I34" s="9" t="s">
        <v>2379</v>
      </c>
      <c r="J34" s="9" t="s">
        <v>1821</v>
      </c>
      <c r="K34" s="9" t="s">
        <v>1822</v>
      </c>
      <c r="L34" s="9" t="s">
        <v>1823</v>
      </c>
      <c r="M34" s="9">
        <v>28.919823000000001</v>
      </c>
      <c r="N34" s="9">
        <v>65.657893000000001</v>
      </c>
      <c r="O34" s="9">
        <v>25</v>
      </c>
      <c r="P34" s="9" t="s">
        <v>1791</v>
      </c>
      <c r="Q34" s="6">
        <v>814349</v>
      </c>
      <c r="R34" s="6" t="s">
        <v>1464</v>
      </c>
      <c r="S34" s="6" t="s">
        <v>1501</v>
      </c>
      <c r="T34" s="11" t="s">
        <v>1502</v>
      </c>
      <c r="U34" s="6" t="s">
        <v>1794</v>
      </c>
      <c r="V34" s="6">
        <v>304.8</v>
      </c>
      <c r="W34" s="9">
        <v>34</v>
      </c>
      <c r="X34" s="6" t="s">
        <v>1286</v>
      </c>
      <c r="Y34" s="14">
        <v>842669</v>
      </c>
      <c r="Z34" s="11">
        <v>44869</v>
      </c>
      <c r="AA34" s="6">
        <v>610762</v>
      </c>
      <c r="AB34" s="5" t="s">
        <v>239</v>
      </c>
      <c r="AC34" s="9" t="s">
        <v>1471</v>
      </c>
    </row>
    <row r="35" spans="1:29" ht="80.099999999999994" customHeight="1" x14ac:dyDescent="0.25">
      <c r="A35" s="28">
        <f t="shared" si="6"/>
        <v>31</v>
      </c>
      <c r="B35" s="9">
        <f>B34+1</f>
        <v>4</v>
      </c>
      <c r="C35" s="6" t="s">
        <v>216</v>
      </c>
      <c r="D35" s="5" t="s">
        <v>232</v>
      </c>
      <c r="E35" s="9" t="s">
        <v>232</v>
      </c>
      <c r="F35" s="9" t="s">
        <v>1824</v>
      </c>
      <c r="G35" s="9" t="s">
        <v>1824</v>
      </c>
      <c r="H35" s="9" t="s">
        <v>1825</v>
      </c>
      <c r="I35" s="9" t="s">
        <v>1825</v>
      </c>
      <c r="J35" s="9" t="s">
        <v>1826</v>
      </c>
      <c r="K35" s="9" t="s">
        <v>1827</v>
      </c>
      <c r="L35" s="9" t="s">
        <v>1824</v>
      </c>
      <c r="M35" s="9">
        <v>28.575172999999999</v>
      </c>
      <c r="N35" s="9">
        <v>65.533569999999997</v>
      </c>
      <c r="O35" s="9">
        <v>30</v>
      </c>
      <c r="P35" s="9" t="s">
        <v>1791</v>
      </c>
      <c r="Q35" s="6">
        <v>814349</v>
      </c>
      <c r="R35" s="6" t="s">
        <v>1464</v>
      </c>
      <c r="S35" s="6" t="s">
        <v>1501</v>
      </c>
      <c r="T35" s="11" t="s">
        <v>1502</v>
      </c>
      <c r="U35" s="6" t="s">
        <v>1794</v>
      </c>
      <c r="V35" s="6">
        <v>304.8</v>
      </c>
      <c r="W35" s="9">
        <v>26</v>
      </c>
      <c r="X35" s="6" t="s">
        <v>1286</v>
      </c>
      <c r="Y35" s="14">
        <v>842669</v>
      </c>
      <c r="Z35" s="11">
        <v>44869</v>
      </c>
      <c r="AA35" s="6">
        <v>610762</v>
      </c>
      <c r="AB35" s="5" t="s">
        <v>239</v>
      </c>
      <c r="AC35" s="9" t="s">
        <v>1471</v>
      </c>
    </row>
    <row r="36" spans="1:29" ht="80.099999999999994" customHeight="1" x14ac:dyDescent="0.25">
      <c r="A36" s="28">
        <f>A35+1</f>
        <v>32</v>
      </c>
      <c r="B36" s="9">
        <v>1</v>
      </c>
      <c r="C36" s="9" t="s">
        <v>109</v>
      </c>
      <c r="D36" s="10" t="s">
        <v>250</v>
      </c>
      <c r="E36" s="9" t="s">
        <v>3932</v>
      </c>
      <c r="F36" s="9" t="s">
        <v>3950</v>
      </c>
      <c r="G36" s="9" t="s">
        <v>3950</v>
      </c>
      <c r="H36" s="9" t="s">
        <v>5043</v>
      </c>
      <c r="I36" s="9" t="s">
        <v>5043</v>
      </c>
      <c r="J36" s="9" t="s">
        <v>5044</v>
      </c>
      <c r="K36" s="9" t="s">
        <v>5045</v>
      </c>
      <c r="L36" s="9" t="s">
        <v>3950</v>
      </c>
      <c r="M36" s="9">
        <v>30.614128999999998</v>
      </c>
      <c r="N36" s="9">
        <v>66.649090000000001</v>
      </c>
      <c r="O36" s="9">
        <v>13</v>
      </c>
      <c r="P36" s="34">
        <v>44017</v>
      </c>
      <c r="Q36" s="9">
        <v>814349</v>
      </c>
      <c r="R36" s="28" t="s">
        <v>1486</v>
      </c>
      <c r="S36" s="34">
        <v>44108</v>
      </c>
      <c r="T36" s="34">
        <v>44017</v>
      </c>
      <c r="U36" s="9" t="s">
        <v>1794</v>
      </c>
      <c r="V36" s="85">
        <f>980/3.281</f>
        <v>298.68942395611094</v>
      </c>
      <c r="W36" s="9">
        <v>45</v>
      </c>
      <c r="X36" s="9" t="s">
        <v>2295</v>
      </c>
      <c r="Y36" s="64">
        <v>788821</v>
      </c>
      <c r="Z36" s="9" t="s">
        <v>2295</v>
      </c>
      <c r="AA36" s="28">
        <v>610762</v>
      </c>
      <c r="AB36" s="10" t="s">
        <v>1850</v>
      </c>
      <c r="AC36" s="10" t="s">
        <v>3319</v>
      </c>
    </row>
    <row r="37" spans="1:29" ht="80.099999999999994" customHeight="1" x14ac:dyDescent="0.25">
      <c r="A37" s="28">
        <f>A36+1</f>
        <v>33</v>
      </c>
      <c r="B37" s="9">
        <f>B36+1</f>
        <v>2</v>
      </c>
      <c r="C37" s="9" t="s">
        <v>109</v>
      </c>
      <c r="D37" s="10" t="s">
        <v>250</v>
      </c>
      <c r="E37" s="9" t="s">
        <v>3932</v>
      </c>
      <c r="F37" s="9" t="s">
        <v>3950</v>
      </c>
      <c r="G37" s="9" t="s">
        <v>3950</v>
      </c>
      <c r="H37" s="9" t="s">
        <v>5046</v>
      </c>
      <c r="I37" s="9" t="s">
        <v>5046</v>
      </c>
      <c r="J37" s="9" t="s">
        <v>5047</v>
      </c>
      <c r="K37" s="9" t="s">
        <v>5048</v>
      </c>
      <c r="L37" s="9" t="s">
        <v>3950</v>
      </c>
      <c r="M37" s="9">
        <v>30.620823000000001</v>
      </c>
      <c r="N37" s="9">
        <v>66.641225000000006</v>
      </c>
      <c r="O37" s="9">
        <v>17</v>
      </c>
      <c r="P37" s="34">
        <v>44017</v>
      </c>
      <c r="Q37" s="9">
        <v>814349</v>
      </c>
      <c r="R37" s="28" t="s">
        <v>1486</v>
      </c>
      <c r="S37" s="34">
        <v>44108</v>
      </c>
      <c r="T37" s="34">
        <v>44017</v>
      </c>
      <c r="U37" s="9" t="s">
        <v>1794</v>
      </c>
      <c r="V37" s="85">
        <f>968/3.281</f>
        <v>295.03200243828098</v>
      </c>
      <c r="W37" s="9">
        <v>47</v>
      </c>
      <c r="X37" s="9" t="s">
        <v>2295</v>
      </c>
      <c r="Y37" s="64">
        <v>790944.25</v>
      </c>
      <c r="Z37" s="9" t="s">
        <v>2295</v>
      </c>
      <c r="AA37" s="28">
        <v>610762</v>
      </c>
      <c r="AB37" s="10" t="s">
        <v>1850</v>
      </c>
      <c r="AC37" s="10" t="s">
        <v>3319</v>
      </c>
    </row>
    <row r="38" spans="1:29" ht="80.099999999999994" customHeight="1" x14ac:dyDescent="0.25">
      <c r="A38" s="28">
        <f t="shared" ref="A38:B44" si="7">A37+1</f>
        <v>34</v>
      </c>
      <c r="B38" s="9">
        <f t="shared" si="7"/>
        <v>3</v>
      </c>
      <c r="C38" s="9" t="s">
        <v>109</v>
      </c>
      <c r="D38" s="10" t="s">
        <v>250</v>
      </c>
      <c r="E38" s="9" t="s">
        <v>3932</v>
      </c>
      <c r="F38" s="9" t="s">
        <v>3950</v>
      </c>
      <c r="G38" s="9" t="s">
        <v>3950</v>
      </c>
      <c r="H38" s="9" t="s">
        <v>5049</v>
      </c>
      <c r="I38" s="9" t="s">
        <v>5049</v>
      </c>
      <c r="J38" s="9" t="s">
        <v>5050</v>
      </c>
      <c r="K38" s="9" t="s">
        <v>5051</v>
      </c>
      <c r="L38" s="9" t="s">
        <v>3950</v>
      </c>
      <c r="M38" s="9">
        <v>30.620429000000001</v>
      </c>
      <c r="N38" s="9">
        <v>66.647368999999998</v>
      </c>
      <c r="O38" s="9">
        <v>10</v>
      </c>
      <c r="P38" s="34">
        <v>44017</v>
      </c>
      <c r="Q38" s="9">
        <v>814349</v>
      </c>
      <c r="R38" s="28" t="s">
        <v>1486</v>
      </c>
      <c r="S38" s="34">
        <v>44108</v>
      </c>
      <c r="T38" s="34">
        <v>44017</v>
      </c>
      <c r="U38" s="9" t="s">
        <v>1794</v>
      </c>
      <c r="V38" s="85">
        <f>980/3.281</f>
        <v>298.68942395611094</v>
      </c>
      <c r="W38" s="9">
        <v>44</v>
      </c>
      <c r="X38" s="9" t="s">
        <v>2295</v>
      </c>
      <c r="Y38" s="64">
        <v>797021</v>
      </c>
      <c r="Z38" s="9" t="s">
        <v>2295</v>
      </c>
      <c r="AA38" s="28">
        <v>610762</v>
      </c>
      <c r="AB38" s="10" t="s">
        <v>1850</v>
      </c>
      <c r="AC38" s="10" t="s">
        <v>3319</v>
      </c>
    </row>
    <row r="39" spans="1:29" ht="80.099999999999994" customHeight="1" x14ac:dyDescent="0.25">
      <c r="A39" s="28">
        <f t="shared" si="7"/>
        <v>35</v>
      </c>
      <c r="B39" s="9">
        <f t="shared" si="7"/>
        <v>4</v>
      </c>
      <c r="C39" s="9" t="s">
        <v>109</v>
      </c>
      <c r="D39" s="10" t="s">
        <v>250</v>
      </c>
      <c r="E39" s="9" t="s">
        <v>3932</v>
      </c>
      <c r="F39" s="9" t="s">
        <v>3950</v>
      </c>
      <c r="G39" s="9" t="s">
        <v>3950</v>
      </c>
      <c r="H39" s="9" t="s">
        <v>5052</v>
      </c>
      <c r="I39" s="9" t="s">
        <v>5052</v>
      </c>
      <c r="J39" s="9" t="s">
        <v>5053</v>
      </c>
      <c r="K39" s="9" t="s">
        <v>5051</v>
      </c>
      <c r="L39" s="9" t="s">
        <v>3950</v>
      </c>
      <c r="M39" s="9">
        <v>30.620784</v>
      </c>
      <c r="N39" s="9">
        <v>66.642866999999995</v>
      </c>
      <c r="O39" s="9">
        <v>12</v>
      </c>
      <c r="P39" s="34">
        <v>44017</v>
      </c>
      <c r="Q39" s="9">
        <v>814349</v>
      </c>
      <c r="R39" s="28" t="s">
        <v>1486</v>
      </c>
      <c r="S39" s="34">
        <v>44108</v>
      </c>
      <c r="T39" s="34">
        <v>44017</v>
      </c>
      <c r="U39" s="9" t="s">
        <v>1794</v>
      </c>
      <c r="V39" s="85">
        <f>970/3.281</f>
        <v>295.64157269125263</v>
      </c>
      <c r="W39" s="9">
        <v>44</v>
      </c>
      <c r="X39" s="9" t="s">
        <v>2295</v>
      </c>
      <c r="Y39" s="64">
        <v>789957</v>
      </c>
      <c r="Z39" s="9" t="s">
        <v>2295</v>
      </c>
      <c r="AA39" s="28">
        <v>610762</v>
      </c>
      <c r="AB39" s="10" t="s">
        <v>1850</v>
      </c>
      <c r="AC39" s="10" t="s">
        <v>3319</v>
      </c>
    </row>
    <row r="40" spans="1:29" ht="80.099999999999994" customHeight="1" x14ac:dyDescent="0.25">
      <c r="A40" s="28">
        <f t="shared" si="7"/>
        <v>36</v>
      </c>
      <c r="B40" s="9">
        <v>1</v>
      </c>
      <c r="C40" s="9" t="s">
        <v>103</v>
      </c>
      <c r="D40" s="10" t="s">
        <v>250</v>
      </c>
      <c r="E40" s="9" t="s">
        <v>5054</v>
      </c>
      <c r="F40" s="9" t="s">
        <v>5055</v>
      </c>
      <c r="G40" s="9" t="s">
        <v>5056</v>
      </c>
      <c r="H40" s="9" t="s">
        <v>5057</v>
      </c>
      <c r="I40" s="9" t="s">
        <v>5057</v>
      </c>
      <c r="J40" s="9" t="s">
        <v>5058</v>
      </c>
      <c r="K40" s="9" t="s">
        <v>5059</v>
      </c>
      <c r="L40" s="9" t="s">
        <v>5056</v>
      </c>
      <c r="M40" s="9">
        <v>30.848244999999999</v>
      </c>
      <c r="N40" s="9">
        <v>66.577689000000007</v>
      </c>
      <c r="O40" s="9">
        <v>9</v>
      </c>
      <c r="P40" s="28" t="s">
        <v>1581</v>
      </c>
      <c r="Q40" s="64">
        <v>814348.93</v>
      </c>
      <c r="R40" s="28" t="s">
        <v>1701</v>
      </c>
      <c r="S40" s="34">
        <v>44317</v>
      </c>
      <c r="T40" s="35">
        <v>44471</v>
      </c>
      <c r="U40" s="9" t="s">
        <v>1794</v>
      </c>
      <c r="V40" s="6">
        <v>304.8</v>
      </c>
      <c r="W40" s="9">
        <v>46</v>
      </c>
      <c r="X40" s="9" t="s">
        <v>1743</v>
      </c>
      <c r="Y40" s="64">
        <v>798629</v>
      </c>
      <c r="Z40" s="9" t="s">
        <v>2383</v>
      </c>
      <c r="AA40" s="28">
        <v>610762</v>
      </c>
      <c r="AB40" s="10" t="s">
        <v>1850</v>
      </c>
      <c r="AC40" s="10" t="s">
        <v>5060</v>
      </c>
    </row>
    <row r="41" spans="1:29" ht="80.099999999999994" customHeight="1" x14ac:dyDescent="0.25">
      <c r="A41" s="28">
        <f t="shared" si="7"/>
        <v>37</v>
      </c>
      <c r="B41" s="9">
        <v>2</v>
      </c>
      <c r="C41" s="9" t="s">
        <v>103</v>
      </c>
      <c r="D41" s="10" t="s">
        <v>250</v>
      </c>
      <c r="E41" s="9" t="s">
        <v>5054</v>
      </c>
      <c r="F41" s="9" t="s">
        <v>5055</v>
      </c>
      <c r="G41" s="9" t="s">
        <v>5056</v>
      </c>
      <c r="H41" s="9" t="s">
        <v>5061</v>
      </c>
      <c r="I41" s="9" t="s">
        <v>5061</v>
      </c>
      <c r="J41" s="9" t="s">
        <v>5062</v>
      </c>
      <c r="K41" s="9" t="s">
        <v>5063</v>
      </c>
      <c r="L41" s="9" t="s">
        <v>5056</v>
      </c>
      <c r="M41" s="9">
        <v>30.646688000000001</v>
      </c>
      <c r="N41" s="9">
        <v>66.578355000000002</v>
      </c>
      <c r="O41" s="9">
        <v>15</v>
      </c>
      <c r="P41" s="28" t="s">
        <v>1581</v>
      </c>
      <c r="Q41" s="64">
        <v>814348.93</v>
      </c>
      <c r="R41" s="28" t="s">
        <v>1701</v>
      </c>
      <c r="S41" s="34">
        <v>44317</v>
      </c>
      <c r="T41" s="35">
        <v>44471</v>
      </c>
      <c r="U41" s="9" t="s">
        <v>1794</v>
      </c>
      <c r="V41" s="6">
        <v>304.8</v>
      </c>
      <c r="W41" s="9">
        <v>45</v>
      </c>
      <c r="X41" s="9" t="s">
        <v>1743</v>
      </c>
      <c r="Y41" s="64">
        <v>795884.8</v>
      </c>
      <c r="Z41" s="9" t="s">
        <v>2383</v>
      </c>
      <c r="AA41" s="28">
        <v>610762</v>
      </c>
      <c r="AB41" s="10" t="s">
        <v>1850</v>
      </c>
      <c r="AC41" s="10" t="s">
        <v>5060</v>
      </c>
    </row>
    <row r="42" spans="1:29" ht="80.099999999999994" customHeight="1" x14ac:dyDescent="0.25">
      <c r="A42" s="28">
        <f t="shared" si="7"/>
        <v>38</v>
      </c>
      <c r="B42" s="9">
        <v>3</v>
      </c>
      <c r="C42" s="9" t="s">
        <v>3797</v>
      </c>
      <c r="D42" s="10" t="s">
        <v>250</v>
      </c>
      <c r="E42" s="9" t="s">
        <v>5064</v>
      </c>
      <c r="F42" s="9" t="s">
        <v>5065</v>
      </c>
      <c r="G42" s="9" t="s">
        <v>5064</v>
      </c>
      <c r="H42" s="28" t="s">
        <v>5066</v>
      </c>
      <c r="I42" s="28" t="s">
        <v>5066</v>
      </c>
      <c r="J42" s="28" t="s">
        <v>5067</v>
      </c>
      <c r="K42" s="28" t="s">
        <v>5068</v>
      </c>
      <c r="L42" s="28" t="s">
        <v>5065</v>
      </c>
      <c r="M42" s="28">
        <v>30.709779999999999</v>
      </c>
      <c r="N42" s="28">
        <v>66.695679999999996</v>
      </c>
      <c r="O42" s="28">
        <v>19</v>
      </c>
      <c r="P42" s="28" t="s">
        <v>1581</v>
      </c>
      <c r="Q42" s="28">
        <v>814349</v>
      </c>
      <c r="R42" s="28" t="s">
        <v>1701</v>
      </c>
      <c r="S42" s="34">
        <v>44317</v>
      </c>
      <c r="T42" s="28" t="s">
        <v>1581</v>
      </c>
      <c r="U42" s="9" t="s">
        <v>1794</v>
      </c>
      <c r="V42" s="6">
        <v>304.8</v>
      </c>
      <c r="W42" s="28">
        <v>45</v>
      </c>
      <c r="X42" s="28" t="s">
        <v>1275</v>
      </c>
      <c r="Y42" s="64">
        <v>806297.8</v>
      </c>
      <c r="Z42" s="28" t="s">
        <v>1581</v>
      </c>
      <c r="AA42" s="28">
        <v>610762</v>
      </c>
      <c r="AB42" s="5" t="s">
        <v>107</v>
      </c>
      <c r="AC42" s="10" t="s">
        <v>1471</v>
      </c>
    </row>
    <row r="43" spans="1:29" ht="80.099999999999994" customHeight="1" x14ac:dyDescent="0.25">
      <c r="A43" s="28">
        <f t="shared" si="7"/>
        <v>39</v>
      </c>
      <c r="B43" s="9">
        <v>4</v>
      </c>
      <c r="C43" s="9" t="s">
        <v>3797</v>
      </c>
      <c r="D43" s="10" t="s">
        <v>250</v>
      </c>
      <c r="E43" s="9" t="s">
        <v>5069</v>
      </c>
      <c r="F43" s="9" t="s">
        <v>5070</v>
      </c>
      <c r="G43" s="9" t="s">
        <v>5069</v>
      </c>
      <c r="H43" s="28" t="s">
        <v>5071</v>
      </c>
      <c r="I43" s="28" t="s">
        <v>5071</v>
      </c>
      <c r="J43" s="28" t="s">
        <v>5072</v>
      </c>
      <c r="K43" s="28" t="s">
        <v>5073</v>
      </c>
      <c r="L43" s="28" t="s">
        <v>5070</v>
      </c>
      <c r="M43" s="28">
        <v>30.735230000000001</v>
      </c>
      <c r="N43" s="28">
        <v>66.664529999999999</v>
      </c>
      <c r="O43" s="28">
        <v>18</v>
      </c>
      <c r="P43" s="28" t="s">
        <v>1581</v>
      </c>
      <c r="Q43" s="28">
        <v>814349</v>
      </c>
      <c r="R43" s="28" t="s">
        <v>1701</v>
      </c>
      <c r="S43" s="34">
        <v>44317</v>
      </c>
      <c r="T43" s="28" t="s">
        <v>1581</v>
      </c>
      <c r="U43" s="9" t="s">
        <v>1794</v>
      </c>
      <c r="V43" s="6">
        <v>304.8</v>
      </c>
      <c r="W43" s="28">
        <v>46</v>
      </c>
      <c r="X43" s="28" t="s">
        <v>1275</v>
      </c>
      <c r="Y43" s="64">
        <v>805685</v>
      </c>
      <c r="Z43" s="28" t="s">
        <v>1581</v>
      </c>
      <c r="AA43" s="28">
        <v>610762</v>
      </c>
      <c r="AB43" s="5" t="s">
        <v>107</v>
      </c>
      <c r="AC43" s="10" t="s">
        <v>1471</v>
      </c>
    </row>
    <row r="44" spans="1:29" ht="80.099999999999994" customHeight="1" x14ac:dyDescent="0.25">
      <c r="A44" s="28">
        <f t="shared" si="7"/>
        <v>40</v>
      </c>
      <c r="B44" s="9">
        <f>B43+1</f>
        <v>5</v>
      </c>
      <c r="C44" s="9" t="s">
        <v>3797</v>
      </c>
      <c r="D44" s="10" t="s">
        <v>250</v>
      </c>
      <c r="E44" s="9" t="s">
        <v>5069</v>
      </c>
      <c r="F44" s="9" t="s">
        <v>4820</v>
      </c>
      <c r="G44" s="9" t="s">
        <v>5069</v>
      </c>
      <c r="H44" s="28" t="s">
        <v>4114</v>
      </c>
      <c r="I44" s="28" t="s">
        <v>4114</v>
      </c>
      <c r="J44" s="28" t="s">
        <v>5074</v>
      </c>
      <c r="K44" s="28" t="s">
        <v>5075</v>
      </c>
      <c r="L44" s="28" t="s">
        <v>4820</v>
      </c>
      <c r="M44" s="28">
        <v>30.72212</v>
      </c>
      <c r="N44" s="28">
        <v>66.80162</v>
      </c>
      <c r="O44" s="28">
        <v>20</v>
      </c>
      <c r="P44" s="28" t="s">
        <v>1581</v>
      </c>
      <c r="Q44" s="28">
        <v>814349</v>
      </c>
      <c r="R44" s="28" t="s">
        <v>1701</v>
      </c>
      <c r="S44" s="34">
        <v>44317</v>
      </c>
      <c r="T44" s="28" t="s">
        <v>1581</v>
      </c>
      <c r="U44" s="9" t="s">
        <v>1794</v>
      </c>
      <c r="V44" s="6">
        <v>304.8</v>
      </c>
      <c r="W44" s="28">
        <v>43</v>
      </c>
      <c r="X44" s="28" t="s">
        <v>1275</v>
      </c>
      <c r="Y44" s="64">
        <v>792689</v>
      </c>
      <c r="Z44" s="28" t="s">
        <v>1581</v>
      </c>
      <c r="AA44" s="28">
        <v>610762</v>
      </c>
      <c r="AB44" s="5" t="s">
        <v>107</v>
      </c>
      <c r="AC44" s="10" t="s">
        <v>1471</v>
      </c>
    </row>
    <row r="45" spans="1:29" ht="80.099999999999994" customHeight="1" x14ac:dyDescent="0.25">
      <c r="A45" s="28">
        <f>A44+1</f>
        <v>41</v>
      </c>
      <c r="B45" s="9">
        <v>1</v>
      </c>
      <c r="C45" s="9" t="s">
        <v>216</v>
      </c>
      <c r="D45" s="10" t="s">
        <v>250</v>
      </c>
      <c r="E45" s="9" t="s">
        <v>3932</v>
      </c>
      <c r="F45" s="9" t="s">
        <v>3933</v>
      </c>
      <c r="G45" s="9" t="s">
        <v>3933</v>
      </c>
      <c r="H45" s="9" t="s">
        <v>3934</v>
      </c>
      <c r="I45" s="9" t="s">
        <v>3934</v>
      </c>
      <c r="J45" s="9" t="s">
        <v>3935</v>
      </c>
      <c r="K45" s="9" t="s">
        <v>3936</v>
      </c>
      <c r="L45" s="9" t="s">
        <v>3937</v>
      </c>
      <c r="M45" s="9">
        <v>30.566942000000001</v>
      </c>
      <c r="N45" s="9">
        <v>66.643376000000004</v>
      </c>
      <c r="O45" s="9">
        <v>9</v>
      </c>
      <c r="P45" s="28" t="s">
        <v>1464</v>
      </c>
      <c r="Q45" s="9">
        <v>814349</v>
      </c>
      <c r="R45" s="34">
        <v>44420</v>
      </c>
      <c r="S45" s="35">
        <v>44510</v>
      </c>
      <c r="T45" s="9" t="s">
        <v>1630</v>
      </c>
      <c r="U45" s="9" t="s">
        <v>1794</v>
      </c>
      <c r="V45" s="38">
        <v>304.8</v>
      </c>
      <c r="W45" s="9">
        <v>45</v>
      </c>
      <c r="X45" s="9" t="s">
        <v>1632</v>
      </c>
      <c r="Y45" s="28">
        <v>804884.97</v>
      </c>
      <c r="Z45" s="9" t="s">
        <v>3938</v>
      </c>
      <c r="AA45" s="28">
        <v>610762</v>
      </c>
      <c r="AB45" s="13" t="s">
        <v>11</v>
      </c>
      <c r="AC45" s="10" t="s">
        <v>3939</v>
      </c>
    </row>
    <row r="46" spans="1:29" ht="80.099999999999994" customHeight="1" x14ac:dyDescent="0.25">
      <c r="A46" s="28">
        <f t="shared" ref="A46:B54" si="8">A45+1</f>
        <v>42</v>
      </c>
      <c r="B46" s="9">
        <f>B45+1</f>
        <v>2</v>
      </c>
      <c r="C46" s="9" t="s">
        <v>216</v>
      </c>
      <c r="D46" s="10" t="s">
        <v>250</v>
      </c>
      <c r="E46" s="9" t="s">
        <v>3932</v>
      </c>
      <c r="F46" s="9" t="s">
        <v>3933</v>
      </c>
      <c r="G46" s="9" t="s">
        <v>3933</v>
      </c>
      <c r="H46" s="9" t="s">
        <v>670</v>
      </c>
      <c r="I46" s="9" t="s">
        <v>670</v>
      </c>
      <c r="J46" s="9" t="s">
        <v>3940</v>
      </c>
      <c r="K46" s="9" t="s">
        <v>3941</v>
      </c>
      <c r="L46" s="9" t="s">
        <v>3937</v>
      </c>
      <c r="M46" s="9">
        <v>30.566293000000002</v>
      </c>
      <c r="N46" s="9">
        <v>66.633088999999998</v>
      </c>
      <c r="O46" s="9">
        <v>7</v>
      </c>
      <c r="P46" s="28" t="s">
        <v>1464</v>
      </c>
      <c r="Q46" s="9">
        <v>814349</v>
      </c>
      <c r="R46" s="34">
        <v>44420</v>
      </c>
      <c r="S46" s="35">
        <v>44510</v>
      </c>
      <c r="T46" s="9" t="s">
        <v>1630</v>
      </c>
      <c r="U46" s="9" t="s">
        <v>1794</v>
      </c>
      <c r="V46" s="38">
        <v>304.8</v>
      </c>
      <c r="W46" s="9">
        <v>48</v>
      </c>
      <c r="X46" s="9" t="s">
        <v>1632</v>
      </c>
      <c r="Y46" s="28">
        <v>801872.17</v>
      </c>
      <c r="Z46" s="9" t="s">
        <v>3938</v>
      </c>
      <c r="AA46" s="28">
        <v>610762</v>
      </c>
      <c r="AB46" s="13" t="s">
        <v>11</v>
      </c>
      <c r="AC46" s="10" t="s">
        <v>3939</v>
      </c>
    </row>
    <row r="47" spans="1:29" ht="80.099999999999994" customHeight="1" x14ac:dyDescent="0.25">
      <c r="A47" s="28">
        <f t="shared" si="8"/>
        <v>43</v>
      </c>
      <c r="B47" s="9">
        <f t="shared" si="8"/>
        <v>3</v>
      </c>
      <c r="C47" s="9" t="s">
        <v>216</v>
      </c>
      <c r="D47" s="10" t="s">
        <v>250</v>
      </c>
      <c r="E47" s="9" t="s">
        <v>3932</v>
      </c>
      <c r="F47" s="9" t="s">
        <v>3942</v>
      </c>
      <c r="G47" s="9" t="s">
        <v>3942</v>
      </c>
      <c r="H47" s="9" t="s">
        <v>3943</v>
      </c>
      <c r="I47" s="9" t="s">
        <v>3943</v>
      </c>
      <c r="J47" s="9" t="s">
        <v>3944</v>
      </c>
      <c r="K47" s="9" t="s">
        <v>3945</v>
      </c>
      <c r="L47" s="9" t="s">
        <v>3942</v>
      </c>
      <c r="M47" s="9">
        <v>30.600514</v>
      </c>
      <c r="N47" s="9">
        <v>66.595133000000004</v>
      </c>
      <c r="O47" s="9">
        <v>12</v>
      </c>
      <c r="P47" s="28" t="s">
        <v>1464</v>
      </c>
      <c r="Q47" s="9">
        <v>814349</v>
      </c>
      <c r="R47" s="34">
        <v>44420</v>
      </c>
      <c r="S47" s="35">
        <v>44510</v>
      </c>
      <c r="T47" s="9" t="s">
        <v>1630</v>
      </c>
      <c r="U47" s="9" t="s">
        <v>1794</v>
      </c>
      <c r="V47" s="38">
        <v>304.8</v>
      </c>
      <c r="W47" s="9">
        <v>48</v>
      </c>
      <c r="X47" s="9" t="s">
        <v>1632</v>
      </c>
      <c r="Y47" s="28">
        <v>812748.93</v>
      </c>
      <c r="Z47" s="9" t="s">
        <v>3938</v>
      </c>
      <c r="AA47" s="28">
        <v>610762</v>
      </c>
      <c r="AB47" s="13" t="s">
        <v>11</v>
      </c>
      <c r="AC47" s="10" t="s">
        <v>3939</v>
      </c>
    </row>
    <row r="48" spans="1:29" ht="80.099999999999994" customHeight="1" x14ac:dyDescent="0.25">
      <c r="A48" s="28">
        <f t="shared" si="8"/>
        <v>44</v>
      </c>
      <c r="B48" s="9">
        <f t="shared" si="8"/>
        <v>4</v>
      </c>
      <c r="C48" s="9" t="s">
        <v>216</v>
      </c>
      <c r="D48" s="10" t="s">
        <v>250</v>
      </c>
      <c r="E48" s="9" t="s">
        <v>3932</v>
      </c>
      <c r="F48" s="9" t="s">
        <v>3942</v>
      </c>
      <c r="G48" s="9" t="s">
        <v>3946</v>
      </c>
      <c r="H48" s="9" t="s">
        <v>653</v>
      </c>
      <c r="I48" s="9" t="s">
        <v>653</v>
      </c>
      <c r="J48" s="9" t="s">
        <v>3947</v>
      </c>
      <c r="K48" s="9" t="s">
        <v>3948</v>
      </c>
      <c r="L48" s="9" t="s">
        <v>3949</v>
      </c>
      <c r="M48" s="9">
        <v>30.575254000000001</v>
      </c>
      <c r="N48" s="9">
        <v>66.603318999999999</v>
      </c>
      <c r="O48" s="9">
        <v>14</v>
      </c>
      <c r="P48" s="28" t="s">
        <v>1464</v>
      </c>
      <c r="Q48" s="9">
        <v>814349</v>
      </c>
      <c r="R48" s="34">
        <v>44420</v>
      </c>
      <c r="S48" s="35">
        <v>44510</v>
      </c>
      <c r="T48" s="9" t="s">
        <v>1630</v>
      </c>
      <c r="U48" s="9" t="s">
        <v>1794</v>
      </c>
      <c r="V48" s="38">
        <v>304.8</v>
      </c>
      <c r="W48" s="9">
        <v>48</v>
      </c>
      <c r="X48" s="9" t="s">
        <v>1632</v>
      </c>
      <c r="Y48" s="28">
        <v>808416.95</v>
      </c>
      <c r="Z48" s="9" t="s">
        <v>3938</v>
      </c>
      <c r="AA48" s="28">
        <v>610762</v>
      </c>
      <c r="AB48" s="13" t="s">
        <v>11</v>
      </c>
      <c r="AC48" s="10" t="s">
        <v>3939</v>
      </c>
    </row>
    <row r="49" spans="1:44" s="27" customFormat="1" ht="80.099999999999994" customHeight="1" x14ac:dyDescent="0.25">
      <c r="A49" s="28">
        <f t="shared" si="8"/>
        <v>45</v>
      </c>
      <c r="B49" s="9">
        <f t="shared" si="8"/>
        <v>5</v>
      </c>
      <c r="C49" s="9" t="s">
        <v>216</v>
      </c>
      <c r="D49" s="10" t="s">
        <v>250</v>
      </c>
      <c r="E49" s="9" t="s">
        <v>3932</v>
      </c>
      <c r="F49" s="9" t="s">
        <v>3950</v>
      </c>
      <c r="G49" s="9" t="s">
        <v>3950</v>
      </c>
      <c r="H49" s="9" t="s">
        <v>3000</v>
      </c>
      <c r="I49" s="9" t="s">
        <v>3000</v>
      </c>
      <c r="J49" s="9" t="s">
        <v>3951</v>
      </c>
      <c r="K49" s="9" t="s">
        <v>3952</v>
      </c>
      <c r="L49" s="9" t="s">
        <v>3950</v>
      </c>
      <c r="M49" s="9">
        <v>30.625194</v>
      </c>
      <c r="N49" s="9">
        <v>66.639415</v>
      </c>
      <c r="O49" s="9">
        <v>17</v>
      </c>
      <c r="P49" s="28" t="s">
        <v>1464</v>
      </c>
      <c r="Q49" s="9">
        <v>814349</v>
      </c>
      <c r="R49" s="34">
        <v>44420</v>
      </c>
      <c r="S49" s="35">
        <v>44510</v>
      </c>
      <c r="T49" s="9" t="s">
        <v>1630</v>
      </c>
      <c r="U49" s="9" t="s">
        <v>1794</v>
      </c>
      <c r="V49" s="38">
        <v>304.8</v>
      </c>
      <c r="W49" s="9">
        <v>48</v>
      </c>
      <c r="X49" s="9" t="s">
        <v>1632</v>
      </c>
      <c r="Y49" s="28">
        <v>808748.93</v>
      </c>
      <c r="Z49" s="9" t="s">
        <v>3938</v>
      </c>
      <c r="AA49" s="28">
        <v>610762</v>
      </c>
      <c r="AB49" s="13" t="s">
        <v>11</v>
      </c>
      <c r="AC49" s="10" t="s">
        <v>3939</v>
      </c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80.099999999999994" customHeight="1" x14ac:dyDescent="0.25">
      <c r="A50" s="28">
        <f t="shared" si="8"/>
        <v>46</v>
      </c>
      <c r="B50" s="9">
        <f t="shared" si="8"/>
        <v>6</v>
      </c>
      <c r="C50" s="9" t="s">
        <v>216</v>
      </c>
      <c r="D50" s="10" t="s">
        <v>250</v>
      </c>
      <c r="E50" s="9" t="s">
        <v>3932</v>
      </c>
      <c r="F50" s="9" t="s">
        <v>3942</v>
      </c>
      <c r="G50" s="9" t="s">
        <v>3946</v>
      </c>
      <c r="H50" s="9" t="s">
        <v>2828</v>
      </c>
      <c r="I50" s="9" t="s">
        <v>2828</v>
      </c>
      <c r="J50" s="9" t="s">
        <v>3953</v>
      </c>
      <c r="K50" s="9" t="s">
        <v>3954</v>
      </c>
      <c r="L50" s="9" t="s">
        <v>3949</v>
      </c>
      <c r="M50" s="9">
        <v>30.604842999999999</v>
      </c>
      <c r="N50" s="9">
        <v>66.582970000000003</v>
      </c>
      <c r="O50" s="9">
        <v>8</v>
      </c>
      <c r="P50" s="28" t="s">
        <v>1464</v>
      </c>
      <c r="Q50" s="9">
        <v>814349</v>
      </c>
      <c r="R50" s="34">
        <v>44420</v>
      </c>
      <c r="S50" s="35">
        <v>44510</v>
      </c>
      <c r="T50" s="9" t="s">
        <v>1630</v>
      </c>
      <c r="U50" s="9" t="s">
        <v>1794</v>
      </c>
      <c r="V50" s="38">
        <v>304.8</v>
      </c>
      <c r="W50" s="9">
        <v>45</v>
      </c>
      <c r="X50" s="9" t="s">
        <v>1632</v>
      </c>
      <c r="Y50" s="28">
        <v>807004</v>
      </c>
      <c r="Z50" s="9" t="s">
        <v>3938</v>
      </c>
      <c r="AA50" s="28">
        <v>610762</v>
      </c>
      <c r="AB50" s="13" t="s">
        <v>11</v>
      </c>
      <c r="AC50" s="10" t="s">
        <v>3939</v>
      </c>
    </row>
    <row r="51" spans="1:44" ht="80.099999999999994" customHeight="1" x14ac:dyDescent="0.25">
      <c r="A51" s="28">
        <f t="shared" si="8"/>
        <v>47</v>
      </c>
      <c r="B51" s="9">
        <f t="shared" si="8"/>
        <v>7</v>
      </c>
      <c r="C51" s="9" t="s">
        <v>3878</v>
      </c>
      <c r="D51" s="10" t="s">
        <v>250</v>
      </c>
      <c r="E51" s="9" t="s">
        <v>3955</v>
      </c>
      <c r="F51" s="9" t="s">
        <v>3956</v>
      </c>
      <c r="G51" s="9" t="s">
        <v>3955</v>
      </c>
      <c r="H51" s="28" t="s">
        <v>3156</v>
      </c>
      <c r="I51" s="28" t="s">
        <v>3156</v>
      </c>
      <c r="J51" s="28" t="s">
        <v>3957</v>
      </c>
      <c r="K51" s="28" t="s">
        <v>3958</v>
      </c>
      <c r="L51" s="9" t="s">
        <v>3956</v>
      </c>
      <c r="M51" s="28">
        <v>30.552289999999999</v>
      </c>
      <c r="N51" s="28">
        <v>67.257459999999995</v>
      </c>
      <c r="O51" s="28">
        <v>21</v>
      </c>
      <c r="P51" s="28" t="s">
        <v>1464</v>
      </c>
      <c r="Q51" s="28">
        <v>814349</v>
      </c>
      <c r="R51" s="34">
        <v>44420</v>
      </c>
      <c r="S51" s="34">
        <v>44510</v>
      </c>
      <c r="T51" s="28" t="s">
        <v>1464</v>
      </c>
      <c r="U51" s="9" t="s">
        <v>1794</v>
      </c>
      <c r="V51" s="38">
        <v>304.8</v>
      </c>
      <c r="W51" s="28">
        <v>45</v>
      </c>
      <c r="X51" s="28" t="s">
        <v>1286</v>
      </c>
      <c r="Y51" s="28">
        <v>804884.97</v>
      </c>
      <c r="Z51" s="28" t="s">
        <v>3959</v>
      </c>
      <c r="AA51" s="28">
        <v>610762</v>
      </c>
      <c r="AB51" s="13" t="s">
        <v>107</v>
      </c>
      <c r="AC51" s="10" t="s">
        <v>1471</v>
      </c>
    </row>
    <row r="52" spans="1:44" ht="80.099999999999994" customHeight="1" x14ac:dyDescent="0.25">
      <c r="A52" s="28">
        <f t="shared" si="8"/>
        <v>48</v>
      </c>
      <c r="B52" s="9">
        <f t="shared" si="8"/>
        <v>8</v>
      </c>
      <c r="C52" s="9" t="s">
        <v>3878</v>
      </c>
      <c r="D52" s="10" t="s">
        <v>250</v>
      </c>
      <c r="E52" s="9" t="s">
        <v>3955</v>
      </c>
      <c r="F52" s="9" t="s">
        <v>3956</v>
      </c>
      <c r="G52" s="9" t="s">
        <v>3955</v>
      </c>
      <c r="H52" s="28" t="s">
        <v>1045</v>
      </c>
      <c r="I52" s="28" t="s">
        <v>1045</v>
      </c>
      <c r="J52" s="28" t="s">
        <v>3960</v>
      </c>
      <c r="K52" s="298" t="s">
        <v>3961</v>
      </c>
      <c r="L52" s="9" t="s">
        <v>3956</v>
      </c>
      <c r="M52" s="28">
        <v>30.29955</v>
      </c>
      <c r="N52" s="28">
        <v>67.467519999999993</v>
      </c>
      <c r="O52" s="28">
        <v>16</v>
      </c>
      <c r="P52" s="28" t="s">
        <v>1464</v>
      </c>
      <c r="Q52" s="28">
        <v>814349</v>
      </c>
      <c r="R52" s="34">
        <v>44420</v>
      </c>
      <c r="S52" s="34">
        <v>44510</v>
      </c>
      <c r="T52" s="28" t="s">
        <v>1464</v>
      </c>
      <c r="U52" s="9" t="s">
        <v>1794</v>
      </c>
      <c r="V52" s="38">
        <v>301</v>
      </c>
      <c r="W52" s="28">
        <v>46</v>
      </c>
      <c r="X52" s="28" t="s">
        <v>1286</v>
      </c>
      <c r="Y52" s="28">
        <v>809923.34</v>
      </c>
      <c r="Z52" s="28" t="s">
        <v>3959</v>
      </c>
      <c r="AA52" s="28">
        <v>610762</v>
      </c>
      <c r="AB52" s="13" t="s">
        <v>107</v>
      </c>
      <c r="AC52" s="10" t="s">
        <v>1471</v>
      </c>
    </row>
    <row r="53" spans="1:44" ht="80.099999999999994" customHeight="1" x14ac:dyDescent="0.25">
      <c r="A53" s="28">
        <f t="shared" si="8"/>
        <v>49</v>
      </c>
      <c r="B53" s="9">
        <f t="shared" si="8"/>
        <v>9</v>
      </c>
      <c r="C53" s="9" t="s">
        <v>3878</v>
      </c>
      <c r="D53" s="10" t="s">
        <v>250</v>
      </c>
      <c r="E53" s="9" t="s">
        <v>3955</v>
      </c>
      <c r="F53" s="9" t="s">
        <v>3956</v>
      </c>
      <c r="G53" s="9" t="s">
        <v>3955</v>
      </c>
      <c r="H53" s="28" t="s">
        <v>3962</v>
      </c>
      <c r="I53" s="28" t="s">
        <v>3962</v>
      </c>
      <c r="J53" s="28" t="s">
        <v>3963</v>
      </c>
      <c r="K53" s="28" t="s">
        <v>3964</v>
      </c>
      <c r="L53" s="9" t="s">
        <v>3956</v>
      </c>
      <c r="M53" s="28">
        <v>31.546320000000001</v>
      </c>
      <c r="N53" s="28">
        <v>66.352174000000005</v>
      </c>
      <c r="O53" s="28">
        <v>15</v>
      </c>
      <c r="P53" s="28" t="s">
        <v>1464</v>
      </c>
      <c r="Q53" s="28">
        <v>814349</v>
      </c>
      <c r="R53" s="34">
        <v>44420</v>
      </c>
      <c r="S53" s="34">
        <v>44510</v>
      </c>
      <c r="T53" s="28" t="s">
        <v>1464</v>
      </c>
      <c r="U53" s="9" t="s">
        <v>1794</v>
      </c>
      <c r="V53" s="38">
        <v>304</v>
      </c>
      <c r="W53" s="28">
        <v>45</v>
      </c>
      <c r="X53" s="28" t="s">
        <v>1286</v>
      </c>
      <c r="Y53" s="28">
        <v>809123.34</v>
      </c>
      <c r="Z53" s="28" t="s">
        <v>3959</v>
      </c>
      <c r="AA53" s="28">
        <v>610762</v>
      </c>
      <c r="AB53" s="13" t="s">
        <v>107</v>
      </c>
      <c r="AC53" s="10" t="s">
        <v>1471</v>
      </c>
    </row>
    <row r="54" spans="1:44" ht="80.099999999999994" customHeight="1" x14ac:dyDescent="0.25">
      <c r="A54" s="28">
        <f t="shared" si="8"/>
        <v>50</v>
      </c>
      <c r="B54" s="9">
        <f t="shared" si="8"/>
        <v>10</v>
      </c>
      <c r="C54" s="9" t="s">
        <v>3878</v>
      </c>
      <c r="D54" s="10" t="s">
        <v>250</v>
      </c>
      <c r="E54" s="9" t="s">
        <v>3955</v>
      </c>
      <c r="F54" s="9" t="s">
        <v>3956</v>
      </c>
      <c r="G54" s="9" t="s">
        <v>3955</v>
      </c>
      <c r="H54" s="28" t="s">
        <v>3965</v>
      </c>
      <c r="I54" s="28" t="s">
        <v>3965</v>
      </c>
      <c r="J54" s="28" t="s">
        <v>3966</v>
      </c>
      <c r="K54" s="28" t="s">
        <v>3967</v>
      </c>
      <c r="L54" s="9" t="s">
        <v>3956</v>
      </c>
      <c r="M54" s="28">
        <v>31.662299999999998</v>
      </c>
      <c r="N54" s="28">
        <v>66.253690000000006</v>
      </c>
      <c r="O54" s="28">
        <v>17</v>
      </c>
      <c r="P54" s="28" t="s">
        <v>1464</v>
      </c>
      <c r="Q54" s="28">
        <v>814349</v>
      </c>
      <c r="R54" s="34">
        <v>44420</v>
      </c>
      <c r="S54" s="34">
        <v>44510</v>
      </c>
      <c r="T54" s="28" t="s">
        <v>1464</v>
      </c>
      <c r="U54" s="9" t="s">
        <v>1794</v>
      </c>
      <c r="V54" s="38">
        <v>303</v>
      </c>
      <c r="W54" s="28">
        <v>48</v>
      </c>
      <c r="X54" s="28" t="s">
        <v>1286</v>
      </c>
      <c r="Y54" s="28">
        <v>811523.34</v>
      </c>
      <c r="Z54" s="28" t="s">
        <v>3959</v>
      </c>
      <c r="AA54" s="28">
        <v>610762</v>
      </c>
      <c r="AB54" s="13" t="s">
        <v>107</v>
      </c>
      <c r="AC54" s="10" t="s">
        <v>1471</v>
      </c>
    </row>
    <row r="55" spans="1:44" s="27" customFormat="1" ht="80.099999999999994" customHeight="1" x14ac:dyDescent="0.25">
      <c r="A55" s="14">
        <f t="shared" ref="A55:A61" si="9">A54+1</f>
        <v>51</v>
      </c>
      <c r="B55" s="14">
        <v>1</v>
      </c>
      <c r="C55" s="12" t="s">
        <v>109</v>
      </c>
      <c r="D55" s="5" t="s">
        <v>1</v>
      </c>
      <c r="E55" s="14" t="s">
        <v>1</v>
      </c>
      <c r="F55" s="14" t="s">
        <v>1828</v>
      </c>
      <c r="G55" s="14" t="s">
        <v>1829</v>
      </c>
      <c r="H55" s="14" t="s">
        <v>1830</v>
      </c>
      <c r="I55" s="14" t="s">
        <v>1830</v>
      </c>
      <c r="J55" s="14" t="s">
        <v>1831</v>
      </c>
      <c r="K55" s="28" t="s">
        <v>1832</v>
      </c>
      <c r="L55" s="14" t="s">
        <v>1828</v>
      </c>
      <c r="M55" s="28">
        <v>29.134014199999999</v>
      </c>
      <c r="N55" s="28">
        <v>65.444503400000002</v>
      </c>
      <c r="O55" s="14">
        <v>40</v>
      </c>
      <c r="P55" s="14" t="s">
        <v>1791</v>
      </c>
      <c r="Q55" s="14">
        <v>814349</v>
      </c>
      <c r="R55" s="14" t="s">
        <v>1486</v>
      </c>
      <c r="S55" s="14" t="s">
        <v>1487</v>
      </c>
      <c r="T55" s="12" t="s">
        <v>1488</v>
      </c>
      <c r="U55" s="14" t="s">
        <v>1794</v>
      </c>
      <c r="V55" s="14">
        <v>304.8</v>
      </c>
      <c r="W55" s="28">
        <v>36</v>
      </c>
      <c r="X55" s="14" t="s">
        <v>933</v>
      </c>
      <c r="Y55" s="14">
        <v>815481</v>
      </c>
      <c r="Z55" s="12" t="s">
        <v>933</v>
      </c>
      <c r="AA55" s="14">
        <v>610762</v>
      </c>
      <c r="AB55" s="5" t="s">
        <v>117</v>
      </c>
      <c r="AC55" s="28" t="s">
        <v>1471</v>
      </c>
    </row>
    <row r="56" spans="1:44" ht="80.099999999999994" customHeight="1" x14ac:dyDescent="0.25">
      <c r="A56" s="28">
        <f t="shared" si="9"/>
        <v>52</v>
      </c>
      <c r="B56" s="9">
        <v>2</v>
      </c>
      <c r="C56" s="11" t="s">
        <v>109</v>
      </c>
      <c r="D56" s="5" t="s">
        <v>1</v>
      </c>
      <c r="E56" s="6" t="s">
        <v>1</v>
      </c>
      <c r="F56" s="9" t="s">
        <v>1833</v>
      </c>
      <c r="G56" s="9" t="s">
        <v>2</v>
      </c>
      <c r="H56" s="9" t="s">
        <v>131</v>
      </c>
      <c r="I56" s="9" t="s">
        <v>131</v>
      </c>
      <c r="J56" s="9" t="s">
        <v>1834</v>
      </c>
      <c r="K56" s="28" t="s">
        <v>34</v>
      </c>
      <c r="L56" s="9" t="s">
        <v>1833</v>
      </c>
      <c r="M56" s="28">
        <v>29.131674400000001</v>
      </c>
      <c r="N56" s="28">
        <v>65.445272700000004</v>
      </c>
      <c r="O56" s="9">
        <v>33</v>
      </c>
      <c r="P56" s="6" t="s">
        <v>1791</v>
      </c>
      <c r="Q56" s="6">
        <v>814349</v>
      </c>
      <c r="R56" s="6" t="s">
        <v>1486</v>
      </c>
      <c r="S56" s="6" t="s">
        <v>1487</v>
      </c>
      <c r="T56" s="11" t="s">
        <v>1488</v>
      </c>
      <c r="U56" s="6" t="s">
        <v>1794</v>
      </c>
      <c r="V56" s="6">
        <v>304.8</v>
      </c>
      <c r="W56" s="9">
        <v>36</v>
      </c>
      <c r="X56" s="6" t="s">
        <v>933</v>
      </c>
      <c r="Y56" s="6">
        <v>822545</v>
      </c>
      <c r="Z56" s="12" t="s">
        <v>933</v>
      </c>
      <c r="AA56" s="6">
        <v>610762</v>
      </c>
      <c r="AB56" s="5" t="s">
        <v>117</v>
      </c>
      <c r="AC56" s="9" t="s">
        <v>1471</v>
      </c>
    </row>
    <row r="57" spans="1:44" s="27" customFormat="1" ht="80.099999999999994" customHeight="1" x14ac:dyDescent="0.25">
      <c r="A57" s="14">
        <f t="shared" si="9"/>
        <v>53</v>
      </c>
      <c r="B57" s="6">
        <v>1</v>
      </c>
      <c r="C57" s="6" t="s">
        <v>103</v>
      </c>
      <c r="D57" s="5" t="s">
        <v>1</v>
      </c>
      <c r="E57" s="6" t="s">
        <v>1</v>
      </c>
      <c r="F57" s="6" t="s">
        <v>1829</v>
      </c>
      <c r="G57" s="6" t="s">
        <v>1829</v>
      </c>
      <c r="H57" s="6" t="s">
        <v>999</v>
      </c>
      <c r="I57" s="6" t="s">
        <v>999</v>
      </c>
      <c r="J57" s="6" t="s">
        <v>1835</v>
      </c>
      <c r="K57" s="6" t="s">
        <v>1836</v>
      </c>
      <c r="L57" s="6" t="s">
        <v>1829</v>
      </c>
      <c r="M57" s="6">
        <v>29.531510000000001</v>
      </c>
      <c r="N57" s="6">
        <v>66.006320000000002</v>
      </c>
      <c r="O57" s="6">
        <v>22</v>
      </c>
      <c r="P57" s="6" t="s">
        <v>1804</v>
      </c>
      <c r="Q57" s="6">
        <v>814349</v>
      </c>
      <c r="R57" s="6" t="s">
        <v>1494</v>
      </c>
      <c r="S57" s="6" t="s">
        <v>1469</v>
      </c>
      <c r="T57" s="6" t="s">
        <v>1470</v>
      </c>
      <c r="U57" s="6" t="s">
        <v>1794</v>
      </c>
      <c r="V57" s="6">
        <v>304.8</v>
      </c>
      <c r="W57" s="6">
        <v>45</v>
      </c>
      <c r="X57" s="6" t="s">
        <v>1275</v>
      </c>
      <c r="Y57" s="6">
        <v>814349</v>
      </c>
      <c r="Z57" s="11">
        <v>44410</v>
      </c>
      <c r="AA57" s="6">
        <v>610762</v>
      </c>
      <c r="AB57" s="5" t="s">
        <v>107</v>
      </c>
      <c r="AC57" s="9" t="s">
        <v>1471</v>
      </c>
      <c r="AD57" s="1"/>
      <c r="AE57" s="1"/>
      <c r="AF57" s="1"/>
    </row>
    <row r="58" spans="1:44" ht="80.099999999999994" customHeight="1" x14ac:dyDescent="0.25">
      <c r="A58" s="14">
        <f t="shared" si="9"/>
        <v>54</v>
      </c>
      <c r="B58" s="6">
        <f>B57+1</f>
        <v>2</v>
      </c>
      <c r="C58" s="6" t="s">
        <v>103</v>
      </c>
      <c r="D58" s="5" t="s">
        <v>1</v>
      </c>
      <c r="E58" s="6" t="s">
        <v>1</v>
      </c>
      <c r="F58" s="6" t="s">
        <v>1837</v>
      </c>
      <c r="G58" s="9" t="s">
        <v>1838</v>
      </c>
      <c r="H58" s="9" t="s">
        <v>27</v>
      </c>
      <c r="I58" s="9" t="s">
        <v>27</v>
      </c>
      <c r="J58" s="9" t="s">
        <v>1839</v>
      </c>
      <c r="K58" s="9" t="s">
        <v>1840</v>
      </c>
      <c r="L58" s="9" t="s">
        <v>1829</v>
      </c>
      <c r="M58" s="9">
        <v>29.737152999999999</v>
      </c>
      <c r="N58" s="9">
        <v>66.190171000000007</v>
      </c>
      <c r="O58" s="6">
        <v>18</v>
      </c>
      <c r="P58" s="6" t="s">
        <v>1804</v>
      </c>
      <c r="Q58" s="6">
        <v>814349</v>
      </c>
      <c r="R58" s="6" t="s">
        <v>1494</v>
      </c>
      <c r="S58" s="6" t="s">
        <v>1469</v>
      </c>
      <c r="T58" s="6" t="s">
        <v>1470</v>
      </c>
      <c r="U58" s="6" t="s">
        <v>1794</v>
      </c>
      <c r="V58" s="6">
        <v>304.8</v>
      </c>
      <c r="W58" s="6">
        <v>38</v>
      </c>
      <c r="X58" s="6" t="s">
        <v>1275</v>
      </c>
      <c r="Y58" s="6">
        <v>814349</v>
      </c>
      <c r="Z58" s="11">
        <v>44410</v>
      </c>
      <c r="AA58" s="6">
        <v>610762</v>
      </c>
      <c r="AB58" s="5" t="s">
        <v>107</v>
      </c>
      <c r="AC58" s="9" t="s">
        <v>1471</v>
      </c>
    </row>
    <row r="59" spans="1:44" ht="80.099999999999994" customHeight="1" x14ac:dyDescent="0.25">
      <c r="A59" s="28">
        <f t="shared" si="9"/>
        <v>55</v>
      </c>
      <c r="B59" s="6">
        <f t="shared" ref="B59:B60" si="10">B58+1</f>
        <v>3</v>
      </c>
      <c r="C59" s="6" t="s">
        <v>103</v>
      </c>
      <c r="D59" s="5" t="s">
        <v>1</v>
      </c>
      <c r="E59" s="6" t="s">
        <v>1</v>
      </c>
      <c r="F59" s="9" t="s">
        <v>1841</v>
      </c>
      <c r="G59" s="9" t="s">
        <v>2</v>
      </c>
      <c r="H59" s="9" t="s">
        <v>260</v>
      </c>
      <c r="I59" s="9" t="s">
        <v>260</v>
      </c>
      <c r="J59" s="9" t="s">
        <v>2388</v>
      </c>
      <c r="K59" s="9" t="s">
        <v>1842</v>
      </c>
      <c r="L59" s="9" t="s">
        <v>2389</v>
      </c>
      <c r="M59" s="9">
        <v>29.113330000000001</v>
      </c>
      <c r="N59" s="9">
        <v>65.406548000000001</v>
      </c>
      <c r="O59" s="6">
        <v>23</v>
      </c>
      <c r="P59" s="6" t="s">
        <v>1804</v>
      </c>
      <c r="Q59" s="6">
        <v>814349</v>
      </c>
      <c r="R59" s="6" t="s">
        <v>1494</v>
      </c>
      <c r="S59" s="6" t="s">
        <v>1469</v>
      </c>
      <c r="T59" s="6" t="s">
        <v>1470</v>
      </c>
      <c r="U59" s="6" t="s">
        <v>1794</v>
      </c>
      <c r="V59" s="6">
        <v>304.8</v>
      </c>
      <c r="W59" s="6">
        <v>36</v>
      </c>
      <c r="X59" s="6" t="s">
        <v>1275</v>
      </c>
      <c r="Y59" s="6">
        <v>814349</v>
      </c>
      <c r="Z59" s="11">
        <v>44410</v>
      </c>
      <c r="AA59" s="6">
        <v>610762</v>
      </c>
      <c r="AB59" s="5" t="s">
        <v>107</v>
      </c>
      <c r="AC59" s="9" t="s">
        <v>1471</v>
      </c>
    </row>
    <row r="60" spans="1:44" ht="80.099999999999994" customHeight="1" x14ac:dyDescent="0.25">
      <c r="A60" s="28">
        <f t="shared" si="9"/>
        <v>56</v>
      </c>
      <c r="B60" s="6">
        <f t="shared" si="10"/>
        <v>4</v>
      </c>
      <c r="C60" s="6" t="s">
        <v>103</v>
      </c>
      <c r="D60" s="5" t="s">
        <v>1</v>
      </c>
      <c r="E60" s="6" t="s">
        <v>1</v>
      </c>
      <c r="F60" s="9" t="s">
        <v>1843</v>
      </c>
      <c r="G60" s="9" t="s">
        <v>1</v>
      </c>
      <c r="H60" s="9" t="s">
        <v>1844</v>
      </c>
      <c r="I60" s="9" t="s">
        <v>1844</v>
      </c>
      <c r="J60" s="9" t="s">
        <v>1845</v>
      </c>
      <c r="K60" s="9" t="s">
        <v>1846</v>
      </c>
      <c r="L60" s="9" t="s">
        <v>2390</v>
      </c>
      <c r="M60" s="9">
        <v>29.553715</v>
      </c>
      <c r="N60" s="9">
        <v>66.020099000000002</v>
      </c>
      <c r="O60" s="6">
        <v>19</v>
      </c>
      <c r="P60" s="6" t="s">
        <v>1804</v>
      </c>
      <c r="Q60" s="6">
        <v>814349</v>
      </c>
      <c r="R60" s="6" t="s">
        <v>1494</v>
      </c>
      <c r="S60" s="6" t="s">
        <v>1469</v>
      </c>
      <c r="T60" s="6" t="s">
        <v>1470</v>
      </c>
      <c r="U60" s="6" t="s">
        <v>1794</v>
      </c>
      <c r="V60" s="6">
        <v>304.8</v>
      </c>
      <c r="W60" s="6">
        <v>39</v>
      </c>
      <c r="X60" s="6" t="s">
        <v>1275</v>
      </c>
      <c r="Y60" s="6">
        <v>814349</v>
      </c>
      <c r="Z60" s="11">
        <v>44410</v>
      </c>
      <c r="AA60" s="6">
        <v>610762</v>
      </c>
      <c r="AB60" s="5" t="s">
        <v>107</v>
      </c>
      <c r="AC60" s="9" t="s">
        <v>1471</v>
      </c>
    </row>
    <row r="61" spans="1:44" ht="80.099999999999994" customHeight="1" x14ac:dyDescent="0.25">
      <c r="A61" s="28">
        <f t="shared" si="9"/>
        <v>57</v>
      </c>
      <c r="B61" s="9">
        <v>1</v>
      </c>
      <c r="C61" s="9" t="s">
        <v>216</v>
      </c>
      <c r="D61" s="10" t="s">
        <v>1519</v>
      </c>
      <c r="E61" s="9" t="s">
        <v>1519</v>
      </c>
      <c r="F61" s="9" t="s">
        <v>2324</v>
      </c>
      <c r="G61" s="9" t="s">
        <v>2327</v>
      </c>
      <c r="H61" s="28" t="s">
        <v>1847</v>
      </c>
      <c r="I61" s="28" t="s">
        <v>1847</v>
      </c>
      <c r="J61" s="9" t="s">
        <v>1848</v>
      </c>
      <c r="K61" s="9">
        <v>3337796982</v>
      </c>
      <c r="L61" s="9" t="s">
        <v>2332</v>
      </c>
      <c r="M61" s="9">
        <v>30.409379000000001</v>
      </c>
      <c r="N61" s="9">
        <v>67.660340000000005</v>
      </c>
      <c r="O61" s="9">
        <v>13</v>
      </c>
      <c r="P61" s="34">
        <v>44682</v>
      </c>
      <c r="Q61" s="89">
        <v>814349</v>
      </c>
      <c r="R61" s="34">
        <v>44775</v>
      </c>
      <c r="S61" s="35">
        <v>44569</v>
      </c>
      <c r="T61" s="35">
        <v>44601</v>
      </c>
      <c r="U61" s="9" t="s">
        <v>1794</v>
      </c>
      <c r="V61" s="9" t="s">
        <v>1849</v>
      </c>
      <c r="W61" s="9">
        <v>14</v>
      </c>
      <c r="X61" s="35">
        <v>44701</v>
      </c>
      <c r="Y61" s="257">
        <v>787166</v>
      </c>
      <c r="Z61" s="35">
        <v>44689</v>
      </c>
      <c r="AA61" s="258">
        <v>610762</v>
      </c>
      <c r="AB61" s="10" t="s">
        <v>1850</v>
      </c>
      <c r="AC61" s="9" t="s">
        <v>3319</v>
      </c>
      <c r="AE61" s="27"/>
    </row>
    <row r="62" spans="1:44" ht="80.099999999999994" customHeight="1" x14ac:dyDescent="0.25">
      <c r="A62" s="28">
        <f t="shared" ref="A62:B70" si="11">A61+1</f>
        <v>58</v>
      </c>
      <c r="B62" s="9">
        <f>B61+1</f>
        <v>2</v>
      </c>
      <c r="C62" s="9" t="s">
        <v>216</v>
      </c>
      <c r="D62" s="10" t="s">
        <v>1519</v>
      </c>
      <c r="E62" s="9" t="s">
        <v>1519</v>
      </c>
      <c r="F62" s="9" t="s">
        <v>2324</v>
      </c>
      <c r="G62" s="9" t="s">
        <v>2328</v>
      </c>
      <c r="H62" s="28" t="s">
        <v>1851</v>
      </c>
      <c r="I62" s="28" t="s">
        <v>1851</v>
      </c>
      <c r="J62" s="9" t="s">
        <v>1852</v>
      </c>
      <c r="K62" s="9">
        <v>3003876891</v>
      </c>
      <c r="L62" s="9" t="s">
        <v>2333</v>
      </c>
      <c r="M62" s="9">
        <v>30.609476000000001</v>
      </c>
      <c r="N62" s="9">
        <v>67.022852999999998</v>
      </c>
      <c r="O62" s="9">
        <v>12</v>
      </c>
      <c r="P62" s="34">
        <v>44682</v>
      </c>
      <c r="Q62" s="89">
        <v>814349</v>
      </c>
      <c r="R62" s="34">
        <v>44775</v>
      </c>
      <c r="S62" s="35">
        <v>44569</v>
      </c>
      <c r="T62" s="35">
        <v>44601</v>
      </c>
      <c r="U62" s="9" t="s">
        <v>1794</v>
      </c>
      <c r="V62" s="9" t="s">
        <v>1849</v>
      </c>
      <c r="W62" s="9">
        <v>20</v>
      </c>
      <c r="X62" s="35">
        <v>44706</v>
      </c>
      <c r="Y62" s="257">
        <v>792873</v>
      </c>
      <c r="Z62" s="35">
        <v>44689</v>
      </c>
      <c r="AA62" s="258">
        <v>610762</v>
      </c>
      <c r="AB62" s="10" t="s">
        <v>1850</v>
      </c>
      <c r="AC62" s="9" t="s">
        <v>3319</v>
      </c>
      <c r="AE62" s="27"/>
    </row>
    <row r="63" spans="1:44" ht="80.099999999999994" customHeight="1" x14ac:dyDescent="0.25">
      <c r="A63" s="28">
        <f t="shared" si="11"/>
        <v>59</v>
      </c>
      <c r="B63" s="9">
        <f t="shared" si="11"/>
        <v>3</v>
      </c>
      <c r="C63" s="9" t="s">
        <v>216</v>
      </c>
      <c r="D63" s="10" t="s">
        <v>1519</v>
      </c>
      <c r="E63" s="9" t="s">
        <v>1519</v>
      </c>
      <c r="F63" s="9" t="s">
        <v>2324</v>
      </c>
      <c r="G63" s="9" t="s">
        <v>2327</v>
      </c>
      <c r="H63" s="28" t="s">
        <v>1853</v>
      </c>
      <c r="I63" s="28" t="s">
        <v>1853</v>
      </c>
      <c r="J63" s="9" t="s">
        <v>1854</v>
      </c>
      <c r="K63" s="9">
        <v>3073786321</v>
      </c>
      <c r="L63" s="9" t="s">
        <v>2334</v>
      </c>
      <c r="M63" s="9">
        <v>30.609383000000001</v>
      </c>
      <c r="N63" s="9">
        <v>67.060349000000002</v>
      </c>
      <c r="O63" s="9">
        <v>15</v>
      </c>
      <c r="P63" s="34">
        <v>44682</v>
      </c>
      <c r="Q63" s="89">
        <v>814349</v>
      </c>
      <c r="R63" s="34">
        <v>44775</v>
      </c>
      <c r="S63" s="35">
        <v>44569</v>
      </c>
      <c r="T63" s="35">
        <v>44601</v>
      </c>
      <c r="U63" s="9" t="s">
        <v>1794</v>
      </c>
      <c r="V63" s="9" t="s">
        <v>1849</v>
      </c>
      <c r="W63" s="9">
        <v>18</v>
      </c>
      <c r="X63" s="35">
        <v>44713</v>
      </c>
      <c r="Y63" s="257">
        <v>780524</v>
      </c>
      <c r="Z63" s="35">
        <v>44689</v>
      </c>
      <c r="AA63" s="258">
        <v>610762</v>
      </c>
      <c r="AB63" s="10" t="s">
        <v>1850</v>
      </c>
      <c r="AC63" s="9" t="s">
        <v>3319</v>
      </c>
      <c r="AE63" s="27"/>
    </row>
    <row r="64" spans="1:44" ht="80.099999999999994" customHeight="1" x14ac:dyDescent="0.25">
      <c r="A64" s="28">
        <f t="shared" si="11"/>
        <v>60</v>
      </c>
      <c r="B64" s="9">
        <f t="shared" si="11"/>
        <v>4</v>
      </c>
      <c r="C64" s="9" t="s">
        <v>216</v>
      </c>
      <c r="D64" s="10" t="s">
        <v>1519</v>
      </c>
      <c r="E64" s="9" t="s">
        <v>1519</v>
      </c>
      <c r="F64" s="9" t="s">
        <v>1856</v>
      </c>
      <c r="G64" s="9" t="s">
        <v>1856</v>
      </c>
      <c r="H64" s="28" t="s">
        <v>1855</v>
      </c>
      <c r="I64" s="28" t="s">
        <v>1855</v>
      </c>
      <c r="J64" s="9" t="s">
        <v>2323</v>
      </c>
      <c r="K64" s="9">
        <v>333780504</v>
      </c>
      <c r="L64" s="9" t="s">
        <v>1856</v>
      </c>
      <c r="M64" s="9">
        <v>30.726955</v>
      </c>
      <c r="N64" s="9">
        <v>67.112082999999998</v>
      </c>
      <c r="O64" s="9">
        <v>14</v>
      </c>
      <c r="P64" s="34">
        <v>44682</v>
      </c>
      <c r="Q64" s="89">
        <v>814349</v>
      </c>
      <c r="R64" s="34">
        <v>44775</v>
      </c>
      <c r="S64" s="35">
        <v>44569</v>
      </c>
      <c r="T64" s="35">
        <v>44601</v>
      </c>
      <c r="U64" s="9" t="s">
        <v>1794</v>
      </c>
      <c r="V64" s="9" t="s">
        <v>1849</v>
      </c>
      <c r="W64" s="9">
        <v>20</v>
      </c>
      <c r="X64" s="35">
        <v>44720</v>
      </c>
      <c r="Y64" s="257">
        <v>793817</v>
      </c>
      <c r="Z64" s="35">
        <v>44689</v>
      </c>
      <c r="AA64" s="258">
        <v>610762</v>
      </c>
      <c r="AB64" s="10" t="s">
        <v>1850</v>
      </c>
      <c r="AC64" s="9" t="s">
        <v>3319</v>
      </c>
      <c r="AE64" s="27"/>
    </row>
    <row r="65" spans="1:31" ht="80.099999999999994" customHeight="1" x14ac:dyDescent="0.25">
      <c r="A65" s="28">
        <f t="shared" si="11"/>
        <v>61</v>
      </c>
      <c r="B65" s="9">
        <f t="shared" si="11"/>
        <v>5</v>
      </c>
      <c r="C65" s="9" t="s">
        <v>216</v>
      </c>
      <c r="D65" s="10" t="s">
        <v>1519</v>
      </c>
      <c r="E65" s="9" t="s">
        <v>2330</v>
      </c>
      <c r="F65" s="9" t="s">
        <v>2325</v>
      </c>
      <c r="G65" s="9" t="s">
        <v>2329</v>
      </c>
      <c r="H65" s="28" t="s">
        <v>1857</v>
      </c>
      <c r="I65" s="28" t="s">
        <v>1857</v>
      </c>
      <c r="J65" s="9" t="s">
        <v>1858</v>
      </c>
      <c r="K65" s="9">
        <v>3003896226</v>
      </c>
      <c r="L65" s="9" t="s">
        <v>1859</v>
      </c>
      <c r="M65" s="9">
        <v>30.880880000000001</v>
      </c>
      <c r="N65" s="9">
        <v>66.914288999999997</v>
      </c>
      <c r="O65" s="9">
        <v>12</v>
      </c>
      <c r="P65" s="34">
        <v>44682</v>
      </c>
      <c r="Q65" s="89">
        <v>814349</v>
      </c>
      <c r="R65" s="34">
        <v>44775</v>
      </c>
      <c r="S65" s="35">
        <v>44569</v>
      </c>
      <c r="T65" s="35">
        <v>44601</v>
      </c>
      <c r="U65" s="9" t="s">
        <v>1794</v>
      </c>
      <c r="V65" s="9" t="s">
        <v>1849</v>
      </c>
      <c r="W65" s="9">
        <v>15</v>
      </c>
      <c r="X65" s="35">
        <v>44723</v>
      </c>
      <c r="Y65" s="257">
        <v>794949</v>
      </c>
      <c r="Z65" s="35">
        <v>44689</v>
      </c>
      <c r="AA65" s="258">
        <v>610762</v>
      </c>
      <c r="AB65" s="10" t="s">
        <v>1850</v>
      </c>
      <c r="AC65" s="9" t="s">
        <v>3319</v>
      </c>
      <c r="AE65" s="27"/>
    </row>
    <row r="66" spans="1:31" ht="80.099999999999994" customHeight="1" x14ac:dyDescent="0.25">
      <c r="A66" s="28">
        <f t="shared" si="11"/>
        <v>62</v>
      </c>
      <c r="B66" s="9">
        <f t="shared" si="11"/>
        <v>6</v>
      </c>
      <c r="C66" s="9" t="s">
        <v>216</v>
      </c>
      <c r="D66" s="10" t="s">
        <v>1519</v>
      </c>
      <c r="E66" s="9" t="s">
        <v>1519</v>
      </c>
      <c r="F66" s="9" t="s">
        <v>2324</v>
      </c>
      <c r="G66" s="9" t="s">
        <v>1519</v>
      </c>
      <c r="H66" s="28" t="s">
        <v>1860</v>
      </c>
      <c r="I66" s="28" t="s">
        <v>1860</v>
      </c>
      <c r="J66" s="9" t="s">
        <v>1861</v>
      </c>
      <c r="K66" s="9">
        <v>3003808266</v>
      </c>
      <c r="L66" s="9" t="s">
        <v>1664</v>
      </c>
      <c r="M66" s="9">
        <v>30.54851</v>
      </c>
      <c r="N66" s="9">
        <v>66.977429999999998</v>
      </c>
      <c r="O66" s="9">
        <v>13</v>
      </c>
      <c r="P66" s="34">
        <v>44682</v>
      </c>
      <c r="Q66" s="89">
        <v>814349</v>
      </c>
      <c r="R66" s="34">
        <v>44775</v>
      </c>
      <c r="S66" s="35">
        <v>44569</v>
      </c>
      <c r="T66" s="35">
        <v>44601</v>
      </c>
      <c r="U66" s="9" t="s">
        <v>1794</v>
      </c>
      <c r="V66" s="9" t="s">
        <v>1849</v>
      </c>
      <c r="W66" s="9">
        <v>21</v>
      </c>
      <c r="X66" s="35">
        <v>44725</v>
      </c>
      <c r="Y66" s="257">
        <v>796311</v>
      </c>
      <c r="Z66" s="35">
        <v>44689</v>
      </c>
      <c r="AA66" s="258">
        <v>610762</v>
      </c>
      <c r="AB66" s="10" t="s">
        <v>1850</v>
      </c>
      <c r="AC66" s="9" t="s">
        <v>3319</v>
      </c>
      <c r="AE66" s="27"/>
    </row>
    <row r="67" spans="1:31" ht="80.099999999999994" customHeight="1" x14ac:dyDescent="0.25">
      <c r="A67" s="28">
        <f t="shared" si="11"/>
        <v>63</v>
      </c>
      <c r="B67" s="9">
        <f t="shared" si="11"/>
        <v>7</v>
      </c>
      <c r="C67" s="9" t="s">
        <v>216</v>
      </c>
      <c r="D67" s="10" t="s">
        <v>1519</v>
      </c>
      <c r="E67" s="9" t="s">
        <v>1519</v>
      </c>
      <c r="F67" s="9" t="s">
        <v>2324</v>
      </c>
      <c r="G67" s="9" t="s">
        <v>1519</v>
      </c>
      <c r="H67" s="28" t="s">
        <v>1862</v>
      </c>
      <c r="I67" s="28" t="s">
        <v>1862</v>
      </c>
      <c r="J67" s="9" t="s">
        <v>1863</v>
      </c>
      <c r="K67" s="9">
        <v>3012394390</v>
      </c>
      <c r="L67" s="9" t="s">
        <v>1864</v>
      </c>
      <c r="M67" s="9">
        <v>30.848420000000001</v>
      </c>
      <c r="N67" s="9">
        <v>67.077929999999995</v>
      </c>
      <c r="O67" s="9">
        <v>15</v>
      </c>
      <c r="P67" s="34">
        <v>44682</v>
      </c>
      <c r="Q67" s="89">
        <v>814349</v>
      </c>
      <c r="R67" s="34">
        <v>44775</v>
      </c>
      <c r="S67" s="35">
        <v>44569</v>
      </c>
      <c r="T67" s="35">
        <v>44601</v>
      </c>
      <c r="U67" s="9" t="s">
        <v>1794</v>
      </c>
      <c r="V67" s="9" t="s">
        <v>1849</v>
      </c>
      <c r="W67" s="9">
        <v>15</v>
      </c>
      <c r="X67" s="35">
        <v>44728</v>
      </c>
      <c r="Y67" s="257">
        <v>794949</v>
      </c>
      <c r="Z67" s="35">
        <v>44689</v>
      </c>
      <c r="AA67" s="258">
        <v>610762</v>
      </c>
      <c r="AB67" s="10" t="s">
        <v>1850</v>
      </c>
      <c r="AC67" s="9" t="s">
        <v>3319</v>
      </c>
      <c r="AE67" s="27"/>
    </row>
    <row r="68" spans="1:31" ht="80.099999999999994" customHeight="1" x14ac:dyDescent="0.25">
      <c r="A68" s="28">
        <f t="shared" si="11"/>
        <v>64</v>
      </c>
      <c r="B68" s="9">
        <f t="shared" si="11"/>
        <v>8</v>
      </c>
      <c r="C68" s="9" t="s">
        <v>216</v>
      </c>
      <c r="D68" s="10" t="s">
        <v>1519</v>
      </c>
      <c r="E68" s="9" t="s">
        <v>2331</v>
      </c>
      <c r="F68" s="9" t="s">
        <v>2326</v>
      </c>
      <c r="G68" s="9" t="s">
        <v>2331</v>
      </c>
      <c r="H68" s="28" t="s">
        <v>965</v>
      </c>
      <c r="I68" s="28" t="s">
        <v>965</v>
      </c>
      <c r="J68" s="9" t="s">
        <v>1865</v>
      </c>
      <c r="K68" s="9">
        <v>3337836564</v>
      </c>
      <c r="L68" s="9" t="s">
        <v>1866</v>
      </c>
      <c r="M68" s="9">
        <v>31.611619999999998</v>
      </c>
      <c r="N68" s="9">
        <v>68.902511000000004</v>
      </c>
      <c r="O68" s="9">
        <v>10</v>
      </c>
      <c r="P68" s="34">
        <v>44682</v>
      </c>
      <c r="Q68" s="89">
        <v>814349</v>
      </c>
      <c r="R68" s="34">
        <v>44775</v>
      </c>
      <c r="S68" s="35">
        <v>44569</v>
      </c>
      <c r="T68" s="35">
        <v>44601</v>
      </c>
      <c r="U68" s="9" t="s">
        <v>1794</v>
      </c>
      <c r="V68" s="9" t="s">
        <v>1849</v>
      </c>
      <c r="W68" s="9">
        <v>20</v>
      </c>
      <c r="X68" s="35">
        <v>44732</v>
      </c>
      <c r="Y68" s="257">
        <v>798111</v>
      </c>
      <c r="Z68" s="35">
        <v>44689</v>
      </c>
      <c r="AA68" s="258">
        <v>610762</v>
      </c>
      <c r="AB68" s="10" t="s">
        <v>1850</v>
      </c>
      <c r="AC68" s="9" t="s">
        <v>3319</v>
      </c>
      <c r="AE68" s="27"/>
    </row>
    <row r="69" spans="1:31" ht="80.099999999999994" customHeight="1" x14ac:dyDescent="0.25">
      <c r="A69" s="28">
        <f t="shared" si="11"/>
        <v>65</v>
      </c>
      <c r="B69" s="9">
        <f t="shared" si="11"/>
        <v>9</v>
      </c>
      <c r="C69" s="9" t="s">
        <v>216</v>
      </c>
      <c r="D69" s="10" t="s">
        <v>1519</v>
      </c>
      <c r="E69" s="9" t="s">
        <v>2331</v>
      </c>
      <c r="F69" s="9" t="s">
        <v>2326</v>
      </c>
      <c r="G69" s="9" t="s">
        <v>2331</v>
      </c>
      <c r="H69" s="28" t="s">
        <v>1867</v>
      </c>
      <c r="I69" s="28" t="s">
        <v>1867</v>
      </c>
      <c r="J69" s="9" t="s">
        <v>1868</v>
      </c>
      <c r="K69" s="9">
        <v>3337893400</v>
      </c>
      <c r="L69" s="9" t="s">
        <v>1869</v>
      </c>
      <c r="M69" s="9">
        <v>30.872350999999998</v>
      </c>
      <c r="N69" s="9">
        <v>67.130320999999995</v>
      </c>
      <c r="O69" s="9">
        <v>15</v>
      </c>
      <c r="P69" s="34">
        <v>44682</v>
      </c>
      <c r="Q69" s="89">
        <v>814349</v>
      </c>
      <c r="R69" s="34">
        <v>44775</v>
      </c>
      <c r="S69" s="35">
        <v>44569</v>
      </c>
      <c r="T69" s="35">
        <v>44601</v>
      </c>
      <c r="U69" s="9" t="s">
        <v>1794</v>
      </c>
      <c r="V69" s="9" t="s">
        <v>1849</v>
      </c>
      <c r="W69" s="9">
        <v>15</v>
      </c>
      <c r="X69" s="35">
        <v>44735</v>
      </c>
      <c r="Y69" s="299">
        <v>796310</v>
      </c>
      <c r="Z69" s="35">
        <v>44689</v>
      </c>
      <c r="AA69" s="258">
        <v>610762</v>
      </c>
      <c r="AB69" s="10" t="s">
        <v>1850</v>
      </c>
      <c r="AC69" s="9" t="s">
        <v>3319</v>
      </c>
      <c r="AE69" s="27"/>
    </row>
    <row r="70" spans="1:31" ht="80.099999999999994" customHeight="1" x14ac:dyDescent="0.25">
      <c r="A70" s="28">
        <f t="shared" si="11"/>
        <v>66</v>
      </c>
      <c r="B70" s="9">
        <f t="shared" si="11"/>
        <v>10</v>
      </c>
      <c r="C70" s="9" t="s">
        <v>216</v>
      </c>
      <c r="D70" s="10" t="s">
        <v>1519</v>
      </c>
      <c r="E70" s="9" t="s">
        <v>1519</v>
      </c>
      <c r="F70" s="9" t="s">
        <v>2324</v>
      </c>
      <c r="G70" s="9" t="s">
        <v>1519</v>
      </c>
      <c r="H70" s="28" t="s">
        <v>929</v>
      </c>
      <c r="I70" s="28" t="s">
        <v>929</v>
      </c>
      <c r="J70" s="9" t="s">
        <v>1870</v>
      </c>
      <c r="K70" s="9">
        <v>3083993136</v>
      </c>
      <c r="L70" s="9" t="s">
        <v>1864</v>
      </c>
      <c r="M70" s="9">
        <v>30.548410000000001</v>
      </c>
      <c r="N70" s="9">
        <v>67.977950000000007</v>
      </c>
      <c r="O70" s="9">
        <v>15</v>
      </c>
      <c r="P70" s="34">
        <v>44682</v>
      </c>
      <c r="Q70" s="89">
        <v>814349</v>
      </c>
      <c r="R70" s="34">
        <v>44775</v>
      </c>
      <c r="S70" s="35">
        <v>44569</v>
      </c>
      <c r="T70" s="35">
        <v>44601</v>
      </c>
      <c r="U70" s="9" t="s">
        <v>1794</v>
      </c>
      <c r="V70" s="9" t="s">
        <v>1849</v>
      </c>
      <c r="W70" s="9">
        <v>16</v>
      </c>
      <c r="X70" s="35">
        <v>44740</v>
      </c>
      <c r="Y70" s="299">
        <v>794949</v>
      </c>
      <c r="Z70" s="35">
        <v>44689</v>
      </c>
      <c r="AA70" s="258">
        <v>610762</v>
      </c>
      <c r="AB70" s="10" t="s">
        <v>1850</v>
      </c>
      <c r="AC70" s="9" t="s">
        <v>3319</v>
      </c>
      <c r="AE70" s="27"/>
    </row>
    <row r="71" spans="1:31" ht="80.099999999999994" customHeight="1" x14ac:dyDescent="0.25">
      <c r="A71" s="28">
        <f>A70+1</f>
        <v>67</v>
      </c>
      <c r="B71" s="9">
        <v>1</v>
      </c>
      <c r="C71" s="9" t="s">
        <v>109</v>
      </c>
      <c r="D71" s="10" t="s">
        <v>1915</v>
      </c>
      <c r="E71" s="28" t="s">
        <v>1916</v>
      </c>
      <c r="F71" s="9" t="s">
        <v>3315</v>
      </c>
      <c r="G71" s="28" t="s">
        <v>3316</v>
      </c>
      <c r="H71" s="28" t="s">
        <v>619</v>
      </c>
      <c r="I71" s="28" t="s">
        <v>619</v>
      </c>
      <c r="J71" s="9" t="s">
        <v>3317</v>
      </c>
      <c r="K71" s="28">
        <v>3338322190</v>
      </c>
      <c r="L71" s="9" t="s">
        <v>3315</v>
      </c>
      <c r="M71" s="9">
        <v>30.29083</v>
      </c>
      <c r="N71" s="9">
        <v>68.222390000000004</v>
      </c>
      <c r="O71" s="28">
        <v>20</v>
      </c>
      <c r="P71" s="9" t="s">
        <v>3318</v>
      </c>
      <c r="Q71" s="9">
        <v>814348</v>
      </c>
      <c r="R71" s="34" t="s">
        <v>1486</v>
      </c>
      <c r="S71" s="35">
        <v>44017</v>
      </c>
      <c r="T71" s="35" t="s">
        <v>1588</v>
      </c>
      <c r="U71" s="9" t="s">
        <v>1794</v>
      </c>
      <c r="V71" s="28">
        <f>1000/3.281</f>
        <v>304.7851264858275</v>
      </c>
      <c r="W71" s="28">
        <v>44</v>
      </c>
      <c r="X71" s="9" t="s">
        <v>1743</v>
      </c>
      <c r="Y71" s="9">
        <v>802149</v>
      </c>
      <c r="Z71" s="35">
        <v>43927</v>
      </c>
      <c r="AA71" s="28">
        <v>610761.69999999995</v>
      </c>
      <c r="AB71" s="10" t="s">
        <v>1850</v>
      </c>
      <c r="AC71" s="9" t="s">
        <v>3319</v>
      </c>
    </row>
    <row r="72" spans="1:31" ht="80.099999999999994" customHeight="1" x14ac:dyDescent="0.25">
      <c r="A72" s="28">
        <f>A71+1</f>
        <v>68</v>
      </c>
      <c r="B72" s="9">
        <v>1</v>
      </c>
      <c r="C72" s="9" t="s">
        <v>103</v>
      </c>
      <c r="D72" s="10" t="s">
        <v>1915</v>
      </c>
      <c r="E72" s="28" t="s">
        <v>1916</v>
      </c>
      <c r="F72" s="9" t="s">
        <v>3320</v>
      </c>
      <c r="G72" s="28" t="s">
        <v>3321</v>
      </c>
      <c r="H72" s="28" t="s">
        <v>3322</v>
      </c>
      <c r="I72" s="28" t="s">
        <v>3322</v>
      </c>
      <c r="J72" s="9" t="s">
        <v>3323</v>
      </c>
      <c r="K72" s="28">
        <v>3344503152</v>
      </c>
      <c r="L72" s="9" t="s">
        <v>3320</v>
      </c>
      <c r="M72" s="9">
        <v>30.328489999999999</v>
      </c>
      <c r="N72" s="9">
        <v>68.10181</v>
      </c>
      <c r="O72" s="28">
        <v>20</v>
      </c>
      <c r="P72" s="11">
        <v>44441</v>
      </c>
      <c r="Q72" s="9">
        <v>814348.93</v>
      </c>
      <c r="R72" s="34">
        <v>44411</v>
      </c>
      <c r="S72" s="9" t="s">
        <v>3303</v>
      </c>
      <c r="T72" s="35">
        <v>44442</v>
      </c>
      <c r="U72" s="9" t="s">
        <v>1794</v>
      </c>
      <c r="V72" s="28">
        <f t="shared" ref="V72:V75" si="12">1000/3.281</f>
        <v>304.7851264858275</v>
      </c>
      <c r="W72" s="28">
        <v>48</v>
      </c>
      <c r="X72" s="6" t="s">
        <v>1275</v>
      </c>
      <c r="Y72" s="6">
        <v>805349</v>
      </c>
      <c r="Z72" s="9" t="s">
        <v>3304</v>
      </c>
      <c r="AA72" s="28">
        <v>610761.69999999995</v>
      </c>
      <c r="AB72" s="10" t="s">
        <v>1850</v>
      </c>
      <c r="AC72" s="9" t="s">
        <v>3319</v>
      </c>
    </row>
    <row r="73" spans="1:31" ht="80.099999999999994" customHeight="1" x14ac:dyDescent="0.25">
      <c r="A73" s="28">
        <f t="shared" ref="A73:B75" si="13">A72+1</f>
        <v>69</v>
      </c>
      <c r="B73" s="9">
        <f>B72+1</f>
        <v>2</v>
      </c>
      <c r="C73" s="9" t="s">
        <v>103</v>
      </c>
      <c r="D73" s="10" t="s">
        <v>1915</v>
      </c>
      <c r="E73" s="28" t="s">
        <v>1916</v>
      </c>
      <c r="F73" s="9" t="s">
        <v>3324</v>
      </c>
      <c r="G73" s="28" t="s">
        <v>3321</v>
      </c>
      <c r="H73" s="28" t="s">
        <v>3325</v>
      </c>
      <c r="I73" s="28" t="s">
        <v>3325</v>
      </c>
      <c r="J73" s="9" t="s">
        <v>3326</v>
      </c>
      <c r="K73" s="28">
        <v>3022823112</v>
      </c>
      <c r="L73" s="9" t="s">
        <v>3324</v>
      </c>
      <c r="M73" s="9">
        <v>30.330760000000001</v>
      </c>
      <c r="N73" s="9">
        <v>67.573639999999997</v>
      </c>
      <c r="O73" s="28">
        <v>20</v>
      </c>
      <c r="P73" s="11">
        <v>44441</v>
      </c>
      <c r="Q73" s="9">
        <v>814348.93</v>
      </c>
      <c r="R73" s="34">
        <v>44411</v>
      </c>
      <c r="S73" s="9" t="s">
        <v>3303</v>
      </c>
      <c r="T73" s="35">
        <v>44442</v>
      </c>
      <c r="U73" s="9" t="s">
        <v>1794</v>
      </c>
      <c r="V73" s="28">
        <f t="shared" si="12"/>
        <v>304.7851264858275</v>
      </c>
      <c r="W73" s="28">
        <v>48</v>
      </c>
      <c r="X73" s="6" t="s">
        <v>1275</v>
      </c>
      <c r="Y73" s="6">
        <v>805349</v>
      </c>
      <c r="Z73" s="9" t="s">
        <v>3304</v>
      </c>
      <c r="AA73" s="28">
        <v>610761.69999999995</v>
      </c>
      <c r="AB73" s="10" t="s">
        <v>1850</v>
      </c>
      <c r="AC73" s="9" t="s">
        <v>3319</v>
      </c>
    </row>
    <row r="74" spans="1:31" ht="80.099999999999994" customHeight="1" x14ac:dyDescent="0.25">
      <c r="A74" s="28">
        <f t="shared" si="13"/>
        <v>70</v>
      </c>
      <c r="B74" s="9">
        <f t="shared" si="13"/>
        <v>3</v>
      </c>
      <c r="C74" s="9" t="s">
        <v>103</v>
      </c>
      <c r="D74" s="10" t="s">
        <v>1915</v>
      </c>
      <c r="E74" s="28" t="s">
        <v>1916</v>
      </c>
      <c r="F74" s="9" t="s">
        <v>3327</v>
      </c>
      <c r="G74" s="28" t="s">
        <v>3328</v>
      </c>
      <c r="H74" s="28" t="s">
        <v>3329</v>
      </c>
      <c r="I74" s="28" t="s">
        <v>3329</v>
      </c>
      <c r="J74" s="9" t="s">
        <v>3330</v>
      </c>
      <c r="K74" s="28" t="s">
        <v>3331</v>
      </c>
      <c r="L74" s="9" t="s">
        <v>3327</v>
      </c>
      <c r="M74" s="9">
        <v>30.330249999999999</v>
      </c>
      <c r="N74" s="9">
        <v>68.255539999999996</v>
      </c>
      <c r="O74" s="28">
        <v>20</v>
      </c>
      <c r="P74" s="11">
        <v>44441</v>
      </c>
      <c r="Q74" s="9">
        <v>814348.93</v>
      </c>
      <c r="R74" s="34">
        <v>44411</v>
      </c>
      <c r="S74" s="9" t="s">
        <v>3303</v>
      </c>
      <c r="T74" s="35">
        <v>44442</v>
      </c>
      <c r="U74" s="9" t="s">
        <v>1794</v>
      </c>
      <c r="V74" s="28">
        <f t="shared" si="12"/>
        <v>304.7851264858275</v>
      </c>
      <c r="W74" s="28">
        <v>48</v>
      </c>
      <c r="X74" s="6" t="s">
        <v>1275</v>
      </c>
      <c r="Y74" s="6">
        <v>805349</v>
      </c>
      <c r="Z74" s="9" t="s">
        <v>3304</v>
      </c>
      <c r="AA74" s="28">
        <v>610761.69999999995</v>
      </c>
      <c r="AB74" s="10" t="s">
        <v>1850</v>
      </c>
      <c r="AC74" s="9" t="s">
        <v>3319</v>
      </c>
    </row>
    <row r="75" spans="1:31" ht="80.099999999999994" customHeight="1" x14ac:dyDescent="0.25">
      <c r="A75" s="28">
        <f t="shared" si="13"/>
        <v>71</v>
      </c>
      <c r="B75" s="9">
        <f t="shared" si="13"/>
        <v>4</v>
      </c>
      <c r="C75" s="9" t="s">
        <v>103</v>
      </c>
      <c r="D75" s="10" t="s">
        <v>1915</v>
      </c>
      <c r="E75" s="28" t="s">
        <v>1916</v>
      </c>
      <c r="F75" s="9" t="s">
        <v>3332</v>
      </c>
      <c r="G75" s="28" t="s">
        <v>3321</v>
      </c>
      <c r="H75" s="28" t="s">
        <v>1893</v>
      </c>
      <c r="I75" s="28" t="s">
        <v>1893</v>
      </c>
      <c r="J75" s="9" t="s">
        <v>3333</v>
      </c>
      <c r="K75" s="28">
        <v>3342463932</v>
      </c>
      <c r="L75" s="9" t="s">
        <v>3332</v>
      </c>
      <c r="M75" s="9">
        <v>30.180789999999998</v>
      </c>
      <c r="N75" s="9">
        <v>68.311329999999998</v>
      </c>
      <c r="O75" s="28">
        <v>20</v>
      </c>
      <c r="P75" s="11">
        <v>44441</v>
      </c>
      <c r="Q75" s="9">
        <v>814348.93</v>
      </c>
      <c r="R75" s="34">
        <v>44411</v>
      </c>
      <c r="S75" s="9" t="s">
        <v>3303</v>
      </c>
      <c r="T75" s="35">
        <v>44442</v>
      </c>
      <c r="U75" s="9" t="s">
        <v>1794</v>
      </c>
      <c r="V75" s="28">
        <f t="shared" si="12"/>
        <v>304.7851264858275</v>
      </c>
      <c r="W75" s="28">
        <v>48</v>
      </c>
      <c r="X75" s="6" t="s">
        <v>1275</v>
      </c>
      <c r="Y75" s="6">
        <v>805349</v>
      </c>
      <c r="Z75" s="9" t="s">
        <v>3304</v>
      </c>
      <c r="AA75" s="28">
        <v>610761.69999999995</v>
      </c>
      <c r="AB75" s="10" t="s">
        <v>1850</v>
      </c>
      <c r="AC75" s="9" t="s">
        <v>3319</v>
      </c>
    </row>
    <row r="76" spans="1:31" s="27" customFormat="1" ht="80.099999999999994" customHeight="1" x14ac:dyDescent="0.25">
      <c r="A76" s="14">
        <f>A75+1</f>
        <v>72</v>
      </c>
      <c r="B76" s="9">
        <f t="shared" ref="B76" si="14">B75+1</f>
        <v>5</v>
      </c>
      <c r="C76" s="6" t="s">
        <v>103</v>
      </c>
      <c r="D76" s="5" t="s">
        <v>1915</v>
      </c>
      <c r="E76" s="6" t="s">
        <v>1916</v>
      </c>
      <c r="F76" s="6" t="s">
        <v>3332</v>
      </c>
      <c r="G76" s="6" t="s">
        <v>3332</v>
      </c>
      <c r="H76" s="6" t="s">
        <v>3334</v>
      </c>
      <c r="I76" s="6" t="s">
        <v>3334</v>
      </c>
      <c r="J76" s="6" t="s">
        <v>3335</v>
      </c>
      <c r="K76" s="6">
        <v>3445458754</v>
      </c>
      <c r="L76" s="6" t="s">
        <v>3332</v>
      </c>
      <c r="M76" s="6">
        <v>30.330439999999999</v>
      </c>
      <c r="N76" s="6">
        <v>67.58878</v>
      </c>
      <c r="O76" s="6">
        <v>17</v>
      </c>
      <c r="P76" s="11">
        <v>44441</v>
      </c>
      <c r="Q76" s="6">
        <v>814349</v>
      </c>
      <c r="R76" s="11">
        <v>44411</v>
      </c>
      <c r="S76" s="6" t="s">
        <v>3134</v>
      </c>
      <c r="T76" s="11">
        <v>44442</v>
      </c>
      <c r="U76" s="6" t="s">
        <v>1794</v>
      </c>
      <c r="V76" s="6">
        <v>304.8</v>
      </c>
      <c r="W76" s="6">
        <v>48</v>
      </c>
      <c r="X76" s="6" t="s">
        <v>1275</v>
      </c>
      <c r="Y76" s="6">
        <v>805349</v>
      </c>
      <c r="Z76" s="6" t="s">
        <v>3336</v>
      </c>
      <c r="AA76" s="6">
        <v>610762</v>
      </c>
      <c r="AB76" s="10" t="s">
        <v>1850</v>
      </c>
      <c r="AC76" s="9" t="s">
        <v>3337</v>
      </c>
    </row>
    <row r="77" spans="1:31" ht="80.099999999999994" customHeight="1" x14ac:dyDescent="0.25">
      <c r="A77" s="28">
        <f>A76+1</f>
        <v>73</v>
      </c>
      <c r="B77" s="9">
        <v>1</v>
      </c>
      <c r="C77" s="9" t="s">
        <v>7698</v>
      </c>
      <c r="D77" s="10" t="s">
        <v>1915</v>
      </c>
      <c r="E77" s="9" t="s">
        <v>1916</v>
      </c>
      <c r="F77" s="9" t="s">
        <v>1917</v>
      </c>
      <c r="G77" s="9" t="s">
        <v>1917</v>
      </c>
      <c r="H77" s="9" t="s">
        <v>7894</v>
      </c>
      <c r="I77" s="9" t="s">
        <v>7894</v>
      </c>
      <c r="J77" s="9" t="s">
        <v>7771</v>
      </c>
      <c r="K77" s="9">
        <v>3337933723</v>
      </c>
      <c r="L77" s="9" t="s">
        <v>1917</v>
      </c>
      <c r="M77" s="9">
        <v>30.441865</v>
      </c>
      <c r="N77" s="9">
        <v>68.318126000000007</v>
      </c>
      <c r="O77" s="9">
        <v>15</v>
      </c>
      <c r="P77" s="9" t="s">
        <v>7895</v>
      </c>
      <c r="Q77" s="9">
        <v>814349</v>
      </c>
      <c r="R77" s="9" t="s">
        <v>7753</v>
      </c>
      <c r="S77" s="9" t="s">
        <v>1464</v>
      </c>
      <c r="T77" s="9" t="s">
        <v>4907</v>
      </c>
      <c r="U77" s="28" t="s">
        <v>1794</v>
      </c>
      <c r="V77" s="28">
        <v>304.8</v>
      </c>
      <c r="W77" s="9">
        <v>41</v>
      </c>
      <c r="X77" s="9" t="s">
        <v>1286</v>
      </c>
      <c r="Y77" s="9">
        <v>799749</v>
      </c>
      <c r="Z77" s="9" t="s">
        <v>7848</v>
      </c>
      <c r="AA77" s="9">
        <v>610762</v>
      </c>
      <c r="AB77" s="10" t="s">
        <v>117</v>
      </c>
      <c r="AC77" s="9"/>
    </row>
    <row r="78" spans="1:31" ht="80.099999999999994" customHeight="1" x14ac:dyDescent="0.25">
      <c r="A78" s="28">
        <f>A77+1</f>
        <v>74</v>
      </c>
      <c r="B78" s="9">
        <v>2</v>
      </c>
      <c r="C78" s="9" t="s">
        <v>7698</v>
      </c>
      <c r="D78" s="10" t="s">
        <v>1915</v>
      </c>
      <c r="E78" s="9" t="s">
        <v>1916</v>
      </c>
      <c r="F78" s="9" t="s">
        <v>1917</v>
      </c>
      <c r="G78" s="9" t="s">
        <v>1917</v>
      </c>
      <c r="H78" s="9" t="s">
        <v>5043</v>
      </c>
      <c r="I78" s="9" t="s">
        <v>5043</v>
      </c>
      <c r="J78" s="9" t="s">
        <v>7896</v>
      </c>
      <c r="K78" s="9">
        <v>3337933723</v>
      </c>
      <c r="L78" s="9" t="s">
        <v>1917</v>
      </c>
      <c r="M78" s="9">
        <v>30.414441</v>
      </c>
      <c r="N78" s="9">
        <v>68.837463999999997</v>
      </c>
      <c r="O78" s="9">
        <v>18</v>
      </c>
      <c r="P78" s="9" t="s">
        <v>7895</v>
      </c>
      <c r="Q78" s="9">
        <v>814349</v>
      </c>
      <c r="R78" s="9" t="s">
        <v>7753</v>
      </c>
      <c r="S78" s="9" t="s">
        <v>1464</v>
      </c>
      <c r="T78" s="9" t="s">
        <v>4907</v>
      </c>
      <c r="U78" s="28" t="s">
        <v>1794</v>
      </c>
      <c r="V78" s="28">
        <v>304.8</v>
      </c>
      <c r="W78" s="9">
        <v>38</v>
      </c>
      <c r="X78" s="9" t="s">
        <v>1286</v>
      </c>
      <c r="Y78" s="9">
        <v>797348</v>
      </c>
      <c r="Z78" s="9" t="s">
        <v>7848</v>
      </c>
      <c r="AA78" s="9">
        <v>610762</v>
      </c>
      <c r="AB78" s="10" t="s">
        <v>117</v>
      </c>
      <c r="AC78" s="9"/>
    </row>
    <row r="79" spans="1:31" ht="80.099999999999994" customHeight="1" x14ac:dyDescent="0.25">
      <c r="A79" s="28">
        <f>A78+1</f>
        <v>75</v>
      </c>
      <c r="B79" s="9">
        <v>3</v>
      </c>
      <c r="C79" s="9" t="s">
        <v>7698</v>
      </c>
      <c r="D79" s="10" t="s">
        <v>1915</v>
      </c>
      <c r="E79" s="9" t="s">
        <v>1916</v>
      </c>
      <c r="F79" s="9" t="s">
        <v>3332</v>
      </c>
      <c r="G79" s="9" t="s">
        <v>7759</v>
      </c>
      <c r="H79" s="9" t="s">
        <v>7768</v>
      </c>
      <c r="I79" s="9" t="s">
        <v>7768</v>
      </c>
      <c r="J79" s="9" t="s">
        <v>7897</v>
      </c>
      <c r="K79" s="9">
        <v>3322057785</v>
      </c>
      <c r="L79" s="9" t="s">
        <v>3332</v>
      </c>
      <c r="M79" s="9">
        <v>30.559200000000001</v>
      </c>
      <c r="N79" s="9">
        <v>68.293350000000004</v>
      </c>
      <c r="O79" s="9">
        <v>21</v>
      </c>
      <c r="P79" s="9" t="s">
        <v>7895</v>
      </c>
      <c r="Q79" s="9">
        <v>814349</v>
      </c>
      <c r="R79" s="9" t="s">
        <v>7753</v>
      </c>
      <c r="S79" s="9" t="s">
        <v>1464</v>
      </c>
      <c r="T79" s="9" t="s">
        <v>4907</v>
      </c>
      <c r="U79" s="28" t="s">
        <v>1794</v>
      </c>
      <c r="V79" s="28">
        <v>304.8</v>
      </c>
      <c r="W79" s="9">
        <v>40</v>
      </c>
      <c r="X79" s="9" t="s">
        <v>1286</v>
      </c>
      <c r="Y79" s="9">
        <v>798949</v>
      </c>
      <c r="Z79" s="9" t="s">
        <v>7848</v>
      </c>
      <c r="AA79" s="9">
        <v>610762</v>
      </c>
      <c r="AB79" s="10" t="s">
        <v>117</v>
      </c>
      <c r="AC79" s="9"/>
    </row>
    <row r="80" spans="1:31" ht="80.099999999999994" customHeight="1" x14ac:dyDescent="0.25">
      <c r="A80" s="28">
        <f>A79+1</f>
        <v>76</v>
      </c>
      <c r="B80" s="9">
        <v>4</v>
      </c>
      <c r="C80" s="9" t="s">
        <v>7698</v>
      </c>
      <c r="D80" s="10" t="s">
        <v>1915</v>
      </c>
      <c r="E80" s="9" t="s">
        <v>1916</v>
      </c>
      <c r="F80" s="9" t="s">
        <v>7898</v>
      </c>
      <c r="G80" s="9" t="s">
        <v>7710</v>
      </c>
      <c r="H80" s="9" t="s">
        <v>6297</v>
      </c>
      <c r="I80" s="9" t="s">
        <v>6297</v>
      </c>
      <c r="J80" s="9" t="s">
        <v>7899</v>
      </c>
      <c r="K80" s="9">
        <v>3331785470</v>
      </c>
      <c r="L80" s="9" t="s">
        <v>7898</v>
      </c>
      <c r="M80" s="9">
        <v>30.549189999999999</v>
      </c>
      <c r="N80" s="9">
        <v>68.162148999999999</v>
      </c>
      <c r="O80" s="9">
        <v>14</v>
      </c>
      <c r="P80" s="9" t="s">
        <v>7895</v>
      </c>
      <c r="Q80" s="9">
        <v>814349</v>
      </c>
      <c r="R80" s="9" t="s">
        <v>7753</v>
      </c>
      <c r="S80" s="9" t="s">
        <v>1464</v>
      </c>
      <c r="T80" s="9" t="s">
        <v>4907</v>
      </c>
      <c r="U80" s="28" t="s">
        <v>1794</v>
      </c>
      <c r="V80" s="28">
        <v>304.8</v>
      </c>
      <c r="W80" s="9">
        <v>41</v>
      </c>
      <c r="X80" s="9" t="s">
        <v>1286</v>
      </c>
      <c r="Y80" s="9">
        <v>799749</v>
      </c>
      <c r="Z80" s="9" t="s">
        <v>7848</v>
      </c>
      <c r="AA80" s="9">
        <v>610762</v>
      </c>
      <c r="AB80" s="10" t="s">
        <v>117</v>
      </c>
      <c r="AC80" s="9"/>
    </row>
    <row r="81" spans="1:29" ht="80.099999999999994" customHeight="1" x14ac:dyDescent="0.25">
      <c r="A81" s="28">
        <f t="shared" ref="A81:A86" si="15">A80+1</f>
        <v>77</v>
      </c>
      <c r="B81" s="9">
        <v>5</v>
      </c>
      <c r="C81" s="9" t="s">
        <v>7698</v>
      </c>
      <c r="D81" s="10" t="s">
        <v>1915</v>
      </c>
      <c r="E81" s="9" t="s">
        <v>1916</v>
      </c>
      <c r="F81" s="9" t="s">
        <v>3633</v>
      </c>
      <c r="G81" s="9" t="s">
        <v>7759</v>
      </c>
      <c r="H81" s="9" t="s">
        <v>7900</v>
      </c>
      <c r="I81" s="9" t="s">
        <v>7900</v>
      </c>
      <c r="J81" s="9" t="s">
        <v>7901</v>
      </c>
      <c r="K81" s="9">
        <v>3376114016</v>
      </c>
      <c r="L81" s="9" t="s">
        <v>3633</v>
      </c>
      <c r="M81" s="9">
        <v>30.33156</v>
      </c>
      <c r="N81" s="9">
        <v>68.748332000000005</v>
      </c>
      <c r="O81" s="9">
        <v>19</v>
      </c>
      <c r="P81" s="9" t="s">
        <v>7895</v>
      </c>
      <c r="Q81" s="9">
        <v>814349</v>
      </c>
      <c r="R81" s="9" t="s">
        <v>7753</v>
      </c>
      <c r="S81" s="9" t="s">
        <v>1464</v>
      </c>
      <c r="T81" s="9" t="s">
        <v>4907</v>
      </c>
      <c r="U81" s="28" t="s">
        <v>1794</v>
      </c>
      <c r="V81" s="28">
        <v>304.8</v>
      </c>
      <c r="W81" s="9">
        <v>41</v>
      </c>
      <c r="X81" s="9" t="s">
        <v>1286</v>
      </c>
      <c r="Y81" s="9">
        <v>799749</v>
      </c>
      <c r="Z81" s="9" t="s">
        <v>7848</v>
      </c>
      <c r="AA81" s="9">
        <v>610762</v>
      </c>
      <c r="AB81" s="10" t="s">
        <v>117</v>
      </c>
      <c r="AC81" s="9"/>
    </row>
    <row r="82" spans="1:29" ht="80.099999999999994" customHeight="1" x14ac:dyDescent="0.25">
      <c r="A82" s="28">
        <f t="shared" si="15"/>
        <v>78</v>
      </c>
      <c r="B82" s="9">
        <v>6</v>
      </c>
      <c r="C82" s="9" t="s">
        <v>7698</v>
      </c>
      <c r="D82" s="10" t="s">
        <v>1915</v>
      </c>
      <c r="E82" s="9" t="s">
        <v>1916</v>
      </c>
      <c r="F82" s="9" t="s">
        <v>3633</v>
      </c>
      <c r="G82" s="9" t="s">
        <v>7759</v>
      </c>
      <c r="H82" s="9" t="s">
        <v>2455</v>
      </c>
      <c r="I82" s="9" t="s">
        <v>2455</v>
      </c>
      <c r="J82" s="9" t="s">
        <v>7902</v>
      </c>
      <c r="K82" s="9">
        <v>3345309164</v>
      </c>
      <c r="L82" s="9" t="s">
        <v>3633</v>
      </c>
      <c r="M82" s="9">
        <v>30.448193</v>
      </c>
      <c r="N82" s="9">
        <v>68.411994000000007</v>
      </c>
      <c r="O82" s="9">
        <v>20</v>
      </c>
      <c r="P82" s="9" t="s">
        <v>7895</v>
      </c>
      <c r="Q82" s="9">
        <v>814349</v>
      </c>
      <c r="R82" s="9" t="s">
        <v>7753</v>
      </c>
      <c r="S82" s="9" t="s">
        <v>1464</v>
      </c>
      <c r="T82" s="9" t="s">
        <v>4907</v>
      </c>
      <c r="U82" s="28" t="s">
        <v>1794</v>
      </c>
      <c r="V82" s="28">
        <v>304.8</v>
      </c>
      <c r="W82" s="9">
        <v>41</v>
      </c>
      <c r="X82" s="9" t="s">
        <v>1286</v>
      </c>
      <c r="Y82" s="9">
        <v>799749</v>
      </c>
      <c r="Z82" s="9" t="s">
        <v>7848</v>
      </c>
      <c r="AA82" s="9">
        <v>610762</v>
      </c>
      <c r="AB82" s="10" t="s">
        <v>117</v>
      </c>
      <c r="AC82" s="9"/>
    </row>
    <row r="83" spans="1:29" ht="80.099999999999994" customHeight="1" x14ac:dyDescent="0.25">
      <c r="A83" s="28">
        <f t="shared" si="15"/>
        <v>79</v>
      </c>
      <c r="B83" s="9">
        <v>7</v>
      </c>
      <c r="C83" s="9" t="s">
        <v>7698</v>
      </c>
      <c r="D83" s="10" t="s">
        <v>1915</v>
      </c>
      <c r="E83" s="9" t="s">
        <v>1916</v>
      </c>
      <c r="F83" s="9" t="s">
        <v>7903</v>
      </c>
      <c r="G83" s="9" t="s">
        <v>7710</v>
      </c>
      <c r="H83" s="9" t="s">
        <v>796</v>
      </c>
      <c r="I83" s="9" t="s">
        <v>796</v>
      </c>
      <c r="J83" s="9" t="s">
        <v>7904</v>
      </c>
      <c r="K83" s="9">
        <v>3343576648</v>
      </c>
      <c r="L83" s="9" t="s">
        <v>7903</v>
      </c>
      <c r="M83" s="9">
        <v>30.254940000000001</v>
      </c>
      <c r="N83" s="9">
        <v>68.828140000000005</v>
      </c>
      <c r="O83" s="9">
        <v>25</v>
      </c>
      <c r="P83" s="9" t="s">
        <v>7895</v>
      </c>
      <c r="Q83" s="9">
        <v>814349</v>
      </c>
      <c r="R83" s="9" t="s">
        <v>7753</v>
      </c>
      <c r="S83" s="9" t="s">
        <v>1464</v>
      </c>
      <c r="T83" s="9" t="s">
        <v>4907</v>
      </c>
      <c r="U83" s="28" t="s">
        <v>1794</v>
      </c>
      <c r="V83" s="28">
        <v>304.8</v>
      </c>
      <c r="W83" s="9">
        <v>41</v>
      </c>
      <c r="X83" s="9" t="s">
        <v>1286</v>
      </c>
      <c r="Y83" s="9">
        <v>799749</v>
      </c>
      <c r="Z83" s="9" t="s">
        <v>7848</v>
      </c>
      <c r="AA83" s="9">
        <v>610762</v>
      </c>
      <c r="AB83" s="10" t="s">
        <v>117</v>
      </c>
      <c r="AC83" s="9"/>
    </row>
    <row r="84" spans="1:29" ht="80.099999999999994" customHeight="1" x14ac:dyDescent="0.25">
      <c r="A84" s="28">
        <f t="shared" si="15"/>
        <v>80</v>
      </c>
      <c r="B84" s="9">
        <v>8</v>
      </c>
      <c r="C84" s="9" t="s">
        <v>7698</v>
      </c>
      <c r="D84" s="10" t="s">
        <v>1915</v>
      </c>
      <c r="E84" s="9" t="s">
        <v>1916</v>
      </c>
      <c r="F84" s="9" t="s">
        <v>1917</v>
      </c>
      <c r="G84" s="9" t="s">
        <v>1917</v>
      </c>
      <c r="H84" s="9" t="s">
        <v>7905</v>
      </c>
      <c r="I84" s="9" t="s">
        <v>7905</v>
      </c>
      <c r="J84" s="9" t="s">
        <v>1918</v>
      </c>
      <c r="K84" s="28">
        <v>3352320291</v>
      </c>
      <c r="L84" s="9" t="s">
        <v>1917</v>
      </c>
      <c r="M84" s="9">
        <v>30.334744000000001</v>
      </c>
      <c r="N84" s="9">
        <v>68.729821999999999</v>
      </c>
      <c r="O84" s="9">
        <v>22</v>
      </c>
      <c r="P84" s="9" t="s">
        <v>7895</v>
      </c>
      <c r="Q84" s="9">
        <v>814349</v>
      </c>
      <c r="R84" s="9" t="s">
        <v>7753</v>
      </c>
      <c r="S84" s="9" t="s">
        <v>1464</v>
      </c>
      <c r="T84" s="9" t="s">
        <v>4907</v>
      </c>
      <c r="U84" s="28" t="s">
        <v>1794</v>
      </c>
      <c r="V84" s="28">
        <v>304.8</v>
      </c>
      <c r="W84" s="9">
        <v>41</v>
      </c>
      <c r="X84" s="9" t="s">
        <v>1286</v>
      </c>
      <c r="Y84" s="9">
        <v>799749</v>
      </c>
      <c r="Z84" s="9" t="s">
        <v>7848</v>
      </c>
      <c r="AA84" s="9">
        <v>610762</v>
      </c>
      <c r="AB84" s="10" t="s">
        <v>117</v>
      </c>
      <c r="AC84" s="9"/>
    </row>
    <row r="85" spans="1:29" ht="80.099999999999994" customHeight="1" x14ac:dyDescent="0.25">
      <c r="A85" s="28">
        <f t="shared" si="15"/>
        <v>81</v>
      </c>
      <c r="B85" s="9">
        <v>9</v>
      </c>
      <c r="C85" s="9" t="s">
        <v>7698</v>
      </c>
      <c r="D85" s="10" t="s">
        <v>1915</v>
      </c>
      <c r="E85" s="9" t="s">
        <v>1916</v>
      </c>
      <c r="F85" s="9" t="s">
        <v>7906</v>
      </c>
      <c r="G85" s="9" t="s">
        <v>3367</v>
      </c>
      <c r="H85" s="9" t="s">
        <v>7907</v>
      </c>
      <c r="I85" s="9" t="s">
        <v>7907</v>
      </c>
      <c r="J85" s="9" t="s">
        <v>7908</v>
      </c>
      <c r="K85" s="9">
        <v>3316868312</v>
      </c>
      <c r="L85" s="9" t="s">
        <v>7906</v>
      </c>
      <c r="M85" s="9">
        <v>30.484957999999999</v>
      </c>
      <c r="N85" s="9">
        <v>68.339671999999993</v>
      </c>
      <c r="O85" s="9">
        <v>18</v>
      </c>
      <c r="P85" s="9" t="s">
        <v>7895</v>
      </c>
      <c r="Q85" s="9">
        <v>814349</v>
      </c>
      <c r="R85" s="9" t="s">
        <v>7753</v>
      </c>
      <c r="S85" s="9" t="s">
        <v>1464</v>
      </c>
      <c r="T85" s="9" t="s">
        <v>4907</v>
      </c>
      <c r="U85" s="28" t="s">
        <v>1794</v>
      </c>
      <c r="V85" s="28">
        <v>304.8</v>
      </c>
      <c r="W85" s="9">
        <v>41</v>
      </c>
      <c r="X85" s="9" t="s">
        <v>1286</v>
      </c>
      <c r="Y85" s="9">
        <v>799749</v>
      </c>
      <c r="Z85" s="9" t="s">
        <v>7848</v>
      </c>
      <c r="AA85" s="9">
        <v>610762</v>
      </c>
      <c r="AB85" s="10" t="s">
        <v>117</v>
      </c>
      <c r="AC85" s="9"/>
    </row>
    <row r="86" spans="1:29" ht="80.099999999999994" customHeight="1" x14ac:dyDescent="0.25">
      <c r="A86" s="28">
        <f t="shared" si="15"/>
        <v>82</v>
      </c>
      <c r="B86" s="9">
        <v>10</v>
      </c>
      <c r="C86" s="9" t="s">
        <v>7698</v>
      </c>
      <c r="D86" s="10" t="s">
        <v>1915</v>
      </c>
      <c r="E86" s="9" t="s">
        <v>1916</v>
      </c>
      <c r="F86" s="9" t="s">
        <v>3415</v>
      </c>
      <c r="G86" s="9" t="s">
        <v>7710</v>
      </c>
      <c r="H86" s="9" t="s">
        <v>5285</v>
      </c>
      <c r="I86" s="9" t="s">
        <v>5285</v>
      </c>
      <c r="J86" s="9" t="s">
        <v>7909</v>
      </c>
      <c r="K86" s="9">
        <v>3338322190</v>
      </c>
      <c r="L86" s="9" t="s">
        <v>3415</v>
      </c>
      <c r="M86" s="9">
        <v>30.43516</v>
      </c>
      <c r="N86" s="9">
        <v>68.406859999999995</v>
      </c>
      <c r="O86" s="9">
        <v>25</v>
      </c>
      <c r="P86" s="9" t="s">
        <v>7895</v>
      </c>
      <c r="Q86" s="9">
        <v>593120</v>
      </c>
      <c r="R86" s="9" t="s">
        <v>7910</v>
      </c>
      <c r="S86" s="9" t="s">
        <v>1464</v>
      </c>
      <c r="T86" s="9" t="s">
        <v>4907</v>
      </c>
      <c r="U86" s="28" t="s">
        <v>1794</v>
      </c>
      <c r="V86" s="9">
        <v>226.22</v>
      </c>
      <c r="W86" s="9">
        <v>18</v>
      </c>
      <c r="X86" s="9" t="s">
        <v>1286</v>
      </c>
      <c r="Y86" s="9">
        <v>580119</v>
      </c>
      <c r="Z86" s="9" t="s">
        <v>7848</v>
      </c>
      <c r="AA86" s="9">
        <v>444840</v>
      </c>
      <c r="AB86" s="10" t="s">
        <v>117</v>
      </c>
      <c r="AC86" s="9"/>
    </row>
    <row r="87" spans="1:29" ht="80.099999999999994" customHeight="1" x14ac:dyDescent="0.25">
      <c r="A87" s="14">
        <f>A86+1</f>
        <v>83</v>
      </c>
      <c r="B87" s="6">
        <v>1</v>
      </c>
      <c r="C87" s="6" t="s">
        <v>103</v>
      </c>
      <c r="D87" s="10" t="s">
        <v>3704</v>
      </c>
      <c r="E87" s="9" t="s">
        <v>3704</v>
      </c>
      <c r="F87" s="6" t="s">
        <v>3731</v>
      </c>
      <c r="G87" s="6" t="s">
        <v>3731</v>
      </c>
      <c r="H87" s="14" t="s">
        <v>991</v>
      </c>
      <c r="I87" s="14" t="s">
        <v>991</v>
      </c>
      <c r="J87" s="6" t="s">
        <v>3732</v>
      </c>
      <c r="K87" s="14">
        <v>3366715275</v>
      </c>
      <c r="L87" s="6" t="s">
        <v>3731</v>
      </c>
      <c r="M87" s="6">
        <v>30.246289999999998</v>
      </c>
      <c r="N87" s="6">
        <v>69.580297000000002</v>
      </c>
      <c r="O87" s="14">
        <v>19</v>
      </c>
      <c r="P87" s="9" t="s">
        <v>3134</v>
      </c>
      <c r="Q87" s="9">
        <v>814349</v>
      </c>
      <c r="R87" s="28" t="s">
        <v>3717</v>
      </c>
      <c r="S87" s="14" t="s">
        <v>3718</v>
      </c>
      <c r="T87" s="14" t="s">
        <v>3717</v>
      </c>
      <c r="U87" s="14" t="s">
        <v>1794</v>
      </c>
      <c r="V87" s="36">
        <v>304.7851264858275</v>
      </c>
      <c r="W87" s="14">
        <v>47</v>
      </c>
      <c r="X87" s="14" t="s">
        <v>1286</v>
      </c>
      <c r="Y87" s="9">
        <v>804549</v>
      </c>
      <c r="Z87" s="12">
        <v>44369</v>
      </c>
      <c r="AA87" s="39">
        <v>610762</v>
      </c>
      <c r="AB87" s="5" t="s">
        <v>239</v>
      </c>
      <c r="AC87" s="9" t="s">
        <v>3305</v>
      </c>
    </row>
    <row r="88" spans="1:29" ht="80.099999999999994" customHeight="1" x14ac:dyDescent="0.25">
      <c r="A88" s="14">
        <f>A87+1</f>
        <v>84</v>
      </c>
      <c r="B88" s="6">
        <f>B87+1</f>
        <v>2</v>
      </c>
      <c r="C88" s="6" t="s">
        <v>103</v>
      </c>
      <c r="D88" s="10" t="s">
        <v>3704</v>
      </c>
      <c r="E88" s="9" t="s">
        <v>3704</v>
      </c>
      <c r="F88" s="6" t="s">
        <v>3733</v>
      </c>
      <c r="G88" s="6" t="s">
        <v>3733</v>
      </c>
      <c r="H88" s="14" t="s">
        <v>2414</v>
      </c>
      <c r="I88" s="14" t="s">
        <v>2414</v>
      </c>
      <c r="J88" s="6" t="s">
        <v>3734</v>
      </c>
      <c r="K88" s="14">
        <v>3367206361</v>
      </c>
      <c r="L88" s="6" t="s">
        <v>3733</v>
      </c>
      <c r="M88" s="6">
        <v>30.86608</v>
      </c>
      <c r="N88" s="6">
        <v>69.831699999999998</v>
      </c>
      <c r="O88" s="14">
        <v>18</v>
      </c>
      <c r="P88" s="9" t="s">
        <v>3134</v>
      </c>
      <c r="Q88" s="9">
        <v>814349</v>
      </c>
      <c r="R88" s="28" t="s">
        <v>3717</v>
      </c>
      <c r="S88" s="14" t="s">
        <v>3718</v>
      </c>
      <c r="T88" s="14" t="s">
        <v>3717</v>
      </c>
      <c r="U88" s="6" t="s">
        <v>1794</v>
      </c>
      <c r="V88" s="36">
        <v>304.7851264858275</v>
      </c>
      <c r="W88" s="14">
        <v>48</v>
      </c>
      <c r="X88" s="14" t="s">
        <v>1286</v>
      </c>
      <c r="Y88" s="9">
        <v>805349</v>
      </c>
      <c r="Z88" s="12">
        <v>44369</v>
      </c>
      <c r="AA88" s="39">
        <v>610762</v>
      </c>
      <c r="AB88" s="5" t="s">
        <v>239</v>
      </c>
      <c r="AC88" s="9" t="s">
        <v>3305</v>
      </c>
    </row>
    <row r="89" spans="1:29" ht="80.099999999999994" customHeight="1" x14ac:dyDescent="0.25">
      <c r="A89" s="28">
        <f>A88+1</f>
        <v>85</v>
      </c>
      <c r="B89" s="6">
        <f t="shared" ref="B89:B90" si="16">B88+1</f>
        <v>3</v>
      </c>
      <c r="C89" s="9" t="s">
        <v>103</v>
      </c>
      <c r="D89" s="10" t="s">
        <v>3704</v>
      </c>
      <c r="E89" s="9" t="s">
        <v>3704</v>
      </c>
      <c r="F89" s="9" t="s">
        <v>3735</v>
      </c>
      <c r="G89" s="9" t="s">
        <v>3735</v>
      </c>
      <c r="H89" s="28" t="s">
        <v>3736</v>
      </c>
      <c r="I89" s="28" t="s">
        <v>3736</v>
      </c>
      <c r="J89" s="9" t="s">
        <v>3737</v>
      </c>
      <c r="K89" s="14">
        <v>3357763269</v>
      </c>
      <c r="L89" s="9" t="s">
        <v>3735</v>
      </c>
      <c r="M89" s="9">
        <v>30.849589999999999</v>
      </c>
      <c r="N89" s="9">
        <v>69.775069999999999</v>
      </c>
      <c r="O89" s="28">
        <v>16</v>
      </c>
      <c r="P89" s="9" t="s">
        <v>3134</v>
      </c>
      <c r="Q89" s="9">
        <v>814349</v>
      </c>
      <c r="R89" s="28" t="s">
        <v>3717</v>
      </c>
      <c r="S89" s="14" t="s">
        <v>3718</v>
      </c>
      <c r="T89" s="14" t="s">
        <v>3717</v>
      </c>
      <c r="U89" s="28" t="s">
        <v>1794</v>
      </c>
      <c r="V89" s="36">
        <v>304.8</v>
      </c>
      <c r="W89" s="28">
        <v>48</v>
      </c>
      <c r="X89" s="14" t="s">
        <v>1275</v>
      </c>
      <c r="Y89" s="9">
        <v>805349</v>
      </c>
      <c r="Z89" s="34">
        <v>44369</v>
      </c>
      <c r="AA89" s="39">
        <v>610762</v>
      </c>
      <c r="AB89" s="5" t="s">
        <v>239</v>
      </c>
      <c r="AC89" s="9" t="s">
        <v>3305</v>
      </c>
    </row>
    <row r="90" spans="1:29" ht="80.099999999999994" customHeight="1" x14ac:dyDescent="0.25">
      <c r="A90" s="28">
        <f>A89+1</f>
        <v>86</v>
      </c>
      <c r="B90" s="6">
        <f t="shared" si="16"/>
        <v>4</v>
      </c>
      <c r="C90" s="9" t="s">
        <v>103</v>
      </c>
      <c r="D90" s="10" t="s">
        <v>3704</v>
      </c>
      <c r="E90" s="9" t="s">
        <v>3704</v>
      </c>
      <c r="F90" s="9" t="s">
        <v>3738</v>
      </c>
      <c r="G90" s="9" t="s">
        <v>3738</v>
      </c>
      <c r="H90" s="28" t="s">
        <v>3739</v>
      </c>
      <c r="I90" s="28" t="s">
        <v>3739</v>
      </c>
      <c r="J90" s="9" t="s">
        <v>3740</v>
      </c>
      <c r="K90" s="14">
        <v>3489706600</v>
      </c>
      <c r="L90" s="9" t="s">
        <v>3738</v>
      </c>
      <c r="M90" s="9">
        <v>30.97522</v>
      </c>
      <c r="N90" s="9">
        <v>69.850859999999997</v>
      </c>
      <c r="O90" s="28">
        <v>17</v>
      </c>
      <c r="P90" s="9" t="s">
        <v>3134</v>
      </c>
      <c r="Q90" s="9">
        <v>814349</v>
      </c>
      <c r="R90" s="28" t="s">
        <v>3717</v>
      </c>
      <c r="S90" s="14" t="s">
        <v>3718</v>
      </c>
      <c r="T90" s="14" t="s">
        <v>3717</v>
      </c>
      <c r="U90" s="28" t="s">
        <v>1794</v>
      </c>
      <c r="V90" s="36">
        <v>304.8</v>
      </c>
      <c r="W90" s="28">
        <v>48</v>
      </c>
      <c r="X90" s="14" t="s">
        <v>1275</v>
      </c>
      <c r="Y90" s="9">
        <v>805349</v>
      </c>
      <c r="Z90" s="34">
        <v>44369</v>
      </c>
      <c r="AA90" s="39">
        <v>610762</v>
      </c>
      <c r="AB90" s="5" t="s">
        <v>239</v>
      </c>
      <c r="AC90" s="9" t="s">
        <v>3305</v>
      </c>
    </row>
    <row r="91" spans="1:29" ht="80.099999999999994" customHeight="1" x14ac:dyDescent="0.25">
      <c r="A91" s="28">
        <f>A90+1</f>
        <v>87</v>
      </c>
      <c r="B91" s="9">
        <v>1</v>
      </c>
      <c r="C91" s="9" t="s">
        <v>216</v>
      </c>
      <c r="D91" s="10" t="s">
        <v>1892</v>
      </c>
      <c r="E91" s="9" t="s">
        <v>1892</v>
      </c>
      <c r="F91" s="9" t="s">
        <v>3793</v>
      </c>
      <c r="G91" s="28" t="s">
        <v>3795</v>
      </c>
      <c r="H91" s="28" t="s">
        <v>1893</v>
      </c>
      <c r="I91" s="28" t="s">
        <v>1893</v>
      </c>
      <c r="J91" s="9" t="s">
        <v>1894</v>
      </c>
      <c r="K91" s="28">
        <v>3322883223</v>
      </c>
      <c r="L91" s="9" t="s">
        <v>3793</v>
      </c>
      <c r="M91" s="9">
        <v>30.787011</v>
      </c>
      <c r="N91" s="9">
        <v>68.424710000000005</v>
      </c>
      <c r="O91" s="28">
        <v>20</v>
      </c>
      <c r="P91" s="9" t="s">
        <v>1888</v>
      </c>
      <c r="Q91" s="9">
        <v>814348</v>
      </c>
      <c r="R91" s="28" t="s">
        <v>1464</v>
      </c>
      <c r="S91" s="37">
        <v>44498</v>
      </c>
      <c r="T91" s="28" t="s">
        <v>1889</v>
      </c>
      <c r="U91" s="9" t="s">
        <v>1794</v>
      </c>
      <c r="V91" s="38">
        <v>304.8</v>
      </c>
      <c r="W91" s="28">
        <v>35</v>
      </c>
      <c r="X91" s="28" t="s">
        <v>1890</v>
      </c>
      <c r="Y91" s="9">
        <v>814348</v>
      </c>
      <c r="Z91" s="28" t="s">
        <v>1891</v>
      </c>
      <c r="AA91" s="39">
        <v>610761</v>
      </c>
      <c r="AB91" s="5" t="s">
        <v>107</v>
      </c>
      <c r="AC91" s="9" t="s">
        <v>1566</v>
      </c>
    </row>
    <row r="92" spans="1:29" ht="80.099999999999994" customHeight="1" x14ac:dyDescent="0.25">
      <c r="A92" s="28">
        <f t="shared" ref="A92:B100" si="17">A91+1</f>
        <v>88</v>
      </c>
      <c r="B92" s="9">
        <f>B91+1</f>
        <v>2</v>
      </c>
      <c r="C92" s="9" t="s">
        <v>216</v>
      </c>
      <c r="D92" s="10" t="s">
        <v>1892</v>
      </c>
      <c r="E92" s="9" t="s">
        <v>1892</v>
      </c>
      <c r="F92" s="9" t="s">
        <v>3792</v>
      </c>
      <c r="G92" s="28" t="s">
        <v>3795</v>
      </c>
      <c r="H92" s="28" t="s">
        <v>1895</v>
      </c>
      <c r="I92" s="28" t="s">
        <v>1895</v>
      </c>
      <c r="J92" s="9" t="s">
        <v>1896</v>
      </c>
      <c r="K92" s="28">
        <v>3333315172</v>
      </c>
      <c r="L92" s="9" t="s">
        <v>3792</v>
      </c>
      <c r="M92" s="9">
        <v>30.787011</v>
      </c>
      <c r="N92" s="9">
        <v>68.424710000000005</v>
      </c>
      <c r="O92" s="28">
        <v>20</v>
      </c>
      <c r="P92" s="9" t="s">
        <v>1888</v>
      </c>
      <c r="Q92" s="9">
        <v>814348</v>
      </c>
      <c r="R92" s="28" t="s">
        <v>1464</v>
      </c>
      <c r="S92" s="37">
        <v>44498</v>
      </c>
      <c r="T92" s="28" t="s">
        <v>1889</v>
      </c>
      <c r="U92" s="9" t="s">
        <v>1794</v>
      </c>
      <c r="V92" s="38">
        <v>304.8</v>
      </c>
      <c r="W92" s="28">
        <v>38</v>
      </c>
      <c r="X92" s="28" t="s">
        <v>1890</v>
      </c>
      <c r="Y92" s="9">
        <v>814348</v>
      </c>
      <c r="Z92" s="28" t="s">
        <v>1891</v>
      </c>
      <c r="AA92" s="39">
        <v>610761</v>
      </c>
      <c r="AB92" s="5" t="s">
        <v>107</v>
      </c>
      <c r="AC92" s="9" t="s">
        <v>1566</v>
      </c>
    </row>
    <row r="93" spans="1:29" ht="80.099999999999994" customHeight="1" x14ac:dyDescent="0.25">
      <c r="A93" s="28">
        <f t="shared" si="17"/>
        <v>89</v>
      </c>
      <c r="B93" s="9">
        <f t="shared" si="17"/>
        <v>3</v>
      </c>
      <c r="C93" s="9" t="s">
        <v>216</v>
      </c>
      <c r="D93" s="10" t="s">
        <v>1892</v>
      </c>
      <c r="E93" s="28" t="s">
        <v>1897</v>
      </c>
      <c r="F93" s="9" t="s">
        <v>3794</v>
      </c>
      <c r="G93" s="9" t="s">
        <v>3794</v>
      </c>
      <c r="H93" s="28" t="s">
        <v>1898</v>
      </c>
      <c r="I93" s="28" t="s">
        <v>1898</v>
      </c>
      <c r="J93" s="9" t="s">
        <v>1899</v>
      </c>
      <c r="K93" s="28">
        <v>3331333994</v>
      </c>
      <c r="L93" s="9" t="s">
        <v>3794</v>
      </c>
      <c r="M93" s="9">
        <v>30.787011</v>
      </c>
      <c r="N93" s="9">
        <v>68.424710000000005</v>
      </c>
      <c r="O93" s="28">
        <v>20</v>
      </c>
      <c r="P93" s="9" t="s">
        <v>1888</v>
      </c>
      <c r="Q93" s="9">
        <v>814348</v>
      </c>
      <c r="R93" s="28" t="s">
        <v>1464</v>
      </c>
      <c r="S93" s="37">
        <v>44498</v>
      </c>
      <c r="T93" s="28" t="s">
        <v>1889</v>
      </c>
      <c r="U93" s="9" t="s">
        <v>1794</v>
      </c>
      <c r="V93" s="38">
        <v>304.8</v>
      </c>
      <c r="W93" s="28">
        <v>36</v>
      </c>
      <c r="X93" s="28" t="s">
        <v>1890</v>
      </c>
      <c r="Y93" s="9">
        <v>814348</v>
      </c>
      <c r="Z93" s="28" t="s">
        <v>1891</v>
      </c>
      <c r="AA93" s="39">
        <v>610761</v>
      </c>
      <c r="AB93" s="5" t="s">
        <v>107</v>
      </c>
      <c r="AC93" s="9" t="s">
        <v>1566</v>
      </c>
    </row>
    <row r="94" spans="1:29" ht="80.099999999999994" customHeight="1" x14ac:dyDescent="0.25">
      <c r="A94" s="28">
        <f t="shared" si="17"/>
        <v>90</v>
      </c>
      <c r="B94" s="9">
        <f t="shared" si="17"/>
        <v>4</v>
      </c>
      <c r="C94" s="9" t="s">
        <v>216</v>
      </c>
      <c r="D94" s="10" t="s">
        <v>309</v>
      </c>
      <c r="E94" s="9" t="s">
        <v>1879</v>
      </c>
      <c r="F94" s="9" t="s">
        <v>378</v>
      </c>
      <c r="G94" s="9" t="s">
        <v>379</v>
      </c>
      <c r="H94" s="9" t="s">
        <v>1900</v>
      </c>
      <c r="I94" s="9" t="s">
        <v>1900</v>
      </c>
      <c r="J94" s="9" t="s">
        <v>1901</v>
      </c>
      <c r="K94" s="9" t="s">
        <v>1902</v>
      </c>
      <c r="L94" s="9" t="s">
        <v>1903</v>
      </c>
      <c r="M94" s="9">
        <v>31.038547000000001</v>
      </c>
      <c r="N94" s="9">
        <v>68.561402999999999</v>
      </c>
      <c r="O94" s="9">
        <v>32</v>
      </c>
      <c r="P94" s="28" t="s">
        <v>1888</v>
      </c>
      <c r="Q94" s="9">
        <v>814350</v>
      </c>
      <c r="R94" s="28" t="s">
        <v>1464</v>
      </c>
      <c r="S94" s="35" t="s">
        <v>1904</v>
      </c>
      <c r="T94" s="9" t="s">
        <v>1876</v>
      </c>
      <c r="U94" s="9" t="s">
        <v>1794</v>
      </c>
      <c r="V94" s="38">
        <f>1000/3.281</f>
        <v>304.7851264858275</v>
      </c>
      <c r="W94" s="9">
        <v>38</v>
      </c>
      <c r="X94" s="9" t="s">
        <v>1877</v>
      </c>
      <c r="Y94" s="9">
        <v>814348</v>
      </c>
      <c r="Z94" s="9" t="s">
        <v>1878</v>
      </c>
      <c r="AA94" s="39">
        <v>610761</v>
      </c>
      <c r="AB94" s="5" t="s">
        <v>107</v>
      </c>
      <c r="AC94" s="9" t="s">
        <v>1627</v>
      </c>
    </row>
    <row r="95" spans="1:29" ht="80.099999999999994" customHeight="1" x14ac:dyDescent="0.25">
      <c r="A95" s="28">
        <f t="shared" si="17"/>
        <v>91</v>
      </c>
      <c r="B95" s="9">
        <f t="shared" si="17"/>
        <v>5</v>
      </c>
      <c r="C95" s="9" t="s">
        <v>216</v>
      </c>
      <c r="D95" s="10" t="s">
        <v>309</v>
      </c>
      <c r="E95" s="9" t="s">
        <v>316</v>
      </c>
      <c r="F95" s="9" t="s">
        <v>1905</v>
      </c>
      <c r="G95" s="9" t="s">
        <v>1906</v>
      </c>
      <c r="H95" s="110" t="s">
        <v>543</v>
      </c>
      <c r="I95" s="110" t="s">
        <v>543</v>
      </c>
      <c r="J95" s="39" t="s">
        <v>1907</v>
      </c>
      <c r="K95" s="39" t="s">
        <v>1908</v>
      </c>
      <c r="L95" s="40" t="s">
        <v>1909</v>
      </c>
      <c r="M95" s="9">
        <v>30.813673999999999</v>
      </c>
      <c r="N95" s="9">
        <v>67.554329999999993</v>
      </c>
      <c r="O95" s="9">
        <v>29</v>
      </c>
      <c r="P95" s="9" t="s">
        <v>1888</v>
      </c>
      <c r="Q95" s="6">
        <v>814349</v>
      </c>
      <c r="R95" s="28" t="s">
        <v>1464</v>
      </c>
      <c r="S95" s="9" t="s">
        <v>1904</v>
      </c>
      <c r="T95" s="9" t="s">
        <v>1876</v>
      </c>
      <c r="U95" s="9" t="s">
        <v>1794</v>
      </c>
      <c r="V95" s="38">
        <v>304.79000000000002</v>
      </c>
      <c r="W95" s="9">
        <v>36</v>
      </c>
      <c r="X95" s="9" t="s">
        <v>1877</v>
      </c>
      <c r="Y95" s="40">
        <f t="shared" ref="Y95:Y97" si="18">Q95</f>
        <v>814349</v>
      </c>
      <c r="Z95" s="9" t="s">
        <v>1878</v>
      </c>
      <c r="AA95" s="39">
        <f t="shared" ref="AA95:AA97" si="19">Y95*0.75</f>
        <v>610761.75</v>
      </c>
      <c r="AB95" s="5" t="s">
        <v>107</v>
      </c>
      <c r="AC95" s="9" t="s">
        <v>1592</v>
      </c>
    </row>
    <row r="96" spans="1:29" ht="80.099999999999994" customHeight="1" x14ac:dyDescent="0.25">
      <c r="A96" s="28">
        <f>A95+1</f>
        <v>92</v>
      </c>
      <c r="B96" s="9">
        <f t="shared" ref="B96:B100" si="20">B95+1</f>
        <v>6</v>
      </c>
      <c r="C96" s="9" t="s">
        <v>216</v>
      </c>
      <c r="D96" s="10" t="s">
        <v>1884</v>
      </c>
      <c r="E96" s="9" t="s">
        <v>1884</v>
      </c>
      <c r="F96" s="9" t="s">
        <v>1885</v>
      </c>
      <c r="G96" s="9" t="s">
        <v>1885</v>
      </c>
      <c r="H96" s="9" t="s">
        <v>1886</v>
      </c>
      <c r="I96" s="9" t="s">
        <v>1886</v>
      </c>
      <c r="J96" s="9" t="s">
        <v>1887</v>
      </c>
      <c r="K96" s="28">
        <v>3128996339</v>
      </c>
      <c r="L96" s="9" t="s">
        <v>1885</v>
      </c>
      <c r="M96" s="9">
        <v>30.25487</v>
      </c>
      <c r="N96" s="9">
        <v>68.254779999999997</v>
      </c>
      <c r="O96" s="9">
        <v>45</v>
      </c>
      <c r="P96" s="9" t="s">
        <v>1888</v>
      </c>
      <c r="Q96" s="9">
        <v>814348</v>
      </c>
      <c r="R96" s="28" t="s">
        <v>1464</v>
      </c>
      <c r="S96" s="37">
        <v>44498</v>
      </c>
      <c r="T96" s="28" t="s">
        <v>1889</v>
      </c>
      <c r="U96" s="9" t="s">
        <v>1794</v>
      </c>
      <c r="V96" s="38">
        <v>304.8</v>
      </c>
      <c r="W96" s="28">
        <v>35</v>
      </c>
      <c r="X96" s="28" t="s">
        <v>1890</v>
      </c>
      <c r="Y96" s="9">
        <v>814348</v>
      </c>
      <c r="Z96" s="28" t="s">
        <v>1891</v>
      </c>
      <c r="AA96" s="39">
        <v>610761</v>
      </c>
      <c r="AB96" s="5" t="s">
        <v>107</v>
      </c>
      <c r="AC96" s="9" t="s">
        <v>1613</v>
      </c>
    </row>
    <row r="97" spans="1:45" ht="80.099999999999994" customHeight="1" x14ac:dyDescent="0.25">
      <c r="A97" s="28">
        <f>A96+1</f>
        <v>93</v>
      </c>
      <c r="B97" s="9">
        <f t="shared" si="20"/>
        <v>7</v>
      </c>
      <c r="C97" s="9" t="s">
        <v>216</v>
      </c>
      <c r="D97" s="10" t="s">
        <v>309</v>
      </c>
      <c r="E97" s="9" t="s">
        <v>1879</v>
      </c>
      <c r="F97" s="9" t="s">
        <v>1910</v>
      </c>
      <c r="G97" s="9" t="s">
        <v>389</v>
      </c>
      <c r="H97" s="110" t="s">
        <v>1911</v>
      </c>
      <c r="I97" s="110" t="s">
        <v>1911</v>
      </c>
      <c r="J97" s="39" t="s">
        <v>369</v>
      </c>
      <c r="K97" s="39" t="s">
        <v>1912</v>
      </c>
      <c r="L97" s="68" t="s">
        <v>1913</v>
      </c>
      <c r="M97" s="9">
        <v>30.693048000000001</v>
      </c>
      <c r="N97" s="9">
        <v>68.460018000000005</v>
      </c>
      <c r="O97" s="9">
        <v>25</v>
      </c>
      <c r="P97" s="9" t="s">
        <v>1888</v>
      </c>
      <c r="Q97" s="6">
        <v>814349</v>
      </c>
      <c r="R97" s="28" t="s">
        <v>1464</v>
      </c>
      <c r="S97" s="9" t="s">
        <v>1904</v>
      </c>
      <c r="T97" s="9" t="s">
        <v>1876</v>
      </c>
      <c r="U97" s="9" t="s">
        <v>1794</v>
      </c>
      <c r="V97" s="38">
        <v>304.79000000000002</v>
      </c>
      <c r="W97" s="9">
        <v>37</v>
      </c>
      <c r="X97" s="9" t="s">
        <v>1877</v>
      </c>
      <c r="Y97" s="40">
        <f t="shared" si="18"/>
        <v>814349</v>
      </c>
      <c r="Z97" s="9" t="s">
        <v>1878</v>
      </c>
      <c r="AA97" s="39">
        <f t="shared" si="19"/>
        <v>610761.75</v>
      </c>
      <c r="AB97" s="5" t="s">
        <v>107</v>
      </c>
      <c r="AC97" s="9" t="s">
        <v>1592</v>
      </c>
    </row>
    <row r="98" spans="1:45" ht="80.099999999999994" customHeight="1" x14ac:dyDescent="0.25">
      <c r="A98" s="28">
        <f t="shared" si="17"/>
        <v>94</v>
      </c>
      <c r="B98" s="9">
        <f t="shared" si="20"/>
        <v>8</v>
      </c>
      <c r="C98" s="9" t="s">
        <v>216</v>
      </c>
      <c r="D98" s="10" t="s">
        <v>309</v>
      </c>
      <c r="E98" s="9" t="s">
        <v>1871</v>
      </c>
      <c r="F98" s="9" t="s">
        <v>1872</v>
      </c>
      <c r="G98" s="9" t="s">
        <v>1872</v>
      </c>
      <c r="H98" s="110" t="s">
        <v>772</v>
      </c>
      <c r="I98" s="110" t="s">
        <v>772</v>
      </c>
      <c r="J98" s="39" t="s">
        <v>1873</v>
      </c>
      <c r="K98" s="39" t="s">
        <v>1874</v>
      </c>
      <c r="L98" s="9" t="s">
        <v>1872</v>
      </c>
      <c r="M98" s="9">
        <v>31.249469999999999</v>
      </c>
      <c r="N98" s="9">
        <v>67.652358000000007</v>
      </c>
      <c r="O98" s="9">
        <v>28</v>
      </c>
      <c r="P98" s="9" t="s">
        <v>1888</v>
      </c>
      <c r="Q98" s="6">
        <v>814349</v>
      </c>
      <c r="R98" s="28" t="s">
        <v>1464</v>
      </c>
      <c r="S98" s="9" t="s">
        <v>1875</v>
      </c>
      <c r="T98" s="9" t="s">
        <v>1876</v>
      </c>
      <c r="U98" s="6" t="s">
        <v>1794</v>
      </c>
      <c r="V98" s="36">
        <v>304.8</v>
      </c>
      <c r="W98" s="9">
        <v>38</v>
      </c>
      <c r="X98" s="9" t="s">
        <v>1877</v>
      </c>
      <c r="Y98" s="6">
        <v>814349</v>
      </c>
      <c r="Z98" s="9" t="s">
        <v>1878</v>
      </c>
      <c r="AA98" s="6">
        <v>610762</v>
      </c>
      <c r="AB98" s="5" t="s">
        <v>107</v>
      </c>
      <c r="AC98" s="9" t="s">
        <v>1914</v>
      </c>
    </row>
    <row r="99" spans="1:45" ht="80.099999999999994" customHeight="1" x14ac:dyDescent="0.25">
      <c r="A99" s="28">
        <f t="shared" si="17"/>
        <v>95</v>
      </c>
      <c r="B99" s="9">
        <f t="shared" si="20"/>
        <v>9</v>
      </c>
      <c r="C99" s="9" t="s">
        <v>216</v>
      </c>
      <c r="D99" s="10" t="s">
        <v>309</v>
      </c>
      <c r="E99" s="9" t="s">
        <v>1879</v>
      </c>
      <c r="F99" s="9" t="s">
        <v>105</v>
      </c>
      <c r="G99" s="9" t="s">
        <v>1880</v>
      </c>
      <c r="H99" s="110" t="s">
        <v>360</v>
      </c>
      <c r="I99" s="110" t="s">
        <v>360</v>
      </c>
      <c r="J99" s="39" t="s">
        <v>361</v>
      </c>
      <c r="K99" s="39" t="s">
        <v>362</v>
      </c>
      <c r="L99" s="9" t="s">
        <v>105</v>
      </c>
      <c r="M99" s="9">
        <v>31.528587999999999</v>
      </c>
      <c r="N99" s="9">
        <v>67.855179000000007</v>
      </c>
      <c r="O99" s="9">
        <v>24</v>
      </c>
      <c r="P99" s="9" t="s">
        <v>1888</v>
      </c>
      <c r="Q99" s="6">
        <v>814349</v>
      </c>
      <c r="R99" s="28" t="s">
        <v>1464</v>
      </c>
      <c r="S99" s="9" t="s">
        <v>1875</v>
      </c>
      <c r="T99" s="9" t="s">
        <v>1876</v>
      </c>
      <c r="U99" s="6" t="s">
        <v>1794</v>
      </c>
      <c r="V99" s="36">
        <v>304.8</v>
      </c>
      <c r="W99" s="9">
        <v>40</v>
      </c>
      <c r="X99" s="9" t="s">
        <v>1877</v>
      </c>
      <c r="Y99" s="6">
        <v>814349</v>
      </c>
      <c r="Z99" s="9" t="s">
        <v>1878</v>
      </c>
      <c r="AA99" s="6">
        <v>610762</v>
      </c>
      <c r="AB99" s="5" t="s">
        <v>107</v>
      </c>
      <c r="AC99" s="9" t="s">
        <v>1914</v>
      </c>
    </row>
    <row r="100" spans="1:45" ht="80.099999999999994" customHeight="1" x14ac:dyDescent="0.25">
      <c r="A100" s="28">
        <f t="shared" si="17"/>
        <v>96</v>
      </c>
      <c r="B100" s="9">
        <f t="shared" si="20"/>
        <v>10</v>
      </c>
      <c r="C100" s="9" t="s">
        <v>216</v>
      </c>
      <c r="D100" s="10" t="s">
        <v>309</v>
      </c>
      <c r="E100" s="9" t="s">
        <v>1879</v>
      </c>
      <c r="F100" s="9" t="s">
        <v>378</v>
      </c>
      <c r="G100" s="9" t="s">
        <v>379</v>
      </c>
      <c r="H100" s="110" t="s">
        <v>1881</v>
      </c>
      <c r="I100" s="110" t="s">
        <v>1881</v>
      </c>
      <c r="J100" s="39" t="s">
        <v>1882</v>
      </c>
      <c r="K100" s="39" t="s">
        <v>1883</v>
      </c>
      <c r="L100" s="9" t="s">
        <v>378</v>
      </c>
      <c r="M100" s="9">
        <v>31.038651999999999</v>
      </c>
      <c r="N100" s="9">
        <v>68.561234999999996</v>
      </c>
      <c r="O100" s="9">
        <v>20</v>
      </c>
      <c r="P100" s="9" t="s">
        <v>1888</v>
      </c>
      <c r="Q100" s="6">
        <v>814349</v>
      </c>
      <c r="R100" s="28" t="s">
        <v>1464</v>
      </c>
      <c r="S100" s="9" t="s">
        <v>1875</v>
      </c>
      <c r="T100" s="9" t="s">
        <v>1876</v>
      </c>
      <c r="U100" s="6" t="s">
        <v>1794</v>
      </c>
      <c r="V100" s="36">
        <v>304.8</v>
      </c>
      <c r="W100" s="9">
        <v>41</v>
      </c>
      <c r="X100" s="9" t="s">
        <v>1877</v>
      </c>
      <c r="Y100" s="6">
        <v>814349</v>
      </c>
      <c r="Z100" s="9" t="s">
        <v>1878</v>
      </c>
      <c r="AA100" s="6">
        <v>610762</v>
      </c>
      <c r="AB100" s="5" t="s">
        <v>107</v>
      </c>
      <c r="AC100" s="9" t="s">
        <v>1914</v>
      </c>
    </row>
    <row r="101" spans="1:45" ht="80.099999999999994" customHeight="1" x14ac:dyDescent="0.25">
      <c r="A101" s="28">
        <f>A100+1</f>
        <v>97</v>
      </c>
      <c r="B101" s="9">
        <v>1</v>
      </c>
      <c r="C101" s="9" t="s">
        <v>109</v>
      </c>
      <c r="D101" s="10" t="s">
        <v>1583</v>
      </c>
      <c r="E101" s="9" t="s">
        <v>1583</v>
      </c>
      <c r="F101" s="28" t="s">
        <v>1919</v>
      </c>
      <c r="G101" s="28" t="s">
        <v>1920</v>
      </c>
      <c r="H101" s="28" t="s">
        <v>14</v>
      </c>
      <c r="I101" s="28" t="s">
        <v>14</v>
      </c>
      <c r="J101" s="9" t="s">
        <v>1921</v>
      </c>
      <c r="K101" s="28" t="s">
        <v>1922</v>
      </c>
      <c r="L101" s="9" t="s">
        <v>1919</v>
      </c>
      <c r="M101" s="9">
        <v>31.924413999999999</v>
      </c>
      <c r="N101" s="9">
        <v>69.173282</v>
      </c>
      <c r="O101" s="28">
        <v>12</v>
      </c>
      <c r="P101" s="9" t="s">
        <v>1888</v>
      </c>
      <c r="Q101" s="9">
        <v>814349</v>
      </c>
      <c r="R101" s="28" t="s">
        <v>1682</v>
      </c>
      <c r="S101" s="37">
        <v>43950</v>
      </c>
      <c r="T101" s="34">
        <v>43867</v>
      </c>
      <c r="U101" s="34" t="s">
        <v>1794</v>
      </c>
      <c r="V101" s="36">
        <v>304.8</v>
      </c>
      <c r="W101" s="28">
        <v>34</v>
      </c>
      <c r="X101" s="28" t="s">
        <v>1923</v>
      </c>
      <c r="Y101" s="9">
        <v>794149</v>
      </c>
      <c r="Z101" s="28" t="s">
        <v>1924</v>
      </c>
      <c r="AA101" s="6">
        <v>610762</v>
      </c>
      <c r="AB101" s="5" t="s">
        <v>107</v>
      </c>
      <c r="AC101" s="9" t="s">
        <v>1925</v>
      </c>
    </row>
    <row r="102" spans="1:45" s="27" customFormat="1" ht="80.099999999999994" customHeight="1" x14ac:dyDescent="0.25">
      <c r="A102" s="28">
        <f>A101+1</f>
        <v>98</v>
      </c>
      <c r="B102" s="9">
        <f>B101+1</f>
        <v>2</v>
      </c>
      <c r="C102" s="9" t="s">
        <v>109</v>
      </c>
      <c r="D102" s="10" t="s">
        <v>1583</v>
      </c>
      <c r="E102" s="9" t="s">
        <v>1583</v>
      </c>
      <c r="F102" s="9" t="s">
        <v>1927</v>
      </c>
      <c r="G102" s="9" t="s">
        <v>1927</v>
      </c>
      <c r="H102" s="28" t="s">
        <v>2436</v>
      </c>
      <c r="I102" s="28" t="s">
        <v>2436</v>
      </c>
      <c r="J102" s="9" t="s">
        <v>1928</v>
      </c>
      <c r="K102" s="28" t="s">
        <v>1922</v>
      </c>
      <c r="L102" s="9" t="s">
        <v>1927</v>
      </c>
      <c r="M102" s="9">
        <v>31.821876</v>
      </c>
      <c r="N102" s="9">
        <v>69.163289800000001</v>
      </c>
      <c r="O102" s="28">
        <v>15</v>
      </c>
      <c r="P102" s="9" t="s">
        <v>1888</v>
      </c>
      <c r="Q102" s="9">
        <v>814349</v>
      </c>
      <c r="R102" s="28" t="s">
        <v>1682</v>
      </c>
      <c r="S102" s="37">
        <v>43950</v>
      </c>
      <c r="T102" s="34">
        <v>43867</v>
      </c>
      <c r="U102" s="34" t="s">
        <v>1794</v>
      </c>
      <c r="V102" s="36">
        <v>304.8</v>
      </c>
      <c r="W102" s="28">
        <v>29</v>
      </c>
      <c r="X102" s="28" t="s">
        <v>1929</v>
      </c>
      <c r="Y102" s="9">
        <v>790149</v>
      </c>
      <c r="Z102" s="28" t="s">
        <v>1924</v>
      </c>
      <c r="AA102" s="6">
        <v>610762</v>
      </c>
      <c r="AB102" s="5" t="s">
        <v>107</v>
      </c>
      <c r="AC102" s="9" t="s">
        <v>1925</v>
      </c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</row>
    <row r="103" spans="1:45" ht="80.099999999999994" customHeight="1" x14ac:dyDescent="0.25">
      <c r="A103" s="14">
        <f>A102+1</f>
        <v>99</v>
      </c>
      <c r="B103" s="9">
        <v>1</v>
      </c>
      <c r="C103" s="6" t="s">
        <v>103</v>
      </c>
      <c r="D103" s="5" t="s">
        <v>1930</v>
      </c>
      <c r="E103" s="6" t="s">
        <v>1930</v>
      </c>
      <c r="F103" s="6" t="s">
        <v>2435</v>
      </c>
      <c r="G103" s="6" t="s">
        <v>2435</v>
      </c>
      <c r="H103" s="14" t="s">
        <v>2441</v>
      </c>
      <c r="I103" s="14" t="s">
        <v>2441</v>
      </c>
      <c r="J103" s="6" t="s">
        <v>1931</v>
      </c>
      <c r="K103" s="14">
        <v>3221544487</v>
      </c>
      <c r="L103" s="6" t="s">
        <v>2435</v>
      </c>
      <c r="M103" s="9">
        <v>31.151700999999999</v>
      </c>
      <c r="N103" s="9">
        <v>69.818569999999994</v>
      </c>
      <c r="O103" s="6">
        <v>16</v>
      </c>
      <c r="P103" s="9" t="s">
        <v>1888</v>
      </c>
      <c r="Q103" s="6">
        <v>814349</v>
      </c>
      <c r="R103" s="28" t="s">
        <v>1579</v>
      </c>
      <c r="S103" s="12">
        <v>44268</v>
      </c>
      <c r="T103" s="12">
        <v>44233</v>
      </c>
      <c r="U103" s="6" t="s">
        <v>1794</v>
      </c>
      <c r="V103" s="36">
        <v>304.7851264858275</v>
      </c>
      <c r="W103" s="14">
        <v>28</v>
      </c>
      <c r="X103" s="12">
        <v>44377</v>
      </c>
      <c r="Y103" s="9">
        <v>789349</v>
      </c>
      <c r="Z103" s="14" t="s">
        <v>1609</v>
      </c>
      <c r="AA103" s="6">
        <v>610762</v>
      </c>
      <c r="AB103" s="5" t="s">
        <v>107</v>
      </c>
      <c r="AC103" s="9" t="s">
        <v>1613</v>
      </c>
    </row>
    <row r="104" spans="1:45" ht="80.099999999999994" customHeight="1" x14ac:dyDescent="0.25">
      <c r="A104" s="14">
        <f t="shared" ref="A104:B106" si="21">A103+1</f>
        <v>100</v>
      </c>
      <c r="B104" s="9">
        <f>B103+1</f>
        <v>2</v>
      </c>
      <c r="C104" s="9" t="s">
        <v>103</v>
      </c>
      <c r="D104" s="10" t="s">
        <v>1583</v>
      </c>
      <c r="E104" s="9" t="s">
        <v>1583</v>
      </c>
      <c r="F104" s="9" t="s">
        <v>1932</v>
      </c>
      <c r="G104" s="9" t="s">
        <v>2443</v>
      </c>
      <c r="H104" s="28" t="s">
        <v>2442</v>
      </c>
      <c r="I104" s="28" t="s">
        <v>2442</v>
      </c>
      <c r="J104" s="9" t="s">
        <v>1933</v>
      </c>
      <c r="K104" s="28" t="s">
        <v>1922</v>
      </c>
      <c r="L104" s="9" t="s">
        <v>2443</v>
      </c>
      <c r="M104" s="9">
        <v>31.153445999999999</v>
      </c>
      <c r="N104" s="9">
        <v>69.243551999999994</v>
      </c>
      <c r="O104" s="28">
        <v>14</v>
      </c>
      <c r="P104" s="9" t="s">
        <v>1888</v>
      </c>
      <c r="Q104" s="6">
        <v>814349</v>
      </c>
      <c r="R104" s="28" t="s">
        <v>1579</v>
      </c>
      <c r="S104" s="37">
        <v>44268</v>
      </c>
      <c r="T104" s="34">
        <v>44233</v>
      </c>
      <c r="U104" s="34" t="s">
        <v>1794</v>
      </c>
      <c r="V104" s="36">
        <v>304.8</v>
      </c>
      <c r="W104" s="28">
        <v>38</v>
      </c>
      <c r="X104" s="28" t="s">
        <v>1934</v>
      </c>
      <c r="Y104" s="9">
        <v>797349</v>
      </c>
      <c r="Z104" s="28" t="s">
        <v>1935</v>
      </c>
      <c r="AA104" s="6">
        <v>610762</v>
      </c>
      <c r="AB104" s="5" t="s">
        <v>107</v>
      </c>
      <c r="AC104" s="9" t="s">
        <v>1936</v>
      </c>
    </row>
    <row r="105" spans="1:45" s="27" customFormat="1" ht="80.099999999999994" customHeight="1" x14ac:dyDescent="0.25">
      <c r="A105" s="14">
        <f t="shared" si="21"/>
        <v>101</v>
      </c>
      <c r="B105" s="9">
        <f t="shared" si="21"/>
        <v>3</v>
      </c>
      <c r="C105" s="9" t="s">
        <v>103</v>
      </c>
      <c r="D105" s="10" t="s">
        <v>1583</v>
      </c>
      <c r="E105" s="9" t="s">
        <v>1583</v>
      </c>
      <c r="F105" s="9" t="s">
        <v>1932</v>
      </c>
      <c r="G105" s="9" t="s">
        <v>2443</v>
      </c>
      <c r="H105" s="28" t="s">
        <v>1886</v>
      </c>
      <c r="I105" s="28" t="s">
        <v>1886</v>
      </c>
      <c r="J105" s="9" t="s">
        <v>1937</v>
      </c>
      <c r="K105" s="28" t="s">
        <v>1922</v>
      </c>
      <c r="L105" s="9" t="s">
        <v>2443</v>
      </c>
      <c r="M105" s="9">
        <v>31.657360000000001</v>
      </c>
      <c r="N105" s="9">
        <v>69.259084000000001</v>
      </c>
      <c r="O105" s="28">
        <v>18</v>
      </c>
      <c r="P105" s="9" t="s">
        <v>1888</v>
      </c>
      <c r="Q105" s="6">
        <v>814349</v>
      </c>
      <c r="R105" s="28" t="s">
        <v>1579</v>
      </c>
      <c r="S105" s="37">
        <v>44268</v>
      </c>
      <c r="T105" s="34">
        <v>44233</v>
      </c>
      <c r="U105" s="34" t="s">
        <v>1794</v>
      </c>
      <c r="V105" s="36">
        <v>304.8</v>
      </c>
      <c r="W105" s="28">
        <v>36</v>
      </c>
      <c r="X105" s="28" t="s">
        <v>1934</v>
      </c>
      <c r="Y105" s="9">
        <v>795749</v>
      </c>
      <c r="Z105" s="28" t="s">
        <v>1935</v>
      </c>
      <c r="AA105" s="6">
        <v>610762</v>
      </c>
      <c r="AB105" s="5" t="s">
        <v>107</v>
      </c>
      <c r="AC105" s="9" t="s">
        <v>1936</v>
      </c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</row>
    <row r="106" spans="1:45" s="27" customFormat="1" ht="80.099999999999994" customHeight="1" x14ac:dyDescent="0.25">
      <c r="A106" s="14">
        <f t="shared" si="21"/>
        <v>102</v>
      </c>
      <c r="B106" s="9">
        <f t="shared" si="21"/>
        <v>4</v>
      </c>
      <c r="C106" s="9" t="s">
        <v>103</v>
      </c>
      <c r="D106" s="10" t="s">
        <v>1583</v>
      </c>
      <c r="E106" s="9" t="s">
        <v>1583</v>
      </c>
      <c r="F106" s="9" t="s">
        <v>2444</v>
      </c>
      <c r="G106" s="9" t="s">
        <v>1938</v>
      </c>
      <c r="H106" s="28" t="s">
        <v>1939</v>
      </c>
      <c r="I106" s="28" t="s">
        <v>1939</v>
      </c>
      <c r="J106" s="9" t="s">
        <v>1940</v>
      </c>
      <c r="K106" s="28" t="s">
        <v>1922</v>
      </c>
      <c r="L106" s="9" t="s">
        <v>2444</v>
      </c>
      <c r="M106" s="9">
        <v>31.159367</v>
      </c>
      <c r="N106" s="9">
        <v>69.210673</v>
      </c>
      <c r="O106" s="28">
        <v>20</v>
      </c>
      <c r="P106" s="9" t="s">
        <v>1888</v>
      </c>
      <c r="Q106" s="6">
        <v>814349</v>
      </c>
      <c r="R106" s="28" t="s">
        <v>1579</v>
      </c>
      <c r="S106" s="37">
        <v>44268</v>
      </c>
      <c r="T106" s="34">
        <v>44233</v>
      </c>
      <c r="U106" s="34" t="s">
        <v>1794</v>
      </c>
      <c r="V106" s="36">
        <v>304.8</v>
      </c>
      <c r="W106" s="28">
        <v>35</v>
      </c>
      <c r="X106" s="28" t="s">
        <v>1934</v>
      </c>
      <c r="Y106" s="9">
        <v>794949</v>
      </c>
      <c r="Z106" s="28" t="s">
        <v>1935</v>
      </c>
      <c r="AA106" s="6">
        <v>610762</v>
      </c>
      <c r="AB106" s="5" t="s">
        <v>107</v>
      </c>
      <c r="AC106" s="9" t="s">
        <v>1936</v>
      </c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</row>
    <row r="107" spans="1:45" ht="80.099999999999994" customHeight="1" x14ac:dyDescent="0.25">
      <c r="A107" s="14">
        <f>A106+1</f>
        <v>103</v>
      </c>
      <c r="B107" s="6">
        <v>1</v>
      </c>
      <c r="C107" s="9" t="s">
        <v>103</v>
      </c>
      <c r="D107" s="10" t="s">
        <v>563</v>
      </c>
      <c r="E107" s="9" t="s">
        <v>563</v>
      </c>
      <c r="F107" s="9" t="s">
        <v>1954</v>
      </c>
      <c r="G107" s="9" t="s">
        <v>1954</v>
      </c>
      <c r="H107" s="9" t="s">
        <v>2464</v>
      </c>
      <c r="I107" s="9" t="s">
        <v>2464</v>
      </c>
      <c r="J107" s="9" t="s">
        <v>1955</v>
      </c>
      <c r="K107" s="9" t="s">
        <v>1956</v>
      </c>
      <c r="L107" s="9" t="s">
        <v>1954</v>
      </c>
      <c r="M107" s="9">
        <v>30.027027</v>
      </c>
      <c r="N107" s="9">
        <v>69.185872000000003</v>
      </c>
      <c r="O107" s="9">
        <v>16</v>
      </c>
      <c r="P107" s="9" t="s">
        <v>1888</v>
      </c>
      <c r="Q107" s="9">
        <v>814349</v>
      </c>
      <c r="R107" s="28" t="s">
        <v>1579</v>
      </c>
      <c r="S107" s="34" t="s">
        <v>1957</v>
      </c>
      <c r="T107" s="28" t="s">
        <v>1617</v>
      </c>
      <c r="U107" s="28" t="s">
        <v>1794</v>
      </c>
      <c r="V107" s="36">
        <f>1000/3.281</f>
        <v>304.7851264858275</v>
      </c>
      <c r="W107" s="28">
        <v>45</v>
      </c>
      <c r="X107" s="28" t="s">
        <v>1609</v>
      </c>
      <c r="Y107" s="28">
        <v>811949</v>
      </c>
      <c r="Z107" s="28" t="s">
        <v>1701</v>
      </c>
      <c r="AA107" s="9">
        <v>610762</v>
      </c>
      <c r="AB107" s="5" t="s">
        <v>107</v>
      </c>
      <c r="AC107" s="9" t="s">
        <v>1627</v>
      </c>
    </row>
    <row r="108" spans="1:45" ht="80.099999999999994" customHeight="1" x14ac:dyDescent="0.25">
      <c r="A108" s="14">
        <f t="shared" ref="A108:B110" si="22">A107+1</f>
        <v>104</v>
      </c>
      <c r="B108" s="6">
        <f>B107+1</f>
        <v>2</v>
      </c>
      <c r="C108" s="9" t="s">
        <v>103</v>
      </c>
      <c r="D108" s="10" t="s">
        <v>563</v>
      </c>
      <c r="E108" s="9" t="s">
        <v>563</v>
      </c>
      <c r="F108" s="9" t="s">
        <v>1954</v>
      </c>
      <c r="G108" s="9" t="s">
        <v>1954</v>
      </c>
      <c r="H108" s="9" t="s">
        <v>714</v>
      </c>
      <c r="I108" s="9" t="s">
        <v>714</v>
      </c>
      <c r="J108" s="9" t="s">
        <v>1958</v>
      </c>
      <c r="K108" s="9" t="s">
        <v>1959</v>
      </c>
      <c r="L108" s="9" t="s">
        <v>1954</v>
      </c>
      <c r="M108" s="9">
        <v>30.016204999999999</v>
      </c>
      <c r="N108" s="9">
        <v>69.167570999999995</v>
      </c>
      <c r="O108" s="9">
        <v>15</v>
      </c>
      <c r="P108" s="9" t="s">
        <v>1888</v>
      </c>
      <c r="Q108" s="9">
        <v>814349</v>
      </c>
      <c r="R108" s="28" t="s">
        <v>1579</v>
      </c>
      <c r="S108" s="34" t="s">
        <v>1957</v>
      </c>
      <c r="T108" s="28" t="s">
        <v>1617</v>
      </c>
      <c r="U108" s="28" t="s">
        <v>1794</v>
      </c>
      <c r="V108" s="36">
        <f>998/3.281</f>
        <v>304.1755562328558</v>
      </c>
      <c r="W108" s="28">
        <v>44</v>
      </c>
      <c r="X108" s="28" t="s">
        <v>1609</v>
      </c>
      <c r="Y108" s="28">
        <v>811149</v>
      </c>
      <c r="Z108" s="28" t="s">
        <v>1701</v>
      </c>
      <c r="AA108" s="9">
        <v>610762</v>
      </c>
      <c r="AB108" s="5" t="s">
        <v>107</v>
      </c>
      <c r="AC108" s="9" t="s">
        <v>1627</v>
      </c>
    </row>
    <row r="109" spans="1:45" ht="80.099999999999994" customHeight="1" x14ac:dyDescent="0.25">
      <c r="A109" s="14">
        <f t="shared" si="22"/>
        <v>105</v>
      </c>
      <c r="B109" s="6">
        <f t="shared" si="22"/>
        <v>3</v>
      </c>
      <c r="C109" s="6" t="s">
        <v>103</v>
      </c>
      <c r="D109" s="5" t="s">
        <v>563</v>
      </c>
      <c r="E109" s="6" t="s">
        <v>563</v>
      </c>
      <c r="F109" s="6" t="s">
        <v>1611</v>
      </c>
      <c r="G109" s="6" t="s">
        <v>1941</v>
      </c>
      <c r="H109" s="9" t="s">
        <v>1942</v>
      </c>
      <c r="I109" s="9" t="s">
        <v>1942</v>
      </c>
      <c r="J109" s="9" t="s">
        <v>1943</v>
      </c>
      <c r="K109" s="6">
        <v>3341830942</v>
      </c>
      <c r="L109" s="6" t="s">
        <v>1611</v>
      </c>
      <c r="M109" s="6">
        <v>30.020786999999999</v>
      </c>
      <c r="N109" s="6">
        <v>69.223894999999999</v>
      </c>
      <c r="O109" s="6">
        <v>18</v>
      </c>
      <c r="P109" s="9" t="s">
        <v>1888</v>
      </c>
      <c r="Q109" s="6">
        <v>814349</v>
      </c>
      <c r="R109" s="28" t="s">
        <v>1579</v>
      </c>
      <c r="S109" s="34" t="s">
        <v>1957</v>
      </c>
      <c r="T109" s="28" t="s">
        <v>1617</v>
      </c>
      <c r="U109" s="6" t="s">
        <v>1794</v>
      </c>
      <c r="V109" s="6">
        <v>304.8</v>
      </c>
      <c r="W109" s="6">
        <v>44</v>
      </c>
      <c r="X109" s="28" t="s">
        <v>1609</v>
      </c>
      <c r="Y109" s="28">
        <v>811149</v>
      </c>
      <c r="Z109" s="28" t="s">
        <v>1701</v>
      </c>
      <c r="AA109" s="6">
        <v>610762</v>
      </c>
      <c r="AB109" s="5" t="s">
        <v>107</v>
      </c>
      <c r="AC109" s="9" t="s">
        <v>3790</v>
      </c>
    </row>
    <row r="110" spans="1:45" ht="80.099999999999994" customHeight="1" x14ac:dyDescent="0.25">
      <c r="A110" s="14">
        <f t="shared" si="22"/>
        <v>106</v>
      </c>
      <c r="B110" s="6">
        <f t="shared" si="22"/>
        <v>4</v>
      </c>
      <c r="C110" s="6" t="s">
        <v>103</v>
      </c>
      <c r="D110" s="5" t="s">
        <v>563</v>
      </c>
      <c r="E110" s="6" t="s">
        <v>563</v>
      </c>
      <c r="F110" s="6" t="s">
        <v>1611</v>
      </c>
      <c r="G110" s="6" t="s">
        <v>1941</v>
      </c>
      <c r="H110" s="9" t="s">
        <v>1944</v>
      </c>
      <c r="I110" s="9" t="s">
        <v>1944</v>
      </c>
      <c r="J110" s="9" t="s">
        <v>1945</v>
      </c>
      <c r="K110" s="6">
        <v>3338002928</v>
      </c>
      <c r="L110" s="6" t="s">
        <v>1611</v>
      </c>
      <c r="M110" s="6">
        <v>30.024004000000001</v>
      </c>
      <c r="N110" s="6">
        <v>69.220186999999996</v>
      </c>
      <c r="O110" s="6">
        <v>16</v>
      </c>
      <c r="P110" s="9" t="s">
        <v>1888</v>
      </c>
      <c r="Q110" s="6">
        <v>814349</v>
      </c>
      <c r="R110" s="28" t="s">
        <v>1579</v>
      </c>
      <c r="S110" s="34" t="s">
        <v>1957</v>
      </c>
      <c r="T110" s="28" t="s">
        <v>1617</v>
      </c>
      <c r="U110" s="6" t="s">
        <v>1794</v>
      </c>
      <c r="V110" s="6">
        <v>304.8</v>
      </c>
      <c r="W110" s="6">
        <v>44</v>
      </c>
      <c r="X110" s="28" t="s">
        <v>1609</v>
      </c>
      <c r="Y110" s="28">
        <v>811149</v>
      </c>
      <c r="Z110" s="28" t="s">
        <v>1701</v>
      </c>
      <c r="AA110" s="6">
        <v>610762</v>
      </c>
      <c r="AB110" s="5" t="s">
        <v>107</v>
      </c>
      <c r="AC110" s="9" t="s">
        <v>3790</v>
      </c>
    </row>
    <row r="111" spans="1:45" s="27" customFormat="1" ht="80.099999999999994" customHeight="1" x14ac:dyDescent="0.25">
      <c r="A111" s="14">
        <f>A110+1</f>
        <v>107</v>
      </c>
      <c r="B111" s="28">
        <v>1</v>
      </c>
      <c r="C111" s="14" t="s">
        <v>216</v>
      </c>
      <c r="D111" s="5" t="s">
        <v>607</v>
      </c>
      <c r="E111" s="14" t="s">
        <v>607</v>
      </c>
      <c r="F111" s="14" t="s">
        <v>1946</v>
      </c>
      <c r="G111" s="14" t="s">
        <v>1946</v>
      </c>
      <c r="H111" s="14" t="s">
        <v>1947</v>
      </c>
      <c r="I111" s="14" t="s">
        <v>1947</v>
      </c>
      <c r="J111" s="14" t="s">
        <v>1948</v>
      </c>
      <c r="K111" s="14">
        <v>3341682818</v>
      </c>
      <c r="L111" s="14" t="s">
        <v>1946</v>
      </c>
      <c r="M111" s="14">
        <v>30.130091</v>
      </c>
      <c r="N111" s="14">
        <v>69.134294999999995</v>
      </c>
      <c r="O111" s="14">
        <v>22</v>
      </c>
      <c r="P111" s="14" t="s">
        <v>1791</v>
      </c>
      <c r="Q111" s="14">
        <v>814349</v>
      </c>
      <c r="R111" s="14" t="s">
        <v>1468</v>
      </c>
      <c r="S111" s="14" t="s">
        <v>1621</v>
      </c>
      <c r="T111" s="12">
        <v>44896</v>
      </c>
      <c r="U111" s="14" t="s">
        <v>1794</v>
      </c>
      <c r="V111" s="14">
        <v>304.8</v>
      </c>
      <c r="W111" s="14">
        <v>45</v>
      </c>
      <c r="X111" s="14" t="s">
        <v>1286</v>
      </c>
      <c r="Y111" s="28">
        <v>811949</v>
      </c>
      <c r="Z111" s="14" t="s">
        <v>1622</v>
      </c>
      <c r="AA111" s="14">
        <v>610762</v>
      </c>
      <c r="AB111" s="5" t="s">
        <v>107</v>
      </c>
      <c r="AC111" s="28" t="s">
        <v>1949</v>
      </c>
    </row>
    <row r="112" spans="1:45" s="27" customFormat="1" ht="80.099999999999994" customHeight="1" x14ac:dyDescent="0.25">
      <c r="A112" s="14">
        <f>A111+1</f>
        <v>108</v>
      </c>
      <c r="B112" s="14">
        <f>B111+1</f>
        <v>2</v>
      </c>
      <c r="C112" s="14" t="s">
        <v>216</v>
      </c>
      <c r="D112" s="5" t="s">
        <v>607</v>
      </c>
      <c r="E112" s="14" t="s">
        <v>607</v>
      </c>
      <c r="F112" s="14" t="s">
        <v>1950</v>
      </c>
      <c r="G112" s="14" t="s">
        <v>1950</v>
      </c>
      <c r="H112" s="14" t="s">
        <v>1189</v>
      </c>
      <c r="I112" s="14" t="s">
        <v>1189</v>
      </c>
      <c r="J112" s="14" t="s">
        <v>1951</v>
      </c>
      <c r="K112" s="14">
        <v>3312800175</v>
      </c>
      <c r="L112" s="14" t="s">
        <v>1950</v>
      </c>
      <c r="M112" s="14">
        <v>30.281320999999998</v>
      </c>
      <c r="N112" s="14">
        <v>69.166405999999995</v>
      </c>
      <c r="O112" s="14">
        <v>18</v>
      </c>
      <c r="P112" s="14" t="s">
        <v>1791</v>
      </c>
      <c r="Q112" s="14">
        <v>814349</v>
      </c>
      <c r="R112" s="14" t="s">
        <v>1468</v>
      </c>
      <c r="S112" s="14" t="s">
        <v>1621</v>
      </c>
      <c r="T112" s="12">
        <v>44896</v>
      </c>
      <c r="U112" s="14" t="s">
        <v>1794</v>
      </c>
      <c r="V112" s="14">
        <v>304.8</v>
      </c>
      <c r="W112" s="14">
        <v>44</v>
      </c>
      <c r="X112" s="14" t="s">
        <v>1286</v>
      </c>
      <c r="Y112" s="28">
        <v>811149</v>
      </c>
      <c r="Z112" s="14" t="s">
        <v>1622</v>
      </c>
      <c r="AA112" s="14">
        <v>610762</v>
      </c>
      <c r="AB112" s="5" t="s">
        <v>107</v>
      </c>
      <c r="AC112" s="28" t="s">
        <v>1949</v>
      </c>
    </row>
    <row r="113" spans="1:29" s="27" customFormat="1" ht="80.099999999999994" customHeight="1" x14ac:dyDescent="0.25">
      <c r="A113" s="14">
        <f>A112+1</f>
        <v>109</v>
      </c>
      <c r="B113" s="14">
        <f>B112+1</f>
        <v>3</v>
      </c>
      <c r="C113" s="14" t="s">
        <v>216</v>
      </c>
      <c r="D113" s="5" t="s">
        <v>607</v>
      </c>
      <c r="E113" s="14" t="s">
        <v>607</v>
      </c>
      <c r="F113" s="14" t="s">
        <v>1952</v>
      </c>
      <c r="G113" s="14" t="s">
        <v>1952</v>
      </c>
      <c r="H113" s="14" t="s">
        <v>1952</v>
      </c>
      <c r="I113" s="14" t="s">
        <v>1952</v>
      </c>
      <c r="J113" s="14" t="s">
        <v>1953</v>
      </c>
      <c r="K113" s="14">
        <v>3351264510</v>
      </c>
      <c r="L113" s="14" t="s">
        <v>1952</v>
      </c>
      <c r="M113" s="14">
        <v>30.289836000000001</v>
      </c>
      <c r="N113" s="14">
        <v>69.181881000000004</v>
      </c>
      <c r="O113" s="14">
        <v>16</v>
      </c>
      <c r="P113" s="14" t="s">
        <v>1791</v>
      </c>
      <c r="Q113" s="14">
        <v>814349</v>
      </c>
      <c r="R113" s="14" t="s">
        <v>1468</v>
      </c>
      <c r="S113" s="14" t="s">
        <v>1621</v>
      </c>
      <c r="T113" s="12">
        <v>44896</v>
      </c>
      <c r="U113" s="14" t="s">
        <v>1794</v>
      </c>
      <c r="V113" s="14">
        <v>304.8</v>
      </c>
      <c r="W113" s="14">
        <v>47</v>
      </c>
      <c r="X113" s="14" t="s">
        <v>1286</v>
      </c>
      <c r="Y113" s="14">
        <v>813549</v>
      </c>
      <c r="Z113" s="14" t="s">
        <v>1622</v>
      </c>
      <c r="AA113" s="14">
        <v>610762</v>
      </c>
      <c r="AB113" s="5" t="s">
        <v>107</v>
      </c>
      <c r="AC113" s="28" t="s">
        <v>1949</v>
      </c>
    </row>
    <row r="114" spans="1:29" s="27" customFormat="1" ht="80.099999999999994" customHeight="1" x14ac:dyDescent="0.25">
      <c r="A114" s="28">
        <f>A113+1</f>
        <v>110</v>
      </c>
      <c r="B114" s="9">
        <v>1</v>
      </c>
      <c r="C114" s="9" t="s">
        <v>3878</v>
      </c>
      <c r="D114" s="10" t="s">
        <v>4849</v>
      </c>
      <c r="E114" s="9" t="s">
        <v>4850</v>
      </c>
      <c r="F114" s="9" t="s">
        <v>5076</v>
      </c>
      <c r="G114" s="9" t="s">
        <v>4852</v>
      </c>
      <c r="H114" s="9" t="s">
        <v>5077</v>
      </c>
      <c r="I114" s="9" t="s">
        <v>5077</v>
      </c>
      <c r="J114" s="9" t="s">
        <v>5078</v>
      </c>
      <c r="K114" s="9" t="s">
        <v>5079</v>
      </c>
      <c r="L114" s="9" t="s">
        <v>5076</v>
      </c>
      <c r="M114" s="9">
        <v>28.738309999999998</v>
      </c>
      <c r="N114" s="9">
        <v>69.230310000000003</v>
      </c>
      <c r="O114" s="9">
        <v>22</v>
      </c>
      <c r="P114" s="35">
        <v>44420</v>
      </c>
      <c r="Q114" s="9">
        <v>814349</v>
      </c>
      <c r="R114" s="35">
        <v>44420</v>
      </c>
      <c r="S114" s="35">
        <v>44480</v>
      </c>
      <c r="T114" s="9" t="s">
        <v>4856</v>
      </c>
      <c r="U114" s="9" t="s">
        <v>1794</v>
      </c>
      <c r="V114" s="9">
        <v>304.8</v>
      </c>
      <c r="W114" s="9">
        <v>48</v>
      </c>
      <c r="X114" s="9" t="s">
        <v>1286</v>
      </c>
      <c r="Y114" s="64">
        <v>814349</v>
      </c>
      <c r="Z114" s="9" t="s">
        <v>1286</v>
      </c>
      <c r="AA114" s="9">
        <v>610762</v>
      </c>
      <c r="AB114" s="10" t="s">
        <v>107</v>
      </c>
      <c r="AC114" s="10" t="s">
        <v>4857</v>
      </c>
    </row>
    <row r="115" spans="1:29" s="27" customFormat="1" ht="80.099999999999994" customHeight="1" x14ac:dyDescent="0.25">
      <c r="A115" s="28">
        <f t="shared" ref="A115:A118" si="23">A114+1</f>
        <v>111</v>
      </c>
      <c r="B115" s="9">
        <v>2</v>
      </c>
      <c r="C115" s="9" t="s">
        <v>3878</v>
      </c>
      <c r="D115" s="10" t="s">
        <v>4849</v>
      </c>
      <c r="E115" s="9" t="s">
        <v>4850</v>
      </c>
      <c r="F115" s="9" t="s">
        <v>4852</v>
      </c>
      <c r="G115" s="9" t="s">
        <v>4852</v>
      </c>
      <c r="H115" s="9" t="s">
        <v>4987</v>
      </c>
      <c r="I115" s="9" t="s">
        <v>4987</v>
      </c>
      <c r="J115" s="9" t="s">
        <v>4988</v>
      </c>
      <c r="K115" s="9" t="s">
        <v>4989</v>
      </c>
      <c r="L115" s="9" t="s">
        <v>4852</v>
      </c>
      <c r="M115" s="9">
        <v>28.444467</v>
      </c>
      <c r="N115" s="9">
        <v>69.153771000000006</v>
      </c>
      <c r="O115" s="9">
        <v>28</v>
      </c>
      <c r="P115" s="35">
        <v>44420</v>
      </c>
      <c r="Q115" s="9">
        <v>814349</v>
      </c>
      <c r="R115" s="35">
        <v>44420</v>
      </c>
      <c r="S115" s="35">
        <v>44480</v>
      </c>
      <c r="T115" s="9" t="s">
        <v>4856</v>
      </c>
      <c r="U115" s="9" t="s">
        <v>1794</v>
      </c>
      <c r="V115" s="9">
        <v>304.8</v>
      </c>
      <c r="W115" s="9">
        <v>48</v>
      </c>
      <c r="X115" s="9" t="s">
        <v>1286</v>
      </c>
      <c r="Y115" s="64">
        <v>814349</v>
      </c>
      <c r="Z115" s="9" t="s">
        <v>1286</v>
      </c>
      <c r="AA115" s="9">
        <v>610762</v>
      </c>
      <c r="AB115" s="10" t="s">
        <v>107</v>
      </c>
      <c r="AC115" s="10" t="s">
        <v>4857</v>
      </c>
    </row>
    <row r="116" spans="1:29" s="27" customFormat="1" ht="80.099999999999994" customHeight="1" x14ac:dyDescent="0.25">
      <c r="A116" s="28">
        <f t="shared" si="23"/>
        <v>112</v>
      </c>
      <c r="B116" s="9">
        <v>3</v>
      </c>
      <c r="C116" s="9" t="s">
        <v>3878</v>
      </c>
      <c r="D116" s="10" t="s">
        <v>4849</v>
      </c>
      <c r="E116" s="9" t="s">
        <v>4850</v>
      </c>
      <c r="F116" s="9" t="s">
        <v>4852</v>
      </c>
      <c r="G116" s="9" t="s">
        <v>4852</v>
      </c>
      <c r="H116" s="9" t="s">
        <v>5080</v>
      </c>
      <c r="I116" s="9" t="s">
        <v>5080</v>
      </c>
      <c r="J116" s="9" t="s">
        <v>5081</v>
      </c>
      <c r="K116" s="9" t="s">
        <v>5002</v>
      </c>
      <c r="L116" s="9" t="s">
        <v>4852</v>
      </c>
      <c r="M116" s="9">
        <v>28.442562179999999</v>
      </c>
      <c r="N116" s="9">
        <v>69.154274310000005</v>
      </c>
      <c r="O116" s="9">
        <v>20</v>
      </c>
      <c r="P116" s="35">
        <v>44420</v>
      </c>
      <c r="Q116" s="9">
        <v>814349</v>
      </c>
      <c r="R116" s="35">
        <v>44420</v>
      </c>
      <c r="S116" s="35">
        <v>44480</v>
      </c>
      <c r="T116" s="9" t="s">
        <v>4856</v>
      </c>
      <c r="U116" s="9" t="s">
        <v>1794</v>
      </c>
      <c r="V116" s="9">
        <v>304.8</v>
      </c>
      <c r="W116" s="9">
        <v>48</v>
      </c>
      <c r="X116" s="9" t="s">
        <v>1286</v>
      </c>
      <c r="Y116" s="64">
        <v>814349</v>
      </c>
      <c r="Z116" s="9" t="s">
        <v>1286</v>
      </c>
      <c r="AA116" s="9">
        <v>610762</v>
      </c>
      <c r="AB116" s="10" t="s">
        <v>107</v>
      </c>
      <c r="AC116" s="10" t="s">
        <v>4857</v>
      </c>
    </row>
    <row r="117" spans="1:29" s="27" customFormat="1" ht="80.099999999999994" customHeight="1" x14ac:dyDescent="0.25">
      <c r="A117" s="28">
        <f t="shared" si="23"/>
        <v>113</v>
      </c>
      <c r="B117" s="9">
        <v>4</v>
      </c>
      <c r="C117" s="9" t="s">
        <v>3878</v>
      </c>
      <c r="D117" s="10" t="s">
        <v>4849</v>
      </c>
      <c r="E117" s="9" t="s">
        <v>4850</v>
      </c>
      <c r="F117" s="9" t="s">
        <v>5076</v>
      </c>
      <c r="G117" s="9" t="s">
        <v>4852</v>
      </c>
      <c r="H117" s="9" t="s">
        <v>2839</v>
      </c>
      <c r="I117" s="9" t="s">
        <v>2839</v>
      </c>
      <c r="J117" s="9" t="s">
        <v>4898</v>
      </c>
      <c r="K117" s="9" t="s">
        <v>5013</v>
      </c>
      <c r="L117" s="9" t="s">
        <v>5076</v>
      </c>
      <c r="M117" s="9">
        <v>28.603342999999999</v>
      </c>
      <c r="N117" s="9">
        <v>69.331023000000002</v>
      </c>
      <c r="O117" s="9">
        <v>18</v>
      </c>
      <c r="P117" s="35">
        <v>44420</v>
      </c>
      <c r="Q117" s="9">
        <v>814349</v>
      </c>
      <c r="R117" s="35">
        <v>44420</v>
      </c>
      <c r="S117" s="35">
        <v>44480</v>
      </c>
      <c r="T117" s="9" t="s">
        <v>4856</v>
      </c>
      <c r="U117" s="9" t="s">
        <v>1794</v>
      </c>
      <c r="V117" s="9">
        <v>304.8</v>
      </c>
      <c r="W117" s="9">
        <v>48</v>
      </c>
      <c r="X117" s="9" t="s">
        <v>1286</v>
      </c>
      <c r="Y117" s="64">
        <v>814349</v>
      </c>
      <c r="Z117" s="9" t="s">
        <v>1286</v>
      </c>
      <c r="AA117" s="9">
        <v>610762</v>
      </c>
      <c r="AB117" s="10" t="s">
        <v>107</v>
      </c>
      <c r="AC117" s="10" t="s">
        <v>4857</v>
      </c>
    </row>
    <row r="118" spans="1:29" s="27" customFormat="1" ht="80.099999999999994" customHeight="1" x14ac:dyDescent="0.25">
      <c r="A118" s="28">
        <f t="shared" si="23"/>
        <v>114</v>
      </c>
      <c r="B118" s="9">
        <v>5</v>
      </c>
      <c r="C118" s="9" t="s">
        <v>3878</v>
      </c>
      <c r="D118" s="10" t="s">
        <v>4849</v>
      </c>
      <c r="E118" s="9" t="s">
        <v>4850</v>
      </c>
      <c r="F118" s="9" t="s">
        <v>4852</v>
      </c>
      <c r="G118" s="9" t="s">
        <v>4852</v>
      </c>
      <c r="H118" s="9" t="s">
        <v>5082</v>
      </c>
      <c r="I118" s="9" t="s">
        <v>5082</v>
      </c>
      <c r="J118" s="9" t="s">
        <v>5083</v>
      </c>
      <c r="K118" s="9" t="s">
        <v>5084</v>
      </c>
      <c r="L118" s="9" t="s">
        <v>4852</v>
      </c>
      <c r="M118" s="9">
        <v>28.434940000000001</v>
      </c>
      <c r="N118" s="9">
        <v>69.49297</v>
      </c>
      <c r="O118" s="9">
        <v>23</v>
      </c>
      <c r="P118" s="35">
        <v>44420</v>
      </c>
      <c r="Q118" s="9">
        <v>814349</v>
      </c>
      <c r="R118" s="35">
        <v>44420</v>
      </c>
      <c r="S118" s="35">
        <v>44480</v>
      </c>
      <c r="T118" s="9" t="s">
        <v>4856</v>
      </c>
      <c r="U118" s="9" t="s">
        <v>1794</v>
      </c>
      <c r="V118" s="9">
        <v>304.8</v>
      </c>
      <c r="W118" s="9">
        <v>48</v>
      </c>
      <c r="X118" s="9" t="s">
        <v>1286</v>
      </c>
      <c r="Y118" s="64">
        <v>814349</v>
      </c>
      <c r="Z118" s="9" t="s">
        <v>1286</v>
      </c>
      <c r="AA118" s="9">
        <v>610762</v>
      </c>
      <c r="AB118" s="10" t="s">
        <v>107</v>
      </c>
      <c r="AC118" s="10" t="s">
        <v>4857</v>
      </c>
    </row>
    <row r="119" spans="1:29" ht="80.099999999999994" customHeight="1" x14ac:dyDescent="0.25">
      <c r="A119" s="28">
        <f t="shared" ref="A119:A126" si="24">A118+1</f>
        <v>115</v>
      </c>
      <c r="B119" s="9">
        <v>1</v>
      </c>
      <c r="C119" s="9" t="s">
        <v>103</v>
      </c>
      <c r="D119" s="10" t="s">
        <v>689</v>
      </c>
      <c r="E119" s="9" t="s">
        <v>689</v>
      </c>
      <c r="F119" s="28" t="s">
        <v>2456</v>
      </c>
      <c r="G119" s="28" t="s">
        <v>1960</v>
      </c>
      <c r="H119" s="28" t="s">
        <v>2454</v>
      </c>
      <c r="I119" s="28" t="s">
        <v>2454</v>
      </c>
      <c r="J119" s="9" t="s">
        <v>1961</v>
      </c>
      <c r="K119" s="28">
        <v>3481216203</v>
      </c>
      <c r="L119" s="9" t="s">
        <v>2456</v>
      </c>
      <c r="M119" s="9">
        <v>31.31277</v>
      </c>
      <c r="N119" s="9">
        <v>69.404533000000001</v>
      </c>
      <c r="O119" s="28">
        <v>15</v>
      </c>
      <c r="P119" s="9" t="s">
        <v>1888</v>
      </c>
      <c r="Q119" s="64">
        <v>814348.93</v>
      </c>
      <c r="R119" s="28" t="s">
        <v>1579</v>
      </c>
      <c r="S119" s="28" t="s">
        <v>1580</v>
      </c>
      <c r="T119" s="28" t="s">
        <v>1581</v>
      </c>
      <c r="U119" s="34" t="s">
        <v>1794</v>
      </c>
      <c r="V119" s="36">
        <v>304.8</v>
      </c>
      <c r="W119" s="28">
        <v>15</v>
      </c>
      <c r="X119" s="14" t="s">
        <v>1275</v>
      </c>
      <c r="Y119" s="9">
        <v>778949</v>
      </c>
      <c r="Z119" s="28" t="s">
        <v>692</v>
      </c>
      <c r="AA119" s="41">
        <v>610761.69999999995</v>
      </c>
      <c r="AB119" s="5" t="s">
        <v>107</v>
      </c>
      <c r="AC119" s="9" t="s">
        <v>1925</v>
      </c>
    </row>
    <row r="120" spans="1:29" ht="80.099999999999994" customHeight="1" x14ac:dyDescent="0.25">
      <c r="A120" s="28">
        <f t="shared" si="24"/>
        <v>116</v>
      </c>
      <c r="B120" s="9">
        <f>B119+1</f>
        <v>2</v>
      </c>
      <c r="C120" s="9" t="s">
        <v>103</v>
      </c>
      <c r="D120" s="10" t="s">
        <v>689</v>
      </c>
      <c r="E120" s="9" t="s">
        <v>689</v>
      </c>
      <c r="F120" s="28" t="s">
        <v>1962</v>
      </c>
      <c r="G120" s="28" t="s">
        <v>1963</v>
      </c>
      <c r="H120" s="28" t="s">
        <v>1964</v>
      </c>
      <c r="I120" s="28" t="s">
        <v>1964</v>
      </c>
      <c r="J120" s="9" t="s">
        <v>1965</v>
      </c>
      <c r="K120" s="28">
        <v>3499994028</v>
      </c>
      <c r="L120" s="9" t="s">
        <v>1962</v>
      </c>
      <c r="M120" s="9">
        <v>31.303896999999999</v>
      </c>
      <c r="N120" s="9">
        <v>69.497067000000001</v>
      </c>
      <c r="O120" s="28">
        <v>16</v>
      </c>
      <c r="P120" s="9" t="s">
        <v>1888</v>
      </c>
      <c r="Q120" s="64">
        <v>814348.93</v>
      </c>
      <c r="R120" s="28" t="s">
        <v>1579</v>
      </c>
      <c r="S120" s="28" t="s">
        <v>1580</v>
      </c>
      <c r="T120" s="28" t="s">
        <v>1581</v>
      </c>
      <c r="U120" s="34" t="s">
        <v>1794</v>
      </c>
      <c r="V120" s="36">
        <v>304.8</v>
      </c>
      <c r="W120" s="28">
        <v>13</v>
      </c>
      <c r="X120" s="14" t="s">
        <v>1275</v>
      </c>
      <c r="Y120" s="9">
        <v>777349</v>
      </c>
      <c r="Z120" s="28" t="s">
        <v>692</v>
      </c>
      <c r="AA120" s="41">
        <v>610761.69999999995</v>
      </c>
      <c r="AB120" s="5" t="s">
        <v>107</v>
      </c>
      <c r="AC120" s="9" t="s">
        <v>1925</v>
      </c>
    </row>
    <row r="121" spans="1:29" ht="80.099999999999994" customHeight="1" x14ac:dyDescent="0.25">
      <c r="A121" s="28">
        <f t="shared" si="24"/>
        <v>117</v>
      </c>
      <c r="B121" s="9">
        <f t="shared" ref="B121:B122" si="25">B120+1</f>
        <v>3</v>
      </c>
      <c r="C121" s="9" t="s">
        <v>103</v>
      </c>
      <c r="D121" s="10" t="s">
        <v>689</v>
      </c>
      <c r="E121" s="9" t="s">
        <v>689</v>
      </c>
      <c r="F121" s="28" t="s">
        <v>2453</v>
      </c>
      <c r="G121" s="28" t="s">
        <v>1966</v>
      </c>
      <c r="H121" s="28" t="s">
        <v>2455</v>
      </c>
      <c r="I121" s="28" t="s">
        <v>2455</v>
      </c>
      <c r="J121" s="9" t="s">
        <v>1967</v>
      </c>
      <c r="K121" s="28">
        <v>3322227970</v>
      </c>
      <c r="L121" s="28" t="s">
        <v>2453</v>
      </c>
      <c r="M121" s="9">
        <v>31.3232</v>
      </c>
      <c r="N121" s="9">
        <v>69.508330000000001</v>
      </c>
      <c r="O121" s="28">
        <v>17</v>
      </c>
      <c r="P121" s="9" t="s">
        <v>1888</v>
      </c>
      <c r="Q121" s="64">
        <v>814348.93</v>
      </c>
      <c r="R121" s="28" t="s">
        <v>1579</v>
      </c>
      <c r="S121" s="28" t="s">
        <v>1580</v>
      </c>
      <c r="T121" s="28" t="s">
        <v>1581</v>
      </c>
      <c r="U121" s="34" t="s">
        <v>1794</v>
      </c>
      <c r="V121" s="36">
        <v>304.8</v>
      </c>
      <c r="W121" s="28">
        <v>25</v>
      </c>
      <c r="X121" s="14" t="s">
        <v>1275</v>
      </c>
      <c r="Y121" s="9">
        <v>786949</v>
      </c>
      <c r="Z121" s="28" t="s">
        <v>692</v>
      </c>
      <c r="AA121" s="41">
        <v>610761.69999999995</v>
      </c>
      <c r="AB121" s="5" t="s">
        <v>107</v>
      </c>
      <c r="AC121" s="9" t="s">
        <v>1925</v>
      </c>
    </row>
    <row r="122" spans="1:29" ht="80.099999999999994" customHeight="1" x14ac:dyDescent="0.25">
      <c r="A122" s="28">
        <f t="shared" si="24"/>
        <v>118</v>
      </c>
      <c r="B122" s="9">
        <f t="shared" si="25"/>
        <v>4</v>
      </c>
      <c r="C122" s="9" t="s">
        <v>103</v>
      </c>
      <c r="D122" s="10" t="s">
        <v>689</v>
      </c>
      <c r="E122" s="9" t="s">
        <v>689</v>
      </c>
      <c r="F122" s="28" t="s">
        <v>2453</v>
      </c>
      <c r="G122" s="28" t="s">
        <v>1966</v>
      </c>
      <c r="H122" s="28" t="s">
        <v>1540</v>
      </c>
      <c r="I122" s="28" t="s">
        <v>1540</v>
      </c>
      <c r="J122" s="9" t="s">
        <v>1968</v>
      </c>
      <c r="K122" s="28">
        <v>3412510103</v>
      </c>
      <c r="L122" s="28" t="s">
        <v>2453</v>
      </c>
      <c r="M122" s="9">
        <v>31.322579999999999</v>
      </c>
      <c r="N122" s="9">
        <v>69.506799999999998</v>
      </c>
      <c r="O122" s="28">
        <v>19</v>
      </c>
      <c r="P122" s="9" t="s">
        <v>1888</v>
      </c>
      <c r="Q122" s="64">
        <v>814348.93</v>
      </c>
      <c r="R122" s="28" t="s">
        <v>1579</v>
      </c>
      <c r="S122" s="28" t="s">
        <v>1580</v>
      </c>
      <c r="T122" s="28" t="s">
        <v>1581</v>
      </c>
      <c r="U122" s="34" t="s">
        <v>1794</v>
      </c>
      <c r="V122" s="36">
        <v>304.8</v>
      </c>
      <c r="W122" s="28">
        <v>25</v>
      </c>
      <c r="X122" s="14" t="s">
        <v>1275</v>
      </c>
      <c r="Y122" s="9">
        <v>786949</v>
      </c>
      <c r="Z122" s="28" t="s">
        <v>692</v>
      </c>
      <c r="AA122" s="41">
        <v>610761.69999999995</v>
      </c>
      <c r="AB122" s="5" t="s">
        <v>107</v>
      </c>
      <c r="AC122" s="9" t="s">
        <v>1925</v>
      </c>
    </row>
    <row r="123" spans="1:29" ht="80.099999999999994" customHeight="1" x14ac:dyDescent="0.25">
      <c r="A123" s="14">
        <f t="shared" si="24"/>
        <v>119</v>
      </c>
      <c r="B123" s="6">
        <v>1</v>
      </c>
      <c r="C123" s="9" t="s">
        <v>216</v>
      </c>
      <c r="D123" s="10" t="s">
        <v>689</v>
      </c>
      <c r="E123" s="9" t="s">
        <v>689</v>
      </c>
      <c r="F123" s="6" t="s">
        <v>690</v>
      </c>
      <c r="G123" s="9" t="s">
        <v>2567</v>
      </c>
      <c r="H123" s="14" t="s">
        <v>2600</v>
      </c>
      <c r="I123" s="14" t="s">
        <v>2600</v>
      </c>
      <c r="J123" s="6" t="s">
        <v>2601</v>
      </c>
      <c r="K123" s="14">
        <v>3458956228</v>
      </c>
      <c r="L123" s="6" t="s">
        <v>690</v>
      </c>
      <c r="M123" s="6">
        <v>31.334800000000001</v>
      </c>
      <c r="N123" s="6">
        <v>69.507199999999997</v>
      </c>
      <c r="O123" s="6">
        <v>17</v>
      </c>
      <c r="P123" s="9" t="s">
        <v>1888</v>
      </c>
      <c r="Q123" s="9">
        <v>814348.93</v>
      </c>
      <c r="R123" s="28" t="s">
        <v>2569</v>
      </c>
      <c r="S123" s="12">
        <v>44389</v>
      </c>
      <c r="T123" s="14" t="s">
        <v>2570</v>
      </c>
      <c r="U123" s="6" t="s">
        <v>1794</v>
      </c>
      <c r="V123" s="36">
        <f t="shared" ref="V123:V125" si="26">1000/3.281</f>
        <v>304.7851264858275</v>
      </c>
      <c r="W123" s="6">
        <v>15</v>
      </c>
      <c r="X123" s="14" t="s">
        <v>1286</v>
      </c>
      <c r="Y123" s="9">
        <v>790949</v>
      </c>
      <c r="Z123" s="14" t="s">
        <v>703</v>
      </c>
      <c r="AA123" s="41">
        <v>610761.69999999995</v>
      </c>
      <c r="AB123" s="5" t="s">
        <v>107</v>
      </c>
      <c r="AC123" s="9" t="s">
        <v>1613</v>
      </c>
    </row>
    <row r="124" spans="1:29" ht="80.099999999999994" customHeight="1" x14ac:dyDescent="0.25">
      <c r="A124" s="14">
        <f t="shared" si="24"/>
        <v>120</v>
      </c>
      <c r="B124" s="6">
        <f>B123+1</f>
        <v>2</v>
      </c>
      <c r="C124" s="9" t="s">
        <v>216</v>
      </c>
      <c r="D124" s="10" t="s">
        <v>689</v>
      </c>
      <c r="E124" s="9" t="s">
        <v>689</v>
      </c>
      <c r="F124" s="6" t="s">
        <v>795</v>
      </c>
      <c r="G124" s="9" t="s">
        <v>2567</v>
      </c>
      <c r="H124" s="14" t="s">
        <v>2530</v>
      </c>
      <c r="I124" s="14" t="s">
        <v>2530</v>
      </c>
      <c r="J124" s="6" t="s">
        <v>2603</v>
      </c>
      <c r="K124" s="14">
        <v>3335485997</v>
      </c>
      <c r="L124" s="6" t="s">
        <v>795</v>
      </c>
      <c r="M124" s="6">
        <v>31.299109999999999</v>
      </c>
      <c r="N124" s="6">
        <v>69.380650000000003</v>
      </c>
      <c r="O124" s="14">
        <v>14</v>
      </c>
      <c r="P124" s="9" t="s">
        <v>1888</v>
      </c>
      <c r="Q124" s="9">
        <v>814348.93</v>
      </c>
      <c r="R124" s="28" t="s">
        <v>2569</v>
      </c>
      <c r="S124" s="12">
        <v>44389</v>
      </c>
      <c r="T124" s="14" t="s">
        <v>2570</v>
      </c>
      <c r="U124" s="6" t="s">
        <v>1794</v>
      </c>
      <c r="V124" s="36">
        <f t="shared" si="26"/>
        <v>304.7851264858275</v>
      </c>
      <c r="W124" s="14">
        <v>14</v>
      </c>
      <c r="X124" s="14" t="s">
        <v>1286</v>
      </c>
      <c r="Y124" s="9">
        <v>792549</v>
      </c>
      <c r="Z124" s="14" t="s">
        <v>703</v>
      </c>
      <c r="AA124" s="41">
        <v>610761.69999999995</v>
      </c>
      <c r="AB124" s="5" t="s">
        <v>107</v>
      </c>
      <c r="AC124" s="9" t="s">
        <v>1613</v>
      </c>
    </row>
    <row r="125" spans="1:29" ht="80.099999999999994" customHeight="1" x14ac:dyDescent="0.25">
      <c r="A125" s="14">
        <f t="shared" si="24"/>
        <v>121</v>
      </c>
      <c r="B125" s="6">
        <f>B124+1</f>
        <v>3</v>
      </c>
      <c r="C125" s="9" t="s">
        <v>216</v>
      </c>
      <c r="D125" s="10" t="s">
        <v>689</v>
      </c>
      <c r="E125" s="9" t="s">
        <v>689</v>
      </c>
      <c r="F125" s="6" t="s">
        <v>690</v>
      </c>
      <c r="G125" s="9" t="s">
        <v>2567</v>
      </c>
      <c r="H125" s="14" t="s">
        <v>2455</v>
      </c>
      <c r="I125" s="14" t="s">
        <v>2455</v>
      </c>
      <c r="J125" s="6" t="s">
        <v>2604</v>
      </c>
      <c r="K125" s="14">
        <v>3452255974</v>
      </c>
      <c r="L125" s="6" t="s">
        <v>690</v>
      </c>
      <c r="M125" s="6">
        <v>31.333259999999999</v>
      </c>
      <c r="N125" s="6">
        <v>69.508759999999995</v>
      </c>
      <c r="O125" s="14">
        <v>15</v>
      </c>
      <c r="P125" s="9" t="s">
        <v>1888</v>
      </c>
      <c r="Q125" s="9">
        <v>814348.93</v>
      </c>
      <c r="R125" s="28" t="s">
        <v>2569</v>
      </c>
      <c r="S125" s="12">
        <v>44389</v>
      </c>
      <c r="T125" s="14" t="s">
        <v>2570</v>
      </c>
      <c r="U125" s="6" t="s">
        <v>1794</v>
      </c>
      <c r="V125" s="36">
        <f t="shared" si="26"/>
        <v>304.7851264858275</v>
      </c>
      <c r="W125" s="14">
        <v>15</v>
      </c>
      <c r="X125" s="14" t="s">
        <v>1286</v>
      </c>
      <c r="Y125" s="9">
        <v>794949</v>
      </c>
      <c r="Z125" s="14" t="s">
        <v>703</v>
      </c>
      <c r="AA125" s="41">
        <v>610761.69999999995</v>
      </c>
      <c r="AB125" s="5" t="s">
        <v>107</v>
      </c>
      <c r="AC125" s="9" t="s">
        <v>1613</v>
      </c>
    </row>
    <row r="126" spans="1:29" ht="80.099999999999994" customHeight="1" x14ac:dyDescent="0.25">
      <c r="A126" s="28">
        <f t="shared" si="24"/>
        <v>122</v>
      </c>
      <c r="B126" s="9">
        <v>1</v>
      </c>
      <c r="C126" s="9" t="s">
        <v>3797</v>
      </c>
      <c r="D126" s="10" t="s">
        <v>4387</v>
      </c>
      <c r="E126" s="9" t="s">
        <v>4387</v>
      </c>
      <c r="F126" s="9" t="s">
        <v>4400</v>
      </c>
      <c r="G126" s="9" t="s">
        <v>4400</v>
      </c>
      <c r="H126" s="9" t="s">
        <v>2088</v>
      </c>
      <c r="I126" s="9" t="s">
        <v>2088</v>
      </c>
      <c r="J126" s="9" t="s">
        <v>4401</v>
      </c>
      <c r="K126" s="9" t="s">
        <v>4402</v>
      </c>
      <c r="L126" s="9" t="s">
        <v>4400</v>
      </c>
      <c r="M126" s="9">
        <v>29.912545999999999</v>
      </c>
      <c r="N126" s="9">
        <v>69.197767999999996</v>
      </c>
      <c r="O126" s="28">
        <v>17</v>
      </c>
      <c r="P126" s="28" t="s">
        <v>1701</v>
      </c>
      <c r="Q126" s="292">
        <v>814349</v>
      </c>
      <c r="R126" s="34">
        <v>44257</v>
      </c>
      <c r="S126" s="34">
        <v>44357</v>
      </c>
      <c r="T126" s="28" t="s">
        <v>1641</v>
      </c>
      <c r="U126" s="9" t="s">
        <v>1794</v>
      </c>
      <c r="V126" s="9" t="s">
        <v>4403</v>
      </c>
      <c r="W126" s="28">
        <v>48</v>
      </c>
      <c r="X126" s="28" t="s">
        <v>1275</v>
      </c>
      <c r="Y126" s="28">
        <v>805349</v>
      </c>
      <c r="Z126" s="28" t="s">
        <v>1275</v>
      </c>
      <c r="AA126" s="28">
        <v>702498</v>
      </c>
      <c r="AB126" s="10" t="s">
        <v>107</v>
      </c>
      <c r="AC126" s="5" t="s">
        <v>4404</v>
      </c>
    </row>
    <row r="127" spans="1:29" ht="80.099999999999994" customHeight="1" x14ac:dyDescent="0.25">
      <c r="A127" s="28">
        <f t="shared" ref="A127:B129" si="27">A126+1</f>
        <v>123</v>
      </c>
      <c r="B127" s="9">
        <f t="shared" si="27"/>
        <v>2</v>
      </c>
      <c r="C127" s="9" t="s">
        <v>3797</v>
      </c>
      <c r="D127" s="10" t="s">
        <v>4387</v>
      </c>
      <c r="E127" s="9" t="s">
        <v>4387</v>
      </c>
      <c r="F127" s="9" t="s">
        <v>4405</v>
      </c>
      <c r="G127" s="9" t="s">
        <v>4406</v>
      </c>
      <c r="H127" s="9" t="s">
        <v>4407</v>
      </c>
      <c r="I127" s="9" t="s">
        <v>4407</v>
      </c>
      <c r="J127" s="9" t="s">
        <v>4408</v>
      </c>
      <c r="K127" s="9" t="s">
        <v>4409</v>
      </c>
      <c r="L127" s="9" t="s">
        <v>4405</v>
      </c>
      <c r="M127" s="9">
        <v>29.914686</v>
      </c>
      <c r="N127" s="9">
        <v>69.214140999999998</v>
      </c>
      <c r="O127" s="28">
        <v>15</v>
      </c>
      <c r="P127" s="28" t="s">
        <v>1701</v>
      </c>
      <c r="Q127" s="292">
        <v>814349</v>
      </c>
      <c r="R127" s="34">
        <v>44257</v>
      </c>
      <c r="S127" s="34">
        <v>44357</v>
      </c>
      <c r="T127" s="28" t="s">
        <v>1641</v>
      </c>
      <c r="U127" s="9" t="s">
        <v>1794</v>
      </c>
      <c r="V127" s="9" t="s">
        <v>4410</v>
      </c>
      <c r="W127" s="28">
        <v>48</v>
      </c>
      <c r="X127" s="28" t="s">
        <v>1275</v>
      </c>
      <c r="Y127" s="28">
        <v>805349</v>
      </c>
      <c r="Z127" s="28" t="s">
        <v>1275</v>
      </c>
      <c r="AA127" s="28">
        <v>702498</v>
      </c>
      <c r="AB127" s="10" t="s">
        <v>107</v>
      </c>
      <c r="AC127" s="5" t="s">
        <v>4404</v>
      </c>
    </row>
    <row r="128" spans="1:29" ht="80.099999999999994" customHeight="1" x14ac:dyDescent="0.25">
      <c r="A128" s="28">
        <f t="shared" si="27"/>
        <v>124</v>
      </c>
      <c r="B128" s="9">
        <f t="shared" si="27"/>
        <v>3</v>
      </c>
      <c r="C128" s="9" t="s">
        <v>3797</v>
      </c>
      <c r="D128" s="10" t="s">
        <v>4387</v>
      </c>
      <c r="E128" s="9" t="s">
        <v>4387</v>
      </c>
      <c r="F128" s="9" t="s">
        <v>4411</v>
      </c>
      <c r="G128" s="9" t="s">
        <v>4412</v>
      </c>
      <c r="H128" s="9" t="s">
        <v>2395</v>
      </c>
      <c r="I128" s="9" t="s">
        <v>2395</v>
      </c>
      <c r="J128" s="9" t="s">
        <v>4413</v>
      </c>
      <c r="K128" s="9" t="s">
        <v>4414</v>
      </c>
      <c r="L128" s="9" t="s">
        <v>4411</v>
      </c>
      <c r="M128" s="9">
        <v>30.02392</v>
      </c>
      <c r="N128" s="9">
        <v>69.393872999999999</v>
      </c>
      <c r="O128" s="28">
        <v>20</v>
      </c>
      <c r="P128" s="28" t="s">
        <v>1701</v>
      </c>
      <c r="Q128" s="292">
        <v>814349</v>
      </c>
      <c r="R128" s="34">
        <v>44257</v>
      </c>
      <c r="S128" s="34">
        <v>44357</v>
      </c>
      <c r="T128" s="28" t="s">
        <v>1641</v>
      </c>
      <c r="U128" s="9" t="s">
        <v>1794</v>
      </c>
      <c r="V128" s="9">
        <v>304.87</v>
      </c>
      <c r="W128" s="28">
        <v>48</v>
      </c>
      <c r="X128" s="28" t="s">
        <v>1275</v>
      </c>
      <c r="Y128" s="28">
        <v>805349</v>
      </c>
      <c r="Z128" s="28" t="s">
        <v>1275</v>
      </c>
      <c r="AA128" s="28">
        <v>702498</v>
      </c>
      <c r="AB128" s="10" t="s">
        <v>107</v>
      </c>
      <c r="AC128" s="5" t="s">
        <v>4404</v>
      </c>
    </row>
    <row r="129" spans="1:79" ht="80.099999999999994" customHeight="1" x14ac:dyDescent="0.25">
      <c r="A129" s="28">
        <f t="shared" si="27"/>
        <v>125</v>
      </c>
      <c r="B129" s="9">
        <f t="shared" si="27"/>
        <v>4</v>
      </c>
      <c r="C129" s="9" t="s">
        <v>3797</v>
      </c>
      <c r="D129" s="10" t="s">
        <v>4387</v>
      </c>
      <c r="E129" s="9" t="s">
        <v>4387</v>
      </c>
      <c r="F129" s="9" t="s">
        <v>4411</v>
      </c>
      <c r="G129" s="9" t="s">
        <v>4412</v>
      </c>
      <c r="H129" s="9" t="s">
        <v>4415</v>
      </c>
      <c r="I129" s="9" t="s">
        <v>4415</v>
      </c>
      <c r="J129" s="9" t="s">
        <v>4416</v>
      </c>
      <c r="K129" s="9" t="s">
        <v>4417</v>
      </c>
      <c r="L129" s="9" t="s">
        <v>4411</v>
      </c>
      <c r="M129" s="9">
        <v>30.02392</v>
      </c>
      <c r="N129" s="9">
        <v>69.393872999999999</v>
      </c>
      <c r="O129" s="28">
        <v>18</v>
      </c>
      <c r="P129" s="28" t="s">
        <v>1701</v>
      </c>
      <c r="Q129" s="292">
        <v>814349</v>
      </c>
      <c r="R129" s="34">
        <v>44257</v>
      </c>
      <c r="S129" s="34">
        <v>44357</v>
      </c>
      <c r="T129" s="28" t="s">
        <v>1641</v>
      </c>
      <c r="U129" s="9" t="s">
        <v>1794</v>
      </c>
      <c r="V129" s="9">
        <v>304.87</v>
      </c>
      <c r="W129" s="28">
        <v>48</v>
      </c>
      <c r="X129" s="28" t="s">
        <v>1275</v>
      </c>
      <c r="Y129" s="28">
        <v>805349</v>
      </c>
      <c r="Z129" s="28" t="s">
        <v>1275</v>
      </c>
      <c r="AA129" s="28">
        <v>702498</v>
      </c>
      <c r="AB129" s="10" t="s">
        <v>107</v>
      </c>
      <c r="AC129" s="5" t="s">
        <v>4404</v>
      </c>
    </row>
    <row r="130" spans="1:79" s="27" customFormat="1" ht="80.099999999999994" customHeight="1" x14ac:dyDescent="0.25">
      <c r="A130" s="28">
        <f>A129+1</f>
        <v>126</v>
      </c>
      <c r="B130" s="28">
        <v>1</v>
      </c>
      <c r="C130" s="28" t="s">
        <v>103</v>
      </c>
      <c r="D130" s="5" t="s">
        <v>2671</v>
      </c>
      <c r="E130" s="28" t="s">
        <v>2672</v>
      </c>
      <c r="F130" s="28" t="s">
        <v>2673</v>
      </c>
      <c r="G130" s="28" t="s">
        <v>2673</v>
      </c>
      <c r="H130" s="28" t="s">
        <v>2674</v>
      </c>
      <c r="I130" s="28" t="s">
        <v>2674</v>
      </c>
      <c r="J130" s="28" t="s">
        <v>2675</v>
      </c>
      <c r="K130" s="28">
        <v>3334393927</v>
      </c>
      <c r="L130" s="28" t="s">
        <v>2673</v>
      </c>
      <c r="M130" s="28">
        <v>28.566752999999999</v>
      </c>
      <c r="N130" s="28">
        <v>67.355208000000005</v>
      </c>
      <c r="O130" s="28">
        <v>22</v>
      </c>
      <c r="P130" s="28" t="s">
        <v>1701</v>
      </c>
      <c r="Q130" s="14">
        <v>814349</v>
      </c>
      <c r="R130" s="28" t="s">
        <v>1701</v>
      </c>
      <c r="S130" s="34">
        <v>44357</v>
      </c>
      <c r="T130" s="28" t="s">
        <v>1641</v>
      </c>
      <c r="U130" s="28" t="s">
        <v>1970</v>
      </c>
      <c r="V130" s="14">
        <v>304.8</v>
      </c>
      <c r="W130" s="28">
        <v>20</v>
      </c>
      <c r="X130" s="14" t="s">
        <v>1286</v>
      </c>
      <c r="Y130" s="14">
        <v>782949</v>
      </c>
      <c r="Z130" s="28" t="s">
        <v>2676</v>
      </c>
      <c r="AA130" s="28">
        <v>610762</v>
      </c>
      <c r="AB130" s="5" t="s">
        <v>107</v>
      </c>
      <c r="AC130" s="9" t="s">
        <v>3791</v>
      </c>
    </row>
    <row r="131" spans="1:79" s="27" customFormat="1" ht="80.099999999999994" customHeight="1" x14ac:dyDescent="0.25">
      <c r="A131" s="28">
        <f t="shared" ref="A131:B133" si="28">A130+1</f>
        <v>127</v>
      </c>
      <c r="B131" s="28">
        <f>B130+1</f>
        <v>2</v>
      </c>
      <c r="C131" s="28" t="s">
        <v>103</v>
      </c>
      <c r="D131" s="5" t="s">
        <v>2671</v>
      </c>
      <c r="E131" s="28" t="s">
        <v>2672</v>
      </c>
      <c r="F131" s="28" t="s">
        <v>2677</v>
      </c>
      <c r="G131" s="28" t="s">
        <v>2673</v>
      </c>
      <c r="H131" s="28" t="s">
        <v>2678</v>
      </c>
      <c r="I131" s="28" t="s">
        <v>2678</v>
      </c>
      <c r="J131" s="28" t="s">
        <v>2735</v>
      </c>
      <c r="K131" s="28">
        <v>3337507623</v>
      </c>
      <c r="L131" s="28" t="s">
        <v>2677</v>
      </c>
      <c r="M131" s="28">
        <v>28.634899999999998</v>
      </c>
      <c r="N131" s="28">
        <v>67.358000000000004</v>
      </c>
      <c r="O131" s="28">
        <v>21</v>
      </c>
      <c r="P131" s="28" t="s">
        <v>1701</v>
      </c>
      <c r="Q131" s="14">
        <v>814349</v>
      </c>
      <c r="R131" s="28" t="s">
        <v>1701</v>
      </c>
      <c r="S131" s="34">
        <v>44357</v>
      </c>
      <c r="T131" s="28" t="s">
        <v>1641</v>
      </c>
      <c r="U131" s="28" t="s">
        <v>1970</v>
      </c>
      <c r="V131" s="14">
        <v>304.8</v>
      </c>
      <c r="W131" s="28">
        <v>20</v>
      </c>
      <c r="X131" s="14" t="s">
        <v>1286</v>
      </c>
      <c r="Y131" s="14">
        <v>782949</v>
      </c>
      <c r="Z131" s="28" t="s">
        <v>2676</v>
      </c>
      <c r="AA131" s="28">
        <v>610762</v>
      </c>
      <c r="AB131" s="5" t="s">
        <v>107</v>
      </c>
      <c r="AC131" s="9" t="s">
        <v>3791</v>
      </c>
    </row>
    <row r="132" spans="1:79" s="27" customFormat="1" ht="80.099999999999994" customHeight="1" x14ac:dyDescent="0.25">
      <c r="A132" s="28">
        <f t="shared" si="28"/>
        <v>128</v>
      </c>
      <c r="B132" s="28">
        <f t="shared" si="28"/>
        <v>3</v>
      </c>
      <c r="C132" s="28" t="s">
        <v>103</v>
      </c>
      <c r="D132" s="5" t="s">
        <v>2671</v>
      </c>
      <c r="E132" s="28" t="s">
        <v>2672</v>
      </c>
      <c r="F132" s="28" t="s">
        <v>2677</v>
      </c>
      <c r="G132" s="28" t="s">
        <v>2673</v>
      </c>
      <c r="H132" s="28" t="s">
        <v>2679</v>
      </c>
      <c r="I132" s="28" t="s">
        <v>2679</v>
      </c>
      <c r="J132" s="28" t="s">
        <v>2680</v>
      </c>
      <c r="K132" s="28">
        <v>3336149692</v>
      </c>
      <c r="L132" s="28" t="s">
        <v>2677</v>
      </c>
      <c r="M132" s="28">
        <v>28.622301</v>
      </c>
      <c r="N132" s="28">
        <v>67.365369000000001</v>
      </c>
      <c r="O132" s="28">
        <v>16</v>
      </c>
      <c r="P132" s="28" t="s">
        <v>1701</v>
      </c>
      <c r="Q132" s="14">
        <v>814349</v>
      </c>
      <c r="R132" s="28" t="s">
        <v>1701</v>
      </c>
      <c r="S132" s="34">
        <v>44357</v>
      </c>
      <c r="T132" s="28" t="s">
        <v>1641</v>
      </c>
      <c r="U132" s="28" t="s">
        <v>1970</v>
      </c>
      <c r="V132" s="14">
        <v>304.8</v>
      </c>
      <c r="W132" s="28">
        <v>20</v>
      </c>
      <c r="X132" s="14" t="s">
        <v>1286</v>
      </c>
      <c r="Y132" s="14">
        <v>782949</v>
      </c>
      <c r="Z132" s="28" t="s">
        <v>2676</v>
      </c>
      <c r="AA132" s="28">
        <v>610762</v>
      </c>
      <c r="AB132" s="5" t="s">
        <v>107</v>
      </c>
      <c r="AC132" s="9" t="s">
        <v>3791</v>
      </c>
    </row>
    <row r="133" spans="1:79" s="27" customFormat="1" ht="80.099999999999994" customHeight="1" x14ac:dyDescent="0.25">
      <c r="A133" s="28">
        <f t="shared" si="28"/>
        <v>129</v>
      </c>
      <c r="B133" s="28">
        <f t="shared" si="28"/>
        <v>4</v>
      </c>
      <c r="C133" s="28" t="s">
        <v>103</v>
      </c>
      <c r="D133" s="10" t="s">
        <v>2671</v>
      </c>
      <c r="E133" s="28" t="s">
        <v>2672</v>
      </c>
      <c r="F133" s="28" t="s">
        <v>2681</v>
      </c>
      <c r="G133" s="28" t="s">
        <v>2673</v>
      </c>
      <c r="H133" s="28" t="s">
        <v>2682</v>
      </c>
      <c r="I133" s="28" t="s">
        <v>2682</v>
      </c>
      <c r="J133" s="28" t="s">
        <v>2683</v>
      </c>
      <c r="K133" s="28">
        <v>3133491855</v>
      </c>
      <c r="L133" s="28" t="s">
        <v>2681</v>
      </c>
      <c r="M133" s="28">
        <v>28.554964999999999</v>
      </c>
      <c r="N133" s="28">
        <v>67.400163000000006</v>
      </c>
      <c r="O133" s="28">
        <v>19</v>
      </c>
      <c r="P133" s="28" t="s">
        <v>1701</v>
      </c>
      <c r="Q133" s="14">
        <v>814349</v>
      </c>
      <c r="R133" s="28" t="s">
        <v>1701</v>
      </c>
      <c r="S133" s="34">
        <v>44357</v>
      </c>
      <c r="T133" s="28" t="s">
        <v>1641</v>
      </c>
      <c r="U133" s="28" t="s">
        <v>1970</v>
      </c>
      <c r="V133" s="14">
        <v>304.8</v>
      </c>
      <c r="W133" s="28">
        <v>20</v>
      </c>
      <c r="X133" s="14" t="s">
        <v>1286</v>
      </c>
      <c r="Y133" s="14">
        <v>782949</v>
      </c>
      <c r="Z133" s="28" t="s">
        <v>2676</v>
      </c>
      <c r="AA133" s="28">
        <v>610762</v>
      </c>
      <c r="AB133" s="5" t="s">
        <v>107</v>
      </c>
      <c r="AC133" s="9" t="s">
        <v>3791</v>
      </c>
    </row>
    <row r="134" spans="1:79" s="7" customFormat="1" ht="80.099999999999994" customHeight="1" x14ac:dyDescent="0.25">
      <c r="A134" s="28">
        <f>A133+1</f>
        <v>130</v>
      </c>
      <c r="B134" s="6">
        <v>1</v>
      </c>
      <c r="C134" s="6" t="s">
        <v>3878</v>
      </c>
      <c r="D134" s="5" t="s">
        <v>2671</v>
      </c>
      <c r="E134" s="6" t="s">
        <v>2672</v>
      </c>
      <c r="F134" s="6" t="s">
        <v>5085</v>
      </c>
      <c r="G134" s="6" t="s">
        <v>5086</v>
      </c>
      <c r="H134" s="6" t="s">
        <v>5087</v>
      </c>
      <c r="I134" s="6" t="s">
        <v>5087</v>
      </c>
      <c r="J134" s="6" t="s">
        <v>5088</v>
      </c>
      <c r="K134" s="6">
        <v>3322278097</v>
      </c>
      <c r="L134" s="6" t="s">
        <v>5085</v>
      </c>
      <c r="M134" s="6">
        <v>28.673504999999999</v>
      </c>
      <c r="N134" s="6">
        <v>67.400603000000004</v>
      </c>
      <c r="O134" s="6">
        <v>18</v>
      </c>
      <c r="P134" s="34">
        <v>44481</v>
      </c>
      <c r="Q134" s="6">
        <v>814349</v>
      </c>
      <c r="R134" s="34" t="s">
        <v>1468</v>
      </c>
      <c r="S134" s="28" t="s">
        <v>4906</v>
      </c>
      <c r="T134" s="28" t="s">
        <v>4907</v>
      </c>
      <c r="U134" s="6" t="s">
        <v>1969</v>
      </c>
      <c r="V134" s="6">
        <v>304.8</v>
      </c>
      <c r="W134" s="6">
        <v>20</v>
      </c>
      <c r="X134" s="28" t="s">
        <v>1286</v>
      </c>
      <c r="Y134" s="64">
        <v>782949</v>
      </c>
      <c r="Z134" s="34">
        <v>44682</v>
      </c>
      <c r="AA134" s="28">
        <v>610762</v>
      </c>
      <c r="AB134" s="13" t="s">
        <v>107</v>
      </c>
      <c r="AC134" s="10" t="s">
        <v>1471</v>
      </c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</row>
    <row r="135" spans="1:79" ht="80.099999999999994" customHeight="1" x14ac:dyDescent="0.25">
      <c r="A135" s="28">
        <f t="shared" ref="A135:A137" si="29">A134+1</f>
        <v>131</v>
      </c>
      <c r="B135" s="9">
        <v>2</v>
      </c>
      <c r="C135" s="9" t="s">
        <v>3878</v>
      </c>
      <c r="D135" s="5" t="s">
        <v>2671</v>
      </c>
      <c r="E135" s="9" t="s">
        <v>2672</v>
      </c>
      <c r="F135" s="9" t="s">
        <v>5089</v>
      </c>
      <c r="G135" s="9" t="s">
        <v>2673</v>
      </c>
      <c r="H135" s="9" t="s">
        <v>200</v>
      </c>
      <c r="I135" s="9" t="s">
        <v>200</v>
      </c>
      <c r="J135" s="9" t="s">
        <v>5090</v>
      </c>
      <c r="K135" s="9">
        <v>3368123214</v>
      </c>
      <c r="L135" s="9" t="s">
        <v>5089</v>
      </c>
      <c r="M135" s="9">
        <v>28.574553999999999</v>
      </c>
      <c r="N135" s="9">
        <v>67.377509000000003</v>
      </c>
      <c r="O135" s="9">
        <v>20</v>
      </c>
      <c r="P135" s="34">
        <v>44481</v>
      </c>
      <c r="Q135" s="6">
        <v>814349</v>
      </c>
      <c r="R135" s="34" t="s">
        <v>1468</v>
      </c>
      <c r="S135" s="28" t="s">
        <v>4906</v>
      </c>
      <c r="T135" s="28" t="s">
        <v>4907</v>
      </c>
      <c r="U135" s="9" t="s">
        <v>1970</v>
      </c>
      <c r="V135" s="6">
        <v>304.8</v>
      </c>
      <c r="W135" s="9">
        <v>20</v>
      </c>
      <c r="X135" s="28" t="s">
        <v>1286</v>
      </c>
      <c r="Y135" s="64">
        <v>782949</v>
      </c>
      <c r="Z135" s="34">
        <v>44682</v>
      </c>
      <c r="AA135" s="28">
        <v>610762</v>
      </c>
      <c r="AB135" s="13" t="s">
        <v>107</v>
      </c>
      <c r="AC135" s="10" t="s">
        <v>1471</v>
      </c>
    </row>
    <row r="136" spans="1:79" ht="80.099999999999994" customHeight="1" x14ac:dyDescent="0.25">
      <c r="A136" s="28">
        <f t="shared" si="29"/>
        <v>132</v>
      </c>
      <c r="B136" s="9">
        <f>B135+1</f>
        <v>3</v>
      </c>
      <c r="C136" s="9" t="s">
        <v>3878</v>
      </c>
      <c r="D136" s="5" t="s">
        <v>2671</v>
      </c>
      <c r="E136" s="9" t="s">
        <v>2672</v>
      </c>
      <c r="F136" s="9" t="s">
        <v>2673</v>
      </c>
      <c r="G136" s="9" t="s">
        <v>2673</v>
      </c>
      <c r="H136" s="9" t="s">
        <v>5091</v>
      </c>
      <c r="I136" s="9" t="s">
        <v>5091</v>
      </c>
      <c r="J136" s="9" t="s">
        <v>5092</v>
      </c>
      <c r="K136" s="9">
        <v>3368640209</v>
      </c>
      <c r="L136" s="9" t="s">
        <v>2673</v>
      </c>
      <c r="M136" s="9">
        <v>28.315999999999999</v>
      </c>
      <c r="N136" s="9">
        <v>67.220950000000002</v>
      </c>
      <c r="O136" s="9">
        <v>15</v>
      </c>
      <c r="P136" s="34">
        <v>44481</v>
      </c>
      <c r="Q136" s="6">
        <v>814349</v>
      </c>
      <c r="R136" s="34" t="s">
        <v>1468</v>
      </c>
      <c r="S136" s="28" t="s">
        <v>4906</v>
      </c>
      <c r="T136" s="28" t="s">
        <v>4907</v>
      </c>
      <c r="U136" s="9" t="s">
        <v>1970</v>
      </c>
      <c r="V136" s="6">
        <v>304.8</v>
      </c>
      <c r="W136" s="9">
        <v>20</v>
      </c>
      <c r="X136" s="28" t="s">
        <v>1286</v>
      </c>
      <c r="Y136" s="64">
        <v>782949</v>
      </c>
      <c r="Z136" s="34">
        <v>44682</v>
      </c>
      <c r="AA136" s="28">
        <v>610762</v>
      </c>
      <c r="AB136" s="13" t="s">
        <v>107</v>
      </c>
      <c r="AC136" s="10" t="s">
        <v>1471</v>
      </c>
    </row>
    <row r="137" spans="1:79" ht="80.099999999999994" customHeight="1" x14ac:dyDescent="0.25">
      <c r="A137" s="28">
        <f t="shared" si="29"/>
        <v>133</v>
      </c>
      <c r="B137" s="9">
        <f>B136+1</f>
        <v>4</v>
      </c>
      <c r="C137" s="9" t="s">
        <v>3878</v>
      </c>
      <c r="D137" s="5" t="s">
        <v>2671</v>
      </c>
      <c r="E137" s="9" t="s">
        <v>2672</v>
      </c>
      <c r="F137" s="9" t="s">
        <v>5027</v>
      </c>
      <c r="G137" s="9" t="s">
        <v>2673</v>
      </c>
      <c r="H137" s="9" t="s">
        <v>2678</v>
      </c>
      <c r="I137" s="9" t="s">
        <v>2678</v>
      </c>
      <c r="J137" s="9" t="s">
        <v>5093</v>
      </c>
      <c r="K137" s="9">
        <v>3337507623</v>
      </c>
      <c r="L137" s="9" t="s">
        <v>5027</v>
      </c>
      <c r="M137" s="9">
        <v>28.627521000000002</v>
      </c>
      <c r="N137" s="9">
        <v>67.352279999999993</v>
      </c>
      <c r="O137" s="9">
        <v>23</v>
      </c>
      <c r="P137" s="34">
        <v>44481</v>
      </c>
      <c r="Q137" s="6">
        <v>814349</v>
      </c>
      <c r="R137" s="34" t="s">
        <v>1468</v>
      </c>
      <c r="S137" s="28" t="s">
        <v>4906</v>
      </c>
      <c r="T137" s="28" t="s">
        <v>4907</v>
      </c>
      <c r="U137" s="9" t="s">
        <v>1970</v>
      </c>
      <c r="V137" s="6">
        <v>304.8</v>
      </c>
      <c r="W137" s="9">
        <v>20</v>
      </c>
      <c r="X137" s="28" t="s">
        <v>1286</v>
      </c>
      <c r="Y137" s="64">
        <v>782949</v>
      </c>
      <c r="Z137" s="34">
        <v>44682</v>
      </c>
      <c r="AA137" s="28">
        <v>610762</v>
      </c>
      <c r="AB137" s="13" t="s">
        <v>107</v>
      </c>
      <c r="AC137" s="10" t="s">
        <v>1471</v>
      </c>
    </row>
    <row r="138" spans="1:79" s="8" customFormat="1" ht="80.099999999999994" customHeight="1" x14ac:dyDescent="0.25">
      <c r="A138" s="28">
        <f>A137+1</f>
        <v>134</v>
      </c>
      <c r="B138" s="9">
        <v>1</v>
      </c>
      <c r="C138" s="9" t="s">
        <v>3797</v>
      </c>
      <c r="D138" s="10" t="s">
        <v>822</v>
      </c>
      <c r="E138" s="9" t="s">
        <v>6030</v>
      </c>
      <c r="F138" s="9" t="s">
        <v>6031</v>
      </c>
      <c r="G138" s="9" t="s">
        <v>6031</v>
      </c>
      <c r="H138" s="9" t="s">
        <v>2047</v>
      </c>
      <c r="I138" s="9" t="s">
        <v>2047</v>
      </c>
      <c r="J138" s="9" t="s">
        <v>6111</v>
      </c>
      <c r="K138" s="9" t="s">
        <v>6112</v>
      </c>
      <c r="L138" s="9" t="s">
        <v>6035</v>
      </c>
      <c r="M138" s="9">
        <v>29.447564</v>
      </c>
      <c r="N138" s="9">
        <v>67.612390000000005</v>
      </c>
      <c r="O138" s="9">
        <v>19</v>
      </c>
      <c r="P138" s="9" t="s">
        <v>1701</v>
      </c>
      <c r="Q138" s="9">
        <v>814349</v>
      </c>
      <c r="R138" s="9" t="s">
        <v>1701</v>
      </c>
      <c r="S138" s="35">
        <v>44140</v>
      </c>
      <c r="T138" s="35">
        <v>44166</v>
      </c>
      <c r="U138" s="9" t="s">
        <v>1794</v>
      </c>
      <c r="V138" s="9">
        <v>304.8</v>
      </c>
      <c r="W138" s="9">
        <v>45</v>
      </c>
      <c r="X138" s="9" t="s">
        <v>1275</v>
      </c>
      <c r="Y138" s="9">
        <v>811949</v>
      </c>
      <c r="Z138" s="9"/>
      <c r="AA138" s="9" t="s">
        <v>1275</v>
      </c>
      <c r="AB138" s="9">
        <v>610762</v>
      </c>
      <c r="AC138" s="10" t="s">
        <v>107</v>
      </c>
      <c r="AD138" s="108" t="s">
        <v>4857</v>
      </c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</row>
    <row r="139" spans="1:79" s="8" customFormat="1" ht="80.099999999999994" customHeight="1" x14ac:dyDescent="0.25">
      <c r="A139" s="28">
        <f>A138+1</f>
        <v>135</v>
      </c>
      <c r="B139" s="9">
        <v>2</v>
      </c>
      <c r="C139" s="9" t="s">
        <v>3797</v>
      </c>
      <c r="D139" s="10" t="s">
        <v>822</v>
      </c>
      <c r="E139" s="9" t="s">
        <v>6030</v>
      </c>
      <c r="F139" s="9" t="s">
        <v>6031</v>
      </c>
      <c r="G139" s="9" t="s">
        <v>6031</v>
      </c>
      <c r="H139" s="9" t="s">
        <v>6113</v>
      </c>
      <c r="I139" s="9" t="s">
        <v>6113</v>
      </c>
      <c r="J139" s="9" t="s">
        <v>6114</v>
      </c>
      <c r="K139" s="9" t="s">
        <v>6115</v>
      </c>
      <c r="L139" s="9" t="s">
        <v>6035</v>
      </c>
      <c r="M139" s="9">
        <v>29.475429999999999</v>
      </c>
      <c r="N139" s="9">
        <v>67.612769999999998</v>
      </c>
      <c r="O139" s="9">
        <v>18</v>
      </c>
      <c r="P139" s="9" t="s">
        <v>1701</v>
      </c>
      <c r="Q139" s="9">
        <v>814349</v>
      </c>
      <c r="R139" s="9" t="s">
        <v>1701</v>
      </c>
      <c r="S139" s="35">
        <v>44140</v>
      </c>
      <c r="T139" s="35">
        <v>44166</v>
      </c>
      <c r="U139" s="9" t="s">
        <v>1794</v>
      </c>
      <c r="V139" s="9">
        <v>304.8</v>
      </c>
      <c r="W139" s="9">
        <v>46</v>
      </c>
      <c r="X139" s="9" t="s">
        <v>1275</v>
      </c>
      <c r="Y139" s="9">
        <v>812749</v>
      </c>
      <c r="Z139" s="9"/>
      <c r="AA139" s="9" t="s">
        <v>1275</v>
      </c>
      <c r="AB139" s="9">
        <v>610762</v>
      </c>
      <c r="AC139" s="10" t="s">
        <v>107</v>
      </c>
      <c r="AD139" s="108" t="s">
        <v>4857</v>
      </c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</row>
    <row r="140" spans="1:79" s="8" customFormat="1" ht="80.099999999999994" customHeight="1" x14ac:dyDescent="0.25">
      <c r="A140" s="28">
        <f>A139+1</f>
        <v>136</v>
      </c>
      <c r="B140" s="9">
        <v>3</v>
      </c>
      <c r="C140" s="9" t="s">
        <v>3797</v>
      </c>
      <c r="D140" s="10" t="s">
        <v>822</v>
      </c>
      <c r="E140" s="9" t="s">
        <v>6030</v>
      </c>
      <c r="F140" s="9" t="s">
        <v>6116</v>
      </c>
      <c r="G140" s="9" t="s">
        <v>6031</v>
      </c>
      <c r="H140" s="9" t="s">
        <v>6117</v>
      </c>
      <c r="I140" s="9" t="s">
        <v>6117</v>
      </c>
      <c r="J140" s="9" t="s">
        <v>6033</v>
      </c>
      <c r="K140" s="9" t="s">
        <v>6118</v>
      </c>
      <c r="L140" s="9" t="s">
        <v>6116</v>
      </c>
      <c r="M140" s="9">
        <v>29.48443</v>
      </c>
      <c r="N140" s="9">
        <v>67.612880000000004</v>
      </c>
      <c r="O140" s="9">
        <v>20</v>
      </c>
      <c r="P140" s="9" t="s">
        <v>1701</v>
      </c>
      <c r="Q140" s="9">
        <v>814349</v>
      </c>
      <c r="R140" s="9" t="s">
        <v>1701</v>
      </c>
      <c r="S140" s="35">
        <v>44140</v>
      </c>
      <c r="T140" s="35">
        <v>44166</v>
      </c>
      <c r="U140" s="9" t="s">
        <v>1794</v>
      </c>
      <c r="V140" s="9">
        <v>304.8</v>
      </c>
      <c r="W140" s="9">
        <v>45</v>
      </c>
      <c r="X140" s="9" t="s">
        <v>1275</v>
      </c>
      <c r="Y140" s="9">
        <v>811949</v>
      </c>
      <c r="Z140" s="9"/>
      <c r="AA140" s="9" t="s">
        <v>1275</v>
      </c>
      <c r="AB140" s="9">
        <v>610762</v>
      </c>
      <c r="AC140" s="10" t="s">
        <v>107</v>
      </c>
      <c r="AD140" s="108" t="s">
        <v>4857</v>
      </c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</row>
    <row r="141" spans="1:79" s="8" customFormat="1" ht="80.099999999999994" customHeight="1" x14ac:dyDescent="0.25">
      <c r="A141" s="28">
        <f>A140+1</f>
        <v>137</v>
      </c>
      <c r="B141" s="9">
        <v>4</v>
      </c>
      <c r="C141" s="9" t="s">
        <v>3797</v>
      </c>
      <c r="D141" s="10" t="s">
        <v>822</v>
      </c>
      <c r="E141" s="9" t="s">
        <v>6030</v>
      </c>
      <c r="F141" s="9" t="s">
        <v>6116</v>
      </c>
      <c r="G141" s="9" t="s">
        <v>6031</v>
      </c>
      <c r="H141" s="9" t="s">
        <v>6119</v>
      </c>
      <c r="I141" s="9" t="s">
        <v>6119</v>
      </c>
      <c r="J141" s="9" t="s">
        <v>6120</v>
      </c>
      <c r="K141" s="9" t="s">
        <v>6121</v>
      </c>
      <c r="L141" s="9" t="s">
        <v>6116</v>
      </c>
      <c r="M141" s="9">
        <v>29.484729999999999</v>
      </c>
      <c r="N141" s="9">
        <v>67.621769999999998</v>
      </c>
      <c r="O141" s="9">
        <v>21</v>
      </c>
      <c r="P141" s="9" t="s">
        <v>1701</v>
      </c>
      <c r="Q141" s="9">
        <v>814349</v>
      </c>
      <c r="R141" s="9" t="s">
        <v>1701</v>
      </c>
      <c r="S141" s="35">
        <v>44140</v>
      </c>
      <c r="T141" s="35">
        <v>44166</v>
      </c>
      <c r="U141" s="9" t="s">
        <v>1794</v>
      </c>
      <c r="V141" s="9">
        <v>304.8</v>
      </c>
      <c r="W141" s="9">
        <v>48</v>
      </c>
      <c r="X141" s="9" t="s">
        <v>1275</v>
      </c>
      <c r="Y141" s="9">
        <v>805349</v>
      </c>
      <c r="Z141" s="9"/>
      <c r="AA141" s="9" t="s">
        <v>1275</v>
      </c>
      <c r="AB141" s="9">
        <v>610762</v>
      </c>
      <c r="AC141" s="10" t="s">
        <v>107</v>
      </c>
      <c r="AD141" s="108" t="s">
        <v>4857</v>
      </c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</row>
    <row r="142" spans="1:79" s="21" customFormat="1" ht="80.099999999999994" customHeight="1" x14ac:dyDescent="0.25">
      <c r="A142" s="28">
        <f>A141+1</f>
        <v>138</v>
      </c>
      <c r="B142" s="28">
        <v>1</v>
      </c>
      <c r="C142" s="28" t="s">
        <v>216</v>
      </c>
      <c r="D142" s="10" t="s">
        <v>822</v>
      </c>
      <c r="E142" s="28" t="s">
        <v>6030</v>
      </c>
      <c r="F142" s="28" t="s">
        <v>6765</v>
      </c>
      <c r="G142" s="28" t="s">
        <v>6031</v>
      </c>
      <c r="H142" s="28" t="s">
        <v>958</v>
      </c>
      <c r="I142" s="28" t="s">
        <v>958</v>
      </c>
      <c r="J142" s="28" t="s">
        <v>6766</v>
      </c>
      <c r="K142" s="28" t="s">
        <v>6767</v>
      </c>
      <c r="L142" s="28" t="s">
        <v>6765</v>
      </c>
      <c r="M142" s="28">
        <v>29.445869999999999</v>
      </c>
      <c r="N142" s="28">
        <v>67.604619999999997</v>
      </c>
      <c r="O142" s="28">
        <v>20</v>
      </c>
      <c r="P142" s="28" t="s">
        <v>6694</v>
      </c>
      <c r="Q142" s="28">
        <v>814348.9</v>
      </c>
      <c r="R142" s="28" t="s">
        <v>1464</v>
      </c>
      <c r="S142" s="28" t="s">
        <v>6694</v>
      </c>
      <c r="T142" s="28" t="s">
        <v>6695</v>
      </c>
      <c r="U142" s="28" t="s">
        <v>1794</v>
      </c>
      <c r="V142" s="28">
        <v>304.8</v>
      </c>
      <c r="W142" s="9">
        <v>45</v>
      </c>
      <c r="X142" s="9" t="s">
        <v>1286</v>
      </c>
      <c r="Y142" s="9">
        <v>811949</v>
      </c>
      <c r="Z142" s="28" t="s">
        <v>1286</v>
      </c>
      <c r="AA142" s="28">
        <v>610761</v>
      </c>
      <c r="AB142" s="10" t="s">
        <v>107</v>
      </c>
      <c r="AC142" s="10" t="s">
        <v>4857</v>
      </c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</row>
    <row r="143" spans="1:79" s="8" customFormat="1" ht="80.099999999999994" customHeight="1" x14ac:dyDescent="0.25">
      <c r="A143" s="28">
        <f t="shared" ref="A143:A150" si="30">A142+1</f>
        <v>139</v>
      </c>
      <c r="B143" s="9">
        <v>2</v>
      </c>
      <c r="C143" s="9" t="s">
        <v>216</v>
      </c>
      <c r="D143" s="10" t="s">
        <v>822</v>
      </c>
      <c r="E143" s="9" t="s">
        <v>6030</v>
      </c>
      <c r="F143" s="9" t="s">
        <v>6340</v>
      </c>
      <c r="G143" s="9" t="s">
        <v>6340</v>
      </c>
      <c r="H143" s="9" t="s">
        <v>653</v>
      </c>
      <c r="I143" s="9" t="s">
        <v>653</v>
      </c>
      <c r="J143" s="9" t="s">
        <v>6768</v>
      </c>
      <c r="K143" s="9" t="s">
        <v>6769</v>
      </c>
      <c r="L143" s="9" t="s">
        <v>6340</v>
      </c>
      <c r="M143" s="9">
        <v>29.572929999999999</v>
      </c>
      <c r="N143" s="9">
        <v>67.704329999999999</v>
      </c>
      <c r="O143" s="9">
        <v>18</v>
      </c>
      <c r="P143" s="9" t="s">
        <v>6694</v>
      </c>
      <c r="Q143" s="28">
        <v>814348.9</v>
      </c>
      <c r="R143" s="9" t="s">
        <v>1464</v>
      </c>
      <c r="S143" s="9" t="s">
        <v>6694</v>
      </c>
      <c r="T143" s="9" t="s">
        <v>6695</v>
      </c>
      <c r="U143" s="9" t="s">
        <v>1794</v>
      </c>
      <c r="V143" s="28">
        <v>304.8</v>
      </c>
      <c r="W143" s="9">
        <v>45</v>
      </c>
      <c r="X143" s="9" t="s">
        <v>1286</v>
      </c>
      <c r="Y143" s="9">
        <v>802949</v>
      </c>
      <c r="Z143" s="9" t="s">
        <v>1286</v>
      </c>
      <c r="AA143" s="9">
        <v>610761</v>
      </c>
      <c r="AB143" s="10" t="s">
        <v>107</v>
      </c>
      <c r="AC143" s="10" t="s">
        <v>4857</v>
      </c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9" s="8" customFormat="1" ht="80.099999999999994" customHeight="1" x14ac:dyDescent="0.25">
      <c r="A144" s="28">
        <f t="shared" si="30"/>
        <v>140</v>
      </c>
      <c r="B144" s="9">
        <v>3</v>
      </c>
      <c r="C144" s="9" t="s">
        <v>216</v>
      </c>
      <c r="D144" s="10" t="s">
        <v>822</v>
      </c>
      <c r="E144" s="9" t="s">
        <v>6030</v>
      </c>
      <c r="F144" s="9" t="s">
        <v>6030</v>
      </c>
      <c r="G144" s="9" t="s">
        <v>6030</v>
      </c>
      <c r="H144" s="9" t="s">
        <v>6770</v>
      </c>
      <c r="I144" s="9" t="s">
        <v>6770</v>
      </c>
      <c r="J144" s="9" t="s">
        <v>6771</v>
      </c>
      <c r="K144" s="9" t="s">
        <v>6772</v>
      </c>
      <c r="L144" s="9" t="s">
        <v>6030</v>
      </c>
      <c r="M144" s="9">
        <v>29.49286</v>
      </c>
      <c r="N144" s="9">
        <v>67.644090000000006</v>
      </c>
      <c r="O144" s="9">
        <v>15</v>
      </c>
      <c r="P144" s="9" t="s">
        <v>6694</v>
      </c>
      <c r="Q144" s="28">
        <v>814348.9</v>
      </c>
      <c r="R144" s="9" t="s">
        <v>1464</v>
      </c>
      <c r="S144" s="9" t="s">
        <v>6694</v>
      </c>
      <c r="T144" s="9" t="s">
        <v>6695</v>
      </c>
      <c r="U144" s="9" t="s">
        <v>1794</v>
      </c>
      <c r="V144" s="28">
        <v>304.8</v>
      </c>
      <c r="W144" s="9">
        <v>44</v>
      </c>
      <c r="X144" s="9" t="s">
        <v>1286</v>
      </c>
      <c r="Y144" s="9">
        <v>811149</v>
      </c>
      <c r="Z144" s="9" t="s">
        <v>1286</v>
      </c>
      <c r="AA144" s="9">
        <v>610761</v>
      </c>
      <c r="AB144" s="10" t="s">
        <v>107</v>
      </c>
      <c r="AC144" s="10" t="s">
        <v>4857</v>
      </c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s="8" customFormat="1" ht="80.099999999999994" customHeight="1" x14ac:dyDescent="0.25">
      <c r="A145" s="28">
        <f t="shared" si="30"/>
        <v>141</v>
      </c>
      <c r="B145" s="9">
        <v>4</v>
      </c>
      <c r="C145" s="9" t="s">
        <v>216</v>
      </c>
      <c r="D145" s="10" t="s">
        <v>822</v>
      </c>
      <c r="E145" s="9" t="s">
        <v>6030</v>
      </c>
      <c r="F145" s="9" t="s">
        <v>6773</v>
      </c>
      <c r="G145" s="9" t="s">
        <v>6773</v>
      </c>
      <c r="H145" s="9" t="s">
        <v>6774</v>
      </c>
      <c r="I145" s="9" t="s">
        <v>6774</v>
      </c>
      <c r="J145" s="9" t="s">
        <v>6775</v>
      </c>
      <c r="K145" s="9">
        <v>3352476512</v>
      </c>
      <c r="L145" s="9" t="s">
        <v>6773</v>
      </c>
      <c r="M145" s="9">
        <v>29.471250000000001</v>
      </c>
      <c r="N145" s="9">
        <v>67.676940000000002</v>
      </c>
      <c r="O145" s="9">
        <v>19</v>
      </c>
      <c r="P145" s="9" t="s">
        <v>6694</v>
      </c>
      <c r="Q145" s="28">
        <v>814348.9</v>
      </c>
      <c r="R145" s="9" t="s">
        <v>1464</v>
      </c>
      <c r="S145" s="9" t="s">
        <v>6694</v>
      </c>
      <c r="T145" s="9" t="s">
        <v>6695</v>
      </c>
      <c r="U145" s="9" t="s">
        <v>1794</v>
      </c>
      <c r="V145" s="28">
        <v>304.8</v>
      </c>
      <c r="W145" s="9">
        <v>45</v>
      </c>
      <c r="X145" s="9" t="s">
        <v>1286</v>
      </c>
      <c r="Y145" s="9">
        <v>802949</v>
      </c>
      <c r="Z145" s="9" t="s">
        <v>1286</v>
      </c>
      <c r="AA145" s="9">
        <v>610761</v>
      </c>
      <c r="AB145" s="10" t="s">
        <v>107</v>
      </c>
      <c r="AC145" s="10" t="s">
        <v>4857</v>
      </c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s="8" customFormat="1" ht="80.099999999999994" customHeight="1" x14ac:dyDescent="0.25">
      <c r="A146" s="28">
        <f t="shared" si="30"/>
        <v>142</v>
      </c>
      <c r="B146" s="9">
        <v>5</v>
      </c>
      <c r="C146" s="9" t="s">
        <v>216</v>
      </c>
      <c r="D146" s="10" t="s">
        <v>822</v>
      </c>
      <c r="E146" s="9" t="s">
        <v>6030</v>
      </c>
      <c r="F146" s="9" t="s">
        <v>6030</v>
      </c>
      <c r="G146" s="9" t="s">
        <v>6030</v>
      </c>
      <c r="H146" s="9" t="s">
        <v>6776</v>
      </c>
      <c r="I146" s="9" t="s">
        <v>6776</v>
      </c>
      <c r="J146" s="9" t="s">
        <v>6777</v>
      </c>
      <c r="K146" s="9" t="s">
        <v>6735</v>
      </c>
      <c r="L146" s="9" t="s">
        <v>6030</v>
      </c>
      <c r="M146" s="9">
        <v>29.45815</v>
      </c>
      <c r="N146" s="9">
        <v>67.585549999999998</v>
      </c>
      <c r="O146" s="9">
        <v>15</v>
      </c>
      <c r="P146" s="9" t="s">
        <v>6694</v>
      </c>
      <c r="Q146" s="28">
        <v>814348.9</v>
      </c>
      <c r="R146" s="9" t="s">
        <v>1464</v>
      </c>
      <c r="S146" s="9" t="s">
        <v>6694</v>
      </c>
      <c r="T146" s="9" t="s">
        <v>6695</v>
      </c>
      <c r="U146" s="9" t="s">
        <v>1794</v>
      </c>
      <c r="V146" s="28">
        <v>304.8</v>
      </c>
      <c r="W146" s="9">
        <v>45</v>
      </c>
      <c r="X146" s="9" t="s">
        <v>1286</v>
      </c>
      <c r="Y146" s="9">
        <v>811949</v>
      </c>
      <c r="Z146" s="9" t="s">
        <v>1286</v>
      </c>
      <c r="AA146" s="9">
        <v>610761</v>
      </c>
      <c r="AB146" s="10" t="s">
        <v>107</v>
      </c>
      <c r="AC146" s="10" t="s">
        <v>4857</v>
      </c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s="8" customFormat="1" ht="80.099999999999994" customHeight="1" x14ac:dyDescent="0.25">
      <c r="A147" s="28">
        <f t="shared" si="30"/>
        <v>143</v>
      </c>
      <c r="B147" s="9">
        <v>6</v>
      </c>
      <c r="C147" s="9" t="s">
        <v>216</v>
      </c>
      <c r="D147" s="10" t="s">
        <v>822</v>
      </c>
      <c r="E147" s="9" t="s">
        <v>6030</v>
      </c>
      <c r="F147" s="9" t="s">
        <v>6030</v>
      </c>
      <c r="G147" s="9" t="s">
        <v>6030</v>
      </c>
      <c r="H147" s="9" t="s">
        <v>6778</v>
      </c>
      <c r="I147" s="9" t="s">
        <v>6778</v>
      </c>
      <c r="J147" s="9" t="s">
        <v>6779</v>
      </c>
      <c r="K147" s="9" t="s">
        <v>6780</v>
      </c>
      <c r="L147" s="9" t="s">
        <v>6030</v>
      </c>
      <c r="M147" s="9">
        <v>29.47334</v>
      </c>
      <c r="N147" s="9">
        <v>67.886669999999995</v>
      </c>
      <c r="O147" s="9">
        <v>17</v>
      </c>
      <c r="P147" s="9" t="s">
        <v>6694</v>
      </c>
      <c r="Q147" s="28">
        <v>814348.9</v>
      </c>
      <c r="R147" s="9" t="s">
        <v>1464</v>
      </c>
      <c r="S147" s="9" t="s">
        <v>6694</v>
      </c>
      <c r="T147" s="9" t="s">
        <v>6695</v>
      </c>
      <c r="U147" s="9" t="s">
        <v>1794</v>
      </c>
      <c r="V147" s="28">
        <v>304.8</v>
      </c>
      <c r="W147" s="9">
        <v>43</v>
      </c>
      <c r="X147" s="9" t="s">
        <v>1286</v>
      </c>
      <c r="Y147" s="9">
        <v>810349</v>
      </c>
      <c r="Z147" s="9" t="s">
        <v>1286</v>
      </c>
      <c r="AA147" s="9">
        <v>610761</v>
      </c>
      <c r="AB147" s="10" t="s">
        <v>107</v>
      </c>
      <c r="AC147" s="10" t="s">
        <v>4857</v>
      </c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s="8" customFormat="1" ht="80.099999999999994" customHeight="1" x14ac:dyDescent="0.25">
      <c r="A148" s="28">
        <f t="shared" si="30"/>
        <v>144</v>
      </c>
      <c r="B148" s="9">
        <v>7</v>
      </c>
      <c r="C148" s="9" t="s">
        <v>216</v>
      </c>
      <c r="D148" s="10" t="s">
        <v>822</v>
      </c>
      <c r="E148" s="9" t="s">
        <v>6030</v>
      </c>
      <c r="F148" s="9" t="s">
        <v>6781</v>
      </c>
      <c r="G148" s="9" t="s">
        <v>6781</v>
      </c>
      <c r="H148" s="9" t="s">
        <v>214</v>
      </c>
      <c r="I148" s="9" t="s">
        <v>214</v>
      </c>
      <c r="J148" s="9" t="s">
        <v>6782</v>
      </c>
      <c r="K148" s="9" t="s">
        <v>6783</v>
      </c>
      <c r="L148" s="9" t="s">
        <v>6781</v>
      </c>
      <c r="M148" s="9">
        <v>29.460159999999998</v>
      </c>
      <c r="N148" s="9">
        <v>67.580550000000002</v>
      </c>
      <c r="O148" s="9">
        <v>20</v>
      </c>
      <c r="P148" s="9" t="s">
        <v>6694</v>
      </c>
      <c r="Q148" s="28">
        <v>814348.9</v>
      </c>
      <c r="R148" s="9" t="s">
        <v>1464</v>
      </c>
      <c r="S148" s="9" t="s">
        <v>6694</v>
      </c>
      <c r="T148" s="9" t="s">
        <v>6695</v>
      </c>
      <c r="U148" s="9" t="s">
        <v>1794</v>
      </c>
      <c r="V148" s="28">
        <v>304.8</v>
      </c>
      <c r="W148" s="9">
        <v>41</v>
      </c>
      <c r="X148" s="9" t="s">
        <v>1286</v>
      </c>
      <c r="Y148" s="9">
        <v>808749</v>
      </c>
      <c r="Z148" s="9" t="s">
        <v>1286</v>
      </c>
      <c r="AA148" s="9">
        <v>610761</v>
      </c>
      <c r="AB148" s="10" t="s">
        <v>107</v>
      </c>
      <c r="AC148" s="10" t="s">
        <v>4857</v>
      </c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</row>
    <row r="149" spans="1:70" s="8" customFormat="1" ht="80.099999999999994" customHeight="1" x14ac:dyDescent="0.25">
      <c r="A149" s="28">
        <f t="shared" si="30"/>
        <v>145</v>
      </c>
      <c r="B149" s="9">
        <v>8</v>
      </c>
      <c r="C149" s="9" t="s">
        <v>216</v>
      </c>
      <c r="D149" s="10" t="s">
        <v>822</v>
      </c>
      <c r="E149" s="9" t="s">
        <v>6030</v>
      </c>
      <c r="F149" s="9" t="s">
        <v>6030</v>
      </c>
      <c r="G149" s="9" t="s">
        <v>6030</v>
      </c>
      <c r="H149" s="9" t="s">
        <v>6784</v>
      </c>
      <c r="I149" s="9" t="s">
        <v>6784</v>
      </c>
      <c r="J149" s="9" t="s">
        <v>6785</v>
      </c>
      <c r="K149" s="9" t="s">
        <v>6786</v>
      </c>
      <c r="L149" s="9" t="s">
        <v>6030</v>
      </c>
      <c r="M149" s="9">
        <v>29.483049999999999</v>
      </c>
      <c r="N149" s="9">
        <v>67.589449999999999</v>
      </c>
      <c r="O149" s="9">
        <v>22</v>
      </c>
      <c r="P149" s="9" t="s">
        <v>6694</v>
      </c>
      <c r="Q149" s="28">
        <v>814348.9</v>
      </c>
      <c r="R149" s="9" t="s">
        <v>1464</v>
      </c>
      <c r="S149" s="9" t="s">
        <v>6694</v>
      </c>
      <c r="T149" s="9" t="s">
        <v>6695</v>
      </c>
      <c r="U149" s="9" t="s">
        <v>1794</v>
      </c>
      <c r="V149" s="28">
        <v>304.8</v>
      </c>
      <c r="W149" s="9">
        <v>48</v>
      </c>
      <c r="X149" s="9" t="s">
        <v>1286</v>
      </c>
      <c r="Y149" s="9">
        <v>805349</v>
      </c>
      <c r="Z149" s="9" t="s">
        <v>1286</v>
      </c>
      <c r="AA149" s="9">
        <v>610761</v>
      </c>
      <c r="AB149" s="10" t="s">
        <v>107</v>
      </c>
      <c r="AC149" s="10" t="s">
        <v>4857</v>
      </c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s="8" customFormat="1" ht="80.099999999999994" customHeight="1" x14ac:dyDescent="0.25">
      <c r="A150" s="28">
        <f t="shared" si="30"/>
        <v>146</v>
      </c>
      <c r="B150" s="9">
        <v>9</v>
      </c>
      <c r="C150" s="9" t="s">
        <v>216</v>
      </c>
      <c r="D150" s="10" t="s">
        <v>822</v>
      </c>
      <c r="E150" s="9" t="s">
        <v>6030</v>
      </c>
      <c r="F150" s="9" t="s">
        <v>6030</v>
      </c>
      <c r="G150" s="9" t="s">
        <v>6030</v>
      </c>
      <c r="H150" s="9" t="s">
        <v>4007</v>
      </c>
      <c r="I150" s="9" t="s">
        <v>4007</v>
      </c>
      <c r="J150" s="9" t="s">
        <v>6331</v>
      </c>
      <c r="K150" s="9" t="s">
        <v>6787</v>
      </c>
      <c r="L150" s="9" t="s">
        <v>6030</v>
      </c>
      <c r="M150" s="9">
        <v>29.481770000000001</v>
      </c>
      <c r="N150" s="9">
        <v>67.664379999999994</v>
      </c>
      <c r="O150" s="9">
        <v>15</v>
      </c>
      <c r="P150" s="9" t="s">
        <v>6694</v>
      </c>
      <c r="Q150" s="28">
        <v>814348.9</v>
      </c>
      <c r="R150" s="9" t="s">
        <v>1464</v>
      </c>
      <c r="S150" s="9" t="s">
        <v>6694</v>
      </c>
      <c r="T150" s="9" t="s">
        <v>6695</v>
      </c>
      <c r="U150" s="9" t="s">
        <v>1794</v>
      </c>
      <c r="V150" s="28">
        <v>304.8</v>
      </c>
      <c r="W150" s="9">
        <v>40</v>
      </c>
      <c r="X150" s="9" t="s">
        <v>1286</v>
      </c>
      <c r="Y150" s="9">
        <v>807949</v>
      </c>
      <c r="Z150" s="9" t="s">
        <v>1286</v>
      </c>
      <c r="AA150" s="9">
        <v>610761</v>
      </c>
      <c r="AB150" s="10" t="s">
        <v>107</v>
      </c>
      <c r="AC150" s="10" t="s">
        <v>4857</v>
      </c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s="27" customFormat="1" ht="80.099999999999994" customHeight="1" x14ac:dyDescent="0.25">
      <c r="A151" s="28">
        <f t="shared" ref="A151:A163" si="31">A150+1</f>
        <v>147</v>
      </c>
      <c r="B151" s="28">
        <v>1</v>
      </c>
      <c r="C151" s="28" t="s">
        <v>3797</v>
      </c>
      <c r="D151" s="10" t="s">
        <v>926</v>
      </c>
      <c r="E151" s="28" t="s">
        <v>926</v>
      </c>
      <c r="F151" s="28" t="s">
        <v>6833</v>
      </c>
      <c r="G151" s="28" t="s">
        <v>6833</v>
      </c>
      <c r="H151" s="28" t="s">
        <v>3905</v>
      </c>
      <c r="I151" s="28" t="s">
        <v>3905</v>
      </c>
      <c r="J151" s="28" t="s">
        <v>6834</v>
      </c>
      <c r="K151" s="28">
        <v>3432526974</v>
      </c>
      <c r="L151" s="28" t="s">
        <v>6833</v>
      </c>
      <c r="M151" s="28">
        <v>30.18947</v>
      </c>
      <c r="N151" s="28">
        <v>68.552189999999996</v>
      </c>
      <c r="O151" s="28">
        <v>18</v>
      </c>
      <c r="P151" s="34">
        <v>44411</v>
      </c>
      <c r="Q151" s="28">
        <v>814349</v>
      </c>
      <c r="R151" s="34">
        <v>44411</v>
      </c>
      <c r="S151" s="96">
        <v>43896</v>
      </c>
      <c r="T151" s="95" t="s">
        <v>116</v>
      </c>
      <c r="U151" s="28" t="s">
        <v>1794</v>
      </c>
      <c r="V151" s="122">
        <v>448.66</v>
      </c>
      <c r="W151" s="28">
        <v>45</v>
      </c>
      <c r="X151" s="95" t="s">
        <v>1275</v>
      </c>
      <c r="Y151" s="28">
        <v>814959</v>
      </c>
      <c r="Z151" s="97" t="s">
        <v>1701</v>
      </c>
      <c r="AA151" s="28">
        <v>610762</v>
      </c>
      <c r="AB151" s="5" t="s">
        <v>239</v>
      </c>
      <c r="AC151" s="28" t="s">
        <v>1471</v>
      </c>
    </row>
    <row r="152" spans="1:70" s="27" customFormat="1" ht="80.099999999999994" customHeight="1" x14ac:dyDescent="0.25">
      <c r="A152" s="28">
        <f t="shared" si="31"/>
        <v>148</v>
      </c>
      <c r="B152" s="28">
        <v>2</v>
      </c>
      <c r="C152" s="28" t="s">
        <v>3797</v>
      </c>
      <c r="D152" s="10" t="s">
        <v>926</v>
      </c>
      <c r="E152" s="28" t="s">
        <v>926</v>
      </c>
      <c r="F152" s="28" t="s">
        <v>6833</v>
      </c>
      <c r="G152" s="28" t="s">
        <v>6833</v>
      </c>
      <c r="H152" s="28" t="s">
        <v>6835</v>
      </c>
      <c r="I152" s="28" t="s">
        <v>6835</v>
      </c>
      <c r="J152" s="28" t="s">
        <v>6836</v>
      </c>
      <c r="K152" s="28" t="s">
        <v>6837</v>
      </c>
      <c r="L152" s="28" t="s">
        <v>6833</v>
      </c>
      <c r="M152" s="28">
        <v>30.18947</v>
      </c>
      <c r="N152" s="28">
        <v>68.552190100000004</v>
      </c>
      <c r="O152" s="28">
        <v>19</v>
      </c>
      <c r="P152" s="34">
        <v>44411</v>
      </c>
      <c r="Q152" s="28">
        <v>814349</v>
      </c>
      <c r="R152" s="34">
        <v>44411</v>
      </c>
      <c r="S152" s="96">
        <v>43896</v>
      </c>
      <c r="T152" s="95" t="s">
        <v>116</v>
      </c>
      <c r="U152" s="28" t="s">
        <v>1794</v>
      </c>
      <c r="V152" s="122">
        <v>452.2</v>
      </c>
      <c r="W152" s="28">
        <v>40</v>
      </c>
      <c r="X152" s="95" t="s">
        <v>1275</v>
      </c>
      <c r="Y152" s="28">
        <v>814959</v>
      </c>
      <c r="Z152" s="97" t="s">
        <v>1701</v>
      </c>
      <c r="AA152" s="28">
        <v>610762</v>
      </c>
      <c r="AB152" s="5" t="s">
        <v>239</v>
      </c>
      <c r="AC152" s="28" t="s">
        <v>1471</v>
      </c>
    </row>
    <row r="153" spans="1:70" s="27" customFormat="1" ht="80.099999999999994" customHeight="1" x14ac:dyDescent="0.25">
      <c r="A153" s="28">
        <f t="shared" si="31"/>
        <v>149</v>
      </c>
      <c r="B153" s="28">
        <v>3</v>
      </c>
      <c r="C153" s="28" t="s">
        <v>3797</v>
      </c>
      <c r="D153" s="10" t="s">
        <v>926</v>
      </c>
      <c r="E153" s="28" t="s">
        <v>926</v>
      </c>
      <c r="F153" s="28" t="s">
        <v>6833</v>
      </c>
      <c r="G153" s="28" t="s">
        <v>6833</v>
      </c>
      <c r="H153" s="28" t="s">
        <v>623</v>
      </c>
      <c r="I153" s="28" t="s">
        <v>623</v>
      </c>
      <c r="J153" s="28" t="s">
        <v>6838</v>
      </c>
      <c r="K153" s="28" t="s">
        <v>6839</v>
      </c>
      <c r="L153" s="28" t="s">
        <v>6833</v>
      </c>
      <c r="M153" s="28">
        <v>30.186672000000002</v>
      </c>
      <c r="N153" s="28">
        <v>68.552280100000004</v>
      </c>
      <c r="O153" s="28">
        <v>23</v>
      </c>
      <c r="P153" s="34">
        <v>44411</v>
      </c>
      <c r="Q153" s="28">
        <v>814349</v>
      </c>
      <c r="R153" s="34">
        <v>44411</v>
      </c>
      <c r="S153" s="96">
        <v>43896</v>
      </c>
      <c r="T153" s="95" t="s">
        <v>116</v>
      </c>
      <c r="U153" s="28" t="s">
        <v>1794</v>
      </c>
      <c r="V153" s="122">
        <v>445.00799999999998</v>
      </c>
      <c r="W153" s="28">
        <v>40</v>
      </c>
      <c r="X153" s="95" t="s">
        <v>1275</v>
      </c>
      <c r="Y153" s="28">
        <v>814959</v>
      </c>
      <c r="Z153" s="97" t="s">
        <v>1701</v>
      </c>
      <c r="AA153" s="28">
        <v>610762</v>
      </c>
      <c r="AB153" s="5" t="s">
        <v>239</v>
      </c>
      <c r="AC153" s="28" t="s">
        <v>1471</v>
      </c>
    </row>
    <row r="154" spans="1:70" ht="80.099999999999994" customHeight="1" x14ac:dyDescent="0.25">
      <c r="A154" s="28">
        <f t="shared" si="31"/>
        <v>150</v>
      </c>
      <c r="B154" s="9">
        <v>1</v>
      </c>
      <c r="C154" s="6" t="s">
        <v>216</v>
      </c>
      <c r="D154" s="10" t="s">
        <v>926</v>
      </c>
      <c r="E154" s="9" t="s">
        <v>1287</v>
      </c>
      <c r="F154" s="9" t="s">
        <v>1982</v>
      </c>
      <c r="G154" s="9" t="s">
        <v>1983</v>
      </c>
      <c r="H154" s="9" t="s">
        <v>2733</v>
      </c>
      <c r="I154" s="9" t="s">
        <v>2733</v>
      </c>
      <c r="J154" s="9" t="s">
        <v>2734</v>
      </c>
      <c r="K154" s="9" t="s">
        <v>1984</v>
      </c>
      <c r="L154" s="9" t="s">
        <v>1982</v>
      </c>
      <c r="M154" s="9">
        <v>30.084320000000002</v>
      </c>
      <c r="N154" s="9">
        <v>67.75394</v>
      </c>
      <c r="O154" s="9">
        <v>20</v>
      </c>
      <c r="P154" s="9" t="s">
        <v>1985</v>
      </c>
      <c r="Q154" s="9">
        <v>814349</v>
      </c>
      <c r="R154" s="6" t="s">
        <v>1468</v>
      </c>
      <c r="S154" s="9" t="s">
        <v>1690</v>
      </c>
      <c r="T154" s="35">
        <v>44593</v>
      </c>
      <c r="U154" s="6" t="s">
        <v>1794</v>
      </c>
      <c r="V154" s="6">
        <v>304.8</v>
      </c>
      <c r="W154" s="6">
        <v>45</v>
      </c>
      <c r="X154" s="6" t="s">
        <v>1286</v>
      </c>
      <c r="Y154" s="9">
        <v>814349</v>
      </c>
      <c r="Z154" s="9" t="s">
        <v>1691</v>
      </c>
      <c r="AA154" s="9">
        <v>610762</v>
      </c>
      <c r="AB154" s="5" t="s">
        <v>239</v>
      </c>
      <c r="AC154" s="9" t="s">
        <v>1471</v>
      </c>
    </row>
    <row r="155" spans="1:70" ht="80.099999999999994" customHeight="1" x14ac:dyDescent="0.25">
      <c r="A155" s="28">
        <f t="shared" si="31"/>
        <v>151</v>
      </c>
      <c r="B155" s="9">
        <f>B154+1</f>
        <v>2</v>
      </c>
      <c r="C155" s="6" t="s">
        <v>216</v>
      </c>
      <c r="D155" s="10" t="s">
        <v>926</v>
      </c>
      <c r="E155" s="9" t="s">
        <v>926</v>
      </c>
      <c r="F155" s="9" t="s">
        <v>1986</v>
      </c>
      <c r="G155" s="9" t="s">
        <v>978</v>
      </c>
      <c r="H155" s="9" t="s">
        <v>1987</v>
      </c>
      <c r="I155" s="9" t="s">
        <v>1987</v>
      </c>
      <c r="J155" s="9" t="s">
        <v>1285</v>
      </c>
      <c r="K155" s="9" t="s">
        <v>1988</v>
      </c>
      <c r="L155" s="9" t="s">
        <v>1986</v>
      </c>
      <c r="M155" s="9">
        <v>30.804120999999999</v>
      </c>
      <c r="N155" s="9">
        <v>67.709894000000006</v>
      </c>
      <c r="O155" s="9">
        <v>23</v>
      </c>
      <c r="P155" s="9" t="s">
        <v>1985</v>
      </c>
      <c r="Q155" s="9">
        <v>715924</v>
      </c>
      <c r="R155" s="6" t="s">
        <v>1468</v>
      </c>
      <c r="S155" s="9" t="s">
        <v>1690</v>
      </c>
      <c r="T155" s="35">
        <v>44593</v>
      </c>
      <c r="U155" s="6" t="s">
        <v>1794</v>
      </c>
      <c r="V155" s="6">
        <v>304.8</v>
      </c>
      <c r="W155" s="6">
        <v>45</v>
      </c>
      <c r="X155" s="6" t="s">
        <v>1286</v>
      </c>
      <c r="Y155" s="9">
        <v>718773</v>
      </c>
      <c r="Z155" s="9" t="s">
        <v>1691</v>
      </c>
      <c r="AA155" s="9">
        <v>536943</v>
      </c>
      <c r="AB155" s="5" t="s">
        <v>239</v>
      </c>
      <c r="AC155" s="9" t="s">
        <v>1471</v>
      </c>
    </row>
    <row r="156" spans="1:70" ht="80.099999999999994" customHeight="1" x14ac:dyDescent="0.25">
      <c r="A156" s="28">
        <f t="shared" si="31"/>
        <v>152</v>
      </c>
      <c r="B156" s="9">
        <f>B155+1</f>
        <v>3</v>
      </c>
      <c r="C156" s="9" t="s">
        <v>3797</v>
      </c>
      <c r="D156" s="10" t="s">
        <v>6553</v>
      </c>
      <c r="E156" s="9" t="s">
        <v>6553</v>
      </c>
      <c r="F156" s="9" t="s">
        <v>6672</v>
      </c>
      <c r="G156" s="9" t="s">
        <v>6553</v>
      </c>
      <c r="H156" s="28" t="s">
        <v>6658</v>
      </c>
      <c r="I156" s="28" t="s">
        <v>6658</v>
      </c>
      <c r="J156" s="28" t="s">
        <v>6659</v>
      </c>
      <c r="K156" s="28" t="s">
        <v>6660</v>
      </c>
      <c r="L156" s="9" t="s">
        <v>6672</v>
      </c>
      <c r="M156" s="9">
        <v>29.555976000000001</v>
      </c>
      <c r="N156" s="9">
        <v>67.912549999999996</v>
      </c>
      <c r="O156" s="28">
        <v>15</v>
      </c>
      <c r="P156" s="9" t="s">
        <v>6788</v>
      </c>
      <c r="Q156" s="28">
        <v>814349</v>
      </c>
      <c r="R156" s="28" t="s">
        <v>6682</v>
      </c>
      <c r="S156" s="9" t="s">
        <v>6683</v>
      </c>
      <c r="T156" s="9" t="s">
        <v>6684</v>
      </c>
      <c r="U156" s="9" t="s">
        <v>1794</v>
      </c>
      <c r="V156" s="9">
        <v>304.8</v>
      </c>
      <c r="W156" s="9">
        <v>24</v>
      </c>
      <c r="X156" s="9" t="s">
        <v>1275</v>
      </c>
      <c r="Y156" s="28">
        <v>795149</v>
      </c>
      <c r="Z156" s="9" t="s">
        <v>6670</v>
      </c>
      <c r="AA156" s="28">
        <v>610762</v>
      </c>
      <c r="AB156" s="5" t="s">
        <v>107</v>
      </c>
      <c r="AC156" s="162" t="s">
        <v>6789</v>
      </c>
      <c r="AD156" s="45"/>
    </row>
    <row r="157" spans="1:70" ht="80.099999999999994" customHeight="1" x14ac:dyDescent="0.25">
      <c r="A157" s="28">
        <f t="shared" si="31"/>
        <v>153</v>
      </c>
      <c r="B157" s="9">
        <f t="shared" ref="B157:B159" si="32">B156+1</f>
        <v>4</v>
      </c>
      <c r="C157" s="9" t="s">
        <v>3797</v>
      </c>
      <c r="D157" s="10" t="s">
        <v>6553</v>
      </c>
      <c r="E157" s="9" t="s">
        <v>6553</v>
      </c>
      <c r="F157" s="9" t="s">
        <v>6790</v>
      </c>
      <c r="G157" s="9" t="s">
        <v>6651</v>
      </c>
      <c r="H157" s="9" t="s">
        <v>576</v>
      </c>
      <c r="I157" s="9" t="s">
        <v>576</v>
      </c>
      <c r="J157" s="9" t="s">
        <v>6791</v>
      </c>
      <c r="K157" s="28" t="s">
        <v>6792</v>
      </c>
      <c r="L157" s="9" t="s">
        <v>6793</v>
      </c>
      <c r="M157" s="9">
        <v>29.345454</v>
      </c>
      <c r="N157" s="9">
        <v>68.530280000000005</v>
      </c>
      <c r="O157" s="9">
        <v>25</v>
      </c>
      <c r="P157" s="9" t="s">
        <v>6788</v>
      </c>
      <c r="Q157" s="28">
        <v>814349</v>
      </c>
      <c r="R157" s="28" t="s">
        <v>6682</v>
      </c>
      <c r="S157" s="9" t="s">
        <v>6683</v>
      </c>
      <c r="T157" s="9" t="s">
        <v>6684</v>
      </c>
      <c r="U157" s="9" t="s">
        <v>1794</v>
      </c>
      <c r="V157" s="9">
        <v>304.8</v>
      </c>
      <c r="W157" s="9">
        <v>24</v>
      </c>
      <c r="X157" s="9" t="s">
        <v>1275</v>
      </c>
      <c r="Y157" s="9">
        <v>786149</v>
      </c>
      <c r="Z157" s="9" t="s">
        <v>6670</v>
      </c>
      <c r="AA157" s="28">
        <v>610762</v>
      </c>
      <c r="AB157" s="5" t="s">
        <v>107</v>
      </c>
      <c r="AC157" s="162" t="s">
        <v>6794</v>
      </c>
    </row>
    <row r="158" spans="1:70" ht="80.099999999999994" customHeight="1" x14ac:dyDescent="0.25">
      <c r="A158" s="28">
        <f t="shared" si="31"/>
        <v>154</v>
      </c>
      <c r="B158" s="9">
        <f t="shared" si="32"/>
        <v>5</v>
      </c>
      <c r="C158" s="9" t="s">
        <v>3797</v>
      </c>
      <c r="D158" s="10" t="s">
        <v>6553</v>
      </c>
      <c r="E158" s="9" t="s">
        <v>6553</v>
      </c>
      <c r="F158" s="9" t="s">
        <v>6609</v>
      </c>
      <c r="G158" s="9" t="s">
        <v>6609</v>
      </c>
      <c r="H158" s="9" t="s">
        <v>6795</v>
      </c>
      <c r="I158" s="9" t="s">
        <v>6795</v>
      </c>
      <c r="J158" s="9" t="s">
        <v>6618</v>
      </c>
      <c r="K158" s="28" t="s">
        <v>6796</v>
      </c>
      <c r="L158" s="9" t="s">
        <v>6609</v>
      </c>
      <c r="M158" s="9">
        <v>29.375878</v>
      </c>
      <c r="N158" s="9">
        <v>67.568340000000006</v>
      </c>
      <c r="O158" s="9">
        <v>20</v>
      </c>
      <c r="P158" s="9" t="s">
        <v>6788</v>
      </c>
      <c r="Q158" s="28">
        <v>814349</v>
      </c>
      <c r="R158" s="28" t="s">
        <v>6682</v>
      </c>
      <c r="S158" s="9" t="s">
        <v>6683</v>
      </c>
      <c r="T158" s="9" t="s">
        <v>6684</v>
      </c>
      <c r="U158" s="9" t="s">
        <v>1794</v>
      </c>
      <c r="V158" s="9">
        <v>304.8</v>
      </c>
      <c r="W158" s="9">
        <v>24</v>
      </c>
      <c r="X158" s="9" t="s">
        <v>1275</v>
      </c>
      <c r="Y158" s="9">
        <v>786149</v>
      </c>
      <c r="Z158" s="9" t="s">
        <v>6670</v>
      </c>
      <c r="AA158" s="28">
        <v>610762</v>
      </c>
      <c r="AB158" s="5" t="s">
        <v>107</v>
      </c>
      <c r="AC158" s="162" t="s">
        <v>6794</v>
      </c>
    </row>
    <row r="159" spans="1:70" ht="80.099999999999994" customHeight="1" x14ac:dyDescent="0.25">
      <c r="A159" s="28">
        <f t="shared" si="31"/>
        <v>155</v>
      </c>
      <c r="B159" s="9">
        <f t="shared" si="32"/>
        <v>6</v>
      </c>
      <c r="C159" s="9" t="s">
        <v>3797</v>
      </c>
      <c r="D159" s="10" t="s">
        <v>6553</v>
      </c>
      <c r="E159" s="9" t="s">
        <v>6553</v>
      </c>
      <c r="F159" s="9" t="s">
        <v>6797</v>
      </c>
      <c r="G159" s="9" t="s">
        <v>6798</v>
      </c>
      <c r="H159" s="9" t="s">
        <v>6799</v>
      </c>
      <c r="I159" s="9" t="s">
        <v>6799</v>
      </c>
      <c r="J159" s="9" t="s">
        <v>6800</v>
      </c>
      <c r="K159" s="28" t="s">
        <v>6801</v>
      </c>
      <c r="L159" s="9" t="s">
        <v>6797</v>
      </c>
      <c r="M159" s="9">
        <v>29.333976</v>
      </c>
      <c r="N159" s="9">
        <v>67.495639999999995</v>
      </c>
      <c r="O159" s="9">
        <v>18</v>
      </c>
      <c r="P159" s="9" t="s">
        <v>6788</v>
      </c>
      <c r="Q159" s="28">
        <v>814349</v>
      </c>
      <c r="R159" s="28" t="s">
        <v>6682</v>
      </c>
      <c r="S159" s="9" t="s">
        <v>6683</v>
      </c>
      <c r="T159" s="9" t="s">
        <v>6684</v>
      </c>
      <c r="U159" s="9" t="s">
        <v>1794</v>
      </c>
      <c r="V159" s="9">
        <v>304.8</v>
      </c>
      <c r="W159" s="9">
        <v>24</v>
      </c>
      <c r="X159" s="9" t="s">
        <v>1275</v>
      </c>
      <c r="Y159" s="9">
        <v>795149</v>
      </c>
      <c r="Z159" s="9" t="s">
        <v>6670</v>
      </c>
      <c r="AA159" s="28">
        <v>610762</v>
      </c>
      <c r="AB159" s="5" t="s">
        <v>107</v>
      </c>
      <c r="AC159" s="162" t="s">
        <v>6794</v>
      </c>
    </row>
    <row r="160" spans="1:70" ht="80.099999999999994" customHeight="1" x14ac:dyDescent="0.25">
      <c r="A160" s="28">
        <f t="shared" si="31"/>
        <v>156</v>
      </c>
      <c r="B160" s="9">
        <v>1</v>
      </c>
      <c r="C160" s="9" t="s">
        <v>4424</v>
      </c>
      <c r="D160" s="10" t="s">
        <v>6553</v>
      </c>
      <c r="E160" s="9" t="s">
        <v>6553</v>
      </c>
      <c r="F160" s="9" t="s">
        <v>6608</v>
      </c>
      <c r="G160" s="9" t="s">
        <v>6609</v>
      </c>
      <c r="H160" s="9" t="s">
        <v>656</v>
      </c>
      <c r="I160" s="9" t="s">
        <v>656</v>
      </c>
      <c r="J160" s="9" t="s">
        <v>8687</v>
      </c>
      <c r="K160" s="176">
        <v>3337729396</v>
      </c>
      <c r="L160" s="9" t="s">
        <v>6608</v>
      </c>
      <c r="M160" s="9">
        <v>29.375520000000002</v>
      </c>
      <c r="N160" s="9">
        <v>67.584070999999994</v>
      </c>
      <c r="O160" s="9">
        <v>20</v>
      </c>
      <c r="P160" s="35">
        <v>44106</v>
      </c>
      <c r="Q160" s="9">
        <v>814349</v>
      </c>
      <c r="R160" s="35">
        <v>44049</v>
      </c>
      <c r="S160" s="9" t="s">
        <v>8682</v>
      </c>
      <c r="T160" s="35">
        <v>44109</v>
      </c>
      <c r="U160" s="35" t="s">
        <v>1794</v>
      </c>
      <c r="V160" s="175">
        <v>304.8</v>
      </c>
      <c r="W160" s="9">
        <v>24</v>
      </c>
      <c r="X160" s="9" t="s">
        <v>1590</v>
      </c>
      <c r="Y160" s="9">
        <v>790649</v>
      </c>
      <c r="Z160" s="9" t="s">
        <v>2295</v>
      </c>
      <c r="AA160" s="9">
        <v>610762</v>
      </c>
      <c r="AB160" s="13" t="s">
        <v>107</v>
      </c>
      <c r="AC160" s="28"/>
    </row>
    <row r="161" spans="1:29" ht="80.099999999999994" customHeight="1" x14ac:dyDescent="0.25">
      <c r="A161" s="28">
        <f t="shared" si="31"/>
        <v>157</v>
      </c>
      <c r="B161" s="9">
        <v>2</v>
      </c>
      <c r="C161" s="9" t="s">
        <v>4424</v>
      </c>
      <c r="D161" s="10" t="s">
        <v>6553</v>
      </c>
      <c r="E161" s="9" t="s">
        <v>6553</v>
      </c>
      <c r="F161" s="9" t="s">
        <v>8179</v>
      </c>
      <c r="G161" s="9" t="s">
        <v>6609</v>
      </c>
      <c r="H161" s="9" t="s">
        <v>8537</v>
      </c>
      <c r="I161" s="9" t="s">
        <v>8537</v>
      </c>
      <c r="J161" s="9" t="s">
        <v>8538</v>
      </c>
      <c r="K161" s="176">
        <v>3337553853</v>
      </c>
      <c r="L161" s="9" t="s">
        <v>8179</v>
      </c>
      <c r="M161" s="9">
        <v>29.590437399999999</v>
      </c>
      <c r="N161" s="9">
        <v>67.992221999999998</v>
      </c>
      <c r="O161" s="9">
        <v>18</v>
      </c>
      <c r="P161" s="35">
        <v>44106</v>
      </c>
      <c r="Q161" s="9">
        <v>814349</v>
      </c>
      <c r="R161" s="35">
        <v>44049</v>
      </c>
      <c r="S161" s="9" t="s">
        <v>8682</v>
      </c>
      <c r="T161" s="35">
        <v>44109</v>
      </c>
      <c r="U161" s="35" t="s">
        <v>1794</v>
      </c>
      <c r="V161" s="175">
        <v>304.8</v>
      </c>
      <c r="W161" s="9">
        <v>24</v>
      </c>
      <c r="X161" s="9" t="s">
        <v>1590</v>
      </c>
      <c r="Y161" s="9">
        <v>795149</v>
      </c>
      <c r="Z161" s="9" t="s">
        <v>2295</v>
      </c>
      <c r="AA161" s="9">
        <v>610762</v>
      </c>
      <c r="AB161" s="13" t="s">
        <v>107</v>
      </c>
      <c r="AC161" s="28"/>
    </row>
    <row r="162" spans="1:29" ht="80.099999999999994" customHeight="1" x14ac:dyDescent="0.25">
      <c r="A162" s="28">
        <f t="shared" si="31"/>
        <v>158</v>
      </c>
      <c r="B162" s="9">
        <v>1</v>
      </c>
      <c r="C162" s="9" t="s">
        <v>216</v>
      </c>
      <c r="D162" s="10" t="s">
        <v>6553</v>
      </c>
      <c r="E162" s="9" t="s">
        <v>6553</v>
      </c>
      <c r="F162" s="9" t="s">
        <v>6608</v>
      </c>
      <c r="G162" s="9" t="s">
        <v>6609</v>
      </c>
      <c r="H162" s="9" t="s">
        <v>6610</v>
      </c>
      <c r="I162" s="9" t="s">
        <v>6610</v>
      </c>
      <c r="J162" s="9" t="s">
        <v>6611</v>
      </c>
      <c r="K162" s="9">
        <v>3361116656</v>
      </c>
      <c r="L162" s="9" t="s">
        <v>6608</v>
      </c>
      <c r="M162" s="9">
        <v>29.355394</v>
      </c>
      <c r="N162" s="9">
        <v>67.586737999999997</v>
      </c>
      <c r="O162" s="9">
        <v>25</v>
      </c>
      <c r="P162" s="9" t="s">
        <v>6514</v>
      </c>
      <c r="Q162" s="9">
        <v>814349</v>
      </c>
      <c r="R162" s="9" t="s">
        <v>2569</v>
      </c>
      <c r="S162" s="9" t="s">
        <v>6612</v>
      </c>
      <c r="T162" s="9" t="s">
        <v>6613</v>
      </c>
      <c r="U162" s="9" t="s">
        <v>1794</v>
      </c>
      <c r="V162" s="9">
        <v>304.8</v>
      </c>
      <c r="W162" s="9">
        <v>24</v>
      </c>
      <c r="X162" s="9" t="s">
        <v>6614</v>
      </c>
      <c r="Y162" s="9">
        <v>786149</v>
      </c>
      <c r="Z162" s="9" t="s">
        <v>6615</v>
      </c>
      <c r="AA162" s="9">
        <v>610762</v>
      </c>
      <c r="AB162" s="5" t="s">
        <v>107</v>
      </c>
      <c r="AC162" s="162" t="s">
        <v>6616</v>
      </c>
    </row>
    <row r="163" spans="1:29" ht="80.099999999999994" customHeight="1" x14ac:dyDescent="0.25">
      <c r="A163" s="28">
        <f t="shared" si="31"/>
        <v>159</v>
      </c>
      <c r="B163" s="9">
        <f t="shared" ref="A163:B164" si="33">B162+1</f>
        <v>2</v>
      </c>
      <c r="C163" s="9" t="s">
        <v>216</v>
      </c>
      <c r="D163" s="10" t="s">
        <v>6553</v>
      </c>
      <c r="E163" s="9" t="s">
        <v>6553</v>
      </c>
      <c r="F163" s="9" t="s">
        <v>6608</v>
      </c>
      <c r="G163" s="9" t="s">
        <v>6609</v>
      </c>
      <c r="H163" s="195" t="s">
        <v>6617</v>
      </c>
      <c r="I163" s="195" t="s">
        <v>6617</v>
      </c>
      <c r="J163" s="9" t="s">
        <v>6618</v>
      </c>
      <c r="K163" s="9">
        <v>3360389575</v>
      </c>
      <c r="L163" s="9" t="s">
        <v>6608</v>
      </c>
      <c r="M163" s="9">
        <v>29.352812199999999</v>
      </c>
      <c r="N163" s="9">
        <v>67.573523800000004</v>
      </c>
      <c r="O163" s="9">
        <v>23</v>
      </c>
      <c r="P163" s="9" t="s">
        <v>6514</v>
      </c>
      <c r="Q163" s="9">
        <v>814349</v>
      </c>
      <c r="R163" s="9" t="s">
        <v>2569</v>
      </c>
      <c r="S163" s="9" t="s">
        <v>6612</v>
      </c>
      <c r="T163" s="9" t="s">
        <v>6613</v>
      </c>
      <c r="U163" s="9" t="s">
        <v>1794</v>
      </c>
      <c r="V163" s="9">
        <v>304.8</v>
      </c>
      <c r="W163" s="9">
        <v>24</v>
      </c>
      <c r="X163" s="9" t="s">
        <v>6614</v>
      </c>
      <c r="Y163" s="9">
        <v>786149</v>
      </c>
      <c r="Z163" s="9" t="s">
        <v>6615</v>
      </c>
      <c r="AA163" s="9">
        <v>610762</v>
      </c>
      <c r="AB163" s="5" t="s">
        <v>107</v>
      </c>
      <c r="AC163" s="162" t="s">
        <v>6616</v>
      </c>
    </row>
    <row r="164" spans="1:29" ht="80.099999999999994" customHeight="1" x14ac:dyDescent="0.25">
      <c r="A164" s="9">
        <f t="shared" si="33"/>
        <v>160</v>
      </c>
      <c r="B164" s="9">
        <f t="shared" si="33"/>
        <v>3</v>
      </c>
      <c r="C164" s="9" t="s">
        <v>216</v>
      </c>
      <c r="D164" s="10" t="s">
        <v>6553</v>
      </c>
      <c r="E164" s="9" t="s">
        <v>6553</v>
      </c>
      <c r="F164" s="9" t="s">
        <v>6619</v>
      </c>
      <c r="G164" s="9" t="s">
        <v>6553</v>
      </c>
      <c r="H164" s="195" t="s">
        <v>6620</v>
      </c>
      <c r="I164" s="195" t="s">
        <v>6620</v>
      </c>
      <c r="J164" s="9" t="s">
        <v>6621</v>
      </c>
      <c r="K164" s="9">
        <v>33327721999</v>
      </c>
      <c r="L164" s="9" t="s">
        <v>6619</v>
      </c>
      <c r="M164" s="9">
        <v>29.564938000000001</v>
      </c>
      <c r="N164" s="9">
        <v>67.909585000000007</v>
      </c>
      <c r="O164" s="9">
        <v>20</v>
      </c>
      <c r="P164" s="9" t="s">
        <v>6514</v>
      </c>
      <c r="Q164" s="9">
        <v>814349</v>
      </c>
      <c r="R164" s="9" t="s">
        <v>2569</v>
      </c>
      <c r="S164" s="9" t="s">
        <v>6612</v>
      </c>
      <c r="T164" s="9" t="s">
        <v>6613</v>
      </c>
      <c r="U164" s="9" t="s">
        <v>1794</v>
      </c>
      <c r="V164" s="9">
        <v>304.8</v>
      </c>
      <c r="W164" s="9">
        <v>24</v>
      </c>
      <c r="X164" s="9" t="s">
        <v>6614</v>
      </c>
      <c r="Y164" s="9">
        <v>795149</v>
      </c>
      <c r="Z164" s="9" t="s">
        <v>6615</v>
      </c>
      <c r="AA164" s="9">
        <v>610762</v>
      </c>
      <c r="AB164" s="5" t="s">
        <v>107</v>
      </c>
      <c r="AC164" s="162" t="s">
        <v>6622</v>
      </c>
    </row>
    <row r="165" spans="1:29" s="18" customFormat="1" ht="80.099999999999994" customHeight="1" x14ac:dyDescent="0.2">
      <c r="A165" s="158">
        <f>A164+1</f>
        <v>161</v>
      </c>
      <c r="B165" s="9">
        <v>1</v>
      </c>
      <c r="C165" s="6" t="s">
        <v>4424</v>
      </c>
      <c r="D165" s="10" t="s">
        <v>4425</v>
      </c>
      <c r="E165" s="9" t="s">
        <v>4425</v>
      </c>
      <c r="F165" s="9" t="s">
        <v>4479</v>
      </c>
      <c r="G165" s="9" t="s">
        <v>726</v>
      </c>
      <c r="H165" s="9" t="s">
        <v>4480</v>
      </c>
      <c r="I165" s="9" t="s">
        <v>4480</v>
      </c>
      <c r="J165" s="9" t="s">
        <v>608</v>
      </c>
      <c r="K165" s="9" t="s">
        <v>4481</v>
      </c>
      <c r="L165" s="9" t="s">
        <v>4479</v>
      </c>
      <c r="M165" s="9">
        <v>30.277840000000001</v>
      </c>
      <c r="N165" s="9">
        <v>69.367490000000004</v>
      </c>
      <c r="O165" s="9">
        <v>30</v>
      </c>
      <c r="P165" s="9" t="s">
        <v>933</v>
      </c>
      <c r="Q165" s="6">
        <v>814349</v>
      </c>
      <c r="R165" s="35">
        <v>43896</v>
      </c>
      <c r="S165" s="35">
        <v>44048</v>
      </c>
      <c r="T165" s="35" t="s">
        <v>2300</v>
      </c>
      <c r="U165" s="6" t="s">
        <v>1794</v>
      </c>
      <c r="V165" s="9">
        <v>0</v>
      </c>
      <c r="W165" s="6">
        <v>0</v>
      </c>
      <c r="X165" s="35" t="s">
        <v>2300</v>
      </c>
      <c r="Y165" s="9">
        <v>0</v>
      </c>
      <c r="Z165" s="9" t="s">
        <v>933</v>
      </c>
      <c r="AA165" s="6">
        <v>610762</v>
      </c>
      <c r="AB165" s="52" t="s">
        <v>4431</v>
      </c>
      <c r="AC165" s="52" t="s">
        <v>4482</v>
      </c>
    </row>
    <row r="166" spans="1:29" s="18" customFormat="1" ht="80.099999999999994" customHeight="1" x14ac:dyDescent="0.2">
      <c r="A166" s="28">
        <f t="shared" ref="A166:B172" si="34">A165+1</f>
        <v>162</v>
      </c>
      <c r="B166" s="9">
        <v>1</v>
      </c>
      <c r="C166" s="9" t="s">
        <v>3797</v>
      </c>
      <c r="D166" s="10" t="s">
        <v>4425</v>
      </c>
      <c r="E166" s="9" t="s">
        <v>4483</v>
      </c>
      <c r="F166" s="9" t="s">
        <v>4484</v>
      </c>
      <c r="G166" s="9" t="s">
        <v>726</v>
      </c>
      <c r="H166" s="9" t="s">
        <v>4485</v>
      </c>
      <c r="I166" s="9" t="s">
        <v>4485</v>
      </c>
      <c r="J166" s="9" t="s">
        <v>4486</v>
      </c>
      <c r="K166" s="9" t="s">
        <v>4481</v>
      </c>
      <c r="L166" s="9" t="s">
        <v>4484</v>
      </c>
      <c r="M166" s="9">
        <v>30.181363999999999</v>
      </c>
      <c r="N166" s="9">
        <v>68.142411999999993</v>
      </c>
      <c r="O166" s="9">
        <v>20</v>
      </c>
      <c r="P166" s="9" t="s">
        <v>3181</v>
      </c>
      <c r="Q166" s="6">
        <v>814349</v>
      </c>
      <c r="R166" s="35">
        <v>44533</v>
      </c>
      <c r="S166" s="9" t="s">
        <v>4447</v>
      </c>
      <c r="T166" s="9" t="s">
        <v>1701</v>
      </c>
      <c r="U166" s="6" t="s">
        <v>1794</v>
      </c>
      <c r="V166" s="9">
        <v>304.8</v>
      </c>
      <c r="W166" s="9">
        <v>45</v>
      </c>
      <c r="X166" s="9" t="s">
        <v>1275</v>
      </c>
      <c r="Y166" s="9">
        <v>811949</v>
      </c>
      <c r="Z166" s="9" t="s">
        <v>1275</v>
      </c>
      <c r="AA166" s="6">
        <v>610762</v>
      </c>
      <c r="AB166" s="5" t="s">
        <v>107</v>
      </c>
      <c r="AC166" s="5" t="s">
        <v>1471</v>
      </c>
    </row>
    <row r="167" spans="1:29" s="18" customFormat="1" ht="80.099999999999994" customHeight="1" x14ac:dyDescent="0.2">
      <c r="A167" s="28">
        <f t="shared" si="34"/>
        <v>163</v>
      </c>
      <c r="B167" s="9">
        <f>B166+1</f>
        <v>2</v>
      </c>
      <c r="C167" s="9" t="s">
        <v>3797</v>
      </c>
      <c r="D167" s="10" t="s">
        <v>4425</v>
      </c>
      <c r="E167" s="9" t="s">
        <v>4425</v>
      </c>
      <c r="F167" s="9" t="s">
        <v>4484</v>
      </c>
      <c r="G167" s="9" t="s">
        <v>726</v>
      </c>
      <c r="H167" s="9" t="s">
        <v>714</v>
      </c>
      <c r="I167" s="9" t="s">
        <v>714</v>
      </c>
      <c r="J167" s="9" t="s">
        <v>4487</v>
      </c>
      <c r="K167" s="9" t="s">
        <v>4481</v>
      </c>
      <c r="L167" s="9" t="s">
        <v>4484</v>
      </c>
      <c r="M167" s="9">
        <v>30.181035000000001</v>
      </c>
      <c r="N167" s="9">
        <v>68.142591999999993</v>
      </c>
      <c r="O167" s="9">
        <v>23</v>
      </c>
      <c r="P167" s="9" t="s">
        <v>3181</v>
      </c>
      <c r="Q167" s="6">
        <v>814349</v>
      </c>
      <c r="R167" s="35">
        <v>44533</v>
      </c>
      <c r="S167" s="9" t="s">
        <v>4447</v>
      </c>
      <c r="T167" s="9" t="s">
        <v>1701</v>
      </c>
      <c r="U167" s="6" t="s">
        <v>1794</v>
      </c>
      <c r="V167" s="9">
        <v>304.8</v>
      </c>
      <c r="W167" s="9">
        <v>45</v>
      </c>
      <c r="X167" s="9" t="s">
        <v>1275</v>
      </c>
      <c r="Y167" s="9">
        <v>811949</v>
      </c>
      <c r="Z167" s="9" t="s">
        <v>1275</v>
      </c>
      <c r="AA167" s="6">
        <v>610762</v>
      </c>
      <c r="AB167" s="5" t="s">
        <v>107</v>
      </c>
      <c r="AC167" s="5" t="s">
        <v>1471</v>
      </c>
    </row>
    <row r="168" spans="1:29" s="18" customFormat="1" ht="80.099999999999994" customHeight="1" x14ac:dyDescent="0.2">
      <c r="A168" s="28">
        <f t="shared" si="34"/>
        <v>164</v>
      </c>
      <c r="B168" s="9">
        <f>B167+1</f>
        <v>3</v>
      </c>
      <c r="C168" s="9" t="s">
        <v>3797</v>
      </c>
      <c r="D168" s="10" t="s">
        <v>4425</v>
      </c>
      <c r="E168" s="9" t="s">
        <v>4483</v>
      </c>
      <c r="F168" s="9" t="s">
        <v>4488</v>
      </c>
      <c r="G168" s="9" t="s">
        <v>726</v>
      </c>
      <c r="H168" s="9" t="s">
        <v>4045</v>
      </c>
      <c r="I168" s="9" t="s">
        <v>4045</v>
      </c>
      <c r="J168" s="9" t="s">
        <v>4489</v>
      </c>
      <c r="K168" s="9" t="s">
        <v>4481</v>
      </c>
      <c r="L168" s="9" t="s">
        <v>4488</v>
      </c>
      <c r="M168" s="9">
        <v>30.465101000000001</v>
      </c>
      <c r="N168" s="9">
        <v>67.610427999999999</v>
      </c>
      <c r="O168" s="9">
        <v>16</v>
      </c>
      <c r="P168" s="9" t="s">
        <v>3181</v>
      </c>
      <c r="Q168" s="6">
        <v>814349</v>
      </c>
      <c r="R168" s="35">
        <v>44533</v>
      </c>
      <c r="S168" s="9" t="s">
        <v>4447</v>
      </c>
      <c r="T168" s="9" t="s">
        <v>1701</v>
      </c>
      <c r="U168" s="6" t="s">
        <v>1794</v>
      </c>
      <c r="V168" s="9">
        <v>304.8</v>
      </c>
      <c r="W168" s="9">
        <v>43</v>
      </c>
      <c r="X168" s="9" t="s">
        <v>1275</v>
      </c>
      <c r="Y168" s="9">
        <v>810349</v>
      </c>
      <c r="Z168" s="9" t="s">
        <v>1275</v>
      </c>
      <c r="AA168" s="6">
        <v>610762</v>
      </c>
      <c r="AB168" s="5" t="s">
        <v>107</v>
      </c>
      <c r="AC168" s="5" t="s">
        <v>1471</v>
      </c>
    </row>
    <row r="169" spans="1:29" s="18" customFormat="1" ht="80.099999999999994" customHeight="1" x14ac:dyDescent="0.2">
      <c r="A169" s="28">
        <f t="shared" si="34"/>
        <v>165</v>
      </c>
      <c r="B169" s="9">
        <f t="shared" si="34"/>
        <v>4</v>
      </c>
      <c r="C169" s="9" t="s">
        <v>3797</v>
      </c>
      <c r="D169" s="10" t="s">
        <v>4425</v>
      </c>
      <c r="E169" s="9" t="s">
        <v>4425</v>
      </c>
      <c r="F169" s="9" t="s">
        <v>4490</v>
      </c>
      <c r="G169" s="9" t="s">
        <v>726</v>
      </c>
      <c r="H169" s="9" t="s">
        <v>4491</v>
      </c>
      <c r="I169" s="9" t="s">
        <v>4491</v>
      </c>
      <c r="J169" s="9" t="s">
        <v>4492</v>
      </c>
      <c r="K169" s="9" t="s">
        <v>4481</v>
      </c>
      <c r="L169" s="9" t="s">
        <v>4490</v>
      </c>
      <c r="M169" s="9">
        <v>30.489774000000001</v>
      </c>
      <c r="N169" s="9">
        <v>67.366221999999993</v>
      </c>
      <c r="O169" s="9">
        <v>26</v>
      </c>
      <c r="P169" s="9" t="s">
        <v>3181</v>
      </c>
      <c r="Q169" s="6">
        <v>244305</v>
      </c>
      <c r="R169" s="35">
        <v>44533</v>
      </c>
      <c r="S169" s="9" t="s">
        <v>4447</v>
      </c>
      <c r="T169" s="9" t="s">
        <v>1701</v>
      </c>
      <c r="U169" s="6" t="s">
        <v>1794</v>
      </c>
      <c r="V169" s="9">
        <v>91.44</v>
      </c>
      <c r="W169" s="9">
        <v>10</v>
      </c>
      <c r="X169" s="9" t="s">
        <v>1275</v>
      </c>
      <c r="Y169" s="9">
        <v>244306</v>
      </c>
      <c r="Z169" s="9" t="s">
        <v>1275</v>
      </c>
      <c r="AA169" s="9">
        <v>183229</v>
      </c>
      <c r="AB169" s="5" t="s">
        <v>107</v>
      </c>
      <c r="AC169" s="5" t="s">
        <v>1471</v>
      </c>
    </row>
    <row r="170" spans="1:29" s="18" customFormat="1" ht="80.099999999999994" customHeight="1" x14ac:dyDescent="0.2">
      <c r="A170" s="28">
        <f t="shared" si="34"/>
        <v>166</v>
      </c>
      <c r="B170" s="9">
        <f>B169+1</f>
        <v>5</v>
      </c>
      <c r="C170" s="9" t="s">
        <v>3797</v>
      </c>
      <c r="D170" s="10" t="s">
        <v>4425</v>
      </c>
      <c r="E170" s="9" t="s">
        <v>4425</v>
      </c>
      <c r="F170" s="9" t="s">
        <v>4490</v>
      </c>
      <c r="G170" s="9" t="s">
        <v>726</v>
      </c>
      <c r="H170" s="9" t="s">
        <v>4493</v>
      </c>
      <c r="I170" s="9" t="s">
        <v>4493</v>
      </c>
      <c r="J170" s="9" t="s">
        <v>4494</v>
      </c>
      <c r="K170" s="9" t="s">
        <v>4481</v>
      </c>
      <c r="L170" s="9" t="s">
        <v>4490</v>
      </c>
      <c r="M170" s="9">
        <v>30.489818</v>
      </c>
      <c r="N170" s="9">
        <v>67.366134000000002</v>
      </c>
      <c r="O170" s="9">
        <v>21</v>
      </c>
      <c r="P170" s="9" t="s">
        <v>3181</v>
      </c>
      <c r="Q170" s="6">
        <v>244305</v>
      </c>
      <c r="R170" s="35">
        <v>44533</v>
      </c>
      <c r="S170" s="9" t="s">
        <v>4447</v>
      </c>
      <c r="T170" s="9" t="s">
        <v>1701</v>
      </c>
      <c r="U170" s="6" t="s">
        <v>1794</v>
      </c>
      <c r="V170" s="9">
        <v>91.44</v>
      </c>
      <c r="W170" s="9">
        <v>10</v>
      </c>
      <c r="X170" s="9" t="s">
        <v>1275</v>
      </c>
      <c r="Y170" s="9">
        <v>244306</v>
      </c>
      <c r="Z170" s="9" t="s">
        <v>1275</v>
      </c>
      <c r="AA170" s="9">
        <v>183229</v>
      </c>
      <c r="AB170" s="5" t="s">
        <v>107</v>
      </c>
      <c r="AC170" s="5" t="s">
        <v>1471</v>
      </c>
    </row>
    <row r="171" spans="1:29" s="18" customFormat="1" ht="80.099999999999994" customHeight="1" x14ac:dyDescent="0.2">
      <c r="A171" s="28">
        <f t="shared" si="34"/>
        <v>167</v>
      </c>
      <c r="B171" s="9">
        <f t="shared" si="34"/>
        <v>6</v>
      </c>
      <c r="C171" s="9" t="s">
        <v>3797</v>
      </c>
      <c r="D171" s="10" t="s">
        <v>4425</v>
      </c>
      <c r="E171" s="9" t="s">
        <v>4483</v>
      </c>
      <c r="F171" s="9" t="s">
        <v>4490</v>
      </c>
      <c r="G171" s="9" t="s">
        <v>726</v>
      </c>
      <c r="H171" s="9" t="s">
        <v>1333</v>
      </c>
      <c r="I171" s="9" t="s">
        <v>1333</v>
      </c>
      <c r="J171" s="9" t="s">
        <v>4495</v>
      </c>
      <c r="K171" s="9" t="s">
        <v>4481</v>
      </c>
      <c r="L171" s="9" t="s">
        <v>4490</v>
      </c>
      <c r="M171" s="9">
        <v>30.489909999999998</v>
      </c>
      <c r="N171" s="9">
        <v>67.366230000000002</v>
      </c>
      <c r="O171" s="9">
        <v>23</v>
      </c>
      <c r="P171" s="9" t="s">
        <v>3181</v>
      </c>
      <c r="Q171" s="6">
        <v>244305</v>
      </c>
      <c r="R171" s="35">
        <v>44533</v>
      </c>
      <c r="S171" s="9" t="s">
        <v>4447</v>
      </c>
      <c r="T171" s="9" t="s">
        <v>1701</v>
      </c>
      <c r="U171" s="6" t="s">
        <v>1794</v>
      </c>
      <c r="V171" s="9">
        <v>91.44</v>
      </c>
      <c r="W171" s="9">
        <v>10</v>
      </c>
      <c r="X171" s="9" t="s">
        <v>1275</v>
      </c>
      <c r="Y171" s="9">
        <v>244306</v>
      </c>
      <c r="Z171" s="9" t="s">
        <v>1275</v>
      </c>
      <c r="AA171" s="9">
        <v>183229</v>
      </c>
      <c r="AB171" s="5" t="s">
        <v>107</v>
      </c>
      <c r="AC171" s="5" t="s">
        <v>1471</v>
      </c>
    </row>
    <row r="172" spans="1:29" s="18" customFormat="1" ht="80.099999999999994" customHeight="1" x14ac:dyDescent="0.2">
      <c r="A172" s="28">
        <f t="shared" si="34"/>
        <v>168</v>
      </c>
      <c r="B172" s="9">
        <f t="shared" si="34"/>
        <v>7</v>
      </c>
      <c r="C172" s="9" t="s">
        <v>3797</v>
      </c>
      <c r="D172" s="10" t="s">
        <v>4425</v>
      </c>
      <c r="E172" s="9" t="s">
        <v>4425</v>
      </c>
      <c r="F172" s="9" t="s">
        <v>4490</v>
      </c>
      <c r="G172" s="9" t="s">
        <v>726</v>
      </c>
      <c r="H172" s="9" t="s">
        <v>4496</v>
      </c>
      <c r="I172" s="9" t="s">
        <v>4496</v>
      </c>
      <c r="J172" s="9" t="s">
        <v>4497</v>
      </c>
      <c r="K172" s="9" t="s">
        <v>4481</v>
      </c>
      <c r="L172" s="9" t="s">
        <v>4490</v>
      </c>
      <c r="M172" s="9">
        <v>30.489863</v>
      </c>
      <c r="N172" s="9">
        <v>67.366338999999996</v>
      </c>
      <c r="O172" s="9">
        <v>25</v>
      </c>
      <c r="P172" s="9" t="s">
        <v>3181</v>
      </c>
      <c r="Q172" s="6">
        <v>81435</v>
      </c>
      <c r="R172" s="35">
        <v>44533</v>
      </c>
      <c r="S172" s="9" t="s">
        <v>4447</v>
      </c>
      <c r="T172" s="9" t="s">
        <v>1701</v>
      </c>
      <c r="U172" s="6" t="s">
        <v>1794</v>
      </c>
      <c r="V172" s="9">
        <v>30.48</v>
      </c>
      <c r="W172" s="9">
        <v>2</v>
      </c>
      <c r="X172" s="9" t="s">
        <v>1275</v>
      </c>
      <c r="Y172" s="9">
        <v>81435.600000000006</v>
      </c>
      <c r="Z172" s="9" t="s">
        <v>1275</v>
      </c>
      <c r="AA172" s="9">
        <v>61076</v>
      </c>
      <c r="AB172" s="5" t="s">
        <v>107</v>
      </c>
      <c r="AC172" s="5" t="s">
        <v>1471</v>
      </c>
    </row>
    <row r="173" spans="1:29" s="27" customFormat="1" ht="80.099999999999994" customHeight="1" x14ac:dyDescent="0.25">
      <c r="A173" s="28">
        <f>A172+1</f>
        <v>169</v>
      </c>
      <c r="B173" s="9">
        <v>1</v>
      </c>
      <c r="C173" s="9" t="s">
        <v>3878</v>
      </c>
      <c r="D173" s="10" t="s">
        <v>4425</v>
      </c>
      <c r="E173" s="9" t="s">
        <v>4425</v>
      </c>
      <c r="F173" s="9" t="s">
        <v>5094</v>
      </c>
      <c r="G173" s="9" t="s">
        <v>726</v>
      </c>
      <c r="H173" s="9" t="s">
        <v>5095</v>
      </c>
      <c r="I173" s="9" t="s">
        <v>5095</v>
      </c>
      <c r="J173" s="9" t="s">
        <v>5096</v>
      </c>
      <c r="K173" s="9"/>
      <c r="L173" s="9" t="s">
        <v>5094</v>
      </c>
      <c r="M173" s="9">
        <v>30.2424</v>
      </c>
      <c r="N173" s="9">
        <v>67.152850000000001</v>
      </c>
      <c r="O173" s="9">
        <v>30</v>
      </c>
      <c r="P173" s="9" t="s">
        <v>1470</v>
      </c>
      <c r="Q173" s="9">
        <v>808333</v>
      </c>
      <c r="R173" s="9" t="s">
        <v>1470</v>
      </c>
      <c r="S173" s="9" t="s">
        <v>4923</v>
      </c>
      <c r="T173" s="9" t="s">
        <v>4924</v>
      </c>
      <c r="U173" s="9" t="s">
        <v>1794</v>
      </c>
      <c r="V173" s="9">
        <v>445</v>
      </c>
      <c r="W173" s="9">
        <v>45</v>
      </c>
      <c r="X173" s="9" t="s">
        <v>1286</v>
      </c>
      <c r="Y173" s="64">
        <v>799333</v>
      </c>
      <c r="Z173" s="9" t="s">
        <v>1286</v>
      </c>
      <c r="AA173" s="9">
        <v>606249</v>
      </c>
      <c r="AB173" s="10" t="s">
        <v>107</v>
      </c>
      <c r="AC173" s="10" t="s">
        <v>1471</v>
      </c>
    </row>
    <row r="174" spans="1:29" s="27" customFormat="1" ht="80.099999999999994" customHeight="1" x14ac:dyDescent="0.25">
      <c r="A174" s="158">
        <f t="shared" ref="A174" si="35">A173+1</f>
        <v>170</v>
      </c>
      <c r="B174" s="9">
        <v>2</v>
      </c>
      <c r="C174" s="9" t="s">
        <v>3878</v>
      </c>
      <c r="D174" s="10" t="s">
        <v>4425</v>
      </c>
      <c r="E174" s="9" t="s">
        <v>4483</v>
      </c>
      <c r="F174" s="9" t="s">
        <v>5097</v>
      </c>
      <c r="G174" s="9" t="s">
        <v>726</v>
      </c>
      <c r="H174" s="9" t="s">
        <v>2542</v>
      </c>
      <c r="I174" s="9" t="s">
        <v>2542</v>
      </c>
      <c r="J174" s="9" t="s">
        <v>5098</v>
      </c>
      <c r="K174" s="9"/>
      <c r="L174" s="9" t="s">
        <v>5097</v>
      </c>
      <c r="M174" s="9">
        <v>30.209009999999999</v>
      </c>
      <c r="N174" s="9">
        <v>67.456980000000001</v>
      </c>
      <c r="O174" s="9">
        <v>20</v>
      </c>
      <c r="P174" s="9" t="s">
        <v>1470</v>
      </c>
      <c r="Q174" s="9">
        <v>808333</v>
      </c>
      <c r="R174" s="9" t="s">
        <v>1470</v>
      </c>
      <c r="S174" s="9" t="s">
        <v>4923</v>
      </c>
      <c r="T174" s="9" t="s">
        <v>4924</v>
      </c>
      <c r="U174" s="9" t="s">
        <v>1794</v>
      </c>
      <c r="V174" s="9">
        <v>0</v>
      </c>
      <c r="W174" s="9">
        <v>0</v>
      </c>
      <c r="X174" s="9">
        <v>0</v>
      </c>
      <c r="Y174" s="64">
        <v>0</v>
      </c>
      <c r="Z174" s="9" t="s">
        <v>1286</v>
      </c>
      <c r="AA174" s="9">
        <v>606249</v>
      </c>
      <c r="AB174" s="158" t="s">
        <v>5099</v>
      </c>
      <c r="AC174" s="158" t="s">
        <v>5100</v>
      </c>
    </row>
    <row r="175" spans="1:29" ht="80.099999999999994" customHeight="1" x14ac:dyDescent="0.25">
      <c r="A175" s="28">
        <f>A174+1</f>
        <v>171</v>
      </c>
      <c r="B175" s="9">
        <v>1</v>
      </c>
      <c r="C175" s="9" t="s">
        <v>109</v>
      </c>
      <c r="D175" s="10" t="s">
        <v>4503</v>
      </c>
      <c r="E175" s="9" t="s">
        <v>4534</v>
      </c>
      <c r="F175" s="9" t="s">
        <v>4554</v>
      </c>
      <c r="G175" s="9" t="s">
        <v>4535</v>
      </c>
      <c r="H175" s="9" t="s">
        <v>4555</v>
      </c>
      <c r="I175" s="9" t="s">
        <v>4555</v>
      </c>
      <c r="J175" s="9" t="s">
        <v>4556</v>
      </c>
      <c r="K175" s="64">
        <v>3337770776</v>
      </c>
      <c r="L175" s="9" t="s">
        <v>4554</v>
      </c>
      <c r="M175" s="28">
        <v>29.027290000000001</v>
      </c>
      <c r="N175" s="9">
        <v>66.354159999999993</v>
      </c>
      <c r="O175" s="9">
        <v>18</v>
      </c>
      <c r="P175" s="35">
        <v>43867</v>
      </c>
      <c r="Q175" s="9">
        <v>936664</v>
      </c>
      <c r="R175" s="28" t="s">
        <v>4509</v>
      </c>
      <c r="S175" s="9" t="s">
        <v>4510</v>
      </c>
      <c r="T175" s="35">
        <v>43867</v>
      </c>
      <c r="U175" s="9" t="s">
        <v>1794</v>
      </c>
      <c r="V175" s="9">
        <v>350.5</v>
      </c>
      <c r="W175" s="9">
        <v>45</v>
      </c>
      <c r="X175" s="9" t="s">
        <v>933</v>
      </c>
      <c r="Y175" s="28">
        <v>927664</v>
      </c>
      <c r="Z175" s="9" t="s">
        <v>2576</v>
      </c>
      <c r="AA175" s="28">
        <v>702498</v>
      </c>
      <c r="AB175" s="5" t="s">
        <v>107</v>
      </c>
      <c r="AC175" s="10" t="s">
        <v>1471</v>
      </c>
    </row>
    <row r="176" spans="1:29" ht="80.099999999999994" customHeight="1" x14ac:dyDescent="0.25">
      <c r="A176" s="28">
        <f>A175+1</f>
        <v>172</v>
      </c>
      <c r="B176" s="9">
        <v>1</v>
      </c>
      <c r="C176" s="9" t="s">
        <v>103</v>
      </c>
      <c r="D176" s="10" t="s">
        <v>4503</v>
      </c>
      <c r="E176" s="9" t="s">
        <v>4534</v>
      </c>
      <c r="F176" s="9" t="s">
        <v>4557</v>
      </c>
      <c r="G176" s="9" t="s">
        <v>4535</v>
      </c>
      <c r="H176" s="9" t="s">
        <v>4558</v>
      </c>
      <c r="I176" s="9" t="s">
        <v>4558</v>
      </c>
      <c r="J176" s="9" t="s">
        <v>4559</v>
      </c>
      <c r="K176" s="9" t="s">
        <v>4560</v>
      </c>
      <c r="L176" s="9" t="s">
        <v>4534</v>
      </c>
      <c r="M176" s="9">
        <v>29.581900000000001</v>
      </c>
      <c r="N176" s="9">
        <v>66.6708</v>
      </c>
      <c r="O176" s="9">
        <v>8</v>
      </c>
      <c r="P176" s="28" t="s">
        <v>1701</v>
      </c>
      <c r="Q176" s="89">
        <v>814349</v>
      </c>
      <c r="R176" s="28" t="s">
        <v>1701</v>
      </c>
      <c r="S176" s="9" t="s">
        <v>4523</v>
      </c>
      <c r="T176" s="9" t="s">
        <v>4524</v>
      </c>
      <c r="U176" s="9" t="s">
        <v>1794</v>
      </c>
      <c r="V176" s="9">
        <v>304.8</v>
      </c>
      <c r="W176" s="9">
        <v>45</v>
      </c>
      <c r="X176" s="9" t="s">
        <v>1286</v>
      </c>
      <c r="Y176" s="9">
        <v>84949</v>
      </c>
      <c r="Z176" s="35">
        <v>44414</v>
      </c>
      <c r="AA176" s="9">
        <v>610762</v>
      </c>
      <c r="AB176" s="10" t="s">
        <v>117</v>
      </c>
      <c r="AC176" s="10" t="s">
        <v>4525</v>
      </c>
    </row>
    <row r="177" spans="1:30" ht="80.099999999999994" customHeight="1" x14ac:dyDescent="0.25">
      <c r="A177" s="28">
        <f>A176+1</f>
        <v>173</v>
      </c>
      <c r="B177" s="9">
        <v>2</v>
      </c>
      <c r="C177" s="9" t="s">
        <v>103</v>
      </c>
      <c r="D177" s="10" t="s">
        <v>4503</v>
      </c>
      <c r="E177" s="9" t="s">
        <v>4503</v>
      </c>
      <c r="F177" s="9" t="s">
        <v>4561</v>
      </c>
      <c r="G177" s="9" t="s">
        <v>4535</v>
      </c>
      <c r="H177" s="9" t="s">
        <v>3611</v>
      </c>
      <c r="I177" s="9" t="s">
        <v>3611</v>
      </c>
      <c r="J177" s="9" t="s">
        <v>4559</v>
      </c>
      <c r="K177" s="9" t="s">
        <v>4560</v>
      </c>
      <c r="L177" s="9" t="s">
        <v>4534</v>
      </c>
      <c r="M177" s="9">
        <v>29.581900000000001</v>
      </c>
      <c r="N177" s="9">
        <v>66.6708</v>
      </c>
      <c r="O177" s="9">
        <v>8</v>
      </c>
      <c r="P177" s="28" t="s">
        <v>1701</v>
      </c>
      <c r="Q177" s="89">
        <v>814349</v>
      </c>
      <c r="R177" s="28" t="s">
        <v>1701</v>
      </c>
      <c r="S177" s="9" t="s">
        <v>4523</v>
      </c>
      <c r="T177" s="9" t="s">
        <v>4524</v>
      </c>
      <c r="U177" s="9" t="s">
        <v>1794</v>
      </c>
      <c r="V177" s="9">
        <v>304.8</v>
      </c>
      <c r="W177" s="9">
        <v>42</v>
      </c>
      <c r="X177" s="9" t="s">
        <v>1286</v>
      </c>
      <c r="Y177" s="9">
        <v>809549</v>
      </c>
      <c r="Z177" s="35">
        <v>44414</v>
      </c>
      <c r="AA177" s="9">
        <v>610762</v>
      </c>
      <c r="AB177" s="10" t="s">
        <v>117</v>
      </c>
      <c r="AC177" s="10" t="s">
        <v>4525</v>
      </c>
    </row>
    <row r="178" spans="1:30" ht="80.099999999999994" customHeight="1" x14ac:dyDescent="0.25">
      <c r="A178" s="28">
        <f t="shared" ref="A178:A180" si="36">A177+1</f>
        <v>174</v>
      </c>
      <c r="B178" s="9">
        <v>3</v>
      </c>
      <c r="C178" s="9" t="s">
        <v>103</v>
      </c>
      <c r="D178" s="10" t="s">
        <v>4503</v>
      </c>
      <c r="E178" s="9" t="s">
        <v>4503</v>
      </c>
      <c r="F178" s="9" t="s">
        <v>4562</v>
      </c>
      <c r="G178" s="9" t="s">
        <v>4535</v>
      </c>
      <c r="H178" s="9" t="s">
        <v>4563</v>
      </c>
      <c r="I178" s="9" t="s">
        <v>4563</v>
      </c>
      <c r="J178" s="9" t="s">
        <v>4564</v>
      </c>
      <c r="K178" s="9" t="s">
        <v>4565</v>
      </c>
      <c r="L178" s="9" t="s">
        <v>4562</v>
      </c>
      <c r="M178" s="9">
        <v>29.444400000000002</v>
      </c>
      <c r="N178" s="9">
        <v>66.787999999999997</v>
      </c>
      <c r="O178" s="9">
        <v>10</v>
      </c>
      <c r="P178" s="28" t="s">
        <v>1701</v>
      </c>
      <c r="Q178" s="89">
        <v>814349</v>
      </c>
      <c r="R178" s="28" t="s">
        <v>1701</v>
      </c>
      <c r="S178" s="9" t="s">
        <v>4523</v>
      </c>
      <c r="T178" s="9" t="s">
        <v>4524</v>
      </c>
      <c r="U178" s="9" t="s">
        <v>1794</v>
      </c>
      <c r="V178" s="9">
        <v>304.8</v>
      </c>
      <c r="W178" s="9">
        <v>39</v>
      </c>
      <c r="X178" s="9" t="s">
        <v>1286</v>
      </c>
      <c r="Y178" s="9">
        <v>807149</v>
      </c>
      <c r="Z178" s="35">
        <v>44414</v>
      </c>
      <c r="AA178" s="9">
        <v>610762</v>
      </c>
      <c r="AB178" s="10" t="s">
        <v>117</v>
      </c>
      <c r="AC178" s="10" t="s">
        <v>4525</v>
      </c>
    </row>
    <row r="179" spans="1:30" ht="80.099999999999994" customHeight="1" x14ac:dyDescent="0.25">
      <c r="A179" s="28">
        <f t="shared" si="36"/>
        <v>175</v>
      </c>
      <c r="B179" s="9">
        <v>4</v>
      </c>
      <c r="C179" s="9" t="s">
        <v>103</v>
      </c>
      <c r="D179" s="10" t="s">
        <v>4503</v>
      </c>
      <c r="E179" s="9" t="s">
        <v>4503</v>
      </c>
      <c r="F179" s="9" t="s">
        <v>4534</v>
      </c>
      <c r="G179" s="9" t="s">
        <v>4535</v>
      </c>
      <c r="H179" s="9" t="s">
        <v>1452</v>
      </c>
      <c r="I179" s="9" t="s">
        <v>1452</v>
      </c>
      <c r="J179" s="9" t="s">
        <v>4566</v>
      </c>
      <c r="K179" s="9" t="s">
        <v>4567</v>
      </c>
      <c r="L179" s="9" t="s">
        <v>4534</v>
      </c>
      <c r="M179" s="9">
        <v>29.405799999999999</v>
      </c>
      <c r="N179" s="9">
        <v>67.423299999999998</v>
      </c>
      <c r="O179" s="9">
        <v>8</v>
      </c>
      <c r="P179" s="28" t="s">
        <v>1701</v>
      </c>
      <c r="Q179" s="89">
        <v>814349</v>
      </c>
      <c r="R179" s="28" t="s">
        <v>1701</v>
      </c>
      <c r="S179" s="9" t="s">
        <v>4523</v>
      </c>
      <c r="T179" s="9" t="s">
        <v>4524</v>
      </c>
      <c r="U179" s="9" t="s">
        <v>1794</v>
      </c>
      <c r="V179" s="9">
        <v>304.8</v>
      </c>
      <c r="W179" s="9">
        <v>48</v>
      </c>
      <c r="X179" s="9" t="s">
        <v>1286</v>
      </c>
      <c r="Y179" s="9">
        <v>814349</v>
      </c>
      <c r="Z179" s="35">
        <v>44414</v>
      </c>
      <c r="AA179" s="9">
        <v>610762</v>
      </c>
      <c r="AB179" s="10" t="s">
        <v>117</v>
      </c>
      <c r="AC179" s="10" t="s">
        <v>4525</v>
      </c>
    </row>
    <row r="180" spans="1:30" ht="80.099999999999994" customHeight="1" x14ac:dyDescent="0.25">
      <c r="A180" s="28">
        <f t="shared" si="36"/>
        <v>176</v>
      </c>
      <c r="B180" s="9">
        <v>5</v>
      </c>
      <c r="C180" s="9" t="s">
        <v>103</v>
      </c>
      <c r="D180" s="10" t="s">
        <v>4503</v>
      </c>
      <c r="E180" s="9" t="s">
        <v>4503</v>
      </c>
      <c r="F180" s="9" t="s">
        <v>4535</v>
      </c>
      <c r="G180" s="9" t="s">
        <v>4535</v>
      </c>
      <c r="H180" s="9" t="s">
        <v>4568</v>
      </c>
      <c r="I180" s="9" t="s">
        <v>4568</v>
      </c>
      <c r="J180" s="9" t="s">
        <v>4569</v>
      </c>
      <c r="K180" s="9" t="s">
        <v>4545</v>
      </c>
      <c r="L180" s="9" t="s">
        <v>4535</v>
      </c>
      <c r="M180" s="9">
        <v>29.540199999999999</v>
      </c>
      <c r="N180" s="9">
        <v>67.205500000000001</v>
      </c>
      <c r="O180" s="9">
        <v>8</v>
      </c>
      <c r="P180" s="28" t="s">
        <v>1701</v>
      </c>
      <c r="Q180" s="89">
        <v>743709</v>
      </c>
      <c r="R180" s="28" t="s">
        <v>1701</v>
      </c>
      <c r="S180" s="9" t="s">
        <v>4523</v>
      </c>
      <c r="T180" s="9" t="s">
        <v>4524</v>
      </c>
      <c r="U180" s="9" t="s">
        <v>1794</v>
      </c>
      <c r="V180" s="9">
        <v>304.8</v>
      </c>
      <c r="W180" s="9">
        <v>48</v>
      </c>
      <c r="X180" s="9" t="s">
        <v>1286</v>
      </c>
      <c r="Y180" s="9">
        <v>743709</v>
      </c>
      <c r="Z180" s="35">
        <v>44414</v>
      </c>
      <c r="AA180" s="9">
        <v>557781.75</v>
      </c>
      <c r="AB180" s="10" t="s">
        <v>117</v>
      </c>
      <c r="AC180" s="10" t="s">
        <v>4525</v>
      </c>
    </row>
    <row r="181" spans="1:30" ht="80.099999999999994" customHeight="1" x14ac:dyDescent="0.25">
      <c r="A181" s="28">
        <f>A180+1</f>
        <v>177</v>
      </c>
      <c r="B181" s="9">
        <v>1</v>
      </c>
      <c r="C181" s="9" t="s">
        <v>109</v>
      </c>
      <c r="D181" s="10" t="s">
        <v>1636</v>
      </c>
      <c r="E181" s="9" t="s">
        <v>1636</v>
      </c>
      <c r="F181" s="9" t="s">
        <v>3748</v>
      </c>
      <c r="G181" s="28" t="s">
        <v>3749</v>
      </c>
      <c r="H181" s="28" t="s">
        <v>3750</v>
      </c>
      <c r="I181" s="9" t="s">
        <v>3750</v>
      </c>
      <c r="J181" s="41" t="s">
        <v>3751</v>
      </c>
      <c r="K181" s="28">
        <v>3332521904</v>
      </c>
      <c r="L181" s="9" t="s">
        <v>3748</v>
      </c>
      <c r="M181" s="28">
        <v>29.577559999999998</v>
      </c>
      <c r="N181" s="28">
        <v>66.725769999999997</v>
      </c>
      <c r="O181" s="28">
        <v>18</v>
      </c>
      <c r="P181" s="34">
        <v>44048</v>
      </c>
      <c r="Q181" s="28">
        <v>814349</v>
      </c>
      <c r="R181" s="34">
        <v>43896</v>
      </c>
      <c r="S181" s="34">
        <v>44048</v>
      </c>
      <c r="T181" s="28" t="s">
        <v>3174</v>
      </c>
      <c r="U181" s="9" t="s">
        <v>1794</v>
      </c>
      <c r="V181" s="14">
        <v>304.8</v>
      </c>
      <c r="W181" s="28">
        <v>48</v>
      </c>
      <c r="X181" s="28" t="s">
        <v>3752</v>
      </c>
      <c r="Y181" s="41">
        <v>805348.9</v>
      </c>
      <c r="Z181" s="28" t="s">
        <v>933</v>
      </c>
      <c r="AA181" s="28">
        <v>610762</v>
      </c>
      <c r="AB181" s="10" t="s">
        <v>11</v>
      </c>
      <c r="AC181" s="9" t="s">
        <v>3305</v>
      </c>
      <c r="AD181" s="244"/>
    </row>
    <row r="182" spans="1:30" ht="80.099999999999994" customHeight="1" x14ac:dyDescent="0.25">
      <c r="A182" s="28">
        <f>A181+1</f>
        <v>178</v>
      </c>
      <c r="B182" s="9">
        <v>2</v>
      </c>
      <c r="C182" s="9" t="s">
        <v>109</v>
      </c>
      <c r="D182" s="10" t="s">
        <v>1636</v>
      </c>
      <c r="E182" s="9" t="s">
        <v>3753</v>
      </c>
      <c r="F182" s="28" t="s">
        <v>3268</v>
      </c>
      <c r="G182" s="28" t="s">
        <v>3268</v>
      </c>
      <c r="H182" s="28" t="s">
        <v>3754</v>
      </c>
      <c r="I182" s="9" t="s">
        <v>3754</v>
      </c>
      <c r="J182" s="41" t="s">
        <v>3755</v>
      </c>
      <c r="K182" s="28">
        <v>3325343733</v>
      </c>
      <c r="L182" s="28" t="s">
        <v>3268</v>
      </c>
      <c r="M182" s="28">
        <v>29.574549999999999</v>
      </c>
      <c r="N182" s="28">
        <v>66.481560000000002</v>
      </c>
      <c r="O182" s="28">
        <v>15</v>
      </c>
      <c r="P182" s="34">
        <v>44048</v>
      </c>
      <c r="Q182" s="28">
        <v>814349</v>
      </c>
      <c r="R182" s="34">
        <v>43896</v>
      </c>
      <c r="S182" s="34">
        <v>44048</v>
      </c>
      <c r="T182" s="28" t="s">
        <v>3756</v>
      </c>
      <c r="U182" s="9" t="s">
        <v>1794</v>
      </c>
      <c r="V182" s="14">
        <v>304.8</v>
      </c>
      <c r="W182" s="28">
        <v>48</v>
      </c>
      <c r="X182" s="28" t="s">
        <v>116</v>
      </c>
      <c r="Y182" s="41">
        <v>805348.9</v>
      </c>
      <c r="Z182" s="28" t="s">
        <v>933</v>
      </c>
      <c r="AA182" s="28">
        <v>610762</v>
      </c>
      <c r="AB182" s="10" t="s">
        <v>11</v>
      </c>
      <c r="AC182" s="9" t="s">
        <v>3305</v>
      </c>
      <c r="AD182" s="244"/>
    </row>
    <row r="183" spans="1:30" ht="80.099999999999994" customHeight="1" x14ac:dyDescent="0.25">
      <c r="A183" s="28">
        <f t="shared" ref="A183:B197" si="37">A182+1</f>
        <v>179</v>
      </c>
      <c r="B183" s="9">
        <v>1</v>
      </c>
      <c r="C183" s="28" t="s">
        <v>103</v>
      </c>
      <c r="D183" s="10" t="s">
        <v>1636</v>
      </c>
      <c r="E183" s="28" t="s">
        <v>1636</v>
      </c>
      <c r="F183" s="9" t="s">
        <v>1989</v>
      </c>
      <c r="G183" s="9" t="s">
        <v>1989</v>
      </c>
      <c r="H183" s="9" t="s">
        <v>131</v>
      </c>
      <c r="I183" s="9" t="s">
        <v>131</v>
      </c>
      <c r="J183" s="64" t="s">
        <v>1990</v>
      </c>
      <c r="K183" s="28">
        <v>3337858746</v>
      </c>
      <c r="L183" s="9" t="s">
        <v>1989</v>
      </c>
      <c r="M183" s="28">
        <v>29.940567999999999</v>
      </c>
      <c r="N183" s="28">
        <v>66.893527000000006</v>
      </c>
      <c r="O183" s="28">
        <v>20</v>
      </c>
      <c r="P183" s="9" t="s">
        <v>3757</v>
      </c>
      <c r="Q183" s="28">
        <v>814349</v>
      </c>
      <c r="R183" s="28" t="s">
        <v>1494</v>
      </c>
      <c r="S183" s="28" t="s">
        <v>3134</v>
      </c>
      <c r="T183" s="28" t="s">
        <v>3758</v>
      </c>
      <c r="U183" s="9" t="s">
        <v>1794</v>
      </c>
      <c r="V183" s="14">
        <v>304.8</v>
      </c>
      <c r="W183" s="9">
        <v>44</v>
      </c>
      <c r="X183" s="34">
        <v>44533</v>
      </c>
      <c r="Y183" s="28">
        <v>802149</v>
      </c>
      <c r="Z183" s="28" t="s">
        <v>3136</v>
      </c>
      <c r="AA183" s="28">
        <v>610762</v>
      </c>
      <c r="AB183" s="10" t="s">
        <v>11</v>
      </c>
      <c r="AC183" s="9" t="s">
        <v>3305</v>
      </c>
      <c r="AD183" s="244"/>
    </row>
    <row r="184" spans="1:30" ht="80.099999999999994" customHeight="1" x14ac:dyDescent="0.25">
      <c r="A184" s="28">
        <f t="shared" si="37"/>
        <v>180</v>
      </c>
      <c r="B184" s="9">
        <v>2</v>
      </c>
      <c r="C184" s="28" t="s">
        <v>103</v>
      </c>
      <c r="D184" s="10" t="s">
        <v>1636</v>
      </c>
      <c r="E184" s="9" t="s">
        <v>3759</v>
      </c>
      <c r="F184" s="9" t="s">
        <v>1971</v>
      </c>
      <c r="G184" s="9" t="s">
        <v>1971</v>
      </c>
      <c r="H184" s="9" t="s">
        <v>192</v>
      </c>
      <c r="I184" s="9" t="s">
        <v>192</v>
      </c>
      <c r="J184" s="64" t="s">
        <v>1972</v>
      </c>
      <c r="K184" s="28">
        <v>3337848912</v>
      </c>
      <c r="L184" s="9" t="s">
        <v>1971</v>
      </c>
      <c r="M184" s="28">
        <v>29.884433999999999</v>
      </c>
      <c r="N184" s="28">
        <v>67.102126999999996</v>
      </c>
      <c r="O184" s="28">
        <v>17</v>
      </c>
      <c r="P184" s="9" t="s">
        <v>3757</v>
      </c>
      <c r="Q184" s="28">
        <v>814349</v>
      </c>
      <c r="R184" s="28" t="s">
        <v>1494</v>
      </c>
      <c r="S184" s="28" t="s">
        <v>3134</v>
      </c>
      <c r="T184" s="28" t="s">
        <v>3760</v>
      </c>
      <c r="U184" s="9" t="s">
        <v>1794</v>
      </c>
      <c r="V184" s="14">
        <v>304.8</v>
      </c>
      <c r="W184" s="9">
        <v>44</v>
      </c>
      <c r="X184" s="28" t="s">
        <v>1992</v>
      </c>
      <c r="Y184" s="28">
        <v>802149</v>
      </c>
      <c r="Z184" s="28" t="s">
        <v>3136</v>
      </c>
      <c r="AA184" s="6">
        <v>610762</v>
      </c>
      <c r="AB184" s="10" t="s">
        <v>11</v>
      </c>
      <c r="AC184" s="9" t="s">
        <v>3305</v>
      </c>
      <c r="AD184" s="244"/>
    </row>
    <row r="185" spans="1:30" ht="80.099999999999994" customHeight="1" x14ac:dyDescent="0.25">
      <c r="A185" s="28">
        <f t="shared" si="37"/>
        <v>181</v>
      </c>
      <c r="B185" s="9">
        <f t="shared" si="37"/>
        <v>3</v>
      </c>
      <c r="C185" s="28" t="s">
        <v>103</v>
      </c>
      <c r="D185" s="10" t="s">
        <v>1636</v>
      </c>
      <c r="E185" s="9" t="s">
        <v>1339</v>
      </c>
      <c r="F185" s="9" t="s">
        <v>1975</v>
      </c>
      <c r="G185" s="9" t="s">
        <v>1975</v>
      </c>
      <c r="H185" s="9" t="s">
        <v>1976</v>
      </c>
      <c r="I185" s="9" t="s">
        <v>1976</v>
      </c>
      <c r="J185" s="9" t="s">
        <v>1977</v>
      </c>
      <c r="K185" s="9">
        <v>3363466312</v>
      </c>
      <c r="L185" s="9" t="s">
        <v>1975</v>
      </c>
      <c r="M185" s="9">
        <v>29.906040999999998</v>
      </c>
      <c r="N185" s="9">
        <v>66.894026999999994</v>
      </c>
      <c r="O185" s="28">
        <v>40</v>
      </c>
      <c r="P185" s="9" t="s">
        <v>3757</v>
      </c>
      <c r="Q185" s="6">
        <v>814349</v>
      </c>
      <c r="R185" s="28" t="s">
        <v>1494</v>
      </c>
      <c r="S185" s="9" t="s">
        <v>1974</v>
      </c>
      <c r="T185" s="9" t="s">
        <v>1751</v>
      </c>
      <c r="U185" s="9" t="s">
        <v>1970</v>
      </c>
      <c r="V185" s="14">
        <v>304.8</v>
      </c>
      <c r="W185" s="9">
        <v>44</v>
      </c>
      <c r="X185" s="6" t="s">
        <v>1993</v>
      </c>
      <c r="Y185" s="28">
        <v>802149</v>
      </c>
      <c r="Z185" s="28" t="s">
        <v>3136</v>
      </c>
      <c r="AA185" s="6">
        <v>610762</v>
      </c>
      <c r="AB185" s="10" t="s">
        <v>11</v>
      </c>
      <c r="AC185" s="9" t="s">
        <v>3305</v>
      </c>
    </row>
    <row r="186" spans="1:30" ht="80.099999999999994" customHeight="1" x14ac:dyDescent="0.25">
      <c r="A186" s="28">
        <f t="shared" si="37"/>
        <v>182</v>
      </c>
      <c r="B186" s="9">
        <f t="shared" si="37"/>
        <v>4</v>
      </c>
      <c r="C186" s="28" t="s">
        <v>103</v>
      </c>
      <c r="D186" s="10" t="s">
        <v>1636</v>
      </c>
      <c r="E186" s="28" t="s">
        <v>1636</v>
      </c>
      <c r="F186" s="9" t="s">
        <v>3761</v>
      </c>
      <c r="G186" s="9" t="s">
        <v>3761</v>
      </c>
      <c r="H186" s="9" t="s">
        <v>3269</v>
      </c>
      <c r="I186" s="9" t="s">
        <v>3269</v>
      </c>
      <c r="J186" s="9" t="s">
        <v>3762</v>
      </c>
      <c r="K186" s="9">
        <v>3138525163</v>
      </c>
      <c r="L186" s="9" t="s">
        <v>3761</v>
      </c>
      <c r="M186" s="9">
        <v>29.268236000000002</v>
      </c>
      <c r="N186" s="9">
        <v>66.785719999999998</v>
      </c>
      <c r="O186" s="28">
        <v>25</v>
      </c>
      <c r="P186" s="9" t="s">
        <v>3757</v>
      </c>
      <c r="Q186" s="6">
        <v>814349</v>
      </c>
      <c r="R186" s="28" t="s">
        <v>1494</v>
      </c>
      <c r="S186" s="9" t="s">
        <v>1974</v>
      </c>
      <c r="T186" s="35">
        <v>44532</v>
      </c>
      <c r="U186" s="9" t="s">
        <v>1970</v>
      </c>
      <c r="V186" s="14">
        <v>304.8</v>
      </c>
      <c r="W186" s="9">
        <v>44</v>
      </c>
      <c r="X186" s="6" t="s">
        <v>1993</v>
      </c>
      <c r="Y186" s="28">
        <v>802149</v>
      </c>
      <c r="Z186" s="28" t="s">
        <v>3136</v>
      </c>
      <c r="AA186" s="6">
        <v>610762</v>
      </c>
      <c r="AB186" s="10" t="s">
        <v>11</v>
      </c>
      <c r="AC186" s="9" t="s">
        <v>3305</v>
      </c>
    </row>
    <row r="187" spans="1:30" ht="80.099999999999994" customHeight="1" x14ac:dyDescent="0.25">
      <c r="A187" s="28">
        <f t="shared" si="37"/>
        <v>183</v>
      </c>
      <c r="B187" s="9">
        <f t="shared" si="37"/>
        <v>5</v>
      </c>
      <c r="C187" s="28" t="s">
        <v>103</v>
      </c>
      <c r="D187" s="10" t="s">
        <v>1636</v>
      </c>
      <c r="E187" s="28" t="s">
        <v>3759</v>
      </c>
      <c r="F187" s="9" t="s">
        <v>3763</v>
      </c>
      <c r="G187" s="9" t="s">
        <v>3763</v>
      </c>
      <c r="H187" s="28" t="s">
        <v>3764</v>
      </c>
      <c r="I187" s="9" t="s">
        <v>3764</v>
      </c>
      <c r="J187" s="64" t="s">
        <v>1994</v>
      </c>
      <c r="K187" s="28">
        <v>3322826578</v>
      </c>
      <c r="L187" s="9" t="s">
        <v>3763</v>
      </c>
      <c r="M187" s="28">
        <v>29.900179999999999</v>
      </c>
      <c r="N187" s="28">
        <v>67.095735000000005</v>
      </c>
      <c r="O187" s="28">
        <v>25</v>
      </c>
      <c r="P187" s="9" t="s">
        <v>3757</v>
      </c>
      <c r="Q187" s="28">
        <v>814349</v>
      </c>
      <c r="R187" s="28" t="s">
        <v>1494</v>
      </c>
      <c r="S187" s="28" t="s">
        <v>3134</v>
      </c>
      <c r="T187" s="28" t="s">
        <v>3760</v>
      </c>
      <c r="U187" s="9" t="s">
        <v>1794</v>
      </c>
      <c r="V187" s="14">
        <v>304.8</v>
      </c>
      <c r="W187" s="9">
        <v>44</v>
      </c>
      <c r="X187" s="34">
        <v>44533</v>
      </c>
      <c r="Y187" s="28">
        <v>802149</v>
      </c>
      <c r="Z187" s="28" t="s">
        <v>3136</v>
      </c>
      <c r="AA187" s="6">
        <v>610762</v>
      </c>
      <c r="AB187" s="10" t="s">
        <v>11</v>
      </c>
      <c r="AC187" s="9" t="s">
        <v>3305</v>
      </c>
      <c r="AD187" s="244"/>
    </row>
    <row r="188" spans="1:30" ht="80.099999999999994" customHeight="1" x14ac:dyDescent="0.25">
      <c r="A188" s="28">
        <f t="shared" si="37"/>
        <v>184</v>
      </c>
      <c r="B188" s="9">
        <v>1</v>
      </c>
      <c r="C188" s="9" t="s">
        <v>216</v>
      </c>
      <c r="D188" s="10" t="s">
        <v>1636</v>
      </c>
      <c r="E188" s="9" t="s">
        <v>1991</v>
      </c>
      <c r="F188" s="9" t="s">
        <v>1995</v>
      </c>
      <c r="G188" s="9" t="s">
        <v>1995</v>
      </c>
      <c r="H188" s="9" t="s">
        <v>1996</v>
      </c>
      <c r="I188" s="9" t="s">
        <v>1996</v>
      </c>
      <c r="J188" s="9" t="s">
        <v>1997</v>
      </c>
      <c r="K188" s="9">
        <v>3336147752</v>
      </c>
      <c r="L188" s="9" t="s">
        <v>1995</v>
      </c>
      <c r="M188" s="9" t="s">
        <v>7939</v>
      </c>
      <c r="N188" s="9" t="s">
        <v>7948</v>
      </c>
      <c r="O188" s="9">
        <v>17</v>
      </c>
      <c r="P188" s="35" t="s">
        <v>1998</v>
      </c>
      <c r="Q188" s="28">
        <v>814349</v>
      </c>
      <c r="R188" s="9" t="s">
        <v>1621</v>
      </c>
      <c r="S188" s="9">
        <v>44418</v>
      </c>
      <c r="T188" s="9" t="s">
        <v>1999</v>
      </c>
      <c r="U188" s="9" t="s">
        <v>1794</v>
      </c>
      <c r="V188" s="14">
        <v>304.8</v>
      </c>
      <c r="W188" s="9">
        <v>44</v>
      </c>
      <c r="X188" s="9" t="s">
        <v>2000</v>
      </c>
      <c r="Y188" s="28">
        <v>802149</v>
      </c>
      <c r="Z188" s="35">
        <v>44807</v>
      </c>
      <c r="AA188" s="6">
        <v>610762</v>
      </c>
      <c r="AB188" s="10" t="s">
        <v>11</v>
      </c>
      <c r="AC188" s="9" t="s">
        <v>3743</v>
      </c>
    </row>
    <row r="189" spans="1:30" ht="80.099999999999994" customHeight="1" x14ac:dyDescent="0.25">
      <c r="A189" s="28">
        <f t="shared" si="37"/>
        <v>185</v>
      </c>
      <c r="B189" s="9">
        <f>B188+1</f>
        <v>2</v>
      </c>
      <c r="C189" s="9" t="s">
        <v>216</v>
      </c>
      <c r="D189" s="10" t="s">
        <v>1636</v>
      </c>
      <c r="E189" s="9" t="s">
        <v>1991</v>
      </c>
      <c r="F189" s="9" t="s">
        <v>1995</v>
      </c>
      <c r="G189" s="9" t="s">
        <v>1995</v>
      </c>
      <c r="H189" s="9" t="s">
        <v>2001</v>
      </c>
      <c r="I189" s="9" t="s">
        <v>2001</v>
      </c>
      <c r="J189" s="9" t="s">
        <v>2002</v>
      </c>
      <c r="K189" s="9">
        <v>3331299365</v>
      </c>
      <c r="L189" s="9" t="s">
        <v>1995</v>
      </c>
      <c r="M189" s="9" t="s">
        <v>7940</v>
      </c>
      <c r="N189" s="9" t="s">
        <v>7949</v>
      </c>
      <c r="O189" s="9">
        <v>30</v>
      </c>
      <c r="P189" s="35" t="s">
        <v>2003</v>
      </c>
      <c r="Q189" s="28">
        <v>814349</v>
      </c>
      <c r="R189" s="9" t="s">
        <v>1621</v>
      </c>
      <c r="S189" s="9">
        <v>44418</v>
      </c>
      <c r="T189" s="9" t="s">
        <v>2004</v>
      </c>
      <c r="U189" s="9" t="s">
        <v>1794</v>
      </c>
      <c r="V189" s="14">
        <v>304.8</v>
      </c>
      <c r="W189" s="9">
        <v>42</v>
      </c>
      <c r="X189" s="9" t="s">
        <v>2005</v>
      </c>
      <c r="Y189" s="28">
        <v>802149</v>
      </c>
      <c r="Z189" s="35">
        <v>44807</v>
      </c>
      <c r="AA189" s="6">
        <v>610762</v>
      </c>
      <c r="AB189" s="10" t="s">
        <v>11</v>
      </c>
      <c r="AC189" s="9" t="s">
        <v>3743</v>
      </c>
    </row>
    <row r="190" spans="1:30" ht="80.099999999999994" customHeight="1" x14ac:dyDescent="0.25">
      <c r="A190" s="28">
        <f t="shared" si="37"/>
        <v>186</v>
      </c>
      <c r="B190" s="9">
        <f t="shared" si="37"/>
        <v>3</v>
      </c>
      <c r="C190" s="9" t="s">
        <v>216</v>
      </c>
      <c r="D190" s="10" t="s">
        <v>1636</v>
      </c>
      <c r="E190" s="9" t="s">
        <v>1339</v>
      </c>
      <c r="F190" s="9" t="s">
        <v>1339</v>
      </c>
      <c r="G190" s="9" t="s">
        <v>1339</v>
      </c>
      <c r="H190" s="9" t="s">
        <v>2006</v>
      </c>
      <c r="I190" s="9" t="s">
        <v>2006</v>
      </c>
      <c r="J190" s="9" t="s">
        <v>2007</v>
      </c>
      <c r="K190" s="9">
        <v>3369928887</v>
      </c>
      <c r="L190" s="9" t="s">
        <v>1339</v>
      </c>
      <c r="M190" s="9" t="s">
        <v>7941</v>
      </c>
      <c r="N190" s="9" t="s">
        <v>7950</v>
      </c>
      <c r="O190" s="9">
        <v>28</v>
      </c>
      <c r="P190" s="35" t="s">
        <v>2008</v>
      </c>
      <c r="Q190" s="28">
        <v>814349</v>
      </c>
      <c r="R190" s="9" t="s">
        <v>1621</v>
      </c>
      <c r="S190" s="9">
        <v>44418</v>
      </c>
      <c r="T190" s="9">
        <v>44684</v>
      </c>
      <c r="U190" s="9" t="s">
        <v>1794</v>
      </c>
      <c r="V190" s="14">
        <v>304.8</v>
      </c>
      <c r="W190" s="9">
        <v>42</v>
      </c>
      <c r="X190" s="9" t="s">
        <v>2009</v>
      </c>
      <c r="Y190" s="28">
        <v>800549</v>
      </c>
      <c r="Z190" s="9" t="s">
        <v>1653</v>
      </c>
      <c r="AA190" s="6">
        <v>610762</v>
      </c>
      <c r="AB190" s="10" t="s">
        <v>11</v>
      </c>
      <c r="AC190" s="9" t="s">
        <v>3743</v>
      </c>
    </row>
    <row r="191" spans="1:30" ht="80.099999999999994" customHeight="1" x14ac:dyDescent="0.25">
      <c r="A191" s="28">
        <f t="shared" si="37"/>
        <v>187</v>
      </c>
      <c r="B191" s="9">
        <f t="shared" si="37"/>
        <v>4</v>
      </c>
      <c r="C191" s="9" t="s">
        <v>216</v>
      </c>
      <c r="D191" s="10" t="s">
        <v>1636</v>
      </c>
      <c r="E191" s="9" t="s">
        <v>1339</v>
      </c>
      <c r="F191" s="9" t="s">
        <v>1339</v>
      </c>
      <c r="G191" s="9" t="s">
        <v>1339</v>
      </c>
      <c r="H191" s="9" t="s">
        <v>2010</v>
      </c>
      <c r="I191" s="9" t="s">
        <v>2010</v>
      </c>
      <c r="J191" s="9" t="s">
        <v>3765</v>
      </c>
      <c r="K191" s="9">
        <v>3053878670</v>
      </c>
      <c r="L191" s="9" t="s">
        <v>1339</v>
      </c>
      <c r="M191" s="9" t="s">
        <v>7942</v>
      </c>
      <c r="N191" s="9" t="s">
        <v>7951</v>
      </c>
      <c r="O191" s="9">
        <v>22</v>
      </c>
      <c r="P191" s="35">
        <v>44685</v>
      </c>
      <c r="Q191" s="28">
        <v>814349</v>
      </c>
      <c r="R191" s="9" t="s">
        <v>1621</v>
      </c>
      <c r="S191" s="9">
        <v>44418</v>
      </c>
      <c r="T191" s="9">
        <v>44745</v>
      </c>
      <c r="U191" s="9" t="s">
        <v>1969</v>
      </c>
      <c r="V191" s="14">
        <v>304.8</v>
      </c>
      <c r="W191" s="9">
        <v>38</v>
      </c>
      <c r="X191" s="9">
        <v>44685</v>
      </c>
      <c r="Y191" s="28">
        <v>800549</v>
      </c>
      <c r="Z191" s="9" t="s">
        <v>1653</v>
      </c>
      <c r="AA191" s="6">
        <v>610762</v>
      </c>
      <c r="AB191" s="10" t="s">
        <v>11</v>
      </c>
      <c r="AC191" s="9" t="s">
        <v>3743</v>
      </c>
    </row>
    <row r="192" spans="1:30" ht="80.099999999999994" customHeight="1" x14ac:dyDescent="0.25">
      <c r="A192" s="28">
        <f t="shared" si="37"/>
        <v>188</v>
      </c>
      <c r="B192" s="9">
        <f t="shared" si="37"/>
        <v>5</v>
      </c>
      <c r="C192" s="9" t="s">
        <v>216</v>
      </c>
      <c r="D192" s="10" t="s">
        <v>1636</v>
      </c>
      <c r="E192" s="9" t="s">
        <v>3766</v>
      </c>
      <c r="F192" s="9" t="s">
        <v>3766</v>
      </c>
      <c r="G192" s="9" t="s">
        <v>3766</v>
      </c>
      <c r="H192" s="9" t="s">
        <v>1978</v>
      </c>
      <c r="I192" s="9" t="s">
        <v>1978</v>
      </c>
      <c r="J192" s="9" t="s">
        <v>1979</v>
      </c>
      <c r="K192" s="9">
        <v>3138525163</v>
      </c>
      <c r="L192" s="9" t="s">
        <v>3766</v>
      </c>
      <c r="M192" s="9">
        <v>29.577490000000001</v>
      </c>
      <c r="N192" s="9">
        <v>66.725769999999997</v>
      </c>
      <c r="O192" s="9">
        <v>16</v>
      </c>
      <c r="P192" s="9" t="s">
        <v>1973</v>
      </c>
      <c r="Q192" s="28">
        <v>814349</v>
      </c>
      <c r="R192" s="9" t="s">
        <v>1980</v>
      </c>
      <c r="S192" s="35">
        <v>44418</v>
      </c>
      <c r="T192" s="35">
        <v>44868</v>
      </c>
      <c r="U192" s="9" t="s">
        <v>1970</v>
      </c>
      <c r="V192" s="14">
        <v>304.8</v>
      </c>
      <c r="W192" s="9">
        <v>45</v>
      </c>
      <c r="X192" s="11">
        <v>44869</v>
      </c>
      <c r="Y192" s="28">
        <v>797349</v>
      </c>
      <c r="Z192" s="9" t="s">
        <v>1981</v>
      </c>
      <c r="AA192" s="6">
        <v>610762</v>
      </c>
      <c r="AB192" s="10" t="s">
        <v>11</v>
      </c>
      <c r="AC192" s="9" t="s">
        <v>3791</v>
      </c>
    </row>
    <row r="193" spans="1:35" ht="80.099999999999994" customHeight="1" x14ac:dyDescent="0.25">
      <c r="A193" s="28">
        <f t="shared" si="37"/>
        <v>189</v>
      </c>
      <c r="B193" s="9">
        <f t="shared" si="37"/>
        <v>6</v>
      </c>
      <c r="C193" s="9" t="s">
        <v>216</v>
      </c>
      <c r="D193" s="10" t="s">
        <v>1636</v>
      </c>
      <c r="E193" s="9" t="s">
        <v>2011</v>
      </c>
      <c r="F193" s="9" t="s">
        <v>2011</v>
      </c>
      <c r="G193" s="9" t="s">
        <v>2011</v>
      </c>
      <c r="H193" s="9" t="s">
        <v>2012</v>
      </c>
      <c r="I193" s="9" t="s">
        <v>2012</v>
      </c>
      <c r="J193" s="9" t="s">
        <v>2013</v>
      </c>
      <c r="K193" s="9">
        <v>3325314444</v>
      </c>
      <c r="L193" s="9" t="s">
        <v>2011</v>
      </c>
      <c r="M193" s="9" t="s">
        <v>7943</v>
      </c>
      <c r="N193" s="9" t="s">
        <v>7952</v>
      </c>
      <c r="O193" s="9">
        <v>30</v>
      </c>
      <c r="P193" s="35">
        <v>44839</v>
      </c>
      <c r="Q193" s="28">
        <v>814349</v>
      </c>
      <c r="R193" s="9" t="s">
        <v>1621</v>
      </c>
      <c r="S193" s="9">
        <v>44418</v>
      </c>
      <c r="T193" s="9">
        <v>44596</v>
      </c>
      <c r="U193" s="9" t="s">
        <v>1794</v>
      </c>
      <c r="V193" s="14">
        <v>304.8</v>
      </c>
      <c r="W193" s="9">
        <v>40</v>
      </c>
      <c r="X193" s="9">
        <v>44839</v>
      </c>
      <c r="Y193" s="28">
        <v>802949</v>
      </c>
      <c r="Z193" s="9" t="s">
        <v>1659</v>
      </c>
      <c r="AA193" s="6">
        <v>610762</v>
      </c>
      <c r="AB193" s="10" t="s">
        <v>11</v>
      </c>
      <c r="AC193" s="9" t="s">
        <v>3743</v>
      </c>
    </row>
    <row r="194" spans="1:35" ht="80.099999999999994" customHeight="1" x14ac:dyDescent="0.25">
      <c r="A194" s="28">
        <f t="shared" si="37"/>
        <v>190</v>
      </c>
      <c r="B194" s="9">
        <f t="shared" si="37"/>
        <v>7</v>
      </c>
      <c r="C194" s="9" t="s">
        <v>216</v>
      </c>
      <c r="D194" s="10" t="s">
        <v>1636</v>
      </c>
      <c r="E194" s="9" t="s">
        <v>3150</v>
      </c>
      <c r="F194" s="9" t="s">
        <v>3150</v>
      </c>
      <c r="G194" s="9" t="s">
        <v>3150</v>
      </c>
      <c r="H194" s="9" t="s">
        <v>2014</v>
      </c>
      <c r="I194" s="9" t="s">
        <v>2014</v>
      </c>
      <c r="J194" s="9" t="s">
        <v>2015</v>
      </c>
      <c r="K194" s="9">
        <v>3013789412</v>
      </c>
      <c r="L194" s="9" t="s">
        <v>1339</v>
      </c>
      <c r="M194" s="9" t="s">
        <v>7944</v>
      </c>
      <c r="N194" s="9" t="s">
        <v>7953</v>
      </c>
      <c r="O194" s="9">
        <v>19</v>
      </c>
      <c r="P194" s="35" t="s">
        <v>2016</v>
      </c>
      <c r="Q194" s="28">
        <v>814349</v>
      </c>
      <c r="R194" s="9" t="s">
        <v>1621</v>
      </c>
      <c r="S194" s="9">
        <v>44418</v>
      </c>
      <c r="T194" s="9">
        <v>44655</v>
      </c>
      <c r="U194" s="9" t="s">
        <v>1794</v>
      </c>
      <c r="V194" s="14">
        <v>304.8</v>
      </c>
      <c r="W194" s="9">
        <v>40</v>
      </c>
      <c r="X194" s="9" t="s">
        <v>2017</v>
      </c>
      <c r="Y194" s="28">
        <v>786549</v>
      </c>
      <c r="Z194" s="9" t="s">
        <v>1659</v>
      </c>
      <c r="AA194" s="6">
        <v>610762</v>
      </c>
      <c r="AB194" s="10" t="s">
        <v>11</v>
      </c>
      <c r="AC194" s="9" t="s">
        <v>3743</v>
      </c>
    </row>
    <row r="195" spans="1:35" ht="80.099999999999994" customHeight="1" x14ac:dyDescent="0.25">
      <c r="A195" s="28">
        <f t="shared" si="37"/>
        <v>191</v>
      </c>
      <c r="B195" s="9">
        <f t="shared" si="37"/>
        <v>8</v>
      </c>
      <c r="C195" s="9" t="s">
        <v>216</v>
      </c>
      <c r="D195" s="10" t="s">
        <v>1636</v>
      </c>
      <c r="E195" s="9" t="s">
        <v>3766</v>
      </c>
      <c r="F195" s="9" t="s">
        <v>3766</v>
      </c>
      <c r="G195" s="9" t="s">
        <v>3766</v>
      </c>
      <c r="H195" s="9" t="s">
        <v>1568</v>
      </c>
      <c r="I195" s="9" t="s">
        <v>1568</v>
      </c>
      <c r="J195" s="9" t="s">
        <v>2018</v>
      </c>
      <c r="K195" s="9">
        <v>3333833061</v>
      </c>
      <c r="L195" s="9" t="s">
        <v>3766</v>
      </c>
      <c r="M195" s="9" t="s">
        <v>7945</v>
      </c>
      <c r="N195" s="9" t="s">
        <v>7954</v>
      </c>
      <c r="O195" s="9">
        <v>20</v>
      </c>
      <c r="P195" s="35" t="s">
        <v>2016</v>
      </c>
      <c r="Q195" s="28">
        <v>814349</v>
      </c>
      <c r="R195" s="9" t="s">
        <v>1621</v>
      </c>
      <c r="S195" s="9">
        <v>44418</v>
      </c>
      <c r="T195" s="9">
        <v>44870</v>
      </c>
      <c r="U195" s="9" t="s">
        <v>1794</v>
      </c>
      <c r="V195" s="14">
        <v>304.8</v>
      </c>
      <c r="W195" s="9">
        <v>42</v>
      </c>
      <c r="X195" s="9" t="s">
        <v>2019</v>
      </c>
      <c r="Y195" s="28">
        <v>798949</v>
      </c>
      <c r="Z195" s="9" t="s">
        <v>1659</v>
      </c>
      <c r="AA195" s="6">
        <v>610762</v>
      </c>
      <c r="AB195" s="10" t="s">
        <v>11</v>
      </c>
      <c r="AC195" s="9" t="s">
        <v>3743</v>
      </c>
    </row>
    <row r="196" spans="1:35" ht="80.099999999999994" customHeight="1" x14ac:dyDescent="0.25">
      <c r="A196" s="28">
        <f t="shared" si="37"/>
        <v>192</v>
      </c>
      <c r="B196" s="9">
        <f t="shared" si="37"/>
        <v>9</v>
      </c>
      <c r="C196" s="9" t="s">
        <v>216</v>
      </c>
      <c r="D196" s="10" t="s">
        <v>1636</v>
      </c>
      <c r="E196" s="9" t="s">
        <v>3766</v>
      </c>
      <c r="F196" s="9" t="s">
        <v>3766</v>
      </c>
      <c r="G196" s="9" t="s">
        <v>3766</v>
      </c>
      <c r="H196" s="9" t="s">
        <v>610</v>
      </c>
      <c r="I196" s="9" t="s">
        <v>610</v>
      </c>
      <c r="J196" s="9" t="s">
        <v>3767</v>
      </c>
      <c r="K196" s="9">
        <v>3003766123</v>
      </c>
      <c r="L196" s="9" t="s">
        <v>3766</v>
      </c>
      <c r="M196" s="9" t="s">
        <v>7946</v>
      </c>
      <c r="N196" s="9" t="s">
        <v>7955</v>
      </c>
      <c r="O196" s="9">
        <v>25</v>
      </c>
      <c r="P196" s="35" t="s">
        <v>2016</v>
      </c>
      <c r="Q196" s="28">
        <v>814349</v>
      </c>
      <c r="R196" s="9" t="s">
        <v>1621</v>
      </c>
      <c r="S196" s="9">
        <v>44418</v>
      </c>
      <c r="T196" s="9" t="s">
        <v>2020</v>
      </c>
      <c r="U196" s="9" t="s">
        <v>1794</v>
      </c>
      <c r="V196" s="14">
        <v>304.8</v>
      </c>
      <c r="W196" s="9">
        <v>44</v>
      </c>
      <c r="X196" s="9" t="s">
        <v>2021</v>
      </c>
      <c r="Y196" s="28">
        <v>800549</v>
      </c>
      <c r="Z196" s="9" t="s">
        <v>1659</v>
      </c>
      <c r="AA196" s="6">
        <v>610762</v>
      </c>
      <c r="AB196" s="10" t="s">
        <v>11</v>
      </c>
      <c r="AC196" s="9" t="s">
        <v>3743</v>
      </c>
    </row>
    <row r="197" spans="1:35" ht="80.099999999999994" customHeight="1" x14ac:dyDescent="0.25">
      <c r="A197" s="28">
        <f t="shared" si="37"/>
        <v>193</v>
      </c>
      <c r="B197" s="9">
        <f t="shared" si="37"/>
        <v>10</v>
      </c>
      <c r="C197" s="9" t="s">
        <v>216</v>
      </c>
      <c r="D197" s="10" t="s">
        <v>1636</v>
      </c>
      <c r="E197" s="9" t="s">
        <v>3766</v>
      </c>
      <c r="F197" s="9" t="s">
        <v>3766</v>
      </c>
      <c r="G197" s="9" t="s">
        <v>3766</v>
      </c>
      <c r="H197" s="9" t="s">
        <v>576</v>
      </c>
      <c r="I197" s="9" t="s">
        <v>576</v>
      </c>
      <c r="J197" s="9" t="s">
        <v>2022</v>
      </c>
      <c r="K197" s="9">
        <v>3013771878</v>
      </c>
      <c r="L197" s="9" t="s">
        <v>3766</v>
      </c>
      <c r="M197" s="9" t="s">
        <v>7947</v>
      </c>
      <c r="N197" s="9" t="s">
        <v>7956</v>
      </c>
      <c r="O197" s="9">
        <v>25</v>
      </c>
      <c r="P197" s="35" t="s">
        <v>2016</v>
      </c>
      <c r="Q197" s="28">
        <v>814349</v>
      </c>
      <c r="R197" s="9" t="s">
        <v>1621</v>
      </c>
      <c r="S197" s="9">
        <v>44418</v>
      </c>
      <c r="T197" s="9" t="s">
        <v>2023</v>
      </c>
      <c r="U197" s="9" t="s">
        <v>1794</v>
      </c>
      <c r="V197" s="14">
        <v>304.8</v>
      </c>
      <c r="W197" s="9">
        <v>44</v>
      </c>
      <c r="X197" s="9" t="s">
        <v>2024</v>
      </c>
      <c r="Y197" s="28">
        <v>802149</v>
      </c>
      <c r="Z197" s="9" t="s">
        <v>1659</v>
      </c>
      <c r="AA197" s="6">
        <v>610762</v>
      </c>
      <c r="AB197" s="10" t="s">
        <v>11</v>
      </c>
      <c r="AC197" s="9" t="s">
        <v>3743</v>
      </c>
    </row>
    <row r="198" spans="1:35" ht="80.099999999999994" customHeight="1" x14ac:dyDescent="0.25">
      <c r="A198" s="28">
        <f>A197+1</f>
        <v>194</v>
      </c>
      <c r="B198" s="9">
        <v>1</v>
      </c>
      <c r="C198" s="9" t="s">
        <v>3797</v>
      </c>
      <c r="D198" s="10" t="s">
        <v>6709</v>
      </c>
      <c r="E198" s="9" t="s">
        <v>6709</v>
      </c>
      <c r="F198" s="9" t="s">
        <v>6752</v>
      </c>
      <c r="G198" s="9" t="s">
        <v>4793</v>
      </c>
      <c r="H198" s="9" t="s">
        <v>6753</v>
      </c>
      <c r="I198" s="9" t="s">
        <v>6753</v>
      </c>
      <c r="J198" s="64" t="s">
        <v>6754</v>
      </c>
      <c r="K198" s="28">
        <v>3003885186</v>
      </c>
      <c r="L198" s="9" t="s">
        <v>6752</v>
      </c>
      <c r="M198" s="88" t="s">
        <v>7931</v>
      </c>
      <c r="N198" s="88" t="s">
        <v>7935</v>
      </c>
      <c r="O198" s="9">
        <v>25</v>
      </c>
      <c r="P198" s="34">
        <v>44249</v>
      </c>
      <c r="Q198" s="300">
        <v>814349</v>
      </c>
      <c r="R198" s="34">
        <v>44233</v>
      </c>
      <c r="S198" s="9" t="s">
        <v>6755</v>
      </c>
      <c r="T198" s="34">
        <v>44250</v>
      </c>
      <c r="U198" s="9" t="s">
        <v>1794</v>
      </c>
      <c r="V198" s="213">
        <v>304.8780487804878</v>
      </c>
      <c r="W198" s="9">
        <v>42</v>
      </c>
      <c r="X198" s="34">
        <v>44377</v>
      </c>
      <c r="Y198" s="9">
        <v>808506</v>
      </c>
      <c r="Z198" s="34">
        <v>44375</v>
      </c>
      <c r="AA198" s="9" t="s">
        <v>5110</v>
      </c>
      <c r="AB198" s="13" t="s">
        <v>107</v>
      </c>
      <c r="AC198" s="9" t="s">
        <v>6713</v>
      </c>
    </row>
    <row r="199" spans="1:35" ht="80.099999999999994" customHeight="1" x14ac:dyDescent="0.25">
      <c r="A199" s="28">
        <f t="shared" ref="A199:B201" si="38">A198+1</f>
        <v>195</v>
      </c>
      <c r="B199" s="9">
        <f t="shared" si="38"/>
        <v>2</v>
      </c>
      <c r="C199" s="9" t="s">
        <v>3797</v>
      </c>
      <c r="D199" s="10" t="s">
        <v>6709</v>
      </c>
      <c r="E199" s="9" t="s">
        <v>6709</v>
      </c>
      <c r="F199" s="9" t="s">
        <v>6756</v>
      </c>
      <c r="G199" s="9" t="s">
        <v>6714</v>
      </c>
      <c r="H199" s="9" t="s">
        <v>6757</v>
      </c>
      <c r="I199" s="9" t="s">
        <v>6757</v>
      </c>
      <c r="J199" s="166" t="s">
        <v>6758</v>
      </c>
      <c r="K199" s="28">
        <v>3333122522</v>
      </c>
      <c r="L199" s="9" t="s">
        <v>6756</v>
      </c>
      <c r="M199" s="9" t="s">
        <v>7932</v>
      </c>
      <c r="N199" s="9" t="s">
        <v>7936</v>
      </c>
      <c r="O199" s="9">
        <v>25</v>
      </c>
      <c r="P199" s="34">
        <v>44249</v>
      </c>
      <c r="Q199" s="300">
        <v>814349</v>
      </c>
      <c r="R199" s="34">
        <v>44233</v>
      </c>
      <c r="S199" s="35">
        <v>44225</v>
      </c>
      <c r="T199" s="34">
        <v>44250</v>
      </c>
      <c r="U199" s="9" t="s">
        <v>1794</v>
      </c>
      <c r="V199" s="213">
        <v>304.8780487804878</v>
      </c>
      <c r="W199" s="9">
        <v>45</v>
      </c>
      <c r="X199" s="34">
        <v>44377</v>
      </c>
      <c r="Y199" s="9">
        <v>811676</v>
      </c>
      <c r="Z199" s="34">
        <v>44375</v>
      </c>
      <c r="AA199" s="9" t="s">
        <v>5110</v>
      </c>
      <c r="AB199" s="13" t="s">
        <v>107</v>
      </c>
      <c r="AC199" s="9" t="s">
        <v>6713</v>
      </c>
    </row>
    <row r="200" spans="1:35" ht="80.099999999999994" customHeight="1" x14ac:dyDescent="0.25">
      <c r="A200" s="28">
        <f t="shared" si="38"/>
        <v>196</v>
      </c>
      <c r="B200" s="9">
        <f t="shared" si="38"/>
        <v>3</v>
      </c>
      <c r="C200" s="9" t="s">
        <v>3797</v>
      </c>
      <c r="D200" s="10" t="s">
        <v>6709</v>
      </c>
      <c r="E200" s="9" t="s">
        <v>6709</v>
      </c>
      <c r="F200" s="9" t="s">
        <v>6759</v>
      </c>
      <c r="G200" s="9" t="s">
        <v>6760</v>
      </c>
      <c r="H200" s="9" t="s">
        <v>6761</v>
      </c>
      <c r="I200" s="9" t="s">
        <v>6761</v>
      </c>
      <c r="J200" s="9" t="s">
        <v>6762</v>
      </c>
      <c r="K200" s="28">
        <v>3311144227</v>
      </c>
      <c r="L200" s="9" t="s">
        <v>6759</v>
      </c>
      <c r="M200" s="9" t="s">
        <v>7933</v>
      </c>
      <c r="N200" s="9" t="s">
        <v>7937</v>
      </c>
      <c r="O200" s="9">
        <v>30</v>
      </c>
      <c r="P200" s="34">
        <v>44249</v>
      </c>
      <c r="Q200" s="300">
        <v>814349</v>
      </c>
      <c r="R200" s="34">
        <v>44233</v>
      </c>
      <c r="S200" s="9" t="s">
        <v>6755</v>
      </c>
      <c r="T200" s="34">
        <v>44250</v>
      </c>
      <c r="U200" s="9" t="s">
        <v>1794</v>
      </c>
      <c r="V200" s="213">
        <v>304.8780487804878</v>
      </c>
      <c r="W200" s="9">
        <v>46</v>
      </c>
      <c r="X200" s="34">
        <v>44377</v>
      </c>
      <c r="Y200" s="9">
        <v>811734</v>
      </c>
      <c r="Z200" s="34">
        <v>44375</v>
      </c>
      <c r="AA200" s="9" t="s">
        <v>5110</v>
      </c>
      <c r="AB200" s="13" t="s">
        <v>107</v>
      </c>
      <c r="AC200" s="9" t="s">
        <v>6713</v>
      </c>
    </row>
    <row r="201" spans="1:35" ht="80.099999999999994" customHeight="1" x14ac:dyDescent="0.25">
      <c r="A201" s="28">
        <f t="shared" si="38"/>
        <v>197</v>
      </c>
      <c r="B201" s="9">
        <f t="shared" si="38"/>
        <v>4</v>
      </c>
      <c r="C201" s="9" t="s">
        <v>3797</v>
      </c>
      <c r="D201" s="10" t="s">
        <v>6709</v>
      </c>
      <c r="E201" s="9" t="s">
        <v>6709</v>
      </c>
      <c r="F201" s="9" t="s">
        <v>6759</v>
      </c>
      <c r="G201" s="9" t="s">
        <v>6760</v>
      </c>
      <c r="H201" s="9" t="s">
        <v>6763</v>
      </c>
      <c r="I201" s="9" t="s">
        <v>6763</v>
      </c>
      <c r="J201" s="166" t="s">
        <v>6764</v>
      </c>
      <c r="K201" s="28">
        <v>3331228971</v>
      </c>
      <c r="L201" s="9" t="s">
        <v>6759</v>
      </c>
      <c r="M201" s="9" t="s">
        <v>7934</v>
      </c>
      <c r="N201" s="9" t="s">
        <v>7938</v>
      </c>
      <c r="O201" s="9">
        <v>20</v>
      </c>
      <c r="P201" s="34">
        <v>44249</v>
      </c>
      <c r="Q201" s="300">
        <v>814349</v>
      </c>
      <c r="R201" s="34">
        <v>44233</v>
      </c>
      <c r="S201" s="9" t="s">
        <v>6755</v>
      </c>
      <c r="T201" s="34">
        <v>44250</v>
      </c>
      <c r="U201" s="9" t="s">
        <v>1794</v>
      </c>
      <c r="V201" s="213">
        <v>304.8780487804878</v>
      </c>
      <c r="W201" s="9">
        <v>46</v>
      </c>
      <c r="X201" s="34">
        <v>44377</v>
      </c>
      <c r="Y201" s="9">
        <v>811706</v>
      </c>
      <c r="Z201" s="34">
        <v>44375</v>
      </c>
      <c r="AA201" s="9" t="s">
        <v>5110</v>
      </c>
      <c r="AB201" s="13" t="s">
        <v>107</v>
      </c>
      <c r="AC201" s="9" t="s">
        <v>6713</v>
      </c>
    </row>
    <row r="202" spans="1:35" ht="80.099999999999994" customHeight="1" x14ac:dyDescent="0.25">
      <c r="A202" s="28">
        <f>A201+1</f>
        <v>198</v>
      </c>
      <c r="B202" s="9">
        <v>1</v>
      </c>
      <c r="C202" s="9" t="s">
        <v>216</v>
      </c>
      <c r="D202" s="10" t="s">
        <v>5101</v>
      </c>
      <c r="E202" s="9" t="s">
        <v>5102</v>
      </c>
      <c r="F202" s="9" t="s">
        <v>5103</v>
      </c>
      <c r="G202" s="9" t="s">
        <v>5103</v>
      </c>
      <c r="H202" s="9" t="s">
        <v>5104</v>
      </c>
      <c r="I202" s="9" t="s">
        <v>5104</v>
      </c>
      <c r="J202" s="9" t="s">
        <v>5105</v>
      </c>
      <c r="K202" s="9" t="s">
        <v>5106</v>
      </c>
      <c r="L202" s="9" t="s">
        <v>5103</v>
      </c>
      <c r="M202" s="9">
        <v>25.106797</v>
      </c>
      <c r="N202" s="9">
        <v>66.995620000000002</v>
      </c>
      <c r="O202" s="9">
        <v>20</v>
      </c>
      <c r="P202" s="9" t="s">
        <v>5107</v>
      </c>
      <c r="Q202" s="9">
        <v>809984</v>
      </c>
      <c r="R202" s="9" t="s">
        <v>1464</v>
      </c>
      <c r="S202" s="9" t="s">
        <v>5108</v>
      </c>
      <c r="T202" s="9" t="s">
        <v>5107</v>
      </c>
      <c r="U202" s="9" t="s">
        <v>1794</v>
      </c>
      <c r="V202" s="9">
        <v>304.8</v>
      </c>
      <c r="W202" s="9">
        <v>25</v>
      </c>
      <c r="X202" s="9" t="s">
        <v>1286</v>
      </c>
      <c r="Y202" s="64">
        <v>786949</v>
      </c>
      <c r="Z202" s="9" t="s">
        <v>5109</v>
      </c>
      <c r="AA202" s="9">
        <v>607488</v>
      </c>
      <c r="AB202" s="5" t="s">
        <v>107</v>
      </c>
      <c r="AC202" s="24" t="s">
        <v>1613</v>
      </c>
      <c r="AD202" s="1" t="s">
        <v>5110</v>
      </c>
    </row>
    <row r="203" spans="1:35" ht="80.099999999999994" customHeight="1" x14ac:dyDescent="0.25">
      <c r="A203" s="28">
        <f>A202+1</f>
        <v>199</v>
      </c>
      <c r="B203" s="9">
        <f>B202+1</f>
        <v>2</v>
      </c>
      <c r="C203" s="9" t="s">
        <v>216</v>
      </c>
      <c r="D203" s="10" t="s">
        <v>5101</v>
      </c>
      <c r="E203" s="9" t="s">
        <v>5102</v>
      </c>
      <c r="F203" s="9" t="s">
        <v>5103</v>
      </c>
      <c r="G203" s="9" t="s">
        <v>5103</v>
      </c>
      <c r="H203" s="9" t="s">
        <v>5111</v>
      </c>
      <c r="I203" s="9" t="s">
        <v>5111</v>
      </c>
      <c r="J203" s="9" t="s">
        <v>5112</v>
      </c>
      <c r="K203" s="9" t="s">
        <v>5113</v>
      </c>
      <c r="L203" s="9" t="s">
        <v>5103</v>
      </c>
      <c r="M203" s="9">
        <v>25.124708999999999</v>
      </c>
      <c r="N203" s="9">
        <v>66.996382999999994</v>
      </c>
      <c r="O203" s="9">
        <v>40</v>
      </c>
      <c r="P203" s="9" t="s">
        <v>5107</v>
      </c>
      <c r="Q203" s="9">
        <v>809984</v>
      </c>
      <c r="R203" s="9" t="s">
        <v>5114</v>
      </c>
      <c r="S203" s="9" t="s">
        <v>5108</v>
      </c>
      <c r="T203" s="9" t="s">
        <v>5107</v>
      </c>
      <c r="U203" s="9" t="s">
        <v>1794</v>
      </c>
      <c r="V203" s="9">
        <v>304.8</v>
      </c>
      <c r="W203" s="9">
        <v>35</v>
      </c>
      <c r="X203" s="9" t="s">
        <v>1286</v>
      </c>
      <c r="Y203" s="64">
        <v>794949</v>
      </c>
      <c r="Z203" s="9" t="s">
        <v>5109</v>
      </c>
      <c r="AA203" s="9">
        <v>607488</v>
      </c>
      <c r="AB203" s="5" t="s">
        <v>107</v>
      </c>
      <c r="AC203" s="24" t="s">
        <v>1613</v>
      </c>
      <c r="AD203" s="1" t="s">
        <v>5110</v>
      </c>
    </row>
    <row r="204" spans="1:35" ht="80.099999999999994" customHeight="1" x14ac:dyDescent="0.25">
      <c r="A204" s="28">
        <f>A203+1</f>
        <v>200</v>
      </c>
      <c r="B204" s="9">
        <f t="shared" ref="B204:B210" si="39">B203+1</f>
        <v>3</v>
      </c>
      <c r="C204" s="9" t="s">
        <v>216</v>
      </c>
      <c r="D204" s="10" t="s">
        <v>5101</v>
      </c>
      <c r="E204" s="9" t="s">
        <v>5102</v>
      </c>
      <c r="F204" s="9" t="s">
        <v>5103</v>
      </c>
      <c r="G204" s="9" t="s">
        <v>5103</v>
      </c>
      <c r="H204" s="9" t="s">
        <v>5115</v>
      </c>
      <c r="I204" s="9" t="s">
        <v>5115</v>
      </c>
      <c r="J204" s="9" t="s">
        <v>5116</v>
      </c>
      <c r="K204" s="9" t="s">
        <v>5106</v>
      </c>
      <c r="L204" s="9" t="s">
        <v>5103</v>
      </c>
      <c r="M204" s="9">
        <v>25.104472000000001</v>
      </c>
      <c r="N204" s="9">
        <v>66.995097000000001</v>
      </c>
      <c r="O204" s="9">
        <v>40</v>
      </c>
      <c r="P204" s="9" t="s">
        <v>5107</v>
      </c>
      <c r="Q204" s="9">
        <v>809984</v>
      </c>
      <c r="R204" s="9" t="s">
        <v>5117</v>
      </c>
      <c r="S204" s="9" t="s">
        <v>5108</v>
      </c>
      <c r="T204" s="9" t="s">
        <v>5107</v>
      </c>
      <c r="U204" s="9" t="s">
        <v>1794</v>
      </c>
      <c r="V204" s="9">
        <v>304.8</v>
      </c>
      <c r="W204" s="9">
        <v>28</v>
      </c>
      <c r="X204" s="9" t="s">
        <v>1286</v>
      </c>
      <c r="Y204" s="64">
        <v>789349</v>
      </c>
      <c r="Z204" s="9" t="s">
        <v>5118</v>
      </c>
      <c r="AA204" s="9">
        <v>607488</v>
      </c>
      <c r="AB204" s="5" t="s">
        <v>107</v>
      </c>
      <c r="AC204" s="24" t="s">
        <v>1613</v>
      </c>
      <c r="AD204" s="1" t="s">
        <v>5110</v>
      </c>
    </row>
    <row r="205" spans="1:35" ht="80.099999999999994" customHeight="1" x14ac:dyDescent="0.25">
      <c r="A205" s="28">
        <f t="shared" ref="A205:A210" si="40">A204+1</f>
        <v>201</v>
      </c>
      <c r="B205" s="9">
        <f t="shared" si="39"/>
        <v>4</v>
      </c>
      <c r="C205" s="9" t="s">
        <v>216</v>
      </c>
      <c r="D205" s="10" t="s">
        <v>5101</v>
      </c>
      <c r="E205" s="9" t="s">
        <v>5102</v>
      </c>
      <c r="F205" s="9" t="s">
        <v>5103</v>
      </c>
      <c r="G205" s="9" t="s">
        <v>5103</v>
      </c>
      <c r="H205" s="9" t="s">
        <v>5104</v>
      </c>
      <c r="I205" s="9" t="s">
        <v>5104</v>
      </c>
      <c r="J205" s="9" t="s">
        <v>5105</v>
      </c>
      <c r="K205" s="9" t="s">
        <v>5106</v>
      </c>
      <c r="L205" s="9" t="s">
        <v>5103</v>
      </c>
      <c r="M205" s="9">
        <v>25.100339999999999</v>
      </c>
      <c r="N205" s="9">
        <v>66.995814999999993</v>
      </c>
      <c r="O205" s="9">
        <v>35</v>
      </c>
      <c r="P205" s="9" t="s">
        <v>5107</v>
      </c>
      <c r="Q205" s="9">
        <v>809984</v>
      </c>
      <c r="R205" s="9" t="s">
        <v>5119</v>
      </c>
      <c r="S205" s="9" t="s">
        <v>5108</v>
      </c>
      <c r="T205" s="9" t="s">
        <v>5107</v>
      </c>
      <c r="U205" s="9" t="s">
        <v>1794</v>
      </c>
      <c r="V205" s="9">
        <v>304.8</v>
      </c>
      <c r="W205" s="9">
        <v>35</v>
      </c>
      <c r="X205" s="9" t="s">
        <v>1286</v>
      </c>
      <c r="Y205" s="64">
        <v>794949</v>
      </c>
      <c r="Z205" s="9" t="s">
        <v>5118</v>
      </c>
      <c r="AA205" s="9">
        <v>607488</v>
      </c>
      <c r="AB205" s="5" t="s">
        <v>107</v>
      </c>
      <c r="AC205" s="24" t="s">
        <v>1613</v>
      </c>
      <c r="AD205" s="1" t="s">
        <v>5110</v>
      </c>
    </row>
    <row r="206" spans="1:35" ht="80.099999999999994" customHeight="1" x14ac:dyDescent="0.25">
      <c r="A206" s="28">
        <f t="shared" si="40"/>
        <v>202</v>
      </c>
      <c r="B206" s="9">
        <f t="shared" si="39"/>
        <v>5</v>
      </c>
      <c r="C206" s="9" t="s">
        <v>216</v>
      </c>
      <c r="D206" s="10" t="s">
        <v>5101</v>
      </c>
      <c r="E206" s="9" t="s">
        <v>5102</v>
      </c>
      <c r="F206" s="9" t="s">
        <v>5103</v>
      </c>
      <c r="G206" s="9" t="s">
        <v>5103</v>
      </c>
      <c r="H206" s="9" t="s">
        <v>5120</v>
      </c>
      <c r="I206" s="9" t="s">
        <v>5120</v>
      </c>
      <c r="J206" s="9" t="s">
        <v>5121</v>
      </c>
      <c r="K206" s="9" t="s">
        <v>5122</v>
      </c>
      <c r="L206" s="9" t="s">
        <v>5103</v>
      </c>
      <c r="M206" s="9">
        <v>25.113502</v>
      </c>
      <c r="N206" s="9">
        <v>66.983819999999994</v>
      </c>
      <c r="O206" s="9">
        <v>40</v>
      </c>
      <c r="P206" s="9" t="s">
        <v>5107</v>
      </c>
      <c r="Q206" s="9">
        <v>809984</v>
      </c>
      <c r="R206" s="9" t="s">
        <v>5123</v>
      </c>
      <c r="S206" s="9" t="s">
        <v>5108</v>
      </c>
      <c r="T206" s="9" t="s">
        <v>5107</v>
      </c>
      <c r="U206" s="9" t="s">
        <v>1794</v>
      </c>
      <c r="V206" s="9">
        <v>304.8</v>
      </c>
      <c r="W206" s="9">
        <v>30</v>
      </c>
      <c r="X206" s="9" t="s">
        <v>1286</v>
      </c>
      <c r="Y206" s="64">
        <v>790949</v>
      </c>
      <c r="Z206" s="9" t="s">
        <v>5118</v>
      </c>
      <c r="AA206" s="9">
        <v>607488</v>
      </c>
      <c r="AB206" s="5" t="s">
        <v>107</v>
      </c>
      <c r="AC206" s="24" t="s">
        <v>1613</v>
      </c>
      <c r="AD206" s="1" t="s">
        <v>5110</v>
      </c>
    </row>
    <row r="207" spans="1:35" ht="80.099999999999994" customHeight="1" x14ac:dyDescent="0.25">
      <c r="A207" s="28">
        <f t="shared" si="40"/>
        <v>203</v>
      </c>
      <c r="B207" s="9">
        <f t="shared" si="39"/>
        <v>6</v>
      </c>
      <c r="C207" s="9" t="s">
        <v>216</v>
      </c>
      <c r="D207" s="10" t="s">
        <v>5101</v>
      </c>
      <c r="E207" s="9" t="s">
        <v>5102</v>
      </c>
      <c r="F207" s="9" t="s">
        <v>5103</v>
      </c>
      <c r="G207" s="9" t="s">
        <v>5103</v>
      </c>
      <c r="H207" s="9" t="s">
        <v>5115</v>
      </c>
      <c r="I207" s="9" t="s">
        <v>5115</v>
      </c>
      <c r="J207" s="9" t="s">
        <v>5116</v>
      </c>
      <c r="K207" s="9" t="s">
        <v>5106</v>
      </c>
      <c r="L207" s="9" t="s">
        <v>5103</v>
      </c>
      <c r="M207" s="9">
        <v>25.104254000000001</v>
      </c>
      <c r="N207" s="9">
        <v>66.994410999999999</v>
      </c>
      <c r="O207" s="9">
        <v>36</v>
      </c>
      <c r="P207" s="9" t="s">
        <v>5107</v>
      </c>
      <c r="Q207" s="9">
        <v>809984</v>
      </c>
      <c r="R207" s="9" t="s">
        <v>5124</v>
      </c>
      <c r="S207" s="9" t="s">
        <v>5108</v>
      </c>
      <c r="T207" s="9" t="s">
        <v>5107</v>
      </c>
      <c r="U207" s="9" t="s">
        <v>1794</v>
      </c>
      <c r="V207" s="9">
        <v>304.8</v>
      </c>
      <c r="W207" s="9">
        <v>30</v>
      </c>
      <c r="X207" s="9" t="s">
        <v>1286</v>
      </c>
      <c r="Y207" s="64">
        <v>790949</v>
      </c>
      <c r="Z207" s="9" t="s">
        <v>5118</v>
      </c>
      <c r="AA207" s="9">
        <v>607488</v>
      </c>
      <c r="AB207" s="5" t="s">
        <v>107</v>
      </c>
      <c r="AC207" s="24" t="s">
        <v>1613</v>
      </c>
    </row>
    <row r="208" spans="1:35" ht="80.099999999999994" customHeight="1" x14ac:dyDescent="0.25">
      <c r="A208" s="28">
        <f t="shared" si="40"/>
        <v>204</v>
      </c>
      <c r="B208" s="9">
        <f t="shared" si="39"/>
        <v>7</v>
      </c>
      <c r="C208" s="9" t="s">
        <v>216</v>
      </c>
      <c r="D208" s="10" t="s">
        <v>5101</v>
      </c>
      <c r="E208" s="9" t="s">
        <v>5102</v>
      </c>
      <c r="F208" s="9" t="s">
        <v>5103</v>
      </c>
      <c r="G208" s="9" t="s">
        <v>5103</v>
      </c>
      <c r="H208" s="9" t="s">
        <v>5125</v>
      </c>
      <c r="I208" s="9" t="s">
        <v>5125</v>
      </c>
      <c r="J208" s="9" t="s">
        <v>5126</v>
      </c>
      <c r="K208" s="9" t="s">
        <v>608</v>
      </c>
      <c r="L208" s="9" t="s">
        <v>5103</v>
      </c>
      <c r="M208" s="9">
        <v>25.478021999999999</v>
      </c>
      <c r="N208" s="9">
        <v>66.675459000000004</v>
      </c>
      <c r="O208" s="9">
        <v>40</v>
      </c>
      <c r="P208" s="9" t="s">
        <v>5107</v>
      </c>
      <c r="Q208" s="9">
        <v>809984</v>
      </c>
      <c r="R208" s="9" t="s">
        <v>5127</v>
      </c>
      <c r="S208" s="9" t="s">
        <v>5108</v>
      </c>
      <c r="T208" s="9" t="s">
        <v>5107</v>
      </c>
      <c r="U208" s="9" t="s">
        <v>1794</v>
      </c>
      <c r="V208" s="9">
        <v>304.8</v>
      </c>
      <c r="W208" s="9">
        <v>28</v>
      </c>
      <c r="X208" s="9" t="s">
        <v>1286</v>
      </c>
      <c r="Y208" s="64">
        <v>789349</v>
      </c>
      <c r="Z208" s="9" t="s">
        <v>5118</v>
      </c>
      <c r="AA208" s="9">
        <v>607488</v>
      </c>
      <c r="AB208" s="5" t="s">
        <v>107</v>
      </c>
      <c r="AC208" s="24" t="s">
        <v>1613</v>
      </c>
      <c r="AD208" s="1" t="s">
        <v>5110</v>
      </c>
      <c r="AG208" s="1">
        <v>0</v>
      </c>
      <c r="AH208" s="1">
        <v>0</v>
      </c>
      <c r="AI208" s="1">
        <v>5</v>
      </c>
    </row>
    <row r="209" spans="1:30" ht="80.099999999999994" customHeight="1" x14ac:dyDescent="0.25">
      <c r="A209" s="28">
        <f t="shared" si="40"/>
        <v>205</v>
      </c>
      <c r="B209" s="9">
        <f t="shared" si="39"/>
        <v>8</v>
      </c>
      <c r="C209" s="9" t="s">
        <v>216</v>
      </c>
      <c r="D209" s="10" t="s">
        <v>5101</v>
      </c>
      <c r="E209" s="9" t="s">
        <v>5102</v>
      </c>
      <c r="F209" s="9" t="s">
        <v>5103</v>
      </c>
      <c r="G209" s="9" t="s">
        <v>5103</v>
      </c>
      <c r="H209" s="9" t="s">
        <v>5128</v>
      </c>
      <c r="I209" s="9" t="s">
        <v>5128</v>
      </c>
      <c r="J209" s="9" t="s">
        <v>5129</v>
      </c>
      <c r="K209" s="9" t="s">
        <v>608</v>
      </c>
      <c r="L209" s="9" t="s">
        <v>5103</v>
      </c>
      <c r="M209" s="9">
        <v>25.129712000000001</v>
      </c>
      <c r="N209" s="9">
        <v>66.995737000000005</v>
      </c>
      <c r="O209" s="9">
        <v>35</v>
      </c>
      <c r="P209" s="9" t="s">
        <v>5107</v>
      </c>
      <c r="Q209" s="9">
        <v>809984</v>
      </c>
      <c r="R209" s="9" t="s">
        <v>5130</v>
      </c>
      <c r="S209" s="9" t="s">
        <v>5108</v>
      </c>
      <c r="T209" s="9" t="s">
        <v>5107</v>
      </c>
      <c r="U209" s="9" t="s">
        <v>1794</v>
      </c>
      <c r="V209" s="9">
        <v>304.8</v>
      </c>
      <c r="W209" s="9">
        <v>30</v>
      </c>
      <c r="X209" s="9" t="s">
        <v>1286</v>
      </c>
      <c r="Y209" s="64">
        <v>790949</v>
      </c>
      <c r="Z209" s="9" t="s">
        <v>5131</v>
      </c>
      <c r="AA209" s="9">
        <v>607488</v>
      </c>
      <c r="AB209" s="5" t="s">
        <v>107</v>
      </c>
      <c r="AC209" s="24" t="s">
        <v>1613</v>
      </c>
      <c r="AD209" s="1" t="s">
        <v>5110</v>
      </c>
    </row>
    <row r="210" spans="1:30" ht="80.099999999999994" customHeight="1" x14ac:dyDescent="0.25">
      <c r="A210" s="28">
        <f t="shared" si="40"/>
        <v>206</v>
      </c>
      <c r="B210" s="9">
        <f t="shared" si="39"/>
        <v>9</v>
      </c>
      <c r="C210" s="9" t="s">
        <v>216</v>
      </c>
      <c r="D210" s="10" t="s">
        <v>5101</v>
      </c>
      <c r="E210" s="9" t="s">
        <v>5102</v>
      </c>
      <c r="F210" s="9" t="s">
        <v>5103</v>
      </c>
      <c r="G210" s="9" t="s">
        <v>5103</v>
      </c>
      <c r="H210" s="9" t="s">
        <v>5132</v>
      </c>
      <c r="I210" s="9" t="s">
        <v>5132</v>
      </c>
      <c r="J210" s="9" t="s">
        <v>5133</v>
      </c>
      <c r="K210" s="9" t="s">
        <v>608</v>
      </c>
      <c r="L210" s="9" t="s">
        <v>5103</v>
      </c>
      <c r="M210" s="9">
        <v>25.081461000000001</v>
      </c>
      <c r="N210" s="9">
        <v>66.936780999999996</v>
      </c>
      <c r="O210" s="9">
        <v>38</v>
      </c>
      <c r="P210" s="9" t="s">
        <v>5107</v>
      </c>
      <c r="Q210" s="9">
        <v>809984</v>
      </c>
      <c r="R210" s="9" t="s">
        <v>5134</v>
      </c>
      <c r="S210" s="9" t="s">
        <v>5108</v>
      </c>
      <c r="T210" s="9" t="s">
        <v>5107</v>
      </c>
      <c r="U210" s="9" t="s">
        <v>1794</v>
      </c>
      <c r="V210" s="9">
        <v>304.8</v>
      </c>
      <c r="W210" s="9">
        <v>30</v>
      </c>
      <c r="X210" s="9" t="s">
        <v>1286</v>
      </c>
      <c r="Y210" s="64">
        <v>790949</v>
      </c>
      <c r="Z210" s="9" t="s">
        <v>5135</v>
      </c>
      <c r="AA210" s="9">
        <v>607488</v>
      </c>
      <c r="AB210" s="5" t="s">
        <v>107</v>
      </c>
      <c r="AC210" s="24" t="s">
        <v>1613</v>
      </c>
      <c r="AD210" s="1" t="s">
        <v>5110</v>
      </c>
    </row>
    <row r="211" spans="1:30" ht="80.099999999999994" customHeight="1" x14ac:dyDescent="0.25">
      <c r="A211" s="28">
        <f>A210+1</f>
        <v>207</v>
      </c>
      <c r="B211" s="9">
        <v>1</v>
      </c>
      <c r="C211" s="9" t="s">
        <v>216</v>
      </c>
      <c r="D211" s="10" t="s">
        <v>4503</v>
      </c>
      <c r="E211" s="9" t="s">
        <v>4503</v>
      </c>
      <c r="F211" s="9" t="s">
        <v>4530</v>
      </c>
      <c r="G211" s="9" t="s">
        <v>4530</v>
      </c>
      <c r="H211" s="9" t="s">
        <v>5043</v>
      </c>
      <c r="I211" s="9" t="s">
        <v>5043</v>
      </c>
      <c r="J211" s="9" t="s">
        <v>6945</v>
      </c>
      <c r="K211" s="9" t="s">
        <v>7030</v>
      </c>
      <c r="L211" s="9" t="s">
        <v>4530</v>
      </c>
      <c r="M211" s="9">
        <v>28.91994</v>
      </c>
      <c r="N211" s="9">
        <v>66.650000000000006</v>
      </c>
      <c r="O211" s="9">
        <v>20</v>
      </c>
      <c r="P211" s="292" t="s">
        <v>7031</v>
      </c>
      <c r="Q211" s="9">
        <v>814349</v>
      </c>
      <c r="R211" s="28" t="s">
        <v>1464</v>
      </c>
      <c r="S211" s="9" t="s">
        <v>4523</v>
      </c>
      <c r="T211" s="9" t="s">
        <v>4524</v>
      </c>
      <c r="U211" s="9" t="s">
        <v>1794</v>
      </c>
      <c r="V211" s="9">
        <v>304.8</v>
      </c>
      <c r="W211" s="9">
        <v>39</v>
      </c>
      <c r="X211" s="28" t="s">
        <v>1286</v>
      </c>
      <c r="Y211" s="9">
        <v>807148.7</v>
      </c>
      <c r="Z211" s="35" t="s">
        <v>7032</v>
      </c>
      <c r="AA211" s="9">
        <v>610762</v>
      </c>
      <c r="AB211" s="5" t="s">
        <v>11</v>
      </c>
      <c r="AC211" s="10" t="s">
        <v>6999</v>
      </c>
    </row>
    <row r="212" spans="1:30" ht="80.099999999999994" customHeight="1" x14ac:dyDescent="0.25">
      <c r="A212" s="28">
        <f t="shared" ref="A212:A220" si="41">A211+1</f>
        <v>208</v>
      </c>
      <c r="B212" s="9">
        <v>2</v>
      </c>
      <c r="C212" s="9" t="s">
        <v>216</v>
      </c>
      <c r="D212" s="10" t="s">
        <v>4503</v>
      </c>
      <c r="E212" s="9" t="s">
        <v>4503</v>
      </c>
      <c r="F212" s="9" t="s">
        <v>7033</v>
      </c>
      <c r="G212" s="9" t="s">
        <v>4530</v>
      </c>
      <c r="H212" s="9" t="s">
        <v>7034</v>
      </c>
      <c r="I212" s="9" t="s">
        <v>7034</v>
      </c>
      <c r="J212" s="9" t="s">
        <v>7035</v>
      </c>
      <c r="K212" s="9" t="s">
        <v>7036</v>
      </c>
      <c r="L212" s="9" t="s">
        <v>7033</v>
      </c>
      <c r="M212" s="9">
        <v>29.7638</v>
      </c>
      <c r="N212" s="9">
        <v>67.099999999999994</v>
      </c>
      <c r="O212" s="9">
        <v>22</v>
      </c>
      <c r="P212" s="292" t="s">
        <v>7031</v>
      </c>
      <c r="Q212" s="9">
        <v>814349</v>
      </c>
      <c r="R212" s="28" t="s">
        <v>1464</v>
      </c>
      <c r="S212" s="9" t="s">
        <v>4523</v>
      </c>
      <c r="T212" s="9" t="s">
        <v>4524</v>
      </c>
      <c r="U212" s="9" t="s">
        <v>1794</v>
      </c>
      <c r="V212" s="9">
        <v>304.8</v>
      </c>
      <c r="W212" s="9">
        <v>46</v>
      </c>
      <c r="X212" s="28" t="s">
        <v>1286</v>
      </c>
      <c r="Y212" s="9">
        <v>811948</v>
      </c>
      <c r="Z212" s="35" t="s">
        <v>7032</v>
      </c>
      <c r="AA212" s="9">
        <v>610762</v>
      </c>
      <c r="AB212" s="5" t="s">
        <v>11</v>
      </c>
      <c r="AC212" s="10" t="s">
        <v>6999</v>
      </c>
    </row>
    <row r="213" spans="1:30" ht="80.099999999999994" customHeight="1" x14ac:dyDescent="0.25">
      <c r="A213" s="28">
        <f t="shared" si="41"/>
        <v>209</v>
      </c>
      <c r="B213" s="9">
        <v>3</v>
      </c>
      <c r="C213" s="9" t="s">
        <v>216</v>
      </c>
      <c r="D213" s="10" t="s">
        <v>4503</v>
      </c>
      <c r="E213" s="9" t="s">
        <v>4503</v>
      </c>
      <c r="F213" s="9" t="s">
        <v>7037</v>
      </c>
      <c r="G213" s="9" t="s">
        <v>7037</v>
      </c>
      <c r="H213" s="9" t="s">
        <v>7038</v>
      </c>
      <c r="I213" s="9" t="s">
        <v>7038</v>
      </c>
      <c r="J213" s="9" t="s">
        <v>6945</v>
      </c>
      <c r="K213" s="9" t="s">
        <v>7039</v>
      </c>
      <c r="L213" s="9" t="s">
        <v>7037</v>
      </c>
      <c r="M213" s="9">
        <v>29.5474</v>
      </c>
      <c r="N213" s="9">
        <v>67.180199999999999</v>
      </c>
      <c r="O213" s="9">
        <v>21</v>
      </c>
      <c r="P213" s="292" t="s">
        <v>7031</v>
      </c>
      <c r="Q213" s="9">
        <v>814349</v>
      </c>
      <c r="R213" s="28" t="s">
        <v>1464</v>
      </c>
      <c r="S213" s="9" t="s">
        <v>4523</v>
      </c>
      <c r="T213" s="9" t="s">
        <v>4524</v>
      </c>
      <c r="U213" s="9" t="s">
        <v>1794</v>
      </c>
      <c r="V213" s="9">
        <v>304.8</v>
      </c>
      <c r="W213" s="9">
        <v>48</v>
      </c>
      <c r="X213" s="28" t="s">
        <v>1286</v>
      </c>
      <c r="Y213" s="9">
        <v>805348.5</v>
      </c>
      <c r="Z213" s="35" t="s">
        <v>7032</v>
      </c>
      <c r="AA213" s="9">
        <v>610762</v>
      </c>
      <c r="AB213" s="5" t="s">
        <v>11</v>
      </c>
      <c r="AC213" s="10" t="s">
        <v>6999</v>
      </c>
    </row>
    <row r="214" spans="1:30" ht="80.099999999999994" customHeight="1" x14ac:dyDescent="0.25">
      <c r="A214" s="28">
        <f t="shared" si="41"/>
        <v>210</v>
      </c>
      <c r="B214" s="9">
        <v>4</v>
      </c>
      <c r="C214" s="9" t="s">
        <v>216</v>
      </c>
      <c r="D214" s="10" t="s">
        <v>4503</v>
      </c>
      <c r="E214" s="9" t="s">
        <v>4503</v>
      </c>
      <c r="F214" s="9" t="s">
        <v>4647</v>
      </c>
      <c r="G214" s="9" t="s">
        <v>4557</v>
      </c>
      <c r="H214" s="9" t="s">
        <v>7040</v>
      </c>
      <c r="I214" s="9" t="s">
        <v>7040</v>
      </c>
      <c r="J214" s="9" t="s">
        <v>7041</v>
      </c>
      <c r="K214" s="9" t="s">
        <v>7042</v>
      </c>
      <c r="L214" s="9" t="s">
        <v>4647</v>
      </c>
      <c r="M214" s="9">
        <v>29.765000000000001</v>
      </c>
      <c r="N214" s="9">
        <v>67.013599999999997</v>
      </c>
      <c r="O214" s="9">
        <v>18</v>
      </c>
      <c r="P214" s="292" t="s">
        <v>7031</v>
      </c>
      <c r="Q214" s="9">
        <v>814349</v>
      </c>
      <c r="R214" s="28" t="s">
        <v>1464</v>
      </c>
      <c r="S214" s="9" t="s">
        <v>4523</v>
      </c>
      <c r="T214" s="9" t="s">
        <v>4524</v>
      </c>
      <c r="U214" s="9" t="s">
        <v>1794</v>
      </c>
      <c r="V214" s="9">
        <v>304.8</v>
      </c>
      <c r="W214" s="9">
        <v>39</v>
      </c>
      <c r="X214" s="28" t="s">
        <v>1286</v>
      </c>
      <c r="Y214" s="9">
        <v>807148.7</v>
      </c>
      <c r="Z214" s="35">
        <v>44718</v>
      </c>
      <c r="AA214" s="9">
        <v>610762</v>
      </c>
      <c r="AB214" s="5" t="s">
        <v>11</v>
      </c>
      <c r="AC214" s="10" t="s">
        <v>6999</v>
      </c>
    </row>
    <row r="215" spans="1:30" ht="80.099999999999994" customHeight="1" x14ac:dyDescent="0.25">
      <c r="A215" s="28">
        <f t="shared" si="41"/>
        <v>211</v>
      </c>
      <c r="B215" s="9">
        <v>5</v>
      </c>
      <c r="C215" s="9" t="s">
        <v>216</v>
      </c>
      <c r="D215" s="10" t="s">
        <v>4503</v>
      </c>
      <c r="E215" s="9" t="s">
        <v>4503</v>
      </c>
      <c r="F215" s="9" t="s">
        <v>7037</v>
      </c>
      <c r="G215" s="9" t="s">
        <v>4557</v>
      </c>
      <c r="H215" s="9" t="s">
        <v>2838</v>
      </c>
      <c r="I215" s="9" t="s">
        <v>2838</v>
      </c>
      <c r="J215" s="9" t="s">
        <v>7043</v>
      </c>
      <c r="K215" s="9" t="s">
        <v>7039</v>
      </c>
      <c r="L215" s="9" t="s">
        <v>7037</v>
      </c>
      <c r="M215" s="9">
        <v>29.437999999999999</v>
      </c>
      <c r="N215" s="9">
        <v>67.046300000000002</v>
      </c>
      <c r="O215" s="9">
        <v>19</v>
      </c>
      <c r="P215" s="292" t="s">
        <v>7031</v>
      </c>
      <c r="Q215" s="9">
        <v>814349</v>
      </c>
      <c r="R215" s="28" t="s">
        <v>1464</v>
      </c>
      <c r="S215" s="9" t="s">
        <v>4523</v>
      </c>
      <c r="T215" s="9" t="s">
        <v>4524</v>
      </c>
      <c r="U215" s="9" t="s">
        <v>1794</v>
      </c>
      <c r="V215" s="9">
        <v>304.8</v>
      </c>
      <c r="W215" s="9">
        <v>46</v>
      </c>
      <c r="X215" s="28" t="s">
        <v>1286</v>
      </c>
      <c r="Y215" s="9">
        <v>811948.7</v>
      </c>
      <c r="Z215" s="35">
        <v>44718</v>
      </c>
      <c r="AA215" s="9">
        <v>610762</v>
      </c>
      <c r="AB215" s="5" t="s">
        <v>11</v>
      </c>
      <c r="AC215" s="10" t="s">
        <v>6999</v>
      </c>
    </row>
    <row r="216" spans="1:30" ht="80.099999999999994" customHeight="1" x14ac:dyDescent="0.25">
      <c r="A216" s="28">
        <f t="shared" si="41"/>
        <v>212</v>
      </c>
      <c r="B216" s="9">
        <v>6</v>
      </c>
      <c r="C216" s="9" t="s">
        <v>216</v>
      </c>
      <c r="D216" s="10" t="s">
        <v>4503</v>
      </c>
      <c r="E216" s="9" t="s">
        <v>4503</v>
      </c>
      <c r="F216" s="9" t="s">
        <v>7044</v>
      </c>
      <c r="G216" s="9" t="s">
        <v>4503</v>
      </c>
      <c r="H216" s="9" t="s">
        <v>2348</v>
      </c>
      <c r="I216" s="9" t="s">
        <v>2348</v>
      </c>
      <c r="J216" s="9" t="s">
        <v>7045</v>
      </c>
      <c r="K216" s="9" t="s">
        <v>7046</v>
      </c>
      <c r="L216" s="9" t="s">
        <v>7044</v>
      </c>
      <c r="M216" s="9">
        <v>29.789100000000001</v>
      </c>
      <c r="N216" s="9">
        <v>67.232699999999994</v>
      </c>
      <c r="O216" s="9">
        <v>25</v>
      </c>
      <c r="P216" s="292" t="s">
        <v>7031</v>
      </c>
      <c r="Q216" s="9">
        <v>814349</v>
      </c>
      <c r="R216" s="28" t="s">
        <v>1464</v>
      </c>
      <c r="S216" s="9" t="s">
        <v>4523</v>
      </c>
      <c r="T216" s="9" t="s">
        <v>4524</v>
      </c>
      <c r="U216" s="9" t="s">
        <v>1794</v>
      </c>
      <c r="V216" s="9">
        <v>304.8</v>
      </c>
      <c r="W216" s="9">
        <v>48</v>
      </c>
      <c r="X216" s="28" t="s">
        <v>1286</v>
      </c>
      <c r="Y216" s="9">
        <v>805348.7</v>
      </c>
      <c r="Z216" s="35">
        <v>44718</v>
      </c>
      <c r="AA216" s="9">
        <v>610762</v>
      </c>
      <c r="AB216" s="5" t="s">
        <v>11</v>
      </c>
      <c r="AC216" s="10" t="s">
        <v>6999</v>
      </c>
    </row>
    <row r="217" spans="1:30" ht="80.099999999999994" customHeight="1" x14ac:dyDescent="0.25">
      <c r="A217" s="28">
        <f t="shared" si="41"/>
        <v>213</v>
      </c>
      <c r="B217" s="9">
        <v>7</v>
      </c>
      <c r="C217" s="9" t="s">
        <v>216</v>
      </c>
      <c r="D217" s="10" t="s">
        <v>4503</v>
      </c>
      <c r="E217" s="9" t="s">
        <v>4503</v>
      </c>
      <c r="F217" s="9" t="s">
        <v>4647</v>
      </c>
      <c r="G217" s="9" t="s">
        <v>4557</v>
      </c>
      <c r="H217" s="9" t="s">
        <v>7047</v>
      </c>
      <c r="I217" s="9" t="s">
        <v>7047</v>
      </c>
      <c r="J217" s="9" t="s">
        <v>7048</v>
      </c>
      <c r="K217" s="9" t="s">
        <v>7049</v>
      </c>
      <c r="L217" s="9" t="s">
        <v>4647</v>
      </c>
      <c r="M217" s="9">
        <v>29.618600000000001</v>
      </c>
      <c r="N217" s="9">
        <v>67.661299999999997</v>
      </c>
      <c r="O217" s="9">
        <v>23</v>
      </c>
      <c r="P217" s="292" t="s">
        <v>7031</v>
      </c>
      <c r="Q217" s="9">
        <v>814349</v>
      </c>
      <c r="R217" s="28" t="s">
        <v>1464</v>
      </c>
      <c r="S217" s="9" t="s">
        <v>4523</v>
      </c>
      <c r="T217" s="9" t="s">
        <v>4524</v>
      </c>
      <c r="U217" s="9" t="s">
        <v>1794</v>
      </c>
      <c r="V217" s="9">
        <v>304.8</v>
      </c>
      <c r="W217" s="9">
        <v>48</v>
      </c>
      <c r="X217" s="28" t="s">
        <v>1286</v>
      </c>
      <c r="Y217" s="9">
        <v>805348.7</v>
      </c>
      <c r="Z217" s="35">
        <v>44718</v>
      </c>
      <c r="AA217" s="9">
        <v>610762</v>
      </c>
      <c r="AB217" s="5" t="s">
        <v>11</v>
      </c>
      <c r="AC217" s="10" t="s">
        <v>6999</v>
      </c>
    </row>
    <row r="218" spans="1:30" ht="80.099999999999994" customHeight="1" x14ac:dyDescent="0.25">
      <c r="A218" s="28">
        <f t="shared" si="41"/>
        <v>214</v>
      </c>
      <c r="B218" s="9">
        <v>8</v>
      </c>
      <c r="C218" s="9" t="s">
        <v>216</v>
      </c>
      <c r="D218" s="10" t="s">
        <v>4503</v>
      </c>
      <c r="E218" s="9" t="s">
        <v>4503</v>
      </c>
      <c r="F218" s="9" t="s">
        <v>4530</v>
      </c>
      <c r="G218" s="9" t="s">
        <v>4530</v>
      </c>
      <c r="H218" s="9" t="s">
        <v>2010</v>
      </c>
      <c r="I218" s="9" t="s">
        <v>2010</v>
      </c>
      <c r="J218" s="9" t="s">
        <v>4739</v>
      </c>
      <c r="K218" s="9" t="s">
        <v>7050</v>
      </c>
      <c r="L218" s="9" t="s">
        <v>4530</v>
      </c>
      <c r="M218" s="9">
        <v>29.084099999999999</v>
      </c>
      <c r="N218" s="9">
        <v>66.707999999999998</v>
      </c>
      <c r="O218" s="9">
        <v>16</v>
      </c>
      <c r="P218" s="292" t="s">
        <v>7031</v>
      </c>
      <c r="Q218" s="9">
        <v>814349</v>
      </c>
      <c r="R218" s="28" t="s">
        <v>1464</v>
      </c>
      <c r="S218" s="9" t="s">
        <v>4523</v>
      </c>
      <c r="T218" s="9" t="s">
        <v>4524</v>
      </c>
      <c r="U218" s="9" t="s">
        <v>1794</v>
      </c>
      <c r="V218" s="9">
        <v>304.8</v>
      </c>
      <c r="W218" s="9">
        <v>48</v>
      </c>
      <c r="X218" s="28" t="s">
        <v>1286</v>
      </c>
      <c r="Y218" s="9">
        <v>805348.7</v>
      </c>
      <c r="Z218" s="35">
        <v>44718</v>
      </c>
      <c r="AA218" s="9">
        <v>610762</v>
      </c>
      <c r="AB218" s="5" t="s">
        <v>11</v>
      </c>
      <c r="AC218" s="10" t="s">
        <v>6999</v>
      </c>
    </row>
    <row r="219" spans="1:30" ht="80.099999999999994" customHeight="1" x14ac:dyDescent="0.25">
      <c r="A219" s="28">
        <f t="shared" si="41"/>
        <v>215</v>
      </c>
      <c r="B219" s="9">
        <v>9</v>
      </c>
      <c r="C219" s="9" t="s">
        <v>216</v>
      </c>
      <c r="D219" s="10" t="s">
        <v>4503</v>
      </c>
      <c r="E219" s="9" t="s">
        <v>4503</v>
      </c>
      <c r="F219" s="9" t="s">
        <v>7051</v>
      </c>
      <c r="G219" s="9" t="s">
        <v>4557</v>
      </c>
      <c r="H219" s="9" t="s">
        <v>3476</v>
      </c>
      <c r="I219" s="9" t="s">
        <v>3476</v>
      </c>
      <c r="J219" s="9" t="s">
        <v>7052</v>
      </c>
      <c r="K219" s="9" t="s">
        <v>7053</v>
      </c>
      <c r="L219" s="9" t="s">
        <v>7051</v>
      </c>
      <c r="M219" s="9">
        <v>28.502500000000001</v>
      </c>
      <c r="N219" s="9">
        <v>66.784099999999995</v>
      </c>
      <c r="O219" s="9">
        <v>20</v>
      </c>
      <c r="P219" s="292" t="s">
        <v>7031</v>
      </c>
      <c r="Q219" s="9">
        <v>814349</v>
      </c>
      <c r="R219" s="28" t="s">
        <v>1464</v>
      </c>
      <c r="S219" s="9" t="s">
        <v>4523</v>
      </c>
      <c r="T219" s="9" t="s">
        <v>4524</v>
      </c>
      <c r="U219" s="9" t="s">
        <v>1794</v>
      </c>
      <c r="V219" s="9">
        <v>304.8</v>
      </c>
      <c r="W219" s="9">
        <v>39</v>
      </c>
      <c r="X219" s="28" t="s">
        <v>1286</v>
      </c>
      <c r="Y219" s="9">
        <v>807148.7</v>
      </c>
      <c r="Z219" s="35">
        <v>44718</v>
      </c>
      <c r="AA219" s="9">
        <v>610762</v>
      </c>
      <c r="AB219" s="5" t="s">
        <v>11</v>
      </c>
      <c r="AC219" s="10" t="s">
        <v>6999</v>
      </c>
    </row>
    <row r="220" spans="1:30" ht="80.099999999999994" customHeight="1" x14ac:dyDescent="0.25">
      <c r="A220" s="28">
        <f t="shared" si="41"/>
        <v>216</v>
      </c>
      <c r="B220" s="9">
        <v>10</v>
      </c>
      <c r="C220" s="9" t="s">
        <v>216</v>
      </c>
      <c r="D220" s="10" t="s">
        <v>4503</v>
      </c>
      <c r="E220" s="9" t="s">
        <v>4503</v>
      </c>
      <c r="F220" s="9" t="s">
        <v>7054</v>
      </c>
      <c r="G220" s="9" t="s">
        <v>4503</v>
      </c>
      <c r="H220" s="9" t="s">
        <v>4657</v>
      </c>
      <c r="I220" s="9" t="s">
        <v>4657</v>
      </c>
      <c r="J220" s="9" t="s">
        <v>7055</v>
      </c>
      <c r="K220" s="9">
        <v>3344333801</v>
      </c>
      <c r="L220" s="9" t="s">
        <v>7054</v>
      </c>
      <c r="M220" s="9">
        <v>30.857500000000002</v>
      </c>
      <c r="N220" s="9">
        <v>67.475200000000001</v>
      </c>
      <c r="O220" s="9">
        <v>21</v>
      </c>
      <c r="P220" s="292" t="s">
        <v>7031</v>
      </c>
      <c r="Q220" s="9">
        <v>814349</v>
      </c>
      <c r="R220" s="28" t="s">
        <v>1464</v>
      </c>
      <c r="S220" s="9" t="s">
        <v>4523</v>
      </c>
      <c r="T220" s="9" t="s">
        <v>4524</v>
      </c>
      <c r="U220" s="9" t="s">
        <v>1794</v>
      </c>
      <c r="V220" s="9">
        <v>304.8</v>
      </c>
      <c r="W220" s="9">
        <v>35</v>
      </c>
      <c r="X220" s="28" t="s">
        <v>1286</v>
      </c>
      <c r="Y220" s="9">
        <v>803948.7</v>
      </c>
      <c r="Z220" s="35">
        <v>44718</v>
      </c>
      <c r="AA220" s="9">
        <v>610762</v>
      </c>
      <c r="AB220" s="5" t="s">
        <v>11</v>
      </c>
      <c r="AC220" s="10" t="s">
        <v>6999</v>
      </c>
    </row>
    <row r="221" spans="1:30" ht="80.099999999999994" customHeight="1" x14ac:dyDescent="0.25">
      <c r="A221" s="28">
        <f>A220+1</f>
        <v>217</v>
      </c>
      <c r="B221" s="9">
        <v>1</v>
      </c>
      <c r="C221" s="9" t="s">
        <v>103</v>
      </c>
      <c r="D221" s="10" t="s">
        <v>6523</v>
      </c>
      <c r="E221" s="9" t="s">
        <v>6523</v>
      </c>
      <c r="F221" s="9" t="s">
        <v>6586</v>
      </c>
      <c r="G221" s="9" t="s">
        <v>6586</v>
      </c>
      <c r="H221" s="9" t="s">
        <v>6587</v>
      </c>
      <c r="I221" s="9" t="s">
        <v>6587</v>
      </c>
      <c r="J221" s="9" t="s">
        <v>6588</v>
      </c>
      <c r="K221" s="9" t="s">
        <v>6589</v>
      </c>
      <c r="L221" s="9" t="s">
        <v>6586</v>
      </c>
      <c r="M221" s="9">
        <v>28.524100000000001</v>
      </c>
      <c r="N221" s="9">
        <v>66.307100000000005</v>
      </c>
      <c r="O221" s="9">
        <v>10</v>
      </c>
      <c r="P221" s="35" t="s">
        <v>6527</v>
      </c>
      <c r="Q221" s="9">
        <v>814349</v>
      </c>
      <c r="R221" s="28" t="s">
        <v>3717</v>
      </c>
      <c r="S221" s="35">
        <v>44409</v>
      </c>
      <c r="T221" s="35" t="s">
        <v>6527</v>
      </c>
      <c r="U221" s="9" t="s">
        <v>1794</v>
      </c>
      <c r="V221" s="9">
        <v>304.79000000000002</v>
      </c>
      <c r="W221" s="9">
        <v>20</v>
      </c>
      <c r="X221" s="9" t="s">
        <v>1275</v>
      </c>
      <c r="Y221" s="28">
        <v>768949</v>
      </c>
      <c r="Z221" s="9" t="s">
        <v>4524</v>
      </c>
      <c r="AA221" s="28">
        <v>610762</v>
      </c>
      <c r="AB221" s="5" t="s">
        <v>117</v>
      </c>
      <c r="AC221" s="9"/>
    </row>
    <row r="222" spans="1:30" ht="80.099999999999994" customHeight="1" x14ac:dyDescent="0.25">
      <c r="A222" s="28">
        <f>A221+1</f>
        <v>218</v>
      </c>
      <c r="B222" s="9">
        <v>2</v>
      </c>
      <c r="C222" s="9" t="s">
        <v>103</v>
      </c>
      <c r="D222" s="10" t="s">
        <v>6523</v>
      </c>
      <c r="E222" s="9" t="s">
        <v>6523</v>
      </c>
      <c r="F222" s="9" t="s">
        <v>6586</v>
      </c>
      <c r="G222" s="9" t="s">
        <v>6586</v>
      </c>
      <c r="H222" s="9" t="s">
        <v>192</v>
      </c>
      <c r="I222" s="9" t="s">
        <v>192</v>
      </c>
      <c r="J222" s="9" t="s">
        <v>6590</v>
      </c>
      <c r="K222" s="9" t="s">
        <v>6591</v>
      </c>
      <c r="L222" s="9" t="s">
        <v>6586</v>
      </c>
      <c r="M222" s="9">
        <v>28.524100000000001</v>
      </c>
      <c r="N222" s="9">
        <v>66.318799999999996</v>
      </c>
      <c r="O222" s="9">
        <v>12</v>
      </c>
      <c r="P222" s="35" t="s">
        <v>6527</v>
      </c>
      <c r="Q222" s="9">
        <v>814349</v>
      </c>
      <c r="R222" s="28" t="s">
        <v>3717</v>
      </c>
      <c r="S222" s="35">
        <v>44409</v>
      </c>
      <c r="T222" s="35" t="s">
        <v>6527</v>
      </c>
      <c r="U222" s="9" t="s">
        <v>1794</v>
      </c>
      <c r="V222" s="9">
        <v>304.79000000000002</v>
      </c>
      <c r="W222" s="9">
        <v>18</v>
      </c>
      <c r="X222" s="9" t="s">
        <v>1275</v>
      </c>
      <c r="Y222" s="28">
        <v>767349</v>
      </c>
      <c r="Z222" s="9" t="s">
        <v>4524</v>
      </c>
      <c r="AA222" s="28">
        <v>610762</v>
      </c>
      <c r="AB222" s="5" t="s">
        <v>117</v>
      </c>
      <c r="AC222" s="9"/>
    </row>
    <row r="223" spans="1:30" ht="80.099999999999994" customHeight="1" x14ac:dyDescent="0.25">
      <c r="A223" s="28">
        <f t="shared" ref="A223:A228" si="42">A222+1</f>
        <v>219</v>
      </c>
      <c r="B223" s="9">
        <v>3</v>
      </c>
      <c r="C223" s="9" t="s">
        <v>103</v>
      </c>
      <c r="D223" s="10" t="s">
        <v>6523</v>
      </c>
      <c r="E223" s="9" t="s">
        <v>6523</v>
      </c>
      <c r="F223" s="9" t="s">
        <v>6586</v>
      </c>
      <c r="G223" s="9" t="s">
        <v>6586</v>
      </c>
      <c r="H223" s="9" t="s">
        <v>6592</v>
      </c>
      <c r="I223" s="9" t="s">
        <v>6592</v>
      </c>
      <c r="J223" s="9" t="s">
        <v>6593</v>
      </c>
      <c r="K223" s="9" t="s">
        <v>6594</v>
      </c>
      <c r="L223" s="9" t="s">
        <v>6586</v>
      </c>
      <c r="M223" s="9">
        <v>28.523</v>
      </c>
      <c r="N223" s="9">
        <v>66.310299999999998</v>
      </c>
      <c r="O223" s="9">
        <v>9</v>
      </c>
      <c r="P223" s="35" t="s">
        <v>6527</v>
      </c>
      <c r="Q223" s="9">
        <v>814349</v>
      </c>
      <c r="R223" s="28" t="s">
        <v>3717</v>
      </c>
      <c r="S223" s="35">
        <v>44409</v>
      </c>
      <c r="T223" s="35" t="s">
        <v>6527</v>
      </c>
      <c r="U223" s="9" t="s">
        <v>1794</v>
      </c>
      <c r="V223" s="9">
        <v>304.79000000000002</v>
      </c>
      <c r="W223" s="9">
        <v>24</v>
      </c>
      <c r="X223" s="9" t="s">
        <v>1275</v>
      </c>
      <c r="Y223" s="28">
        <v>772149</v>
      </c>
      <c r="Z223" s="9" t="s">
        <v>6595</v>
      </c>
      <c r="AA223" s="28">
        <v>610762</v>
      </c>
      <c r="AB223" s="5" t="s">
        <v>117</v>
      </c>
      <c r="AC223" s="9"/>
    </row>
    <row r="224" spans="1:30" ht="80.099999999999994" customHeight="1" x14ac:dyDescent="0.25">
      <c r="A224" s="28">
        <f t="shared" si="42"/>
        <v>220</v>
      </c>
      <c r="B224" s="9">
        <v>4</v>
      </c>
      <c r="C224" s="9" t="s">
        <v>103</v>
      </c>
      <c r="D224" s="10" t="s">
        <v>6523</v>
      </c>
      <c r="E224" s="9" t="s">
        <v>6523</v>
      </c>
      <c r="F224" s="9" t="s">
        <v>6561</v>
      </c>
      <c r="G224" s="9" t="s">
        <v>6561</v>
      </c>
      <c r="H224" s="9" t="s">
        <v>6596</v>
      </c>
      <c r="I224" s="9" t="s">
        <v>6596</v>
      </c>
      <c r="J224" s="9" t="s">
        <v>6597</v>
      </c>
      <c r="K224" s="9" t="s">
        <v>6598</v>
      </c>
      <c r="L224" s="9" t="s">
        <v>6561</v>
      </c>
      <c r="M224" s="9">
        <v>28.2818</v>
      </c>
      <c r="N224" s="9">
        <v>66.165700000000001</v>
      </c>
      <c r="O224" s="9">
        <v>8</v>
      </c>
      <c r="P224" s="35" t="s">
        <v>6527</v>
      </c>
      <c r="Q224" s="9">
        <v>814349</v>
      </c>
      <c r="R224" s="28" t="s">
        <v>3717</v>
      </c>
      <c r="S224" s="35">
        <v>44409</v>
      </c>
      <c r="T224" s="35" t="s">
        <v>6527</v>
      </c>
      <c r="U224" s="9" t="s">
        <v>1794</v>
      </c>
      <c r="V224" s="9">
        <v>304.79000000000002</v>
      </c>
      <c r="W224" s="9">
        <v>20</v>
      </c>
      <c r="X224" s="9" t="s">
        <v>1275</v>
      </c>
      <c r="Y224" s="28">
        <v>768949</v>
      </c>
      <c r="Z224" s="9" t="s">
        <v>6595</v>
      </c>
      <c r="AA224" s="28">
        <v>610762</v>
      </c>
      <c r="AB224" s="5" t="s">
        <v>117</v>
      </c>
      <c r="AC224" s="9"/>
    </row>
    <row r="225" spans="1:29" ht="80.099999999999994" customHeight="1" x14ac:dyDescent="0.25">
      <c r="A225" s="28">
        <f t="shared" si="42"/>
        <v>221</v>
      </c>
      <c r="B225" s="9">
        <v>1</v>
      </c>
      <c r="C225" s="9" t="s">
        <v>216</v>
      </c>
      <c r="D225" s="10" t="s">
        <v>6523</v>
      </c>
      <c r="E225" s="9" t="s">
        <v>6529</v>
      </c>
      <c r="F225" s="9" t="s">
        <v>6599</v>
      </c>
      <c r="G225" s="9" t="s">
        <v>6599</v>
      </c>
      <c r="H225" s="9" t="s">
        <v>6600</v>
      </c>
      <c r="I225" s="9" t="s">
        <v>6600</v>
      </c>
      <c r="J225" s="9" t="s">
        <v>6601</v>
      </c>
      <c r="K225" s="9" t="s">
        <v>6602</v>
      </c>
      <c r="L225" s="9" t="s">
        <v>6599</v>
      </c>
      <c r="M225" s="192">
        <v>28.3278</v>
      </c>
      <c r="N225" s="192">
        <v>66.008200000000002</v>
      </c>
      <c r="O225" s="9">
        <v>12</v>
      </c>
      <c r="P225" s="35" t="s">
        <v>1998</v>
      </c>
      <c r="Q225" s="9">
        <v>814349</v>
      </c>
      <c r="R225" s="28" t="s">
        <v>1464</v>
      </c>
      <c r="S225" s="35" t="s">
        <v>6536</v>
      </c>
      <c r="T225" s="35" t="s">
        <v>1998</v>
      </c>
      <c r="U225" s="9" t="s">
        <v>1794</v>
      </c>
      <c r="V225" s="9">
        <v>304.79000000000002</v>
      </c>
      <c r="W225" s="9">
        <v>24</v>
      </c>
      <c r="X225" s="9" t="s">
        <v>1286</v>
      </c>
      <c r="Y225" s="28">
        <v>772149</v>
      </c>
      <c r="Z225" s="35">
        <v>44896</v>
      </c>
      <c r="AA225" s="28">
        <v>610762</v>
      </c>
      <c r="AB225" s="5" t="s">
        <v>117</v>
      </c>
      <c r="AC225" s="9"/>
    </row>
    <row r="226" spans="1:29" ht="80.099999999999994" customHeight="1" x14ac:dyDescent="0.25">
      <c r="A226" s="28">
        <f t="shared" si="42"/>
        <v>222</v>
      </c>
      <c r="B226" s="9">
        <v>2</v>
      </c>
      <c r="C226" s="9" t="s">
        <v>216</v>
      </c>
      <c r="D226" s="10" t="s">
        <v>6523</v>
      </c>
      <c r="E226" s="9" t="s">
        <v>6529</v>
      </c>
      <c r="F226" s="9" t="s">
        <v>6580</v>
      </c>
      <c r="G226" s="9" t="s">
        <v>6580</v>
      </c>
      <c r="H226" s="9" t="s">
        <v>17</v>
      </c>
      <c r="I226" s="9" t="s">
        <v>17</v>
      </c>
      <c r="J226" s="9" t="s">
        <v>6603</v>
      </c>
      <c r="K226" s="9" t="s">
        <v>6604</v>
      </c>
      <c r="L226" s="9" t="s">
        <v>6580</v>
      </c>
      <c r="M226" s="192">
        <v>28.4221</v>
      </c>
      <c r="N226" s="192">
        <v>66.262799999999999</v>
      </c>
      <c r="O226" s="9">
        <v>13</v>
      </c>
      <c r="P226" s="35" t="s">
        <v>1998</v>
      </c>
      <c r="Q226" s="9">
        <v>814349</v>
      </c>
      <c r="R226" s="28" t="s">
        <v>1464</v>
      </c>
      <c r="S226" s="35" t="s">
        <v>6536</v>
      </c>
      <c r="T226" s="35" t="s">
        <v>1998</v>
      </c>
      <c r="U226" s="9" t="s">
        <v>1794</v>
      </c>
      <c r="V226" s="9">
        <v>304.79000000000002</v>
      </c>
      <c r="W226" s="9">
        <v>20</v>
      </c>
      <c r="X226" s="9" t="s">
        <v>1286</v>
      </c>
      <c r="Y226" s="28">
        <v>768949</v>
      </c>
      <c r="Z226" s="35">
        <v>44896</v>
      </c>
      <c r="AA226" s="28">
        <v>610762</v>
      </c>
      <c r="AB226" s="5" t="s">
        <v>117</v>
      </c>
      <c r="AC226" s="9"/>
    </row>
    <row r="227" spans="1:29" ht="80.099999999999994" customHeight="1" x14ac:dyDescent="0.25">
      <c r="A227" s="28">
        <f t="shared" si="42"/>
        <v>223</v>
      </c>
      <c r="B227" s="9">
        <v>3</v>
      </c>
      <c r="C227" s="9" t="s">
        <v>216</v>
      </c>
      <c r="D227" s="10" t="s">
        <v>6523</v>
      </c>
      <c r="E227" s="9" t="s">
        <v>6529</v>
      </c>
      <c r="F227" s="9" t="s">
        <v>6580</v>
      </c>
      <c r="G227" s="9" t="s">
        <v>6580</v>
      </c>
      <c r="H227" s="9" t="s">
        <v>222</v>
      </c>
      <c r="I227" s="9" t="s">
        <v>222</v>
      </c>
      <c r="J227" s="9" t="s">
        <v>6605</v>
      </c>
      <c r="K227" s="9" t="s">
        <v>6606</v>
      </c>
      <c r="L227" s="9" t="s">
        <v>6580</v>
      </c>
      <c r="M227" s="192">
        <v>28.422999999999998</v>
      </c>
      <c r="N227" s="192">
        <v>66.261300000000006</v>
      </c>
      <c r="O227" s="9">
        <v>10</v>
      </c>
      <c r="P227" s="35" t="s">
        <v>1998</v>
      </c>
      <c r="Q227" s="9">
        <v>814349</v>
      </c>
      <c r="R227" s="28" t="s">
        <v>1464</v>
      </c>
      <c r="S227" s="35" t="s">
        <v>6536</v>
      </c>
      <c r="T227" s="35" t="s">
        <v>1998</v>
      </c>
      <c r="U227" s="9" t="s">
        <v>1794</v>
      </c>
      <c r="V227" s="9">
        <v>304.79000000000002</v>
      </c>
      <c r="W227" s="9">
        <v>18</v>
      </c>
      <c r="X227" s="9" t="s">
        <v>1286</v>
      </c>
      <c r="Y227" s="28">
        <v>767349</v>
      </c>
      <c r="Z227" s="9" t="s">
        <v>6542</v>
      </c>
      <c r="AA227" s="28">
        <v>610762</v>
      </c>
      <c r="AB227" s="5" t="s">
        <v>117</v>
      </c>
      <c r="AC227" s="9"/>
    </row>
    <row r="228" spans="1:29" ht="80.099999999999994" customHeight="1" x14ac:dyDescent="0.25">
      <c r="A228" s="28">
        <f t="shared" si="42"/>
        <v>224</v>
      </c>
      <c r="B228" s="9">
        <v>4</v>
      </c>
      <c r="C228" s="9" t="s">
        <v>216</v>
      </c>
      <c r="D228" s="10" t="s">
        <v>6523</v>
      </c>
      <c r="E228" s="9" t="s">
        <v>6529</v>
      </c>
      <c r="F228" s="9" t="s">
        <v>6580</v>
      </c>
      <c r="G228" s="9" t="s">
        <v>6580</v>
      </c>
      <c r="H228" s="9" t="s">
        <v>2280</v>
      </c>
      <c r="I228" s="9" t="s">
        <v>2280</v>
      </c>
      <c r="J228" s="9" t="s">
        <v>6607</v>
      </c>
      <c r="K228" s="9" t="s">
        <v>6606</v>
      </c>
      <c r="L228" s="9" t="s">
        <v>6580</v>
      </c>
      <c r="M228" s="192">
        <v>28.422599999999999</v>
      </c>
      <c r="N228" s="192">
        <v>66.260499999999993</v>
      </c>
      <c r="O228" s="9">
        <v>14</v>
      </c>
      <c r="P228" s="35" t="s">
        <v>1998</v>
      </c>
      <c r="Q228" s="9">
        <v>814349</v>
      </c>
      <c r="R228" s="28" t="s">
        <v>1464</v>
      </c>
      <c r="S228" s="35" t="s">
        <v>6536</v>
      </c>
      <c r="T228" s="35" t="s">
        <v>1998</v>
      </c>
      <c r="U228" s="9" t="s">
        <v>1794</v>
      </c>
      <c r="V228" s="9">
        <v>304.79000000000002</v>
      </c>
      <c r="W228" s="9">
        <v>28</v>
      </c>
      <c r="X228" s="9" t="s">
        <v>1286</v>
      </c>
      <c r="Y228" s="28">
        <v>775749</v>
      </c>
      <c r="Z228" s="9" t="s">
        <v>6579</v>
      </c>
      <c r="AA228" s="28">
        <v>610762</v>
      </c>
      <c r="AB228" s="5" t="s">
        <v>117</v>
      </c>
      <c r="AC228" s="9"/>
    </row>
    <row r="229" spans="1:29" ht="80.099999999999994" customHeight="1" x14ac:dyDescent="0.25">
      <c r="A229" s="28">
        <f>A228+1</f>
        <v>225</v>
      </c>
      <c r="B229" s="6">
        <v>1</v>
      </c>
      <c r="C229" s="6" t="s">
        <v>103</v>
      </c>
      <c r="D229" s="5" t="s">
        <v>1706</v>
      </c>
      <c r="E229" s="6" t="s">
        <v>2025</v>
      </c>
      <c r="F229" s="6" t="s">
        <v>2026</v>
      </c>
      <c r="G229" s="6" t="s">
        <v>2026</v>
      </c>
      <c r="H229" s="6" t="s">
        <v>2027</v>
      </c>
      <c r="I229" s="6" t="s">
        <v>2027</v>
      </c>
      <c r="J229" s="6" t="s">
        <v>2028</v>
      </c>
      <c r="K229" s="6">
        <v>3337829816</v>
      </c>
      <c r="L229" s="6" t="s">
        <v>2029</v>
      </c>
      <c r="M229" s="6">
        <v>27.4176</v>
      </c>
      <c r="N229" s="6">
        <v>67.796300000000002</v>
      </c>
      <c r="O229" s="6">
        <v>10</v>
      </c>
      <c r="P229" s="11">
        <v>44533</v>
      </c>
      <c r="Q229" s="6">
        <v>814349</v>
      </c>
      <c r="R229" s="35" t="s">
        <v>2030</v>
      </c>
      <c r="S229" s="11" t="s">
        <v>2031</v>
      </c>
      <c r="T229" s="11" t="s">
        <v>2032</v>
      </c>
      <c r="U229" s="6" t="s">
        <v>1794</v>
      </c>
      <c r="V229" s="46">
        <v>304.79000000000002</v>
      </c>
      <c r="W229" s="6">
        <v>12</v>
      </c>
      <c r="X229" s="11" t="s">
        <v>2033</v>
      </c>
      <c r="Y229" s="6">
        <v>814349</v>
      </c>
      <c r="Z229" s="11" t="s">
        <v>1743</v>
      </c>
      <c r="AA229" s="6">
        <v>610762</v>
      </c>
      <c r="AB229" s="5" t="s">
        <v>107</v>
      </c>
      <c r="AC229" s="9" t="s">
        <v>2034</v>
      </c>
    </row>
    <row r="230" spans="1:29" ht="80.099999999999994" customHeight="1" x14ac:dyDescent="0.25">
      <c r="A230" s="28">
        <f>A229+1</f>
        <v>226</v>
      </c>
      <c r="B230" s="6">
        <f>B229+1</f>
        <v>2</v>
      </c>
      <c r="C230" s="6" t="str">
        <f>C229</f>
        <v>2020-21</v>
      </c>
      <c r="D230" s="5" t="s">
        <v>1706</v>
      </c>
      <c r="E230" s="6" t="s">
        <v>1706</v>
      </c>
      <c r="F230" s="6" t="s">
        <v>2035</v>
      </c>
      <c r="G230" s="6" t="s">
        <v>2035</v>
      </c>
      <c r="H230" s="6" t="s">
        <v>2036</v>
      </c>
      <c r="I230" s="6" t="s">
        <v>2036</v>
      </c>
      <c r="J230" s="6" t="s">
        <v>2037</v>
      </c>
      <c r="K230" s="6">
        <v>3117716785</v>
      </c>
      <c r="L230" s="6" t="s">
        <v>2035</v>
      </c>
      <c r="M230" s="9">
        <v>27.804956000000001</v>
      </c>
      <c r="N230" s="9">
        <v>66.613410000000002</v>
      </c>
      <c r="O230" s="6">
        <v>10</v>
      </c>
      <c r="P230" s="11" t="s">
        <v>1992</v>
      </c>
      <c r="Q230" s="6">
        <f t="shared" ref="Q230:R233" si="43">Q229</f>
        <v>814349</v>
      </c>
      <c r="R230" s="35" t="str">
        <f t="shared" si="43"/>
        <v>25/03/2021</v>
      </c>
      <c r="S230" s="11" t="s">
        <v>2031</v>
      </c>
      <c r="T230" s="11" t="s">
        <v>2038</v>
      </c>
      <c r="U230" s="6" t="s">
        <v>1794</v>
      </c>
      <c r="V230" s="46">
        <v>304.79000000000002</v>
      </c>
      <c r="W230" s="6">
        <v>10</v>
      </c>
      <c r="X230" s="11" t="s">
        <v>2039</v>
      </c>
      <c r="Y230" s="6">
        <v>814349</v>
      </c>
      <c r="Z230" s="11" t="s">
        <v>1743</v>
      </c>
      <c r="AA230" s="6">
        <f>AA229</f>
        <v>610762</v>
      </c>
      <c r="AB230" s="5" t="s">
        <v>107</v>
      </c>
      <c r="AC230" s="9" t="s">
        <v>2034</v>
      </c>
    </row>
    <row r="231" spans="1:29" ht="80.099999999999994" customHeight="1" x14ac:dyDescent="0.25">
      <c r="A231" s="28">
        <f t="shared" ref="A231:B233" si="44">A230+1</f>
        <v>227</v>
      </c>
      <c r="B231" s="6">
        <f t="shared" si="44"/>
        <v>3</v>
      </c>
      <c r="C231" s="9" t="str">
        <f>C230</f>
        <v>2020-21</v>
      </c>
      <c r="D231" s="10" t="s">
        <v>1706</v>
      </c>
      <c r="E231" s="9" t="s">
        <v>1706</v>
      </c>
      <c r="F231" s="9" t="s">
        <v>2040</v>
      </c>
      <c r="G231" s="9" t="s">
        <v>2040</v>
      </c>
      <c r="H231" s="9" t="s">
        <v>17</v>
      </c>
      <c r="I231" s="9" t="s">
        <v>17</v>
      </c>
      <c r="J231" s="6" t="s">
        <v>2041</v>
      </c>
      <c r="K231" s="6">
        <v>3344204677</v>
      </c>
      <c r="L231" s="6" t="s">
        <v>2040</v>
      </c>
      <c r="M231" s="6">
        <v>27.870657000000001</v>
      </c>
      <c r="N231" s="6">
        <v>66.588880000000003</v>
      </c>
      <c r="O231" s="6">
        <v>15</v>
      </c>
      <c r="P231" s="11" t="s">
        <v>2042</v>
      </c>
      <c r="Q231" s="6">
        <f t="shared" si="43"/>
        <v>814349</v>
      </c>
      <c r="R231" s="6" t="str">
        <f t="shared" si="43"/>
        <v>25/03/2021</v>
      </c>
      <c r="S231" s="11" t="s">
        <v>2031</v>
      </c>
      <c r="T231" s="11" t="s">
        <v>2043</v>
      </c>
      <c r="U231" s="9" t="s">
        <v>1794</v>
      </c>
      <c r="V231" s="46">
        <v>304.79000000000002</v>
      </c>
      <c r="W231" s="9">
        <v>24</v>
      </c>
      <c r="X231" s="11" t="s">
        <v>2044</v>
      </c>
      <c r="Y231" s="6">
        <v>814349</v>
      </c>
      <c r="Z231" s="11" t="s">
        <v>1743</v>
      </c>
      <c r="AA231" s="9">
        <f>AA230</f>
        <v>610762</v>
      </c>
      <c r="AB231" s="5" t="s">
        <v>107</v>
      </c>
      <c r="AC231" s="9" t="s">
        <v>2034</v>
      </c>
    </row>
    <row r="232" spans="1:29" ht="80.099999999999994" customHeight="1" x14ac:dyDescent="0.25">
      <c r="A232" s="28">
        <f t="shared" si="44"/>
        <v>228</v>
      </c>
      <c r="B232" s="6">
        <f t="shared" si="44"/>
        <v>4</v>
      </c>
      <c r="C232" s="9" t="str">
        <f>C231</f>
        <v>2020-21</v>
      </c>
      <c r="D232" s="10" t="s">
        <v>1706</v>
      </c>
      <c r="E232" s="9" t="s">
        <v>2045</v>
      </c>
      <c r="F232" s="9" t="s">
        <v>2046</v>
      </c>
      <c r="G232" s="9" t="s">
        <v>2046</v>
      </c>
      <c r="H232" s="9" t="s">
        <v>2047</v>
      </c>
      <c r="I232" s="9" t="s">
        <v>2047</v>
      </c>
      <c r="J232" s="9" t="s">
        <v>2048</v>
      </c>
      <c r="K232" s="9">
        <v>3333384151</v>
      </c>
      <c r="L232" s="9" t="s">
        <v>2049</v>
      </c>
      <c r="M232" s="9">
        <v>27.35463</v>
      </c>
      <c r="N232" s="9">
        <v>66.292850000000001</v>
      </c>
      <c r="O232" s="9">
        <v>15</v>
      </c>
      <c r="P232" s="11" t="s">
        <v>2050</v>
      </c>
      <c r="Q232" s="9">
        <f t="shared" si="43"/>
        <v>814349</v>
      </c>
      <c r="R232" s="35" t="str">
        <f t="shared" si="43"/>
        <v>25/03/2021</v>
      </c>
      <c r="S232" s="11" t="s">
        <v>2031</v>
      </c>
      <c r="T232" s="11" t="s">
        <v>2051</v>
      </c>
      <c r="U232" s="9" t="s">
        <v>1794</v>
      </c>
      <c r="V232" s="46">
        <v>304.79000000000002</v>
      </c>
      <c r="W232" s="9">
        <v>12</v>
      </c>
      <c r="X232" s="11" t="s">
        <v>2052</v>
      </c>
      <c r="Y232" s="6">
        <v>814349</v>
      </c>
      <c r="Z232" s="11" t="s">
        <v>1743</v>
      </c>
      <c r="AA232" s="9">
        <f>AA231</f>
        <v>610762</v>
      </c>
      <c r="AB232" s="5" t="s">
        <v>107</v>
      </c>
      <c r="AC232" s="9" t="s">
        <v>2034</v>
      </c>
    </row>
    <row r="233" spans="1:29" ht="80.099999999999994" customHeight="1" x14ac:dyDescent="0.25">
      <c r="A233" s="28">
        <f t="shared" si="44"/>
        <v>229</v>
      </c>
      <c r="B233" s="6">
        <f t="shared" si="44"/>
        <v>5</v>
      </c>
      <c r="C233" s="9" t="str">
        <f>C232</f>
        <v>2020-21</v>
      </c>
      <c r="D233" s="10" t="s">
        <v>1706</v>
      </c>
      <c r="E233" s="9" t="s">
        <v>2045</v>
      </c>
      <c r="F233" s="9" t="s">
        <v>2046</v>
      </c>
      <c r="G233" s="9" t="s">
        <v>2046</v>
      </c>
      <c r="H233" s="9" t="s">
        <v>2053</v>
      </c>
      <c r="I233" s="9" t="s">
        <v>2053</v>
      </c>
      <c r="J233" s="9" t="s">
        <v>2054</v>
      </c>
      <c r="K233" s="9">
        <v>3337972930</v>
      </c>
      <c r="L233" s="9" t="s">
        <v>2049</v>
      </c>
      <c r="M233" s="9">
        <v>27.355180000000001</v>
      </c>
      <c r="N233" s="9">
        <v>66.291939999999997</v>
      </c>
      <c r="O233" s="9">
        <v>12</v>
      </c>
      <c r="P233" s="11" t="s">
        <v>2055</v>
      </c>
      <c r="Q233" s="9">
        <f t="shared" si="43"/>
        <v>814349</v>
      </c>
      <c r="R233" s="35" t="str">
        <f t="shared" si="43"/>
        <v>25/03/2021</v>
      </c>
      <c r="S233" s="11" t="s">
        <v>2031</v>
      </c>
      <c r="T233" s="11" t="s">
        <v>2056</v>
      </c>
      <c r="U233" s="9" t="s">
        <v>1794</v>
      </c>
      <c r="V233" s="46">
        <v>304.79000000000002</v>
      </c>
      <c r="W233" s="9">
        <v>17</v>
      </c>
      <c r="X233" s="11" t="s">
        <v>2057</v>
      </c>
      <c r="Y233" s="6">
        <v>814349</v>
      </c>
      <c r="Z233" s="11" t="s">
        <v>1743</v>
      </c>
      <c r="AA233" s="9">
        <f>AA232</f>
        <v>610762</v>
      </c>
      <c r="AB233" s="5" t="s">
        <v>107</v>
      </c>
      <c r="AC233" s="9" t="s">
        <v>2034</v>
      </c>
    </row>
    <row r="234" spans="1:29" ht="80.099999999999994" customHeight="1" x14ac:dyDescent="0.25">
      <c r="A234" s="28">
        <f>A233+1</f>
        <v>230</v>
      </c>
      <c r="B234" s="28">
        <v>1</v>
      </c>
      <c r="C234" s="28" t="s">
        <v>3878</v>
      </c>
      <c r="D234" s="10" t="s">
        <v>7775</v>
      </c>
      <c r="E234" s="28" t="s">
        <v>2045</v>
      </c>
      <c r="F234" s="28" t="s">
        <v>7887</v>
      </c>
      <c r="G234" s="28" t="s">
        <v>2045</v>
      </c>
      <c r="H234" s="28" t="s">
        <v>21</v>
      </c>
      <c r="I234" s="28" t="s">
        <v>21</v>
      </c>
      <c r="J234" s="28" t="s">
        <v>7911</v>
      </c>
      <c r="K234" s="28" t="s">
        <v>7726</v>
      </c>
      <c r="L234" s="28" t="s">
        <v>7887</v>
      </c>
      <c r="M234" s="9">
        <v>27.6021</v>
      </c>
      <c r="N234" s="28">
        <v>66.468299999999999</v>
      </c>
      <c r="O234" s="28">
        <v>15</v>
      </c>
      <c r="P234" s="28" t="s">
        <v>7780</v>
      </c>
      <c r="Q234" s="28">
        <v>814349</v>
      </c>
      <c r="R234" s="28" t="s">
        <v>7780</v>
      </c>
      <c r="S234" s="28" t="s">
        <v>1469</v>
      </c>
      <c r="T234" s="34">
        <v>44563</v>
      </c>
      <c r="U234" s="28" t="s">
        <v>1794</v>
      </c>
      <c r="V234" s="28">
        <v>304.8</v>
      </c>
      <c r="W234" s="28">
        <v>45</v>
      </c>
      <c r="X234" s="28" t="s">
        <v>1286</v>
      </c>
      <c r="Y234" s="41">
        <v>811948.92556800006</v>
      </c>
      <c r="Z234" s="28" t="s">
        <v>1286</v>
      </c>
      <c r="AA234" s="28">
        <v>610762</v>
      </c>
      <c r="AB234" s="10" t="s">
        <v>107</v>
      </c>
      <c r="AC234" s="10" t="s">
        <v>1471</v>
      </c>
    </row>
    <row r="235" spans="1:29" s="82" customFormat="1" ht="80.099999999999994" customHeight="1" x14ac:dyDescent="0.2">
      <c r="A235" s="28">
        <f>A234+1</f>
        <v>231</v>
      </c>
      <c r="B235" s="28">
        <v>2</v>
      </c>
      <c r="C235" s="28" t="s">
        <v>3878</v>
      </c>
      <c r="D235" s="10" t="s">
        <v>7775</v>
      </c>
      <c r="E235" s="28" t="s">
        <v>2045</v>
      </c>
      <c r="F235" s="28" t="s">
        <v>7887</v>
      </c>
      <c r="G235" s="28" t="s">
        <v>2045</v>
      </c>
      <c r="H235" s="28" t="s">
        <v>7912</v>
      </c>
      <c r="I235" s="28" t="s">
        <v>7912</v>
      </c>
      <c r="J235" s="28" t="s">
        <v>7913</v>
      </c>
      <c r="K235" s="28" t="s">
        <v>7914</v>
      </c>
      <c r="L235" s="28" t="s">
        <v>7887</v>
      </c>
      <c r="M235" s="28">
        <v>27.601400000000002</v>
      </c>
      <c r="N235" s="28">
        <v>66.469399999999993</v>
      </c>
      <c r="O235" s="28">
        <v>12</v>
      </c>
      <c r="P235" s="28" t="s">
        <v>7780</v>
      </c>
      <c r="Q235" s="28">
        <v>814349</v>
      </c>
      <c r="R235" s="28" t="s">
        <v>7780</v>
      </c>
      <c r="S235" s="28" t="s">
        <v>1469</v>
      </c>
      <c r="T235" s="34">
        <v>44563</v>
      </c>
      <c r="U235" s="28" t="s">
        <v>1794</v>
      </c>
      <c r="V235" s="28">
        <v>304.8</v>
      </c>
      <c r="W235" s="28">
        <v>42</v>
      </c>
      <c r="X235" s="28" t="s">
        <v>1286</v>
      </c>
      <c r="Y235" s="41">
        <v>809548.92556800006</v>
      </c>
      <c r="Z235" s="28" t="s">
        <v>1286</v>
      </c>
      <c r="AA235" s="28">
        <v>610762</v>
      </c>
      <c r="AB235" s="10" t="s">
        <v>107</v>
      </c>
      <c r="AC235" s="10" t="s">
        <v>1471</v>
      </c>
    </row>
    <row r="236" spans="1:29" s="82" customFormat="1" ht="80.099999999999994" customHeight="1" x14ac:dyDescent="0.2">
      <c r="A236" s="28">
        <f>A235+1</f>
        <v>232</v>
      </c>
      <c r="B236" s="28">
        <v>3</v>
      </c>
      <c r="C236" s="28" t="s">
        <v>3878</v>
      </c>
      <c r="D236" s="10" t="s">
        <v>7775</v>
      </c>
      <c r="E236" s="28" t="s">
        <v>2045</v>
      </c>
      <c r="F236" s="28" t="s">
        <v>7887</v>
      </c>
      <c r="G236" s="28" t="s">
        <v>2045</v>
      </c>
      <c r="H236" s="28" t="s">
        <v>7915</v>
      </c>
      <c r="I236" s="28" t="s">
        <v>7915</v>
      </c>
      <c r="J236" s="28" t="s">
        <v>7916</v>
      </c>
      <c r="K236" s="28" t="s">
        <v>7917</v>
      </c>
      <c r="L236" s="28" t="s">
        <v>7887</v>
      </c>
      <c r="M236" s="28">
        <v>27.612400000000001</v>
      </c>
      <c r="N236" s="28">
        <v>66.476699999999994</v>
      </c>
      <c r="O236" s="28">
        <v>17</v>
      </c>
      <c r="P236" s="28" t="s">
        <v>7780</v>
      </c>
      <c r="Q236" s="28">
        <v>814349</v>
      </c>
      <c r="R236" s="28" t="s">
        <v>7780</v>
      </c>
      <c r="S236" s="28" t="s">
        <v>1469</v>
      </c>
      <c r="T236" s="34">
        <v>44563</v>
      </c>
      <c r="U236" s="28" t="s">
        <v>1794</v>
      </c>
      <c r="V236" s="28">
        <v>304.8</v>
      </c>
      <c r="W236" s="28">
        <v>44</v>
      </c>
      <c r="X236" s="28" t="s">
        <v>1286</v>
      </c>
      <c r="Y236" s="41">
        <v>811148.92556800006</v>
      </c>
      <c r="Z236" s="28" t="s">
        <v>1286</v>
      </c>
      <c r="AA236" s="28">
        <v>610762</v>
      </c>
      <c r="AB236" s="10" t="s">
        <v>107</v>
      </c>
      <c r="AC236" s="10" t="s">
        <v>1471</v>
      </c>
    </row>
    <row r="237" spans="1:29" s="82" customFormat="1" ht="80.099999999999994" customHeight="1" x14ac:dyDescent="0.2">
      <c r="A237" s="28">
        <f t="shared" ref="A237:A243" si="45">A236+1</f>
        <v>233</v>
      </c>
      <c r="B237" s="28">
        <v>4</v>
      </c>
      <c r="C237" s="28" t="s">
        <v>3878</v>
      </c>
      <c r="D237" s="10" t="s">
        <v>7775</v>
      </c>
      <c r="E237" s="28" t="s">
        <v>2045</v>
      </c>
      <c r="F237" s="28" t="s">
        <v>7887</v>
      </c>
      <c r="G237" s="28" t="s">
        <v>2045</v>
      </c>
      <c r="H237" s="28" t="s">
        <v>7918</v>
      </c>
      <c r="I237" s="28" t="s">
        <v>7918</v>
      </c>
      <c r="J237" s="28" t="s">
        <v>7919</v>
      </c>
      <c r="K237" s="28" t="s">
        <v>7741</v>
      </c>
      <c r="L237" s="28" t="s">
        <v>7887</v>
      </c>
      <c r="M237" s="28">
        <v>27.591200000000001</v>
      </c>
      <c r="N237" s="28">
        <v>66.451300000000003</v>
      </c>
      <c r="O237" s="28">
        <v>15</v>
      </c>
      <c r="P237" s="28" t="s">
        <v>7780</v>
      </c>
      <c r="Q237" s="28">
        <v>814349</v>
      </c>
      <c r="R237" s="28" t="s">
        <v>7780</v>
      </c>
      <c r="S237" s="28" t="s">
        <v>1469</v>
      </c>
      <c r="T237" s="34">
        <v>44563</v>
      </c>
      <c r="U237" s="28" t="s">
        <v>1794</v>
      </c>
      <c r="V237" s="28">
        <v>304.8</v>
      </c>
      <c r="W237" s="28">
        <v>46</v>
      </c>
      <c r="X237" s="28" t="s">
        <v>1286</v>
      </c>
      <c r="Y237" s="41">
        <v>812748.92556800006</v>
      </c>
      <c r="Z237" s="28" t="s">
        <v>1286</v>
      </c>
      <c r="AA237" s="28">
        <v>610762</v>
      </c>
      <c r="AB237" s="10" t="s">
        <v>107</v>
      </c>
      <c r="AC237" s="10" t="s">
        <v>1471</v>
      </c>
    </row>
    <row r="238" spans="1:29" s="82" customFormat="1" ht="80.099999999999994" customHeight="1" x14ac:dyDescent="0.2">
      <c r="A238" s="28">
        <f t="shared" si="45"/>
        <v>234</v>
      </c>
      <c r="B238" s="28">
        <v>5</v>
      </c>
      <c r="C238" s="28" t="s">
        <v>3878</v>
      </c>
      <c r="D238" s="10" t="s">
        <v>7775</v>
      </c>
      <c r="E238" s="28" t="s">
        <v>2045</v>
      </c>
      <c r="F238" s="28" t="s">
        <v>7887</v>
      </c>
      <c r="G238" s="28" t="s">
        <v>2045</v>
      </c>
      <c r="H238" s="28" t="s">
        <v>4649</v>
      </c>
      <c r="I238" s="28" t="s">
        <v>4649</v>
      </c>
      <c r="J238" s="28" t="s">
        <v>7920</v>
      </c>
      <c r="K238" s="28" t="s">
        <v>7726</v>
      </c>
      <c r="L238" s="28" t="s">
        <v>7887</v>
      </c>
      <c r="M238" s="28">
        <v>27.621400000000001</v>
      </c>
      <c r="N238" s="28">
        <v>66.441199999999995</v>
      </c>
      <c r="O238" s="28">
        <v>16</v>
      </c>
      <c r="P238" s="28" t="s">
        <v>7780</v>
      </c>
      <c r="Q238" s="28">
        <v>814349</v>
      </c>
      <c r="R238" s="28" t="s">
        <v>7780</v>
      </c>
      <c r="S238" s="28" t="s">
        <v>1469</v>
      </c>
      <c r="T238" s="34">
        <v>44563</v>
      </c>
      <c r="U238" s="28" t="s">
        <v>1794</v>
      </c>
      <c r="V238" s="28">
        <v>304.8</v>
      </c>
      <c r="W238" s="28">
        <v>43</v>
      </c>
      <c r="X238" s="28" t="s">
        <v>1286</v>
      </c>
      <c r="Y238" s="41">
        <v>810348.92556800006</v>
      </c>
      <c r="Z238" s="28" t="s">
        <v>1286</v>
      </c>
      <c r="AA238" s="28">
        <v>610762</v>
      </c>
      <c r="AB238" s="10" t="s">
        <v>107</v>
      </c>
      <c r="AC238" s="10" t="s">
        <v>1471</v>
      </c>
    </row>
    <row r="239" spans="1:29" s="82" customFormat="1" ht="80.099999999999994" customHeight="1" x14ac:dyDescent="0.2">
      <c r="A239" s="28">
        <f t="shared" si="45"/>
        <v>235</v>
      </c>
      <c r="B239" s="28">
        <v>6</v>
      </c>
      <c r="C239" s="28" t="s">
        <v>3878</v>
      </c>
      <c r="D239" s="10" t="s">
        <v>7775</v>
      </c>
      <c r="E239" s="28" t="s">
        <v>1706</v>
      </c>
      <c r="F239" s="28" t="s">
        <v>7921</v>
      </c>
      <c r="G239" s="28" t="s">
        <v>280</v>
      </c>
      <c r="H239" s="28" t="s">
        <v>7922</v>
      </c>
      <c r="I239" s="28" t="s">
        <v>7922</v>
      </c>
      <c r="J239" s="28" t="s">
        <v>7923</v>
      </c>
      <c r="K239" s="28" t="s">
        <v>7924</v>
      </c>
      <c r="L239" s="28" t="s">
        <v>7921</v>
      </c>
      <c r="M239" s="28">
        <v>27.621400000000001</v>
      </c>
      <c r="N239" s="28">
        <v>66.666600000000003</v>
      </c>
      <c r="O239" s="28">
        <v>19</v>
      </c>
      <c r="P239" s="28" t="s">
        <v>7780</v>
      </c>
      <c r="Q239" s="28">
        <v>814349</v>
      </c>
      <c r="R239" s="28" t="s">
        <v>7780</v>
      </c>
      <c r="S239" s="28" t="s">
        <v>1469</v>
      </c>
      <c r="T239" s="34">
        <v>44563</v>
      </c>
      <c r="U239" s="28" t="s">
        <v>1794</v>
      </c>
      <c r="V239" s="28">
        <v>304.8</v>
      </c>
      <c r="W239" s="28">
        <v>45</v>
      </c>
      <c r="X239" s="28" t="s">
        <v>1286</v>
      </c>
      <c r="Y239" s="41">
        <v>811948.92556800006</v>
      </c>
      <c r="Z239" s="28" t="s">
        <v>1286</v>
      </c>
      <c r="AA239" s="28">
        <v>610762</v>
      </c>
      <c r="AB239" s="10" t="s">
        <v>107</v>
      </c>
      <c r="AC239" s="10" t="s">
        <v>1471</v>
      </c>
    </row>
    <row r="240" spans="1:29" s="82" customFormat="1" ht="80.099999999999994" customHeight="1" x14ac:dyDescent="0.2">
      <c r="A240" s="28">
        <f t="shared" si="45"/>
        <v>236</v>
      </c>
      <c r="B240" s="28">
        <v>7</v>
      </c>
      <c r="C240" s="28" t="s">
        <v>3878</v>
      </c>
      <c r="D240" s="10" t="s">
        <v>7775</v>
      </c>
      <c r="E240" s="28" t="s">
        <v>2025</v>
      </c>
      <c r="F240" s="28" t="s">
        <v>2025</v>
      </c>
      <c r="G240" s="28" t="s">
        <v>2025</v>
      </c>
      <c r="H240" s="28" t="s">
        <v>2027</v>
      </c>
      <c r="I240" s="28" t="s">
        <v>2027</v>
      </c>
      <c r="J240" s="28" t="s">
        <v>7925</v>
      </c>
      <c r="K240" s="28" t="s">
        <v>7926</v>
      </c>
      <c r="L240" s="28" t="s">
        <v>2025</v>
      </c>
      <c r="M240" s="28">
        <v>27.695820000000001</v>
      </c>
      <c r="N240" s="28">
        <v>67.132840000000002</v>
      </c>
      <c r="O240" s="28">
        <v>14</v>
      </c>
      <c r="P240" s="28" t="s">
        <v>7780</v>
      </c>
      <c r="Q240" s="28">
        <v>814349</v>
      </c>
      <c r="R240" s="28" t="s">
        <v>7780</v>
      </c>
      <c r="S240" s="28" t="s">
        <v>1469</v>
      </c>
      <c r="T240" s="34">
        <v>44563</v>
      </c>
      <c r="U240" s="28" t="s">
        <v>1794</v>
      </c>
      <c r="V240" s="28">
        <v>304.8</v>
      </c>
      <c r="W240" s="28">
        <v>46</v>
      </c>
      <c r="X240" s="28" t="s">
        <v>1286</v>
      </c>
      <c r="Y240" s="41">
        <v>812748.92556800006</v>
      </c>
      <c r="Z240" s="28" t="s">
        <v>1286</v>
      </c>
      <c r="AA240" s="28">
        <v>610762</v>
      </c>
      <c r="AB240" s="10" t="s">
        <v>107</v>
      </c>
      <c r="AC240" s="10" t="s">
        <v>1471</v>
      </c>
    </row>
    <row r="241" spans="1:45" s="82" customFormat="1" ht="80.099999999999994" customHeight="1" x14ac:dyDescent="0.2">
      <c r="A241" s="28">
        <f t="shared" si="45"/>
        <v>237</v>
      </c>
      <c r="B241" s="28">
        <v>8</v>
      </c>
      <c r="C241" s="28" t="s">
        <v>3878</v>
      </c>
      <c r="D241" s="10" t="s">
        <v>7775</v>
      </c>
      <c r="E241" s="28" t="s">
        <v>2025</v>
      </c>
      <c r="F241" s="28" t="s">
        <v>7789</v>
      </c>
      <c r="G241" s="28" t="s">
        <v>2025</v>
      </c>
      <c r="H241" s="28" t="s">
        <v>7927</v>
      </c>
      <c r="I241" s="28" t="s">
        <v>7927</v>
      </c>
      <c r="J241" s="28" t="s">
        <v>7928</v>
      </c>
      <c r="K241" s="28" t="s">
        <v>7929</v>
      </c>
      <c r="L241" s="28" t="s">
        <v>7789</v>
      </c>
      <c r="M241" s="28">
        <v>27.69585</v>
      </c>
      <c r="N241" s="28">
        <v>67.132400000000004</v>
      </c>
      <c r="O241" s="28">
        <v>11</v>
      </c>
      <c r="P241" s="28" t="s">
        <v>7780</v>
      </c>
      <c r="Q241" s="28">
        <v>814349</v>
      </c>
      <c r="R241" s="28" t="s">
        <v>7780</v>
      </c>
      <c r="S241" s="28" t="s">
        <v>1469</v>
      </c>
      <c r="T241" s="34">
        <v>44563</v>
      </c>
      <c r="U241" s="28" t="s">
        <v>1794</v>
      </c>
      <c r="V241" s="28">
        <v>304.8</v>
      </c>
      <c r="W241" s="28">
        <v>44</v>
      </c>
      <c r="X241" s="28" t="s">
        <v>1286</v>
      </c>
      <c r="Y241" s="41">
        <v>811148.92556800006</v>
      </c>
      <c r="Z241" s="28" t="s">
        <v>1286</v>
      </c>
      <c r="AA241" s="28">
        <v>610762</v>
      </c>
      <c r="AB241" s="10" t="s">
        <v>107</v>
      </c>
      <c r="AC241" s="10" t="s">
        <v>1471</v>
      </c>
    </row>
    <row r="242" spans="1:45" s="82" customFormat="1" ht="80.099999999999994" customHeight="1" x14ac:dyDescent="0.2">
      <c r="A242" s="28">
        <f t="shared" si="45"/>
        <v>238</v>
      </c>
      <c r="B242" s="28">
        <v>9</v>
      </c>
      <c r="C242" s="28" t="s">
        <v>3878</v>
      </c>
      <c r="D242" s="10" t="s">
        <v>7775</v>
      </c>
      <c r="E242" s="28" t="s">
        <v>2025</v>
      </c>
      <c r="F242" s="28" t="s">
        <v>2025</v>
      </c>
      <c r="G242" s="28" t="s">
        <v>2025</v>
      </c>
      <c r="H242" s="28" t="s">
        <v>7890</v>
      </c>
      <c r="I242" s="28" t="s">
        <v>7890</v>
      </c>
      <c r="J242" s="28" t="s">
        <v>7891</v>
      </c>
      <c r="K242" s="28" t="s">
        <v>7892</v>
      </c>
      <c r="L242" s="28" t="s">
        <v>2025</v>
      </c>
      <c r="M242" s="28">
        <v>27.694279999999999</v>
      </c>
      <c r="N242" s="28">
        <v>67.128750999999994</v>
      </c>
      <c r="O242" s="28">
        <v>15</v>
      </c>
      <c r="P242" s="28" t="s">
        <v>7780</v>
      </c>
      <c r="Q242" s="28">
        <v>814349</v>
      </c>
      <c r="R242" s="28" t="s">
        <v>7780</v>
      </c>
      <c r="S242" s="28" t="s">
        <v>1469</v>
      </c>
      <c r="T242" s="34">
        <v>44563</v>
      </c>
      <c r="U242" s="28" t="s">
        <v>1794</v>
      </c>
      <c r="V242" s="28">
        <v>304.8</v>
      </c>
      <c r="W242" s="28">
        <v>48</v>
      </c>
      <c r="X242" s="28" t="s">
        <v>1286</v>
      </c>
      <c r="Y242" s="41">
        <v>814348.92556800006</v>
      </c>
      <c r="Z242" s="28" t="s">
        <v>1286</v>
      </c>
      <c r="AA242" s="28">
        <v>610762</v>
      </c>
      <c r="AB242" s="10" t="s">
        <v>107</v>
      </c>
      <c r="AC242" s="10" t="s">
        <v>1471</v>
      </c>
    </row>
    <row r="243" spans="1:45" s="82" customFormat="1" ht="80.099999999999994" customHeight="1" x14ac:dyDescent="0.2">
      <c r="A243" s="28">
        <f t="shared" si="45"/>
        <v>239</v>
      </c>
      <c r="B243" s="28">
        <v>10</v>
      </c>
      <c r="C243" s="28" t="s">
        <v>3878</v>
      </c>
      <c r="D243" s="10" t="s">
        <v>7775</v>
      </c>
      <c r="E243" s="28" t="s">
        <v>2025</v>
      </c>
      <c r="F243" s="28" t="s">
        <v>2025</v>
      </c>
      <c r="G243" s="28" t="s">
        <v>2025</v>
      </c>
      <c r="H243" s="28" t="s">
        <v>3545</v>
      </c>
      <c r="I243" s="28" t="s">
        <v>3545</v>
      </c>
      <c r="J243" s="28" t="s">
        <v>7930</v>
      </c>
      <c r="K243" s="28" t="s">
        <v>7724</v>
      </c>
      <c r="L243" s="28" t="s">
        <v>2025</v>
      </c>
      <c r="M243" s="28">
        <v>27.69445</v>
      </c>
      <c r="N243" s="28">
        <v>67.128429999999994</v>
      </c>
      <c r="O243" s="28">
        <v>18</v>
      </c>
      <c r="P243" s="28" t="s">
        <v>7780</v>
      </c>
      <c r="Q243" s="28">
        <v>814349</v>
      </c>
      <c r="R243" s="28" t="s">
        <v>7780</v>
      </c>
      <c r="S243" s="28" t="s">
        <v>1469</v>
      </c>
      <c r="T243" s="34">
        <v>44563</v>
      </c>
      <c r="U243" s="28" t="s">
        <v>1794</v>
      </c>
      <c r="V243" s="28">
        <v>304.8</v>
      </c>
      <c r="W243" s="28">
        <v>43</v>
      </c>
      <c r="X243" s="28" t="s">
        <v>1286</v>
      </c>
      <c r="Y243" s="41">
        <v>810348.92556800006</v>
      </c>
      <c r="Z243" s="28" t="s">
        <v>1286</v>
      </c>
      <c r="AA243" s="28">
        <v>610762</v>
      </c>
      <c r="AB243" s="10" t="s">
        <v>107</v>
      </c>
      <c r="AC243" s="10" t="s">
        <v>1471</v>
      </c>
    </row>
    <row r="244" spans="1:45" ht="80.099999999999994" customHeight="1" x14ac:dyDescent="0.25">
      <c r="A244" s="28">
        <f>A243+1</f>
        <v>240</v>
      </c>
      <c r="B244" s="9">
        <v>1</v>
      </c>
      <c r="C244" s="9" t="s">
        <v>103</v>
      </c>
      <c r="D244" s="10" t="s">
        <v>4742</v>
      </c>
      <c r="E244" s="9" t="s">
        <v>6813</v>
      </c>
      <c r="F244" s="9" t="s">
        <v>6814</v>
      </c>
      <c r="G244" s="9" t="s">
        <v>6815</v>
      </c>
      <c r="H244" s="9" t="s">
        <v>6816</v>
      </c>
      <c r="I244" s="9" t="s">
        <v>6816</v>
      </c>
      <c r="J244" s="9" t="s">
        <v>6817</v>
      </c>
      <c r="K244" s="146" t="s">
        <v>6818</v>
      </c>
      <c r="L244" s="9" t="s">
        <v>6814</v>
      </c>
      <c r="M244" s="9" t="s">
        <v>6819</v>
      </c>
      <c r="N244" s="9" t="s">
        <v>6819</v>
      </c>
      <c r="O244" s="9">
        <v>18</v>
      </c>
      <c r="P244" s="35">
        <v>44471</v>
      </c>
      <c r="Q244" s="301">
        <v>814349</v>
      </c>
      <c r="R244" s="28" t="s">
        <v>6808</v>
      </c>
      <c r="S244" s="9" t="s">
        <v>3153</v>
      </c>
      <c r="T244" s="9" t="s">
        <v>6809</v>
      </c>
      <c r="U244" s="9" t="s">
        <v>1794</v>
      </c>
      <c r="V244" s="9">
        <v>304.7851264858275</v>
      </c>
      <c r="W244" s="9">
        <v>42</v>
      </c>
      <c r="X244" s="9" t="s">
        <v>1275</v>
      </c>
      <c r="Y244" s="260">
        <v>808671.29</v>
      </c>
      <c r="Z244" s="9" t="s">
        <v>6810</v>
      </c>
      <c r="AA244" s="167">
        <v>610762</v>
      </c>
      <c r="AB244" s="5" t="s">
        <v>2311</v>
      </c>
      <c r="AC244" s="9" t="s">
        <v>6811</v>
      </c>
    </row>
    <row r="245" spans="1:45" ht="80.099999999999994" customHeight="1" x14ac:dyDescent="0.25">
      <c r="A245" s="28">
        <f>A244+1</f>
        <v>241</v>
      </c>
      <c r="B245" s="9">
        <f>B244+1</f>
        <v>2</v>
      </c>
      <c r="C245" s="9" t="s">
        <v>103</v>
      </c>
      <c r="D245" s="10" t="s">
        <v>4742</v>
      </c>
      <c r="E245" s="9" t="s">
        <v>6813</v>
      </c>
      <c r="F245" s="9" t="s">
        <v>6802</v>
      </c>
      <c r="G245" s="9" t="s">
        <v>6820</v>
      </c>
      <c r="H245" s="9" t="s">
        <v>6821</v>
      </c>
      <c r="I245" s="9" t="s">
        <v>6821</v>
      </c>
      <c r="J245" s="9" t="s">
        <v>6822</v>
      </c>
      <c r="K245" s="146" t="s">
        <v>4757</v>
      </c>
      <c r="L245" s="9" t="s">
        <v>6802</v>
      </c>
      <c r="M245" s="9" t="s">
        <v>6823</v>
      </c>
      <c r="N245" s="9" t="s">
        <v>6823</v>
      </c>
      <c r="O245" s="9">
        <v>16</v>
      </c>
      <c r="P245" s="35">
        <v>44471</v>
      </c>
      <c r="Q245" s="301">
        <v>814349</v>
      </c>
      <c r="R245" s="28" t="s">
        <v>6808</v>
      </c>
      <c r="S245" s="9" t="s">
        <v>3153</v>
      </c>
      <c r="T245" s="9" t="s">
        <v>6809</v>
      </c>
      <c r="U245" s="9" t="s">
        <v>1794</v>
      </c>
      <c r="V245" s="9">
        <v>304.7851264858275</v>
      </c>
      <c r="W245" s="28">
        <v>42</v>
      </c>
      <c r="X245" s="9" t="s">
        <v>1275</v>
      </c>
      <c r="Y245" s="260">
        <v>808671.29</v>
      </c>
      <c r="Z245" s="9" t="s">
        <v>6810</v>
      </c>
      <c r="AA245" s="167">
        <v>610762</v>
      </c>
      <c r="AB245" s="5" t="s">
        <v>2311</v>
      </c>
      <c r="AC245" s="9" t="s">
        <v>6811</v>
      </c>
    </row>
    <row r="246" spans="1:45" ht="80.099999999999994" customHeight="1" x14ac:dyDescent="0.25">
      <c r="A246" s="28">
        <f t="shared" ref="A246:A247" si="46">A245+1</f>
        <v>242</v>
      </c>
      <c r="B246" s="9">
        <f>B245+1</f>
        <v>3</v>
      </c>
      <c r="C246" s="9" t="s">
        <v>103</v>
      </c>
      <c r="D246" s="10" t="s">
        <v>4742</v>
      </c>
      <c r="E246" s="9" t="s">
        <v>6813</v>
      </c>
      <c r="F246" s="9" t="s">
        <v>6802</v>
      </c>
      <c r="G246" s="9" t="s">
        <v>6820</v>
      </c>
      <c r="H246" s="9" t="s">
        <v>6824</v>
      </c>
      <c r="I246" s="9" t="s">
        <v>6824</v>
      </c>
      <c r="J246" s="9" t="s">
        <v>6825</v>
      </c>
      <c r="K246" s="146" t="s">
        <v>6826</v>
      </c>
      <c r="L246" s="9" t="s">
        <v>6802</v>
      </c>
      <c r="M246" s="9" t="s">
        <v>6827</v>
      </c>
      <c r="N246" s="9" t="s">
        <v>6828</v>
      </c>
      <c r="O246" s="9">
        <v>17</v>
      </c>
      <c r="P246" s="35">
        <v>44471</v>
      </c>
      <c r="Q246" s="301">
        <v>814349</v>
      </c>
      <c r="R246" s="28" t="s">
        <v>6808</v>
      </c>
      <c r="S246" s="9" t="s">
        <v>3153</v>
      </c>
      <c r="T246" s="9" t="s">
        <v>6809</v>
      </c>
      <c r="U246" s="9" t="s">
        <v>1794</v>
      </c>
      <c r="V246" s="9">
        <v>304.7851264858275</v>
      </c>
      <c r="W246" s="28">
        <v>42</v>
      </c>
      <c r="X246" s="9" t="s">
        <v>1275</v>
      </c>
      <c r="Y246" s="260">
        <v>808671.29</v>
      </c>
      <c r="Z246" s="9" t="s">
        <v>6810</v>
      </c>
      <c r="AA246" s="167">
        <v>610762</v>
      </c>
      <c r="AB246" s="5" t="s">
        <v>2311</v>
      </c>
      <c r="AC246" s="9" t="s">
        <v>6811</v>
      </c>
    </row>
    <row r="247" spans="1:45" ht="80.099999999999994" customHeight="1" x14ac:dyDescent="0.25">
      <c r="A247" s="28">
        <f t="shared" si="46"/>
        <v>243</v>
      </c>
      <c r="B247" s="9">
        <f>B246+1</f>
        <v>4</v>
      </c>
      <c r="C247" s="9" t="s">
        <v>103</v>
      </c>
      <c r="D247" s="10" t="s">
        <v>4742</v>
      </c>
      <c r="E247" s="9" t="s">
        <v>6813</v>
      </c>
      <c r="F247" s="9" t="s">
        <v>6814</v>
      </c>
      <c r="G247" s="9" t="s">
        <v>6815</v>
      </c>
      <c r="H247" s="9" t="s">
        <v>6829</v>
      </c>
      <c r="I247" s="9" t="s">
        <v>6829</v>
      </c>
      <c r="J247" s="9" t="s">
        <v>6830</v>
      </c>
      <c r="K247" s="146" t="s">
        <v>6831</v>
      </c>
      <c r="L247" s="9" t="s">
        <v>6814</v>
      </c>
      <c r="M247" s="9" t="s">
        <v>6832</v>
      </c>
      <c r="N247" s="9" t="s">
        <v>6832</v>
      </c>
      <c r="O247" s="9">
        <v>20</v>
      </c>
      <c r="P247" s="35">
        <v>44471</v>
      </c>
      <c r="Q247" s="301">
        <v>814349</v>
      </c>
      <c r="R247" s="28" t="s">
        <v>6808</v>
      </c>
      <c r="S247" s="9" t="s">
        <v>3153</v>
      </c>
      <c r="T247" s="9" t="s">
        <v>6809</v>
      </c>
      <c r="U247" s="9" t="s">
        <v>1794</v>
      </c>
      <c r="V247" s="9">
        <v>304.7851264858275</v>
      </c>
      <c r="W247" s="28">
        <v>42</v>
      </c>
      <c r="X247" s="9" t="s">
        <v>1275</v>
      </c>
      <c r="Y247" s="260">
        <v>808671.29</v>
      </c>
      <c r="Z247" s="9" t="s">
        <v>6810</v>
      </c>
      <c r="AA247" s="167">
        <v>610762</v>
      </c>
      <c r="AB247" s="5" t="s">
        <v>2311</v>
      </c>
      <c r="AC247" s="9" t="s">
        <v>6811</v>
      </c>
    </row>
    <row r="248" spans="1:45" ht="80.099999999999994" customHeight="1" x14ac:dyDescent="0.25">
      <c r="A248" s="28">
        <f>A247+1</f>
        <v>244</v>
      </c>
      <c r="B248" s="9">
        <v>1</v>
      </c>
      <c r="C248" s="9" t="s">
        <v>216</v>
      </c>
      <c r="D248" s="10" t="s">
        <v>4742</v>
      </c>
      <c r="E248" s="9" t="s">
        <v>4752</v>
      </c>
      <c r="F248" s="9" t="s">
        <v>4784</v>
      </c>
      <c r="G248" s="9" t="s">
        <v>4785</v>
      </c>
      <c r="H248" s="28" t="s">
        <v>4786</v>
      </c>
      <c r="I248" s="28" t="s">
        <v>4786</v>
      </c>
      <c r="J248" s="9" t="s">
        <v>4787</v>
      </c>
      <c r="K248" s="146" t="s">
        <v>4788</v>
      </c>
      <c r="L248" s="9" t="s">
        <v>4785</v>
      </c>
      <c r="M248" s="9" t="s">
        <v>4789</v>
      </c>
      <c r="N248" s="9" t="s">
        <v>4790</v>
      </c>
      <c r="O248" s="9">
        <v>18</v>
      </c>
      <c r="P248" s="35">
        <v>44682</v>
      </c>
      <c r="Q248" s="301">
        <v>814349</v>
      </c>
      <c r="R248" s="28" t="s">
        <v>1468</v>
      </c>
      <c r="S248" s="9" t="s">
        <v>4750</v>
      </c>
      <c r="T248" s="35">
        <v>44682</v>
      </c>
      <c r="U248" s="9" t="s">
        <v>1794</v>
      </c>
      <c r="V248" s="9">
        <v>304.7851264858275</v>
      </c>
      <c r="W248" s="28">
        <v>42</v>
      </c>
      <c r="X248" s="9" t="s">
        <v>1286</v>
      </c>
      <c r="Y248" s="260">
        <v>801710</v>
      </c>
      <c r="Z248" s="35" t="s">
        <v>4791</v>
      </c>
      <c r="AA248" s="260">
        <v>610762</v>
      </c>
      <c r="AB248" s="10" t="s">
        <v>11</v>
      </c>
      <c r="AC248" s="10" t="s">
        <v>4792</v>
      </c>
    </row>
    <row r="249" spans="1:45" ht="80.099999999999994" customHeight="1" x14ac:dyDescent="0.25">
      <c r="A249" s="28">
        <f>A248+1</f>
        <v>245</v>
      </c>
      <c r="B249" s="9">
        <f>B248+1</f>
        <v>2</v>
      </c>
      <c r="C249" s="9" t="s">
        <v>216</v>
      </c>
      <c r="D249" s="10" t="s">
        <v>4742</v>
      </c>
      <c r="E249" s="9" t="s">
        <v>4752</v>
      </c>
      <c r="F249" s="9" t="s">
        <v>4793</v>
      </c>
      <c r="G249" s="9" t="s">
        <v>4793</v>
      </c>
      <c r="H249" s="28" t="s">
        <v>4794</v>
      </c>
      <c r="I249" s="28" t="s">
        <v>4794</v>
      </c>
      <c r="J249" s="9" t="s">
        <v>4795</v>
      </c>
      <c r="K249" s="146" t="s">
        <v>4796</v>
      </c>
      <c r="L249" s="9" t="s">
        <v>4793</v>
      </c>
      <c r="M249" s="9" t="s">
        <v>4797</v>
      </c>
      <c r="N249" s="9" t="s">
        <v>4798</v>
      </c>
      <c r="O249" s="9">
        <v>17</v>
      </c>
      <c r="P249" s="35">
        <v>44682</v>
      </c>
      <c r="Q249" s="301">
        <v>814349</v>
      </c>
      <c r="R249" s="28" t="s">
        <v>1468</v>
      </c>
      <c r="S249" s="9" t="s">
        <v>4750</v>
      </c>
      <c r="T249" s="35">
        <v>44682</v>
      </c>
      <c r="U249" s="9" t="s">
        <v>1794</v>
      </c>
      <c r="V249" s="9">
        <v>304.7851264858275</v>
      </c>
      <c r="W249" s="28">
        <v>39</v>
      </c>
      <c r="X249" s="9" t="s">
        <v>1286</v>
      </c>
      <c r="Y249" s="260">
        <v>799415.45</v>
      </c>
      <c r="Z249" s="35" t="s">
        <v>4791</v>
      </c>
      <c r="AA249" s="260">
        <v>610762</v>
      </c>
      <c r="AB249" s="10" t="s">
        <v>11</v>
      </c>
      <c r="AC249" s="10" t="s">
        <v>4792</v>
      </c>
    </row>
    <row r="250" spans="1:45" ht="80.099999999999994" customHeight="1" x14ac:dyDescent="0.25">
      <c r="A250" s="28">
        <f>A249+1</f>
        <v>246</v>
      </c>
      <c r="B250" s="9">
        <v>1</v>
      </c>
      <c r="C250" s="9" t="s">
        <v>109</v>
      </c>
      <c r="D250" s="10" t="s">
        <v>1305</v>
      </c>
      <c r="E250" s="9" t="s">
        <v>1325</v>
      </c>
      <c r="F250" s="9" t="s">
        <v>2588</v>
      </c>
      <c r="G250" s="9" t="s">
        <v>1327</v>
      </c>
      <c r="H250" s="9" t="s">
        <v>1328</v>
      </c>
      <c r="I250" s="9" t="s">
        <v>1328</v>
      </c>
      <c r="J250" s="9" t="s">
        <v>1329</v>
      </c>
      <c r="K250" s="9">
        <v>3132585156</v>
      </c>
      <c r="L250" s="9" t="s">
        <v>2588</v>
      </c>
      <c r="M250" s="9">
        <v>26.297764999999998</v>
      </c>
      <c r="N250" s="9">
        <v>63.139026000000001</v>
      </c>
      <c r="O250" s="9">
        <v>25</v>
      </c>
      <c r="P250" s="35">
        <v>43836</v>
      </c>
      <c r="Q250" s="9">
        <v>814349</v>
      </c>
      <c r="R250" s="35">
        <v>43836</v>
      </c>
      <c r="S250" s="35">
        <v>43922</v>
      </c>
      <c r="T250" s="35">
        <v>43927</v>
      </c>
      <c r="U250" s="9" t="s">
        <v>1794</v>
      </c>
      <c r="V250" s="46">
        <v>304.79000000000002</v>
      </c>
      <c r="W250" s="9">
        <v>16</v>
      </c>
      <c r="X250" s="11">
        <v>44012</v>
      </c>
      <c r="Y250" s="6">
        <v>790536</v>
      </c>
      <c r="Z250" s="9" t="s">
        <v>719</v>
      </c>
      <c r="AA250" s="9">
        <v>610762</v>
      </c>
      <c r="AB250" s="5" t="s">
        <v>107</v>
      </c>
      <c r="AC250" s="9" t="s">
        <v>1746</v>
      </c>
    </row>
    <row r="251" spans="1:45" ht="80.099999999999994" customHeight="1" x14ac:dyDescent="0.25">
      <c r="A251" s="28">
        <f>A250+1</f>
        <v>247</v>
      </c>
      <c r="B251" s="9">
        <f>B250+1</f>
        <v>2</v>
      </c>
      <c r="C251" s="9" t="s">
        <v>109</v>
      </c>
      <c r="D251" s="10" t="s">
        <v>1305</v>
      </c>
      <c r="E251" s="9" t="s">
        <v>1325</v>
      </c>
      <c r="F251" s="9" t="s">
        <v>2588</v>
      </c>
      <c r="G251" s="9" t="s">
        <v>1327</v>
      </c>
      <c r="H251" s="9" t="s">
        <v>1330</v>
      </c>
      <c r="I251" s="9" t="s">
        <v>1330</v>
      </c>
      <c r="J251" s="302" t="s">
        <v>1331</v>
      </c>
      <c r="K251" s="9">
        <v>3112444554</v>
      </c>
      <c r="L251" s="9" t="s">
        <v>2588</v>
      </c>
      <c r="M251" s="9">
        <v>26.294626000000001</v>
      </c>
      <c r="N251" s="9">
        <v>63.144888000000002</v>
      </c>
      <c r="O251" s="9">
        <v>30</v>
      </c>
      <c r="P251" s="35">
        <v>43836</v>
      </c>
      <c r="Q251" s="9">
        <v>814349</v>
      </c>
      <c r="R251" s="35">
        <v>43836</v>
      </c>
      <c r="S251" s="35">
        <v>43922</v>
      </c>
      <c r="T251" s="35">
        <v>43927</v>
      </c>
      <c r="U251" s="9" t="s">
        <v>1794</v>
      </c>
      <c r="V251" s="46">
        <v>304.79000000000002</v>
      </c>
      <c r="W251" s="9">
        <v>16</v>
      </c>
      <c r="X251" s="11">
        <v>44012</v>
      </c>
      <c r="Y251" s="6">
        <v>790630</v>
      </c>
      <c r="Z251" s="9" t="s">
        <v>2058</v>
      </c>
      <c r="AA251" s="9">
        <v>610762</v>
      </c>
      <c r="AB251" s="5" t="s">
        <v>107</v>
      </c>
      <c r="AC251" s="9" t="s">
        <v>1746</v>
      </c>
    </row>
    <row r="252" spans="1:45" s="27" customFormat="1" ht="80.099999999999994" customHeight="1" x14ac:dyDescent="0.25">
      <c r="A252" s="28">
        <f t="shared" ref="A252:A255" si="47">A251+1</f>
        <v>248</v>
      </c>
      <c r="B252" s="9">
        <v>1</v>
      </c>
      <c r="C252" s="28" t="s">
        <v>103</v>
      </c>
      <c r="D252" s="10" t="s">
        <v>1305</v>
      </c>
      <c r="E252" s="28" t="s">
        <v>1339</v>
      </c>
      <c r="F252" s="28" t="s">
        <v>1367</v>
      </c>
      <c r="G252" s="28" t="s">
        <v>1367</v>
      </c>
      <c r="H252" s="28" t="s">
        <v>2059</v>
      </c>
      <c r="I252" s="28" t="s">
        <v>2059</v>
      </c>
      <c r="J252" s="41" t="s">
        <v>2060</v>
      </c>
      <c r="K252" s="28">
        <v>3212125735</v>
      </c>
      <c r="L252" s="28" t="s">
        <v>1367</v>
      </c>
      <c r="M252" s="47">
        <v>25.970407000000002</v>
      </c>
      <c r="N252" s="47">
        <v>62.520440000000001</v>
      </c>
      <c r="O252" s="28">
        <v>25</v>
      </c>
      <c r="P252" s="28" t="s">
        <v>1751</v>
      </c>
      <c r="Q252" s="9">
        <v>814349</v>
      </c>
      <c r="R252" s="28" t="s">
        <v>1749</v>
      </c>
      <c r="S252" s="28" t="s">
        <v>1750</v>
      </c>
      <c r="T252" s="28" t="s">
        <v>1751</v>
      </c>
      <c r="U252" s="28" t="s">
        <v>1794</v>
      </c>
      <c r="V252" s="46">
        <v>304.79000000000002</v>
      </c>
      <c r="W252" s="28">
        <v>16</v>
      </c>
      <c r="X252" s="28" t="s">
        <v>1752</v>
      </c>
      <c r="Y252" s="6">
        <v>791949</v>
      </c>
      <c r="Z252" s="28" t="s">
        <v>1753</v>
      </c>
      <c r="AA252" s="9">
        <v>610762</v>
      </c>
      <c r="AB252" s="5" t="s">
        <v>107</v>
      </c>
      <c r="AC252" s="9" t="s">
        <v>1746</v>
      </c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s="27" customFormat="1" ht="80.099999999999994" customHeight="1" x14ac:dyDescent="0.25">
      <c r="A253" s="28">
        <f t="shared" si="47"/>
        <v>249</v>
      </c>
      <c r="B253" s="9">
        <f>B252+1</f>
        <v>2</v>
      </c>
      <c r="C253" s="28" t="s">
        <v>103</v>
      </c>
      <c r="D253" s="10" t="s">
        <v>1305</v>
      </c>
      <c r="E253" s="28" t="s">
        <v>1325</v>
      </c>
      <c r="F253" s="28" t="s">
        <v>2061</v>
      </c>
      <c r="G253" s="28" t="s">
        <v>2061</v>
      </c>
      <c r="H253" s="28" t="s">
        <v>2062</v>
      </c>
      <c r="I253" s="28" t="s">
        <v>2062</v>
      </c>
      <c r="J253" s="146" t="s">
        <v>2063</v>
      </c>
      <c r="K253" s="28">
        <v>3368174503</v>
      </c>
      <c r="L253" s="28" t="s">
        <v>2061</v>
      </c>
      <c r="M253" s="47">
        <v>26.285550000000001</v>
      </c>
      <c r="N253" s="47">
        <v>63.082500000000003</v>
      </c>
      <c r="O253" s="28">
        <v>20</v>
      </c>
      <c r="P253" s="28" t="s">
        <v>1751</v>
      </c>
      <c r="Q253" s="9">
        <v>814349</v>
      </c>
      <c r="R253" s="28" t="s">
        <v>1749</v>
      </c>
      <c r="S253" s="28" t="s">
        <v>1750</v>
      </c>
      <c r="T253" s="28" t="s">
        <v>1751</v>
      </c>
      <c r="U253" s="28" t="s">
        <v>1794</v>
      </c>
      <c r="V253" s="46">
        <v>304.79000000000002</v>
      </c>
      <c r="W253" s="28">
        <v>16</v>
      </c>
      <c r="X253" s="28" t="s">
        <v>1752</v>
      </c>
      <c r="Y253" s="6">
        <v>789123</v>
      </c>
      <c r="Z253" s="28" t="s">
        <v>1753</v>
      </c>
      <c r="AA253" s="9">
        <v>610762</v>
      </c>
      <c r="AB253" s="5" t="s">
        <v>107</v>
      </c>
      <c r="AC253" s="9" t="s">
        <v>1746</v>
      </c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s="27" customFormat="1" ht="80.099999999999994" customHeight="1" x14ac:dyDescent="0.25">
      <c r="A254" s="28">
        <f t="shared" si="47"/>
        <v>250</v>
      </c>
      <c r="B254" s="9">
        <f>B253+1</f>
        <v>3</v>
      </c>
      <c r="C254" s="28" t="s">
        <v>103</v>
      </c>
      <c r="D254" s="10" t="s">
        <v>1305</v>
      </c>
      <c r="E254" s="28" t="s">
        <v>1325</v>
      </c>
      <c r="F254" s="28" t="s">
        <v>2669</v>
      </c>
      <c r="G254" s="28" t="s">
        <v>2669</v>
      </c>
      <c r="H254" s="28" t="s">
        <v>2064</v>
      </c>
      <c r="I254" s="28" t="s">
        <v>2064</v>
      </c>
      <c r="J254" s="41" t="s">
        <v>2065</v>
      </c>
      <c r="K254" s="28">
        <v>3320343251</v>
      </c>
      <c r="L254" s="28" t="s">
        <v>2669</v>
      </c>
      <c r="M254" s="47">
        <v>26.288879999999999</v>
      </c>
      <c r="N254" s="47">
        <v>63.081138000000003</v>
      </c>
      <c r="O254" s="28">
        <v>22</v>
      </c>
      <c r="P254" s="28" t="s">
        <v>1751</v>
      </c>
      <c r="Q254" s="9">
        <v>814349</v>
      </c>
      <c r="R254" s="28" t="s">
        <v>1749</v>
      </c>
      <c r="S254" s="28" t="s">
        <v>1750</v>
      </c>
      <c r="T254" s="28" t="s">
        <v>1751</v>
      </c>
      <c r="U254" s="28" t="s">
        <v>1794</v>
      </c>
      <c r="V254" s="46">
        <v>304.79000000000002</v>
      </c>
      <c r="W254" s="28">
        <v>16</v>
      </c>
      <c r="X254" s="28" t="s">
        <v>1752</v>
      </c>
      <c r="Y254" s="6">
        <v>788417</v>
      </c>
      <c r="Z254" s="28" t="s">
        <v>2052</v>
      </c>
      <c r="AA254" s="9">
        <v>610762</v>
      </c>
      <c r="AB254" s="5" t="s">
        <v>107</v>
      </c>
      <c r="AC254" s="9" t="s">
        <v>1746</v>
      </c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s="27" customFormat="1" ht="80.099999999999994" customHeight="1" x14ac:dyDescent="0.25">
      <c r="A255" s="28">
        <f t="shared" si="47"/>
        <v>251</v>
      </c>
      <c r="B255" s="9">
        <f>B254+1</f>
        <v>4</v>
      </c>
      <c r="C255" s="28" t="s">
        <v>103</v>
      </c>
      <c r="D255" s="10" t="s">
        <v>1305</v>
      </c>
      <c r="E255" s="28" t="s">
        <v>1306</v>
      </c>
      <c r="F255" s="28" t="s">
        <v>1451</v>
      </c>
      <c r="G255" s="28" t="s">
        <v>1451</v>
      </c>
      <c r="H255" s="28" t="s">
        <v>1452</v>
      </c>
      <c r="I255" s="28" t="s">
        <v>1452</v>
      </c>
      <c r="J255" s="146" t="s">
        <v>2066</v>
      </c>
      <c r="K255" s="28">
        <v>3218184023</v>
      </c>
      <c r="L255" s="28" t="s">
        <v>1451</v>
      </c>
      <c r="M255" s="47">
        <v>26.049309999999998</v>
      </c>
      <c r="N255" s="47">
        <v>63.343290000000003</v>
      </c>
      <c r="O255" s="28">
        <v>18</v>
      </c>
      <c r="P255" s="28" t="s">
        <v>1751</v>
      </c>
      <c r="Q255" s="6">
        <v>814349</v>
      </c>
      <c r="R255" s="28" t="s">
        <v>1749</v>
      </c>
      <c r="S255" s="28" t="s">
        <v>1750</v>
      </c>
      <c r="T255" s="28" t="s">
        <v>1751</v>
      </c>
      <c r="U255" s="28" t="s">
        <v>1794</v>
      </c>
      <c r="V255" s="46">
        <v>304.79000000000002</v>
      </c>
      <c r="W255" s="28">
        <v>16</v>
      </c>
      <c r="X255" s="28" t="s">
        <v>1752</v>
      </c>
      <c r="Y255" s="6">
        <v>789830</v>
      </c>
      <c r="Z255" s="28" t="s">
        <v>2052</v>
      </c>
      <c r="AA255" s="9">
        <v>610762</v>
      </c>
      <c r="AB255" s="5" t="s">
        <v>107</v>
      </c>
      <c r="AC255" s="9" t="s">
        <v>2067</v>
      </c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x14ac:dyDescent="0.25">
      <c r="A256" s="27"/>
    </row>
    <row r="257" spans="1:1" x14ac:dyDescent="0.25">
      <c r="A257" s="27"/>
    </row>
    <row r="258" spans="1:1" x14ac:dyDescent="0.25">
      <c r="A258" s="27"/>
    </row>
    <row r="259" spans="1:1" x14ac:dyDescent="0.25">
      <c r="A259" s="27"/>
    </row>
    <row r="260" spans="1:1" x14ac:dyDescent="0.25">
      <c r="A260" s="27"/>
    </row>
    <row r="261" spans="1:1" x14ac:dyDescent="0.25">
      <c r="A261" s="27"/>
    </row>
  </sheetData>
  <mergeCells count="30">
    <mergeCell ref="F1:R1"/>
    <mergeCell ref="J2:L2"/>
    <mergeCell ref="A3:A4"/>
    <mergeCell ref="B3:B4"/>
    <mergeCell ref="C3:C4"/>
    <mergeCell ref="D3:D4"/>
    <mergeCell ref="E3:E4"/>
    <mergeCell ref="P3:P4"/>
    <mergeCell ref="Q3:Q4"/>
    <mergeCell ref="K3:K4"/>
    <mergeCell ref="L3:L4"/>
    <mergeCell ref="M3:N3"/>
    <mergeCell ref="O3:O4"/>
    <mergeCell ref="F3:F4"/>
    <mergeCell ref="G3:G4"/>
    <mergeCell ref="H3:H4"/>
    <mergeCell ref="I3:I4"/>
    <mergeCell ref="J3:J4"/>
    <mergeCell ref="AA3:AA4"/>
    <mergeCell ref="AB3:AB4"/>
    <mergeCell ref="AC3:AC4"/>
    <mergeCell ref="R3:R4"/>
    <mergeCell ref="S3:S4"/>
    <mergeCell ref="T3:T4"/>
    <mergeCell ref="U3:U4"/>
    <mergeCell ref="V3:V4"/>
    <mergeCell ref="W3:W4"/>
    <mergeCell ref="X3:X4"/>
    <mergeCell ref="Y3:Y4"/>
    <mergeCell ref="Z3:Z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Ext &amp; AR </vt:lpstr>
      <vt:lpstr>Farm Pond</vt:lpstr>
      <vt:lpstr>Solar on FP</vt:lpstr>
      <vt:lpstr>Dug WEll</vt:lpstr>
      <vt:lpstr>Solar on DW</vt:lpstr>
      <vt:lpstr>Water Course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cvi</dc:creator>
  <cp:lastModifiedBy>Un-Named</cp:lastModifiedBy>
  <dcterms:created xsi:type="dcterms:W3CDTF">2024-05-14T08:27:33Z</dcterms:created>
  <dcterms:modified xsi:type="dcterms:W3CDTF">2025-03-14T08:03:34Z</dcterms:modified>
</cp:coreProperties>
</file>